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6"/>
  <workbookPr codeName="ThisWorkbook" defaultThemeVersion="124226"/>
  <mc:AlternateContent xmlns:mc="http://schemas.openxmlformats.org/markup-compatibility/2006">
    <mc:Choice Requires="x15">
      <x15ac:absPath xmlns:x15ac="http://schemas.microsoft.com/office/spreadsheetml/2010/11/ac" url="R:\ED-XCHNG\Policy Research Team\Enrollments and Allocations\2020-21\4_Spring\"/>
    </mc:Choice>
  </mc:AlternateContent>
  <xr:revisionPtr revIDLastSave="0" documentId="13_ncr:1_{E25D3DC9-4E13-4723-A9CC-F959BBD6F3D3}" xr6:coauthVersionLast="36" xr6:coauthVersionMax="36" xr10:uidLastSave="{00000000-0000-0000-0000-000000000000}"/>
  <bookViews>
    <workbookView xWindow="600" yWindow="180" windowWidth="11445" windowHeight="1590" tabRatio="905" activeTab="1" xr2:uid="{00000000-000D-0000-FFFF-FFFF00000000}"/>
  </bookViews>
  <sheets>
    <sheet name="READ ME" sheetId="17" r:id="rId1"/>
    <sheet name="Total" sheetId="21" r:id="rId2"/>
    <sheet name="State" sheetId="18" r:id="rId3"/>
    <sheet name="Contract" sheetId="19" r:id="rId4"/>
    <sheet name="Self" sheetId="20" r:id="rId5"/>
    <sheet name="Apprent." sheetId="15" r:id="rId6"/>
    <sheet name="BAS" sheetId="39" r:id="rId7"/>
    <sheet name="BAS prog." sheetId="31" state="hidden" r:id="rId8"/>
    <sheet name="BEdA" sheetId="1" r:id="rId9"/>
    <sheet name="BFET" sheetId="40" r:id="rId10"/>
    <sheet name="DOC" sheetId="35" r:id="rId11"/>
    <sheet name="eLearn" sheetId="22" r:id="rId12"/>
    <sheet name="I-BEST" sheetId="27" r:id="rId13"/>
    <sheet name="Int'l_All" sheetId="23" r:id="rId14"/>
    <sheet name="Int'l_Contr." sheetId="36" r:id="rId15"/>
    <sheet name="OppGrant" sheetId="42" r:id="rId16"/>
    <sheet name="RS" sheetId="33" r:id="rId17"/>
    <sheet name="WorkFirst" sheetId="30" r:id="rId18"/>
    <sheet name="WRT" sheetId="37" r:id="rId19"/>
    <sheet name="Data" sheetId="38" state="hidden" r:id="rId20"/>
  </sheets>
  <definedNames>
    <definedName name="_" localSheetId="6" hidden="1">#REF!</definedName>
    <definedName name="_" localSheetId="9" hidden="1">#REF!</definedName>
    <definedName name="_" localSheetId="14" hidden="1">#REF!</definedName>
    <definedName name="_" localSheetId="15" hidden="1">#REF!</definedName>
    <definedName name="_" hidden="1">#REF!</definedName>
    <definedName name="_xlnm._FilterDatabase" localSheetId="19" hidden="1">Data!$A$1:$W$109</definedName>
    <definedName name="_Key1" localSheetId="5" hidden="1">#REF!</definedName>
    <definedName name="_Key1" localSheetId="6" hidden="1">#REF!</definedName>
    <definedName name="_Key1" localSheetId="7" hidden="1">#REF!</definedName>
    <definedName name="_Key1" localSheetId="9" hidden="1">#REF!</definedName>
    <definedName name="_Key1" localSheetId="3"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4" hidden="1">#REF!</definedName>
    <definedName name="_Key1" localSheetId="2" hidden="1">#REF!</definedName>
    <definedName name="_Key1" localSheetId="1" hidden="1">#REF!</definedName>
    <definedName name="_Key1" localSheetId="17" hidden="1">#REF!</definedName>
    <definedName name="_Key1" hidden="1">#REF!</definedName>
    <definedName name="_Key2" localSheetId="5" hidden="1">#REF!</definedName>
    <definedName name="_Key2" localSheetId="6" hidden="1">#REF!</definedName>
    <definedName name="_Key2" localSheetId="7" hidden="1">#REF!</definedName>
    <definedName name="_Key2" localSheetId="9" hidden="1">#REF!</definedName>
    <definedName name="_Key2" localSheetId="3"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4" hidden="1">#REF!</definedName>
    <definedName name="_Key2" localSheetId="2" hidden="1">#REF!</definedName>
    <definedName name="_Key2" localSheetId="1" hidden="1">#REF!</definedName>
    <definedName name="_Key2" localSheetId="17" hidden="1">#REF!</definedName>
    <definedName name="_Key2" hidden="1">#REF!</definedName>
    <definedName name="_Order1" hidden="1">255</definedName>
    <definedName name="_Sort" localSheetId="5" hidden="1">#REF!</definedName>
    <definedName name="_Sort" localSheetId="6" hidden="1">#REF!</definedName>
    <definedName name="_Sort" localSheetId="7" hidden="1">#REF!</definedName>
    <definedName name="_Sort" localSheetId="9" hidden="1">#REF!</definedName>
    <definedName name="_Sort" localSheetId="3"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4" hidden="1">#REF!</definedName>
    <definedName name="_Sort" localSheetId="2" hidden="1">#REF!</definedName>
    <definedName name="_Sort" localSheetId="1" hidden="1">#REF!</definedName>
    <definedName name="_Sort" localSheetId="17" hidden="1">#REF!</definedName>
    <definedName name="_Sort" hidden="1">#REF!</definedName>
    <definedName name="_Sort1" localSheetId="5" hidden="1">#REF!</definedName>
    <definedName name="_Sort1" localSheetId="6" hidden="1">#REF!</definedName>
    <definedName name="_Sort1" localSheetId="7" hidden="1">#REF!</definedName>
    <definedName name="_Sort1" localSheetId="9" hidden="1">#REF!</definedName>
    <definedName name="_Sort1" localSheetId="3" hidden="1">#REF!</definedName>
    <definedName name="_Sort1" localSheetId="11" hidden="1">#REF!</definedName>
    <definedName name="_Sort1" localSheetId="12" hidden="1">#REF!</definedName>
    <definedName name="_Sort1" localSheetId="13" hidden="1">#REF!</definedName>
    <definedName name="_Sort1" localSheetId="14" hidden="1">#REF!</definedName>
    <definedName name="_Sort1" localSheetId="15" hidden="1">#REF!</definedName>
    <definedName name="_Sort1" localSheetId="4" hidden="1">#REF!</definedName>
    <definedName name="_Sort1" localSheetId="2" hidden="1">#REF!</definedName>
    <definedName name="_Sort1" localSheetId="1" hidden="1">#REF!</definedName>
    <definedName name="_Sort1" localSheetId="17" hidden="1">#REF!</definedName>
    <definedName name="_Sort1" hidden="1">#REF!</definedName>
    <definedName name="ADFADSF" localSheetId="6" hidden="1">#REF!</definedName>
    <definedName name="ADFADSF" localSheetId="7" hidden="1">#REF!</definedName>
    <definedName name="ADFADSF" localSheetId="9" hidden="1">#REF!</definedName>
    <definedName name="ADFADSF" localSheetId="11" hidden="1">#REF!</definedName>
    <definedName name="ADFADSF" localSheetId="12" hidden="1">#REF!</definedName>
    <definedName name="ADFADSF" localSheetId="13" hidden="1">#REF!</definedName>
    <definedName name="ADFADSF" localSheetId="14" hidden="1">#REF!</definedName>
    <definedName name="ADFADSF" localSheetId="15" hidden="1">#REF!</definedName>
    <definedName name="ADFADSF" localSheetId="17" hidden="1">#REF!</definedName>
    <definedName name="ADFADSF" hidden="1">#REF!</definedName>
    <definedName name="AFASFDSAFZSDF" localSheetId="6" hidden="1">#REF!</definedName>
    <definedName name="AFASFDSAFZSDF" localSheetId="7" hidden="1">#REF!</definedName>
    <definedName name="AFASFDSAFZSDF" localSheetId="9" hidden="1">#REF!</definedName>
    <definedName name="AFASFDSAFZSDF" localSheetId="3" hidden="1">#REF!</definedName>
    <definedName name="AFASFDSAFZSDF" localSheetId="11" hidden="1">#REF!</definedName>
    <definedName name="AFASFDSAFZSDF" localSheetId="12" hidden="1">#REF!</definedName>
    <definedName name="AFASFDSAFZSDF" localSheetId="13" hidden="1">#REF!</definedName>
    <definedName name="AFASFDSAFZSDF" localSheetId="14" hidden="1">#REF!</definedName>
    <definedName name="AFASFDSAFZSDF" localSheetId="15" hidden="1">#REF!</definedName>
    <definedName name="AFASFDSAFZSDF" localSheetId="4" hidden="1">#REF!</definedName>
    <definedName name="AFASFDSAFZSDF" localSheetId="1" hidden="1">#REF!</definedName>
    <definedName name="AFASFDSAFZSDF" localSheetId="17" hidden="1">#REF!</definedName>
    <definedName name="AFASFDSAFZSDF" hidden="1">#REF!</definedName>
    <definedName name="ASFDAS" localSheetId="6" hidden="1">#REF!</definedName>
    <definedName name="ASFDAS" localSheetId="7" hidden="1">#REF!</definedName>
    <definedName name="ASFDAS" localSheetId="9" hidden="1">#REF!</definedName>
    <definedName name="ASFDAS" localSheetId="3" hidden="1">#REF!</definedName>
    <definedName name="ASFDAS" localSheetId="11" hidden="1">#REF!</definedName>
    <definedName name="ASFDAS" localSheetId="12" hidden="1">#REF!</definedName>
    <definedName name="ASFDAS" localSheetId="13" hidden="1">#REF!</definedName>
    <definedName name="ASFDAS" localSheetId="14" hidden="1">#REF!</definedName>
    <definedName name="ASFDAS" localSheetId="15" hidden="1">#REF!</definedName>
    <definedName name="ASFDAS" localSheetId="4" hidden="1">#REF!</definedName>
    <definedName name="ASFDAS" localSheetId="1" hidden="1">#REF!</definedName>
    <definedName name="ASFDAS" localSheetId="17" hidden="1">#REF!</definedName>
    <definedName name="ASFDAS" hidden="1">#REF!</definedName>
    <definedName name="BAData" localSheetId="6">#REF!</definedName>
    <definedName name="BAData" localSheetId="7">#REF!</definedName>
    <definedName name="BAData" localSheetId="9">#REF!</definedName>
    <definedName name="BAData" localSheetId="14">#REF!</definedName>
    <definedName name="BAData" localSheetId="15">#REF!</definedName>
    <definedName name="BAData">#REF!</definedName>
    <definedName name="_xlnm.Print_Area" localSheetId="5">Apprent.!$A$1:$P$38</definedName>
    <definedName name="_xlnm.Print_Area" localSheetId="6">BAS!$A$1:$P$39</definedName>
    <definedName name="_xlnm.Print_Area" localSheetId="8">BEdA!$A$1:$P$38</definedName>
    <definedName name="_xlnm.Print_Area" localSheetId="9">BFET!$A$1:$P$38</definedName>
    <definedName name="_xlnm.Print_Area" localSheetId="3">Contract!$A$1:$P$38</definedName>
    <definedName name="_xlnm.Print_Area" localSheetId="10">DOC!$A$1:$P$38</definedName>
    <definedName name="_xlnm.Print_Area" localSheetId="11">eLearn!$A$1:$P$39</definedName>
    <definedName name="_xlnm.Print_Area" localSheetId="12">'I-BEST'!$A$1:$P$39</definedName>
    <definedName name="_xlnm.Print_Area" localSheetId="13">'Int''l_All'!$A$1:$P$38</definedName>
    <definedName name="_xlnm.Print_Area" localSheetId="14">'Int''l_Contr.'!$A$1:$P$38</definedName>
    <definedName name="_xlnm.Print_Area" localSheetId="15">OppGrant!$A$1:$P$39</definedName>
    <definedName name="_xlnm.Print_Area" localSheetId="16">RS!$A$1:$P$39</definedName>
    <definedName name="_xlnm.Print_Area" localSheetId="4">Self!$A$1:$P$38</definedName>
    <definedName name="_xlnm.Print_Area" localSheetId="2">State!$A$1:$P$38</definedName>
    <definedName name="_xlnm.Print_Area" localSheetId="1">Total!$A$1:$P$38</definedName>
    <definedName name="_xlnm.Print_Area" localSheetId="17">WorkFirst!$A$1:$P$38</definedName>
    <definedName name="_xlnm.Print_Area" localSheetId="18">WRT!$A$1:$P$40</definedName>
  </definedNames>
  <calcPr calcId="191029"/>
</workbook>
</file>

<file path=xl/calcChain.xml><?xml version="1.0" encoding="utf-8"?>
<calcChain xmlns="http://schemas.openxmlformats.org/spreadsheetml/2006/main">
  <c r="AA3" i="38" l="1"/>
  <c r="Z3" i="38" l="1"/>
  <c r="I45" i="23"/>
  <c r="N115" i="31"/>
  <c r="N107" i="31"/>
  <c r="N111" i="31"/>
  <c r="N112" i="31"/>
  <c r="N116" i="31"/>
  <c r="N108" i="31"/>
  <c r="N113" i="31"/>
  <c r="N105" i="31"/>
  <c r="N109" i="31"/>
  <c r="N114" i="31"/>
  <c r="N106" i="31"/>
  <c r="N104" i="31"/>
  <c r="I49" i="31"/>
  <c r="Q167" i="31"/>
  <c r="O167" i="31"/>
  <c r="M167" i="31"/>
  <c r="K167" i="31"/>
  <c r="I167" i="31"/>
  <c r="I43" i="42" l="1"/>
  <c r="I43" i="27"/>
  <c r="I43" i="1"/>
  <c r="I43" i="19"/>
  <c r="I4" i="30"/>
  <c r="I4" i="23"/>
  <c r="I4" i="40"/>
  <c r="I4" i="15"/>
  <c r="I43" i="37"/>
  <c r="I43" i="36"/>
  <c r="I43" i="22"/>
  <c r="I43" i="39"/>
  <c r="I43" i="18"/>
  <c r="I4" i="33"/>
  <c r="I4" i="27"/>
  <c r="I4" i="1"/>
  <c r="I4" i="20"/>
  <c r="I43" i="30"/>
  <c r="I43" i="23"/>
  <c r="I43" i="35"/>
  <c r="I43" i="15"/>
  <c r="I43" i="21"/>
  <c r="I4" i="42"/>
  <c r="I4" i="22"/>
  <c r="J4" i="31"/>
  <c r="I4" i="19"/>
  <c r="I43" i="33"/>
  <c r="I43" i="40"/>
  <c r="I43" i="20"/>
  <c r="I4" i="37"/>
  <c r="I4" i="36"/>
  <c r="I4" i="35"/>
  <c r="I4" i="39"/>
  <c r="I4" i="18"/>
  <c r="Q113" i="31"/>
  <c r="O113" i="31"/>
  <c r="M113" i="31"/>
  <c r="K113" i="31"/>
  <c r="I113" i="31"/>
  <c r="Q111" i="31"/>
  <c r="O111" i="31"/>
  <c r="M111" i="31"/>
  <c r="K111" i="31"/>
  <c r="I111" i="31"/>
  <c r="O112" i="31"/>
  <c r="I112" i="31"/>
  <c r="O106" i="31"/>
  <c r="M106" i="31"/>
  <c r="K106" i="31"/>
  <c r="I106" i="31"/>
  <c r="O93" i="31"/>
  <c r="I93" i="31"/>
  <c r="I54" i="31"/>
  <c r="K54" i="31"/>
  <c r="M54" i="31"/>
  <c r="O54" i="31"/>
  <c r="Q54" i="31"/>
  <c r="I35" i="31"/>
  <c r="K35" i="31"/>
  <c r="Q157" i="31" l="1"/>
  <c r="O157" i="31"/>
  <c r="M157" i="31"/>
  <c r="K157" i="31"/>
  <c r="I157" i="31"/>
  <c r="I155" i="31"/>
  <c r="J51" i="21" l="1"/>
  <c r="I165" i="31" l="1"/>
  <c r="Q89" i="31"/>
  <c r="O89" i="31"/>
  <c r="M89" i="31"/>
  <c r="K89" i="31"/>
  <c r="I89" i="31"/>
  <c r="I171" i="31" l="1"/>
  <c r="I146" i="31"/>
  <c r="Q138" i="31"/>
  <c r="O138" i="31"/>
  <c r="M138" i="31"/>
  <c r="K138" i="31"/>
  <c r="I138" i="31"/>
  <c r="O116" i="31"/>
  <c r="K116" i="31"/>
  <c r="I116" i="31"/>
  <c r="Q86" i="31"/>
  <c r="O86" i="31"/>
  <c r="M86" i="31"/>
  <c r="K86" i="31"/>
  <c r="I86" i="31"/>
  <c r="L37" i="37"/>
  <c r="J37" i="37"/>
  <c r="L10" i="30"/>
  <c r="H10" i="30"/>
  <c r="H45" i="33"/>
  <c r="H46" i="33"/>
  <c r="H47" i="33"/>
  <c r="H48" i="33"/>
  <c r="H49" i="33"/>
  <c r="H51" i="33"/>
  <c r="H53" i="33"/>
  <c r="H54" i="33"/>
  <c r="H7" i="33"/>
  <c r="H8" i="33"/>
  <c r="H9" i="33"/>
  <c r="H10" i="33"/>
  <c r="H11" i="33"/>
  <c r="H12" i="33"/>
  <c r="H13" i="33"/>
  <c r="H15" i="33"/>
  <c r="H17" i="33"/>
  <c r="H18" i="33"/>
  <c r="H20" i="33"/>
  <c r="H21" i="33"/>
  <c r="H22" i="33"/>
  <c r="H24" i="33"/>
  <c r="H25" i="33"/>
  <c r="H27" i="33"/>
  <c r="H28" i="33"/>
  <c r="H29" i="33"/>
  <c r="H30" i="33"/>
  <c r="H31" i="33"/>
  <c r="H33" i="33"/>
  <c r="H34" i="33"/>
  <c r="H35" i="33"/>
  <c r="N51" i="36"/>
  <c r="N53" i="36"/>
  <c r="L51" i="36"/>
  <c r="L53" i="36"/>
  <c r="J51" i="36"/>
  <c r="J53" i="36"/>
  <c r="H51" i="36"/>
  <c r="H53" i="36"/>
  <c r="N6" i="36"/>
  <c r="N9" i="36"/>
  <c r="N11" i="36"/>
  <c r="N13" i="36"/>
  <c r="N17" i="36"/>
  <c r="N25" i="36"/>
  <c r="N32" i="36"/>
  <c r="N33" i="36"/>
  <c r="L6" i="36"/>
  <c r="L9" i="36"/>
  <c r="L11" i="36"/>
  <c r="L12" i="36"/>
  <c r="L13" i="36"/>
  <c r="L17" i="36"/>
  <c r="L21" i="36"/>
  <c r="L25" i="36"/>
  <c r="L32" i="36"/>
  <c r="L33" i="36"/>
  <c r="J6" i="36"/>
  <c r="J8" i="36"/>
  <c r="J9" i="36"/>
  <c r="J11" i="36"/>
  <c r="J13" i="36"/>
  <c r="J17" i="36"/>
  <c r="J22" i="36"/>
  <c r="J25" i="36"/>
  <c r="J29" i="36"/>
  <c r="J32" i="36"/>
  <c r="J33" i="36"/>
  <c r="H6" i="36"/>
  <c r="H8" i="36"/>
  <c r="H9" i="36"/>
  <c r="H11" i="36"/>
  <c r="H13" i="36"/>
  <c r="H17" i="36"/>
  <c r="H22" i="36"/>
  <c r="H25" i="36"/>
  <c r="H29" i="36"/>
  <c r="H32" i="36"/>
  <c r="H33" i="36"/>
  <c r="N51" i="23"/>
  <c r="L51" i="23"/>
  <c r="J51" i="23"/>
  <c r="H51" i="23"/>
  <c r="H51" i="27"/>
  <c r="H54" i="27"/>
  <c r="L10" i="27"/>
  <c r="J10" i="27"/>
  <c r="H9" i="27"/>
  <c r="H10" i="27"/>
  <c r="H29" i="27"/>
  <c r="L51" i="22"/>
  <c r="J51" i="22"/>
  <c r="H51" i="22"/>
  <c r="L45" i="35"/>
  <c r="L46" i="35"/>
  <c r="L47" i="35"/>
  <c r="L48" i="35"/>
  <c r="L49" i="35"/>
  <c r="L50" i="35"/>
  <c r="L51" i="35"/>
  <c r="L52" i="35"/>
  <c r="L54" i="35"/>
  <c r="J45" i="35"/>
  <c r="J46" i="35"/>
  <c r="J47" i="35"/>
  <c r="J48" i="35"/>
  <c r="J49" i="35"/>
  <c r="J50" i="35"/>
  <c r="J51" i="35"/>
  <c r="J52" i="35"/>
  <c r="J54" i="35"/>
  <c r="H45" i="35"/>
  <c r="H46" i="35"/>
  <c r="H47" i="35"/>
  <c r="H48" i="35"/>
  <c r="H49" i="35"/>
  <c r="H50" i="35"/>
  <c r="H51" i="35"/>
  <c r="H52" i="35"/>
  <c r="H54" i="35"/>
  <c r="L6" i="35"/>
  <c r="L7" i="35"/>
  <c r="L8" i="35"/>
  <c r="L9" i="35"/>
  <c r="L10" i="35"/>
  <c r="L13" i="35"/>
  <c r="L14" i="35"/>
  <c r="L16" i="35"/>
  <c r="L18" i="35"/>
  <c r="L19" i="35"/>
  <c r="L20" i="35"/>
  <c r="L21" i="35"/>
  <c r="L22" i="35"/>
  <c r="L24" i="35"/>
  <c r="L25" i="35"/>
  <c r="L26" i="35"/>
  <c r="L27" i="35"/>
  <c r="L28" i="35"/>
  <c r="L29" i="35"/>
  <c r="L33" i="35"/>
  <c r="L34" i="35"/>
  <c r="L35" i="35"/>
  <c r="J6" i="35"/>
  <c r="J7" i="35"/>
  <c r="J8" i="35"/>
  <c r="J9" i="35"/>
  <c r="J10" i="35"/>
  <c r="J13" i="35"/>
  <c r="J14" i="35"/>
  <c r="J16" i="35"/>
  <c r="J18" i="35"/>
  <c r="J19" i="35"/>
  <c r="J20" i="35"/>
  <c r="J21" i="35"/>
  <c r="J22" i="35"/>
  <c r="J24" i="35"/>
  <c r="J25" i="35"/>
  <c r="J26" i="35"/>
  <c r="J27" i="35"/>
  <c r="J28" i="35"/>
  <c r="J29" i="35"/>
  <c r="J33" i="35"/>
  <c r="J34" i="35"/>
  <c r="J35" i="35"/>
  <c r="H6" i="35"/>
  <c r="H7" i="35"/>
  <c r="H8" i="35"/>
  <c r="H9" i="35"/>
  <c r="H10" i="35"/>
  <c r="H13" i="35"/>
  <c r="H14" i="35"/>
  <c r="H16" i="35"/>
  <c r="H18" i="35"/>
  <c r="H19" i="35"/>
  <c r="H20" i="35"/>
  <c r="H21" i="35"/>
  <c r="H22" i="35"/>
  <c r="H24" i="35"/>
  <c r="H25" i="35"/>
  <c r="H26" i="35"/>
  <c r="H27" i="35"/>
  <c r="H28" i="35"/>
  <c r="H29" i="35"/>
  <c r="H33" i="35"/>
  <c r="H34" i="35"/>
  <c r="H35" i="35"/>
  <c r="L54" i="1" l="1"/>
  <c r="J54" i="1"/>
  <c r="H54" i="1"/>
  <c r="M126" i="31"/>
  <c r="M173" i="31"/>
  <c r="K126" i="31"/>
  <c r="I20" i="31"/>
  <c r="I90" i="31"/>
  <c r="I102" i="31"/>
  <c r="I126" i="31"/>
  <c r="I127" i="31"/>
  <c r="I133" i="31"/>
  <c r="I143" i="31"/>
  <c r="I151" i="31"/>
  <c r="I173" i="31"/>
  <c r="I179" i="31"/>
  <c r="I22" i="31"/>
  <c r="H6" i="39"/>
  <c r="H9" i="39"/>
  <c r="H16" i="39"/>
  <c r="H27" i="39"/>
  <c r="H29" i="39"/>
  <c r="H51" i="39"/>
  <c r="N51" i="39"/>
  <c r="L51" i="39"/>
  <c r="J51" i="39"/>
  <c r="N6" i="39"/>
  <c r="N9" i="39"/>
  <c r="N16" i="39"/>
  <c r="N27" i="39"/>
  <c r="N29" i="39"/>
  <c r="L6" i="39"/>
  <c r="L9" i="39"/>
  <c r="L16" i="39"/>
  <c r="L27" i="39"/>
  <c r="L29" i="39"/>
  <c r="J6" i="39"/>
  <c r="J9" i="39"/>
  <c r="J16" i="39"/>
  <c r="J27" i="39"/>
  <c r="J29" i="39"/>
  <c r="N49" i="15"/>
  <c r="N51" i="15"/>
  <c r="N54" i="15"/>
  <c r="L45" i="15"/>
  <c r="L46" i="15"/>
  <c r="L47" i="15"/>
  <c r="L51" i="15"/>
  <c r="L54" i="15"/>
  <c r="J45" i="15"/>
  <c r="J46" i="15"/>
  <c r="J47" i="15"/>
  <c r="J48" i="15"/>
  <c r="J51" i="15"/>
  <c r="J54" i="15"/>
  <c r="H45" i="15"/>
  <c r="H46" i="15"/>
  <c r="H47" i="15"/>
  <c r="H48" i="15"/>
  <c r="H49" i="15"/>
  <c r="H51" i="15"/>
  <c r="H54" i="15"/>
  <c r="N7" i="15"/>
  <c r="N9" i="15"/>
  <c r="N10" i="15"/>
  <c r="N13" i="15"/>
  <c r="N23" i="15"/>
  <c r="N24" i="15"/>
  <c r="N27" i="15"/>
  <c r="N29" i="15"/>
  <c r="N31" i="15"/>
  <c r="N32" i="15"/>
  <c r="N34" i="15"/>
  <c r="N35" i="15"/>
  <c r="L7" i="15"/>
  <c r="L9" i="15"/>
  <c r="L10" i="15"/>
  <c r="L24" i="15"/>
  <c r="L27" i="15"/>
  <c r="L29" i="15"/>
  <c r="L31" i="15"/>
  <c r="L32" i="15"/>
  <c r="L34" i="15"/>
  <c r="L35" i="15"/>
  <c r="J7" i="15"/>
  <c r="J9" i="15"/>
  <c r="J10" i="15"/>
  <c r="J13" i="15"/>
  <c r="J21" i="15"/>
  <c r="J24" i="15"/>
  <c r="J27" i="15"/>
  <c r="J29" i="15"/>
  <c r="J31" i="15"/>
  <c r="J32" i="15"/>
  <c r="J34" i="15"/>
  <c r="J35" i="15"/>
  <c r="H7" i="15"/>
  <c r="H8" i="15"/>
  <c r="H9" i="15"/>
  <c r="H10" i="15"/>
  <c r="H11" i="15"/>
  <c r="H13" i="15"/>
  <c r="H19" i="15"/>
  <c r="H20" i="15"/>
  <c r="H23" i="15"/>
  <c r="H24" i="15"/>
  <c r="H27" i="15"/>
  <c r="H29" i="15"/>
  <c r="H31" i="15"/>
  <c r="H32" i="15"/>
  <c r="H34" i="15"/>
  <c r="H35" i="15"/>
  <c r="L46" i="20"/>
  <c r="L51" i="20"/>
  <c r="J46" i="20"/>
  <c r="J51" i="20"/>
  <c r="H51" i="20"/>
  <c r="L10" i="20"/>
  <c r="L20" i="20"/>
  <c r="J10" i="20"/>
  <c r="H10" i="20"/>
  <c r="H55" i="33" l="1"/>
  <c r="P37" i="27"/>
  <c r="P10" i="27"/>
  <c r="P37" i="30"/>
  <c r="P37" i="33"/>
  <c r="P37" i="42"/>
  <c r="P53" i="36"/>
  <c r="P51" i="36"/>
  <c r="P37" i="36"/>
  <c r="P33" i="36"/>
  <c r="P32" i="36"/>
  <c r="P25" i="36"/>
  <c r="P17" i="36"/>
  <c r="P13" i="36"/>
  <c r="P11" i="36"/>
  <c r="P9" i="36"/>
  <c r="P6" i="36"/>
  <c r="P51" i="22"/>
  <c r="P37" i="22"/>
  <c r="P54" i="35"/>
  <c r="P52" i="35"/>
  <c r="P51" i="35"/>
  <c r="P50" i="35"/>
  <c r="P49" i="35"/>
  <c r="P48" i="35"/>
  <c r="P37" i="35"/>
  <c r="P35" i="35"/>
  <c r="P34" i="35"/>
  <c r="P33" i="35"/>
  <c r="P29" i="35"/>
  <c r="P28" i="35"/>
  <c r="P27" i="35"/>
  <c r="P26" i="35"/>
  <c r="P25" i="35"/>
  <c r="P24" i="35"/>
  <c r="P22" i="35"/>
  <c r="P21" i="35"/>
  <c r="P20" i="35"/>
  <c r="P19" i="35"/>
  <c r="P18" i="35"/>
  <c r="P16" i="35"/>
  <c r="P14" i="35"/>
  <c r="P13" i="35"/>
  <c r="P10" i="35"/>
  <c r="P9" i="35"/>
  <c r="P8" i="35"/>
  <c r="P7" i="35"/>
  <c r="P6" i="35"/>
  <c r="P37" i="40"/>
  <c r="P54" i="1"/>
  <c r="P29" i="39"/>
  <c r="P27" i="39"/>
  <c r="P16" i="39"/>
  <c r="P9" i="39"/>
  <c r="P6" i="39"/>
  <c r="P37" i="39"/>
  <c r="P51" i="39"/>
  <c r="P54" i="15"/>
  <c r="P51" i="15"/>
  <c r="P37" i="15"/>
  <c r="P35" i="15"/>
  <c r="P34" i="15"/>
  <c r="P32" i="15"/>
  <c r="P31" i="15"/>
  <c r="P29" i="15"/>
  <c r="P27" i="15"/>
  <c r="P24" i="15"/>
  <c r="P10" i="15"/>
  <c r="P9" i="15"/>
  <c r="P7" i="15"/>
  <c r="P51" i="20"/>
  <c r="P37" i="20"/>
  <c r="P10" i="20"/>
  <c r="P37" i="19"/>
  <c r="P37" i="18"/>
  <c r="P37" i="21"/>
  <c r="P51" i="23"/>
  <c r="N37" i="37" l="1"/>
  <c r="N51" i="22"/>
  <c r="N48" i="35"/>
  <c r="N49" i="35"/>
  <c r="N50" i="35"/>
  <c r="N51" i="35"/>
  <c r="N52" i="35"/>
  <c r="N54" i="35"/>
  <c r="N7" i="35"/>
  <c r="N8" i="35"/>
  <c r="N9" i="35"/>
  <c r="N10" i="35"/>
  <c r="N13" i="35"/>
  <c r="N14" i="35"/>
  <c r="N16" i="35"/>
  <c r="N18" i="35"/>
  <c r="N19" i="35"/>
  <c r="N20" i="35"/>
  <c r="N21" i="35"/>
  <c r="N22" i="35"/>
  <c r="N24" i="35"/>
  <c r="N25" i="35"/>
  <c r="N26" i="35"/>
  <c r="N27" i="35"/>
  <c r="N28" i="35"/>
  <c r="N29" i="35"/>
  <c r="N33" i="35"/>
  <c r="N34" i="35"/>
  <c r="N35" i="35"/>
  <c r="N6" i="35"/>
  <c r="N54" i="1"/>
  <c r="O126" i="31"/>
  <c r="O173" i="31"/>
  <c r="N51" i="20"/>
  <c r="N10" i="20"/>
  <c r="N10" i="27"/>
  <c r="O37" i="37" l="1"/>
  <c r="P37" i="37" s="1"/>
  <c r="Q126" i="31" l="1"/>
  <c r="N45" i="31" l="1"/>
  <c r="H45" i="31"/>
  <c r="I45" i="31" s="1"/>
  <c r="H46" i="31"/>
  <c r="I46" i="31" s="1"/>
  <c r="L46" i="31"/>
  <c r="M46" i="31" s="1"/>
  <c r="J47" i="31"/>
  <c r="K47" i="31" s="1"/>
  <c r="N48" i="31"/>
  <c r="H50" i="31"/>
  <c r="I50" i="31" s="1"/>
  <c r="L50" i="31"/>
  <c r="M50" i="31" s="1"/>
  <c r="L51" i="31"/>
  <c r="M51" i="31" s="1"/>
  <c r="L172" i="31"/>
  <c r="M172" i="31" s="1"/>
  <c r="L167" i="31"/>
  <c r="H167" i="31"/>
  <c r="L154" i="31"/>
  <c r="M154" i="31" s="1"/>
  <c r="H154" i="31"/>
  <c r="I154" i="31" s="1"/>
  <c r="J45" i="31"/>
  <c r="K45" i="31" s="1"/>
  <c r="N46" i="31"/>
  <c r="O46" i="31" s="1"/>
  <c r="L47" i="31"/>
  <c r="M47" i="31" s="1"/>
  <c r="J48" i="31"/>
  <c r="K48" i="31" s="1"/>
  <c r="H49" i="31"/>
  <c r="L49" i="31"/>
  <c r="M49" i="31" s="1"/>
  <c r="N50" i="31"/>
  <c r="J172" i="31"/>
  <c r="K172" i="31" s="1"/>
  <c r="N166" i="31"/>
  <c r="O166" i="31" s="1"/>
  <c r="H166" i="31"/>
  <c r="I166" i="31" s="1"/>
  <c r="H48" i="31"/>
  <c r="I48" i="31" s="1"/>
  <c r="N49" i="31"/>
  <c r="O49" i="31" s="1"/>
  <c r="J51" i="31"/>
  <c r="K51" i="31" s="1"/>
  <c r="H172" i="31"/>
  <c r="L45" i="31"/>
  <c r="M45" i="31" s="1"/>
  <c r="J46" i="31"/>
  <c r="K46" i="31" s="1"/>
  <c r="H47" i="31"/>
  <c r="I47" i="31" s="1"/>
  <c r="N47" i="31"/>
  <c r="O47" i="31" s="1"/>
  <c r="L48" i="31"/>
  <c r="M48" i="31" s="1"/>
  <c r="J50" i="31"/>
  <c r="K50" i="31" s="1"/>
  <c r="H51" i="31"/>
  <c r="I51" i="31" s="1"/>
  <c r="N51" i="31"/>
  <c r="O51" i="31" s="1"/>
  <c r="N167" i="31"/>
  <c r="J167" i="31"/>
  <c r="L166" i="31"/>
  <c r="M166" i="31" s="1"/>
  <c r="N154" i="31"/>
  <c r="O154" i="31" s="1"/>
  <c r="J154" i="31"/>
  <c r="K154" i="31" s="1"/>
  <c r="J49" i="31"/>
  <c r="K49" i="31" s="1"/>
  <c r="N172" i="31"/>
  <c r="O172" i="31" s="1"/>
  <c r="J166" i="31"/>
  <c r="K166" i="31" s="1"/>
  <c r="L113" i="31"/>
  <c r="H113" i="31"/>
  <c r="J112" i="31"/>
  <c r="K112" i="31" s="1"/>
  <c r="O105" i="31"/>
  <c r="J92" i="31"/>
  <c r="J75" i="31"/>
  <c r="K75" i="31" s="1"/>
  <c r="N75" i="31"/>
  <c r="O75" i="31" s="1"/>
  <c r="J41" i="31"/>
  <c r="K41" i="31" s="1"/>
  <c r="J35" i="31"/>
  <c r="N35" i="31"/>
  <c r="O35" i="31" s="1"/>
  <c r="J93" i="31"/>
  <c r="K93" i="31" s="1"/>
  <c r="L41" i="31"/>
  <c r="M41" i="31" s="1"/>
  <c r="L111" i="31"/>
  <c r="H111" i="31"/>
  <c r="J106" i="31"/>
  <c r="L105" i="31"/>
  <c r="M105" i="31" s="1"/>
  <c r="N93" i="31"/>
  <c r="H93" i="31"/>
  <c r="H92" i="31"/>
  <c r="I92" i="31" s="1"/>
  <c r="J54" i="31"/>
  <c r="N54" i="31"/>
  <c r="H41" i="31"/>
  <c r="H105" i="31"/>
  <c r="H104" i="31"/>
  <c r="J113" i="31"/>
  <c r="L112" i="31"/>
  <c r="M112" i="31" s="1"/>
  <c r="H112" i="31"/>
  <c r="J105" i="31"/>
  <c r="K105" i="31" s="1"/>
  <c r="L93" i="31"/>
  <c r="M93" i="31" s="1"/>
  <c r="N92" i="31"/>
  <c r="H75" i="31"/>
  <c r="I75" i="31" s="1"/>
  <c r="L75" i="31"/>
  <c r="M75" i="31" s="1"/>
  <c r="N41" i="31"/>
  <c r="O41" i="31" s="1"/>
  <c r="H35" i="31"/>
  <c r="L35" i="31"/>
  <c r="M35" i="31" s="1"/>
  <c r="J111" i="31"/>
  <c r="L106" i="31"/>
  <c r="H106" i="31"/>
  <c r="L92" i="31"/>
  <c r="H54" i="31"/>
  <c r="L54" i="31"/>
  <c r="L73" i="31"/>
  <c r="M73" i="31" s="1"/>
  <c r="N73" i="31"/>
  <c r="O73" i="31" s="1"/>
  <c r="H73" i="31"/>
  <c r="J73" i="31"/>
  <c r="K73" i="31" s="1"/>
  <c r="L157" i="31"/>
  <c r="H157" i="31"/>
  <c r="N155" i="31"/>
  <c r="O155" i="31" s="1"/>
  <c r="J155" i="31"/>
  <c r="K155" i="31" s="1"/>
  <c r="L155" i="31"/>
  <c r="M155" i="31" s="1"/>
  <c r="J156" i="31"/>
  <c r="K156" i="31" s="1"/>
  <c r="L85" i="31"/>
  <c r="M85" i="31" s="1"/>
  <c r="H85" i="31"/>
  <c r="I85" i="31" s="1"/>
  <c r="L156" i="31"/>
  <c r="M156" i="31" s="1"/>
  <c r="H156" i="31"/>
  <c r="I156" i="31" s="1"/>
  <c r="N85" i="31"/>
  <c r="O85" i="31" s="1"/>
  <c r="J85" i="31"/>
  <c r="K85" i="31" s="1"/>
  <c r="N157" i="31"/>
  <c r="J157" i="31"/>
  <c r="H155" i="31"/>
  <c r="N156" i="31"/>
  <c r="O156" i="31" s="1"/>
  <c r="N69" i="31"/>
  <c r="O69" i="31" s="1"/>
  <c r="J69" i="31"/>
  <c r="K69" i="31" s="1"/>
  <c r="L69" i="31"/>
  <c r="M69" i="31" s="1"/>
  <c r="H69" i="31"/>
  <c r="I69" i="31" s="1"/>
  <c r="I6" i="21"/>
  <c r="G8" i="21"/>
  <c r="H8" i="21" s="1"/>
  <c r="I10" i="21"/>
  <c r="J10" i="21" s="1"/>
  <c r="G12" i="21"/>
  <c r="H12" i="21" s="1"/>
  <c r="I14" i="21"/>
  <c r="J14" i="21" s="1"/>
  <c r="G16" i="21"/>
  <c r="H16" i="21" s="1"/>
  <c r="I18" i="21"/>
  <c r="J18" i="21" s="1"/>
  <c r="G20" i="21"/>
  <c r="H20" i="21" s="1"/>
  <c r="I22" i="21"/>
  <c r="J22" i="21" s="1"/>
  <c r="G24" i="21"/>
  <c r="H24" i="21" s="1"/>
  <c r="I26" i="21"/>
  <c r="J26" i="21" s="1"/>
  <c r="G28" i="21"/>
  <c r="H28" i="21" s="1"/>
  <c r="I30" i="21"/>
  <c r="J30" i="21" s="1"/>
  <c r="G32" i="21"/>
  <c r="H32" i="21" s="1"/>
  <c r="I34" i="21"/>
  <c r="J34" i="21" s="1"/>
  <c r="G48" i="21"/>
  <c r="I49" i="21"/>
  <c r="J49" i="21" s="1"/>
  <c r="G53" i="21"/>
  <c r="I54" i="21"/>
  <c r="G7" i="21"/>
  <c r="H7" i="21" s="1"/>
  <c r="I9" i="21"/>
  <c r="J9" i="21" s="1"/>
  <c r="G11" i="21"/>
  <c r="H11" i="21" s="1"/>
  <c r="I13" i="21"/>
  <c r="J13" i="21" s="1"/>
  <c r="G15" i="21"/>
  <c r="H15" i="21" s="1"/>
  <c r="I17" i="21"/>
  <c r="J17" i="21" s="1"/>
  <c r="G19" i="21"/>
  <c r="H19" i="21" s="1"/>
  <c r="I21" i="21"/>
  <c r="J21" i="21" s="1"/>
  <c r="G23" i="21"/>
  <c r="H23" i="21" s="1"/>
  <c r="I25" i="21"/>
  <c r="J25" i="21" s="1"/>
  <c r="G27" i="21"/>
  <c r="H27" i="21" s="1"/>
  <c r="I29" i="21"/>
  <c r="J29" i="21" s="1"/>
  <c r="G31" i="21"/>
  <c r="H31" i="21" s="1"/>
  <c r="I33" i="21"/>
  <c r="J33" i="21" s="1"/>
  <c r="G35" i="21"/>
  <c r="G46" i="21"/>
  <c r="H46" i="21" s="1"/>
  <c r="I48" i="21"/>
  <c r="J48" i="21" s="1"/>
  <c r="G51" i="21"/>
  <c r="H51" i="21" s="1"/>
  <c r="I53" i="21"/>
  <c r="J53" i="21" s="1"/>
  <c r="G6" i="21"/>
  <c r="H6" i="21" s="1"/>
  <c r="I8" i="21"/>
  <c r="J8" i="21" s="1"/>
  <c r="G10" i="21"/>
  <c r="H10" i="21" s="1"/>
  <c r="I12" i="21"/>
  <c r="J12" i="21" s="1"/>
  <c r="G14" i="21"/>
  <c r="H14" i="21" s="1"/>
  <c r="I16" i="21"/>
  <c r="J16" i="21" s="1"/>
  <c r="G18" i="21"/>
  <c r="H18" i="21" s="1"/>
  <c r="I20" i="21"/>
  <c r="J20" i="21" s="1"/>
  <c r="G22" i="21"/>
  <c r="H22" i="21" s="1"/>
  <c r="I24" i="21"/>
  <c r="J24" i="21" s="1"/>
  <c r="G26" i="21"/>
  <c r="H26" i="21" s="1"/>
  <c r="I28" i="21"/>
  <c r="J28" i="21" s="1"/>
  <c r="G30" i="21"/>
  <c r="H30" i="21" s="1"/>
  <c r="I32" i="21"/>
  <c r="J32" i="21" s="1"/>
  <c r="G34" i="21"/>
  <c r="H34" i="21" s="1"/>
  <c r="G45" i="21"/>
  <c r="I46" i="21"/>
  <c r="I11" i="21"/>
  <c r="J11" i="21" s="1"/>
  <c r="G17" i="21"/>
  <c r="H17" i="21" s="1"/>
  <c r="I27" i="21"/>
  <c r="J27" i="21" s="1"/>
  <c r="G33" i="21"/>
  <c r="H33" i="21" s="1"/>
  <c r="I51" i="21"/>
  <c r="I7" i="21"/>
  <c r="J7" i="21" s="1"/>
  <c r="G13" i="21"/>
  <c r="H13" i="21" s="1"/>
  <c r="I23" i="21"/>
  <c r="J23" i="21" s="1"/>
  <c r="G29" i="21"/>
  <c r="H29" i="21" s="1"/>
  <c r="G49" i="21"/>
  <c r="H49" i="21" s="1"/>
  <c r="G9" i="21"/>
  <c r="H9" i="21" s="1"/>
  <c r="I19" i="21"/>
  <c r="J19" i="21" s="1"/>
  <c r="G25" i="21"/>
  <c r="H25" i="21" s="1"/>
  <c r="I35" i="21"/>
  <c r="J35" i="21" s="1"/>
  <c r="G50" i="21"/>
  <c r="H50" i="21" s="1"/>
  <c r="I15" i="21"/>
  <c r="J15" i="21" s="1"/>
  <c r="G21" i="21"/>
  <c r="H21" i="21" s="1"/>
  <c r="I31" i="21"/>
  <c r="J31" i="21" s="1"/>
  <c r="I45" i="21"/>
  <c r="J45" i="21" s="1"/>
  <c r="I50" i="21"/>
  <c r="J50" i="21" s="1"/>
  <c r="G54" i="21"/>
  <c r="H54" i="21" s="1"/>
  <c r="L64" i="31"/>
  <c r="M64" i="31" s="1"/>
  <c r="H64" i="31"/>
  <c r="I64" i="31" s="1"/>
  <c r="N37" i="31"/>
  <c r="O37" i="31" s="1"/>
  <c r="J37" i="31"/>
  <c r="K37" i="31" s="1"/>
  <c r="J64" i="31"/>
  <c r="K64" i="31" s="1"/>
  <c r="J63" i="31"/>
  <c r="K63" i="31" s="1"/>
  <c r="L63" i="31"/>
  <c r="M63" i="31" s="1"/>
  <c r="H63" i="31"/>
  <c r="I63" i="31" s="1"/>
  <c r="N64" i="31"/>
  <c r="O64" i="31" s="1"/>
  <c r="L37" i="31"/>
  <c r="M37" i="31" s="1"/>
  <c r="H37" i="31"/>
  <c r="I37" i="31" s="1"/>
  <c r="N63" i="31"/>
  <c r="O63" i="31" s="1"/>
  <c r="N169" i="31"/>
  <c r="O169" i="31" s="1"/>
  <c r="L168" i="31"/>
  <c r="M168" i="31" s="1"/>
  <c r="H168" i="31"/>
  <c r="I168" i="31" s="1"/>
  <c r="N142" i="31"/>
  <c r="O142" i="31" s="1"/>
  <c r="N96" i="31"/>
  <c r="O96" i="31" s="1"/>
  <c r="L89" i="31"/>
  <c r="H89" i="31"/>
  <c r="L165" i="31"/>
  <c r="H165" i="31"/>
  <c r="N149" i="31"/>
  <c r="O149" i="31" s="1"/>
  <c r="J149" i="31"/>
  <c r="K149" i="31" s="1"/>
  <c r="L142" i="31"/>
  <c r="M142" i="31" s="1"/>
  <c r="L96" i="31"/>
  <c r="M96" i="31" s="1"/>
  <c r="L169" i="31"/>
  <c r="M169" i="31" s="1"/>
  <c r="J169" i="31"/>
  <c r="K169" i="31" s="1"/>
  <c r="N168" i="31"/>
  <c r="O168" i="31" s="1"/>
  <c r="J168" i="31"/>
  <c r="K168" i="31" s="1"/>
  <c r="J142" i="31"/>
  <c r="K142" i="31" s="1"/>
  <c r="J96" i="31"/>
  <c r="K96" i="31" s="1"/>
  <c r="N89" i="31"/>
  <c r="J89" i="31"/>
  <c r="H169" i="31"/>
  <c r="N165" i="31"/>
  <c r="J165" i="31"/>
  <c r="L149" i="31"/>
  <c r="M149" i="31" s="1"/>
  <c r="H149" i="31"/>
  <c r="I149" i="31" s="1"/>
  <c r="H142" i="31"/>
  <c r="H96" i="31"/>
  <c r="L178" i="31"/>
  <c r="M178" i="31" s="1"/>
  <c r="H178" i="31"/>
  <c r="I178" i="31" s="1"/>
  <c r="N171" i="31"/>
  <c r="O171" i="31" s="1"/>
  <c r="J171" i="31"/>
  <c r="K171" i="31" s="1"/>
  <c r="L158" i="31"/>
  <c r="M158" i="31" s="1"/>
  <c r="N146" i="31"/>
  <c r="O146" i="31" s="1"/>
  <c r="H146" i="31"/>
  <c r="H145" i="31"/>
  <c r="N132" i="31"/>
  <c r="O132" i="31" s="1"/>
  <c r="J132" i="31"/>
  <c r="K132" i="31" s="1"/>
  <c r="J116" i="31"/>
  <c r="L115" i="31"/>
  <c r="M115" i="31" s="1"/>
  <c r="H115" i="31"/>
  <c r="I115" i="31" s="1"/>
  <c r="L81" i="31"/>
  <c r="M81" i="31" s="1"/>
  <c r="H81" i="31"/>
  <c r="I81" i="31" s="1"/>
  <c r="N84" i="31"/>
  <c r="O84" i="31" s="1"/>
  <c r="J84" i="31"/>
  <c r="K84" i="31" s="1"/>
  <c r="J87" i="31"/>
  <c r="K87" i="31" s="1"/>
  <c r="L82" i="31"/>
  <c r="M82" i="31" s="1"/>
  <c r="H82" i="31"/>
  <c r="I82" i="31" s="1"/>
  <c r="J55" i="31"/>
  <c r="K55" i="31" s="1"/>
  <c r="J53" i="31"/>
  <c r="J36" i="31"/>
  <c r="K36" i="31" s="1"/>
  <c r="J25" i="31"/>
  <c r="K25" i="31" s="1"/>
  <c r="J9" i="31"/>
  <c r="K9" i="31" s="1"/>
  <c r="N9" i="31"/>
  <c r="O9" i="31" s="1"/>
  <c r="H158" i="31"/>
  <c r="I158" i="31" s="1"/>
  <c r="H120" i="31"/>
  <c r="I120" i="31" s="1"/>
  <c r="H87" i="31"/>
  <c r="N77" i="31"/>
  <c r="O77" i="31" s="1"/>
  <c r="L55" i="31"/>
  <c r="M55" i="31" s="1"/>
  <c r="L36" i="31"/>
  <c r="M36" i="31" s="1"/>
  <c r="J158" i="31"/>
  <c r="K158" i="31" s="1"/>
  <c r="L146" i="31"/>
  <c r="M146" i="31" s="1"/>
  <c r="N145" i="31"/>
  <c r="L138" i="31"/>
  <c r="H138" i="31"/>
  <c r="N120" i="31"/>
  <c r="O120" i="31" s="1"/>
  <c r="J120" i="31"/>
  <c r="K120" i="31" s="1"/>
  <c r="O114" i="31"/>
  <c r="J114" i="31"/>
  <c r="K114" i="31" s="1"/>
  <c r="L86" i="31"/>
  <c r="H86" i="31"/>
  <c r="L87" i="31"/>
  <c r="M87" i="31" s="1"/>
  <c r="L77" i="31"/>
  <c r="M77" i="31" s="1"/>
  <c r="H77" i="31"/>
  <c r="I77" i="31" s="1"/>
  <c r="H55" i="31"/>
  <c r="H53" i="31"/>
  <c r="H36" i="31"/>
  <c r="H25" i="31"/>
  <c r="N158" i="31"/>
  <c r="O158" i="31" s="1"/>
  <c r="J145" i="31"/>
  <c r="N138" i="31"/>
  <c r="L120" i="31"/>
  <c r="M120" i="31" s="1"/>
  <c r="O115" i="31"/>
  <c r="L114" i="31"/>
  <c r="M114" i="31" s="1"/>
  <c r="N86" i="31"/>
  <c r="J86" i="31"/>
  <c r="L25" i="31"/>
  <c r="M25" i="31" s="1"/>
  <c r="N178" i="31"/>
  <c r="O178" i="31" s="1"/>
  <c r="J178" i="31"/>
  <c r="K178" i="31" s="1"/>
  <c r="L171" i="31"/>
  <c r="M171" i="31" s="1"/>
  <c r="H171" i="31"/>
  <c r="J146" i="31"/>
  <c r="K146" i="31" s="1"/>
  <c r="L145" i="31"/>
  <c r="L132" i="31"/>
  <c r="M132" i="31" s="1"/>
  <c r="H132" i="31"/>
  <c r="I132" i="31" s="1"/>
  <c r="L116" i="31"/>
  <c r="M116" i="31" s="1"/>
  <c r="H116" i="31"/>
  <c r="J115" i="31"/>
  <c r="K115" i="31" s="1"/>
  <c r="N81" i="31"/>
  <c r="O81" i="31" s="1"/>
  <c r="J81" i="31"/>
  <c r="K81" i="31" s="1"/>
  <c r="L84" i="31"/>
  <c r="M84" i="31" s="1"/>
  <c r="H84" i="31"/>
  <c r="I84" i="31" s="1"/>
  <c r="N87" i="31"/>
  <c r="O87" i="31" s="1"/>
  <c r="J82" i="31"/>
  <c r="K82" i="31" s="1"/>
  <c r="N55" i="31"/>
  <c r="O55" i="31" s="1"/>
  <c r="N53" i="31"/>
  <c r="N36" i="31"/>
  <c r="O36" i="31" s="1"/>
  <c r="N25" i="31"/>
  <c r="O25" i="31" s="1"/>
  <c r="H9" i="31"/>
  <c r="I9" i="31" s="1"/>
  <c r="L9" i="31"/>
  <c r="M9" i="31" s="1"/>
  <c r="J138" i="31"/>
  <c r="H114" i="31"/>
  <c r="I114" i="31" s="1"/>
  <c r="N82" i="31"/>
  <c r="O82" i="31" s="1"/>
  <c r="J77" i="31"/>
  <c r="K77" i="31" s="1"/>
  <c r="L53" i="31"/>
  <c r="M54" i="37"/>
  <c r="I54" i="37"/>
  <c r="J54" i="37" s="1"/>
  <c r="K51" i="37"/>
  <c r="L51" i="37" s="1"/>
  <c r="G51" i="37"/>
  <c r="H51" i="37" s="1"/>
  <c r="M49" i="37"/>
  <c r="I49" i="37"/>
  <c r="J49" i="37" s="1"/>
  <c r="I46" i="37"/>
  <c r="J46" i="37" s="1"/>
  <c r="M46" i="37"/>
  <c r="G7" i="37"/>
  <c r="H7" i="37" s="1"/>
  <c r="K7" i="37"/>
  <c r="L7" i="37" s="1"/>
  <c r="I9" i="37"/>
  <c r="J9" i="37" s="1"/>
  <c r="M9" i="37"/>
  <c r="N9" i="37" s="1"/>
  <c r="G11" i="37"/>
  <c r="H11" i="37" s="1"/>
  <c r="K11" i="37"/>
  <c r="L11" i="37" s="1"/>
  <c r="I13" i="37"/>
  <c r="J13" i="37" s="1"/>
  <c r="M13" i="37"/>
  <c r="N13" i="37" s="1"/>
  <c r="G15" i="37"/>
  <c r="H15" i="37" s="1"/>
  <c r="K15" i="37"/>
  <c r="L15" i="37" s="1"/>
  <c r="I17" i="37"/>
  <c r="J17" i="37" s="1"/>
  <c r="M17" i="37"/>
  <c r="N17" i="37" s="1"/>
  <c r="G19" i="37"/>
  <c r="H19" i="37" s="1"/>
  <c r="K19" i="37"/>
  <c r="L19" i="37" s="1"/>
  <c r="I21" i="37"/>
  <c r="J21" i="37" s="1"/>
  <c r="M21" i="37"/>
  <c r="N21" i="37" s="1"/>
  <c r="G23" i="37"/>
  <c r="H23" i="37" s="1"/>
  <c r="K23" i="37"/>
  <c r="L23" i="37" s="1"/>
  <c r="I25" i="37"/>
  <c r="J25" i="37" s="1"/>
  <c r="M25" i="37"/>
  <c r="N25" i="37" s="1"/>
  <c r="G27" i="37"/>
  <c r="H27" i="37" s="1"/>
  <c r="K27" i="37"/>
  <c r="L27" i="37" s="1"/>
  <c r="I29" i="37"/>
  <c r="J29" i="37" s="1"/>
  <c r="M29" i="37"/>
  <c r="N29" i="37" s="1"/>
  <c r="G31" i="37"/>
  <c r="H31" i="37" s="1"/>
  <c r="K31" i="37"/>
  <c r="L31" i="37" s="1"/>
  <c r="I33" i="37"/>
  <c r="J33" i="37" s="1"/>
  <c r="M33" i="37"/>
  <c r="N33" i="37" s="1"/>
  <c r="G35" i="37"/>
  <c r="H35" i="37" s="1"/>
  <c r="K35" i="37"/>
  <c r="L35" i="37" s="1"/>
  <c r="K6" i="37"/>
  <c r="L6" i="37" s="1"/>
  <c r="K54" i="30"/>
  <c r="L54" i="30" s="1"/>
  <c r="G54" i="30"/>
  <c r="H54" i="30" s="1"/>
  <c r="M51" i="30"/>
  <c r="I51" i="30"/>
  <c r="J51" i="30" s="1"/>
  <c r="K49" i="30"/>
  <c r="L49" i="30" s="1"/>
  <c r="G49" i="30"/>
  <c r="H49" i="30" s="1"/>
  <c r="G46" i="30"/>
  <c r="H46" i="30" s="1"/>
  <c r="K46" i="30"/>
  <c r="L46" i="30" s="1"/>
  <c r="K45" i="30"/>
  <c r="L45" i="30" s="1"/>
  <c r="I7" i="30"/>
  <c r="J7" i="30" s="1"/>
  <c r="M7" i="30"/>
  <c r="N7" i="30" s="1"/>
  <c r="G9" i="30"/>
  <c r="H9" i="30" s="1"/>
  <c r="K9" i="30"/>
  <c r="L9" i="30" s="1"/>
  <c r="I11" i="30"/>
  <c r="J11" i="30" s="1"/>
  <c r="M11" i="30"/>
  <c r="N11" i="30" s="1"/>
  <c r="G13" i="30"/>
  <c r="H13" i="30" s="1"/>
  <c r="K13" i="30"/>
  <c r="L13" i="30" s="1"/>
  <c r="I15" i="30"/>
  <c r="J15" i="30" s="1"/>
  <c r="M15" i="30"/>
  <c r="N15" i="30" s="1"/>
  <c r="G17" i="30"/>
  <c r="H17" i="30" s="1"/>
  <c r="K17" i="30"/>
  <c r="L17" i="30" s="1"/>
  <c r="I19" i="30"/>
  <c r="J19" i="30" s="1"/>
  <c r="M19" i="30"/>
  <c r="N19" i="30" s="1"/>
  <c r="G21" i="30"/>
  <c r="H21" i="30" s="1"/>
  <c r="K53" i="37"/>
  <c r="L53" i="37" s="1"/>
  <c r="G53" i="37"/>
  <c r="H53" i="37" s="1"/>
  <c r="M50" i="37"/>
  <c r="N50" i="37" s="1"/>
  <c r="I50" i="37"/>
  <c r="J50" i="37" s="1"/>
  <c r="K48" i="37"/>
  <c r="L48" i="37" s="1"/>
  <c r="G48" i="37"/>
  <c r="H48" i="37" s="1"/>
  <c r="M45" i="37"/>
  <c r="I8" i="37"/>
  <c r="J8" i="37" s="1"/>
  <c r="M8" i="37"/>
  <c r="N8" i="37" s="1"/>
  <c r="G10" i="37"/>
  <c r="H10" i="37" s="1"/>
  <c r="K10" i="37"/>
  <c r="L10" i="37" s="1"/>
  <c r="I12" i="37"/>
  <c r="J12" i="37" s="1"/>
  <c r="M12" i="37"/>
  <c r="N12" i="37" s="1"/>
  <c r="G14" i="37"/>
  <c r="H14" i="37" s="1"/>
  <c r="K14" i="37"/>
  <c r="L14" i="37" s="1"/>
  <c r="I16" i="37"/>
  <c r="J16" i="37" s="1"/>
  <c r="M16" i="37"/>
  <c r="N16" i="37" s="1"/>
  <c r="G18" i="37"/>
  <c r="H18" i="37" s="1"/>
  <c r="K18" i="37"/>
  <c r="L18" i="37" s="1"/>
  <c r="I20" i="37"/>
  <c r="J20" i="37" s="1"/>
  <c r="M20" i="37"/>
  <c r="N20" i="37" s="1"/>
  <c r="G22" i="37"/>
  <c r="H22" i="37" s="1"/>
  <c r="K22" i="37"/>
  <c r="L22" i="37" s="1"/>
  <c r="I24" i="37"/>
  <c r="J24" i="37" s="1"/>
  <c r="M24" i="37"/>
  <c r="N24" i="37" s="1"/>
  <c r="G26" i="37"/>
  <c r="H26" i="37" s="1"/>
  <c r="K26" i="37"/>
  <c r="L26" i="37" s="1"/>
  <c r="I28" i="37"/>
  <c r="J28" i="37" s="1"/>
  <c r="M28" i="37"/>
  <c r="N28" i="37" s="1"/>
  <c r="G30" i="37"/>
  <c r="H30" i="37" s="1"/>
  <c r="K30" i="37"/>
  <c r="L30" i="37" s="1"/>
  <c r="I32" i="37"/>
  <c r="J32" i="37" s="1"/>
  <c r="M32" i="37"/>
  <c r="N32" i="37" s="1"/>
  <c r="K54" i="37"/>
  <c r="L54" i="37" s="1"/>
  <c r="G54" i="37"/>
  <c r="H54" i="37" s="1"/>
  <c r="M51" i="37"/>
  <c r="I51" i="37"/>
  <c r="J51" i="37" s="1"/>
  <c r="K49" i="37"/>
  <c r="L49" i="37" s="1"/>
  <c r="G49" i="37"/>
  <c r="H49" i="37" s="1"/>
  <c r="G46" i="37"/>
  <c r="H46" i="37" s="1"/>
  <c r="K46" i="37"/>
  <c r="L46" i="37" s="1"/>
  <c r="K45" i="37"/>
  <c r="L45" i="37" s="1"/>
  <c r="I7" i="37"/>
  <c r="J7" i="37" s="1"/>
  <c r="M7" i="37"/>
  <c r="G9" i="37"/>
  <c r="H9" i="37" s="1"/>
  <c r="K9" i="37"/>
  <c r="L9" i="37" s="1"/>
  <c r="I11" i="37"/>
  <c r="J11" i="37" s="1"/>
  <c r="M11" i="37"/>
  <c r="G13" i="37"/>
  <c r="H13" i="37" s="1"/>
  <c r="K13" i="37"/>
  <c r="L13" i="37" s="1"/>
  <c r="I15" i="37"/>
  <c r="J15" i="37" s="1"/>
  <c r="M15" i="37"/>
  <c r="N15" i="37" s="1"/>
  <c r="G17" i="37"/>
  <c r="H17" i="37" s="1"/>
  <c r="K17" i="37"/>
  <c r="L17" i="37" s="1"/>
  <c r="I19" i="37"/>
  <c r="J19" i="37" s="1"/>
  <c r="M19" i="37"/>
  <c r="G21" i="37"/>
  <c r="H21" i="37" s="1"/>
  <c r="K21" i="37"/>
  <c r="L21" i="37" s="1"/>
  <c r="I23" i="37"/>
  <c r="J23" i="37" s="1"/>
  <c r="M23" i="37"/>
  <c r="G25" i="37"/>
  <c r="H25" i="37" s="1"/>
  <c r="K25" i="37"/>
  <c r="L25" i="37" s="1"/>
  <c r="I27" i="37"/>
  <c r="J27" i="37" s="1"/>
  <c r="M27" i="37"/>
  <c r="G29" i="37"/>
  <c r="H29" i="37" s="1"/>
  <c r="K29" i="37"/>
  <c r="L29" i="37" s="1"/>
  <c r="M53" i="37"/>
  <c r="I53" i="37"/>
  <c r="J53" i="37" s="1"/>
  <c r="K50" i="37"/>
  <c r="L50" i="37" s="1"/>
  <c r="G50" i="37"/>
  <c r="H50" i="37" s="1"/>
  <c r="M48" i="37"/>
  <c r="I48" i="37"/>
  <c r="J48" i="37" s="1"/>
  <c r="I45" i="37"/>
  <c r="J45" i="37" s="1"/>
  <c r="G45" i="37"/>
  <c r="H45" i="37" s="1"/>
  <c r="G8" i="37"/>
  <c r="H8" i="37" s="1"/>
  <c r="K8" i="37"/>
  <c r="L8" i="37" s="1"/>
  <c r="I10" i="37"/>
  <c r="J10" i="37" s="1"/>
  <c r="M10" i="37"/>
  <c r="N10" i="37" s="1"/>
  <c r="G12" i="37"/>
  <c r="H12" i="37" s="1"/>
  <c r="K12" i="37"/>
  <c r="L12" i="37" s="1"/>
  <c r="I14" i="37"/>
  <c r="J14" i="37" s="1"/>
  <c r="M14" i="37"/>
  <c r="N14" i="37" s="1"/>
  <c r="G16" i="37"/>
  <c r="H16" i="37" s="1"/>
  <c r="K16" i="37"/>
  <c r="L16" i="37" s="1"/>
  <c r="I18" i="37"/>
  <c r="J18" i="37" s="1"/>
  <c r="M18" i="37"/>
  <c r="N18" i="37" s="1"/>
  <c r="G20" i="37"/>
  <c r="H20" i="37" s="1"/>
  <c r="K20" i="37"/>
  <c r="L20" i="37" s="1"/>
  <c r="K24" i="37"/>
  <c r="L24" i="37" s="1"/>
  <c r="K28" i="37"/>
  <c r="L28" i="37" s="1"/>
  <c r="M22" i="37"/>
  <c r="N22" i="37" s="1"/>
  <c r="G24" i="37"/>
  <c r="H24" i="37" s="1"/>
  <c r="M26" i="37"/>
  <c r="N26" i="37" s="1"/>
  <c r="G28" i="37"/>
  <c r="H28" i="37" s="1"/>
  <c r="M30" i="37"/>
  <c r="N30" i="37" s="1"/>
  <c r="G34" i="37"/>
  <c r="H34" i="37" s="1"/>
  <c r="K34" i="37"/>
  <c r="L34" i="37" s="1"/>
  <c r="I35" i="37"/>
  <c r="J35" i="37" s="1"/>
  <c r="M6" i="37"/>
  <c r="I54" i="30"/>
  <c r="J54" i="30" s="1"/>
  <c r="K53" i="30"/>
  <c r="L53" i="30" s="1"/>
  <c r="G51" i="30"/>
  <c r="H51" i="30" s="1"/>
  <c r="I50" i="30"/>
  <c r="J50" i="30" s="1"/>
  <c r="G48" i="30"/>
  <c r="H48" i="30" s="1"/>
  <c r="G8" i="30"/>
  <c r="H8" i="30" s="1"/>
  <c r="I10" i="30"/>
  <c r="J10" i="30" s="1"/>
  <c r="G11" i="30"/>
  <c r="H11" i="30" s="1"/>
  <c r="K12" i="30"/>
  <c r="L12" i="30" s="1"/>
  <c r="I13" i="30"/>
  <c r="J13" i="30" s="1"/>
  <c r="G14" i="30"/>
  <c r="H14" i="30" s="1"/>
  <c r="M14" i="30"/>
  <c r="N14" i="30" s="1"/>
  <c r="K15" i="30"/>
  <c r="L15" i="30" s="1"/>
  <c r="I16" i="30"/>
  <c r="J16" i="30" s="1"/>
  <c r="M17" i="30"/>
  <c r="K18" i="30"/>
  <c r="L18" i="30" s="1"/>
  <c r="M20" i="30"/>
  <c r="K21" i="30"/>
  <c r="L21" i="30" s="1"/>
  <c r="I23" i="30"/>
  <c r="J23" i="30" s="1"/>
  <c r="M23" i="30"/>
  <c r="N23" i="30" s="1"/>
  <c r="G25" i="30"/>
  <c r="H25" i="30" s="1"/>
  <c r="K25" i="30"/>
  <c r="L25" i="30" s="1"/>
  <c r="I27" i="30"/>
  <c r="J27" i="30" s="1"/>
  <c r="M27" i="30"/>
  <c r="N27" i="30" s="1"/>
  <c r="G29" i="30"/>
  <c r="H29" i="30" s="1"/>
  <c r="K29" i="30"/>
  <c r="L29" i="30" s="1"/>
  <c r="I31" i="30"/>
  <c r="J31" i="30" s="1"/>
  <c r="M31" i="30"/>
  <c r="G33" i="30"/>
  <c r="H33" i="30" s="1"/>
  <c r="K33" i="30"/>
  <c r="L33" i="30" s="1"/>
  <c r="I35" i="30"/>
  <c r="J35" i="30" s="1"/>
  <c r="M35" i="30"/>
  <c r="N35" i="30" s="1"/>
  <c r="G49" i="33"/>
  <c r="G51" i="33"/>
  <c r="K53" i="33"/>
  <c r="L53" i="33" s="1"/>
  <c r="G53" i="33"/>
  <c r="K50" i="33"/>
  <c r="L50" i="33" s="1"/>
  <c r="M49" i="33"/>
  <c r="N49" i="33" s="1"/>
  <c r="I49" i="33"/>
  <c r="J49" i="33" s="1"/>
  <c r="G46" i="33"/>
  <c r="K46" i="33"/>
  <c r="L46" i="33" s="1"/>
  <c r="K45" i="33"/>
  <c r="L45" i="33" s="1"/>
  <c r="I7" i="33"/>
  <c r="J7" i="33" s="1"/>
  <c r="M7" i="33"/>
  <c r="G9" i="33"/>
  <c r="I22" i="37"/>
  <c r="J22" i="37" s="1"/>
  <c r="I26" i="37"/>
  <c r="J26" i="37" s="1"/>
  <c r="I30" i="37"/>
  <c r="J30" i="37" s="1"/>
  <c r="M31" i="37"/>
  <c r="K32" i="37"/>
  <c r="L32" i="37" s="1"/>
  <c r="I31" i="37"/>
  <c r="J31" i="37" s="1"/>
  <c r="G32" i="37"/>
  <c r="H32" i="37" s="1"/>
  <c r="K33" i="37"/>
  <c r="L33" i="37" s="1"/>
  <c r="I34" i="37"/>
  <c r="J34" i="37" s="1"/>
  <c r="M34" i="37"/>
  <c r="N34" i="37" s="1"/>
  <c r="G33" i="37"/>
  <c r="H33" i="37" s="1"/>
  <c r="G50" i="30"/>
  <c r="H50" i="30" s="1"/>
  <c r="M46" i="30"/>
  <c r="G45" i="30"/>
  <c r="H45" i="30" s="1"/>
  <c r="M8" i="30"/>
  <c r="M9" i="30"/>
  <c r="N9" i="30" s="1"/>
  <c r="M10" i="30"/>
  <c r="G12" i="30"/>
  <c r="H12" i="30" s="1"/>
  <c r="M12" i="30"/>
  <c r="N12" i="30" s="1"/>
  <c r="M13" i="30"/>
  <c r="G15" i="30"/>
  <c r="H15" i="30" s="1"/>
  <c r="G16" i="30"/>
  <c r="H16" i="30" s="1"/>
  <c r="M16" i="30"/>
  <c r="G18" i="30"/>
  <c r="H18" i="30" s="1"/>
  <c r="G19" i="30"/>
  <c r="H19" i="30" s="1"/>
  <c r="G20" i="30"/>
  <c r="H20" i="30" s="1"/>
  <c r="M21" i="30"/>
  <c r="K22" i="30"/>
  <c r="L22" i="30" s="1"/>
  <c r="M24" i="30"/>
  <c r="N24" i="30" s="1"/>
  <c r="G28" i="30"/>
  <c r="H28" i="30" s="1"/>
  <c r="I30" i="30"/>
  <c r="J30" i="30" s="1"/>
  <c r="G31" i="30"/>
  <c r="H31" i="30" s="1"/>
  <c r="K32" i="30"/>
  <c r="L32" i="30" s="1"/>
  <c r="I33" i="30"/>
  <c r="J33" i="30" s="1"/>
  <c r="G34" i="30"/>
  <c r="H34" i="30" s="1"/>
  <c r="M34" i="30"/>
  <c r="K35" i="30"/>
  <c r="L35" i="30" s="1"/>
  <c r="I6" i="30"/>
  <c r="J6" i="30" s="1"/>
  <c r="I54" i="33"/>
  <c r="J54" i="33" s="1"/>
  <c r="G48" i="33"/>
  <c r="G8" i="33"/>
  <c r="G10" i="33"/>
  <c r="K10" i="33"/>
  <c r="L10" i="33" s="1"/>
  <c r="I12" i="33"/>
  <c r="J12" i="33" s="1"/>
  <c r="M12" i="33"/>
  <c r="N12" i="33" s="1"/>
  <c r="G14" i="33"/>
  <c r="H14" i="33" s="1"/>
  <c r="K14" i="33"/>
  <c r="L14" i="33" s="1"/>
  <c r="I16" i="33"/>
  <c r="J16" i="33" s="1"/>
  <c r="M16" i="33"/>
  <c r="N16" i="33" s="1"/>
  <c r="G18" i="33"/>
  <c r="K18" i="33"/>
  <c r="L18" i="33" s="1"/>
  <c r="I20" i="33"/>
  <c r="J20" i="33" s="1"/>
  <c r="M20" i="33"/>
  <c r="N20" i="33" s="1"/>
  <c r="G22" i="33"/>
  <c r="K22" i="33"/>
  <c r="L22" i="33" s="1"/>
  <c r="I24" i="33"/>
  <c r="J24" i="33" s="1"/>
  <c r="M24" i="33"/>
  <c r="N24" i="33" s="1"/>
  <c r="G6" i="37"/>
  <c r="H6" i="37" s="1"/>
  <c r="M53" i="30"/>
  <c r="K51" i="30"/>
  <c r="L51" i="30" s="1"/>
  <c r="M48" i="30"/>
  <c r="N48" i="30" s="1"/>
  <c r="I46" i="30"/>
  <c r="J46" i="30" s="1"/>
  <c r="I9" i="30"/>
  <c r="J9" i="30" s="1"/>
  <c r="K10" i="30"/>
  <c r="K14" i="30"/>
  <c r="L14" i="30" s="1"/>
  <c r="M18" i="30"/>
  <c r="I20" i="30"/>
  <c r="J20" i="30" s="1"/>
  <c r="K23" i="30"/>
  <c r="L23" i="30" s="1"/>
  <c r="K24" i="30"/>
  <c r="L24" i="30" s="1"/>
  <c r="K26" i="30"/>
  <c r="L26" i="30" s="1"/>
  <c r="K27" i="30"/>
  <c r="L27" i="30" s="1"/>
  <c r="K28" i="30"/>
  <c r="L28" i="30" s="1"/>
  <c r="K30" i="30"/>
  <c r="L30" i="30" s="1"/>
  <c r="K31" i="30"/>
  <c r="L31" i="30" s="1"/>
  <c r="K34" i="30"/>
  <c r="L34" i="30" s="1"/>
  <c r="G54" i="33"/>
  <c r="M50" i="33"/>
  <c r="N50" i="33" s="1"/>
  <c r="K49" i="33"/>
  <c r="L49" i="33" s="1"/>
  <c r="I48" i="33"/>
  <c r="J48" i="33" s="1"/>
  <c r="K7" i="33"/>
  <c r="L7" i="33" s="1"/>
  <c r="K8" i="33"/>
  <c r="L8" i="33" s="1"/>
  <c r="K9" i="33"/>
  <c r="L9" i="33" s="1"/>
  <c r="I10" i="33"/>
  <c r="J10" i="33" s="1"/>
  <c r="G11" i="33"/>
  <c r="M11" i="33"/>
  <c r="N11" i="33" s="1"/>
  <c r="K12" i="33"/>
  <c r="L12" i="33" s="1"/>
  <c r="I13" i="33"/>
  <c r="J13" i="33" s="1"/>
  <c r="M14" i="33"/>
  <c r="K15" i="33"/>
  <c r="L15" i="33" s="1"/>
  <c r="M17" i="33"/>
  <c r="G21" i="33"/>
  <c r="I23" i="33"/>
  <c r="J23" i="33" s="1"/>
  <c r="G24" i="33"/>
  <c r="G26" i="33"/>
  <c r="H26" i="33" s="1"/>
  <c r="K26" i="33"/>
  <c r="L26" i="33" s="1"/>
  <c r="I28" i="33"/>
  <c r="J28" i="33" s="1"/>
  <c r="M28" i="33"/>
  <c r="N28" i="33" s="1"/>
  <c r="G30" i="33"/>
  <c r="K30" i="33"/>
  <c r="L30" i="33" s="1"/>
  <c r="I32" i="33"/>
  <c r="J32" i="33" s="1"/>
  <c r="M32" i="33"/>
  <c r="N32" i="33" s="1"/>
  <c r="G34" i="33"/>
  <c r="K34" i="33"/>
  <c r="L34" i="33" s="1"/>
  <c r="I6" i="33"/>
  <c r="J6" i="33" s="1"/>
  <c r="G6" i="33"/>
  <c r="H6" i="33" s="1"/>
  <c r="M53" i="36"/>
  <c r="M54" i="30"/>
  <c r="M49" i="30"/>
  <c r="K48" i="30"/>
  <c r="L48" i="30" s="1"/>
  <c r="G7" i="30"/>
  <c r="H7" i="30" s="1"/>
  <c r="I8" i="30"/>
  <c r="J8" i="30" s="1"/>
  <c r="I12" i="30"/>
  <c r="J12" i="30" s="1"/>
  <c r="K16" i="30"/>
  <c r="L16" i="30" s="1"/>
  <c r="K20" i="30"/>
  <c r="L20" i="30" s="1"/>
  <c r="M22" i="30"/>
  <c r="N22" i="30" s="1"/>
  <c r="M25" i="30"/>
  <c r="N25" i="30" s="1"/>
  <c r="M26" i="30"/>
  <c r="N26" i="30" s="1"/>
  <c r="M28" i="30"/>
  <c r="M29" i="30"/>
  <c r="N29" i="30" s="1"/>
  <c r="M30" i="30"/>
  <c r="N30" i="30" s="1"/>
  <c r="G32" i="30"/>
  <c r="H32" i="30" s="1"/>
  <c r="M32" i="30"/>
  <c r="M33" i="30"/>
  <c r="N33" i="30" s="1"/>
  <c r="G35" i="30"/>
  <c r="H35" i="30" s="1"/>
  <c r="M6" i="30"/>
  <c r="G6" i="30"/>
  <c r="H6" i="30" s="1"/>
  <c r="M54" i="33"/>
  <c r="M53" i="33"/>
  <c r="M51" i="33"/>
  <c r="M46" i="33"/>
  <c r="G45" i="33"/>
  <c r="G47" i="33" s="1"/>
  <c r="M8" i="33"/>
  <c r="N8" i="33" s="1"/>
  <c r="I11" i="33"/>
  <c r="J11" i="33" s="1"/>
  <c r="G12" i="33"/>
  <c r="K13" i="33"/>
  <c r="L13" i="33" s="1"/>
  <c r="I14" i="33"/>
  <c r="J14" i="33" s="1"/>
  <c r="G15" i="33"/>
  <c r="M15" i="33"/>
  <c r="K16" i="33"/>
  <c r="L16" i="33" s="1"/>
  <c r="I17" i="33"/>
  <c r="J17" i="33" s="1"/>
  <c r="M18" i="33"/>
  <c r="N18" i="33" s="1"/>
  <c r="K19" i="33"/>
  <c r="L19" i="33" s="1"/>
  <c r="M21" i="33"/>
  <c r="G25" i="33"/>
  <c r="K25" i="33"/>
  <c r="L25" i="33" s="1"/>
  <c r="I27" i="33"/>
  <c r="J27" i="33" s="1"/>
  <c r="M27" i="33"/>
  <c r="N27" i="33" s="1"/>
  <c r="G29" i="33"/>
  <c r="K29" i="33"/>
  <c r="L29" i="33" s="1"/>
  <c r="I31" i="33"/>
  <c r="J31" i="33" s="1"/>
  <c r="M31" i="33"/>
  <c r="G33" i="33"/>
  <c r="K33" i="33"/>
  <c r="L33" i="33" s="1"/>
  <c r="I35" i="33"/>
  <c r="J35" i="33" s="1"/>
  <c r="M35" i="33"/>
  <c r="M54" i="36"/>
  <c r="N54" i="36" s="1"/>
  <c r="M35" i="37"/>
  <c r="N35" i="37" s="1"/>
  <c r="I53" i="30"/>
  <c r="J53" i="30" s="1"/>
  <c r="M50" i="30"/>
  <c r="I48" i="30"/>
  <c r="J48" i="30" s="1"/>
  <c r="M45" i="30"/>
  <c r="K8" i="30"/>
  <c r="L8" i="30" s="1"/>
  <c r="G10" i="30"/>
  <c r="I14" i="30"/>
  <c r="J14" i="30" s="1"/>
  <c r="I18" i="30"/>
  <c r="J18" i="30" s="1"/>
  <c r="K19" i="30"/>
  <c r="L19" i="30" s="1"/>
  <c r="G22" i="30"/>
  <c r="H22" i="30" s="1"/>
  <c r="G23" i="30"/>
  <c r="H23" i="30" s="1"/>
  <c r="G24" i="30"/>
  <c r="H24" i="30" s="1"/>
  <c r="G26" i="30"/>
  <c r="H26" i="30" s="1"/>
  <c r="G27" i="30"/>
  <c r="H27" i="30" s="1"/>
  <c r="G30" i="30"/>
  <c r="H30" i="30" s="1"/>
  <c r="I34" i="30"/>
  <c r="J34" i="30" s="1"/>
  <c r="K6" i="30"/>
  <c r="L6" i="30" s="1"/>
  <c r="G50" i="33"/>
  <c r="H50" i="33" s="1"/>
  <c r="K54" i="33"/>
  <c r="L54" i="33" s="1"/>
  <c r="K51" i="33"/>
  <c r="L51" i="33" s="1"/>
  <c r="I50" i="33"/>
  <c r="J50" i="33" s="1"/>
  <c r="M48" i="33"/>
  <c r="M45" i="33"/>
  <c r="G7" i="33"/>
  <c r="M9" i="33"/>
  <c r="G13" i="33"/>
  <c r="I15" i="33"/>
  <c r="J15" i="33" s="1"/>
  <c r="G16" i="33"/>
  <c r="H16" i="33" s="1"/>
  <c r="K17" i="33"/>
  <c r="L17" i="33" s="1"/>
  <c r="I18" i="33"/>
  <c r="J18" i="33" s="1"/>
  <c r="G19" i="33"/>
  <c r="H19" i="33" s="1"/>
  <c r="M19" i="33"/>
  <c r="N19" i="33" s="1"/>
  <c r="K20" i="33"/>
  <c r="L20" i="33" s="1"/>
  <c r="I21" i="33"/>
  <c r="J21" i="33" s="1"/>
  <c r="M22" i="33"/>
  <c r="K23" i="33"/>
  <c r="L23" i="33" s="1"/>
  <c r="I26" i="33"/>
  <c r="J26" i="33" s="1"/>
  <c r="M26" i="33"/>
  <c r="N26" i="33" s="1"/>
  <c r="G28" i="33"/>
  <c r="K28" i="33"/>
  <c r="L28" i="33" s="1"/>
  <c r="I30" i="33"/>
  <c r="J30" i="33" s="1"/>
  <c r="M30" i="33"/>
  <c r="G32" i="33"/>
  <c r="H32" i="33" s="1"/>
  <c r="K32" i="33"/>
  <c r="L32" i="33" s="1"/>
  <c r="I34" i="33"/>
  <c r="J34" i="33" s="1"/>
  <c r="M34" i="33"/>
  <c r="M6" i="33"/>
  <c r="N6" i="33" s="1"/>
  <c r="I21" i="30"/>
  <c r="J21" i="30" s="1"/>
  <c r="I25" i="30"/>
  <c r="J25" i="30" s="1"/>
  <c r="I29" i="30"/>
  <c r="J29" i="30" s="1"/>
  <c r="M10" i="33"/>
  <c r="N10" i="33" s="1"/>
  <c r="M13" i="33"/>
  <c r="N13" i="33" s="1"/>
  <c r="G17" i="33"/>
  <c r="G20" i="33"/>
  <c r="G23" i="33"/>
  <c r="H23" i="33" s="1"/>
  <c r="M25" i="33"/>
  <c r="N25" i="33" s="1"/>
  <c r="G35" i="33"/>
  <c r="K54" i="36"/>
  <c r="L54" i="36" s="1"/>
  <c r="K53" i="36"/>
  <c r="G53" i="36"/>
  <c r="M50" i="36"/>
  <c r="N50" i="36" s="1"/>
  <c r="I50" i="36"/>
  <c r="J50" i="36" s="1"/>
  <c r="K48" i="36"/>
  <c r="L48" i="36" s="1"/>
  <c r="G48" i="36"/>
  <c r="H48" i="36" s="1"/>
  <c r="M45" i="36"/>
  <c r="I8" i="36"/>
  <c r="M8" i="36"/>
  <c r="N8" i="36" s="1"/>
  <c r="G10" i="36"/>
  <c r="H10" i="36" s="1"/>
  <c r="K10" i="36"/>
  <c r="L10" i="36" s="1"/>
  <c r="I12" i="36"/>
  <c r="J12" i="36" s="1"/>
  <c r="M12" i="36"/>
  <c r="N12" i="36" s="1"/>
  <c r="G14" i="36"/>
  <c r="H14" i="36" s="1"/>
  <c r="K14" i="36"/>
  <c r="L14" i="36" s="1"/>
  <c r="I16" i="36"/>
  <c r="J16" i="36" s="1"/>
  <c r="M16" i="36"/>
  <c r="N16" i="36" s="1"/>
  <c r="G18" i="36"/>
  <c r="H18" i="36" s="1"/>
  <c r="K18" i="36"/>
  <c r="L18" i="36" s="1"/>
  <c r="I20" i="36"/>
  <c r="J20" i="36" s="1"/>
  <c r="M20" i="36"/>
  <c r="N20" i="36" s="1"/>
  <c r="G22" i="36"/>
  <c r="K22" i="36"/>
  <c r="L22" i="36" s="1"/>
  <c r="I24" i="36"/>
  <c r="J24" i="36" s="1"/>
  <c r="M24" i="36"/>
  <c r="N24" i="36" s="1"/>
  <c r="G26" i="36"/>
  <c r="H26" i="36" s="1"/>
  <c r="K26" i="36"/>
  <c r="L26" i="36" s="1"/>
  <c r="I28" i="36"/>
  <c r="J28" i="36" s="1"/>
  <c r="M28" i="36"/>
  <c r="N28" i="36" s="1"/>
  <c r="G30" i="36"/>
  <c r="H30" i="36" s="1"/>
  <c r="K30" i="36"/>
  <c r="L30" i="36" s="1"/>
  <c r="I32" i="36"/>
  <c r="M32" i="36"/>
  <c r="G34" i="36"/>
  <c r="H34" i="36" s="1"/>
  <c r="K34" i="36"/>
  <c r="L34" i="36" s="1"/>
  <c r="I6" i="36"/>
  <c r="G6" i="36"/>
  <c r="G53" i="30"/>
  <c r="H53" i="30" s="1"/>
  <c r="I45" i="30"/>
  <c r="J45" i="30" s="1"/>
  <c r="K11" i="30"/>
  <c r="L11" i="30" s="1"/>
  <c r="I17" i="30"/>
  <c r="J17" i="30" s="1"/>
  <c r="I22" i="30"/>
  <c r="J22" i="30" s="1"/>
  <c r="I26" i="30"/>
  <c r="J26" i="30" s="1"/>
  <c r="K48" i="33"/>
  <c r="L48" i="33" s="1"/>
  <c r="I8" i="33"/>
  <c r="J8" i="33" s="1"/>
  <c r="K11" i="33"/>
  <c r="L11" i="33" s="1"/>
  <c r="M23" i="33"/>
  <c r="G31" i="33"/>
  <c r="I33" i="33"/>
  <c r="J33" i="33" s="1"/>
  <c r="K35" i="33"/>
  <c r="L35" i="33" s="1"/>
  <c r="I54" i="36"/>
  <c r="J54" i="36" s="1"/>
  <c r="M51" i="36"/>
  <c r="I51" i="36"/>
  <c r="K49" i="36"/>
  <c r="L49" i="36" s="1"/>
  <c r="G49" i="36"/>
  <c r="H49" i="36" s="1"/>
  <c r="G46" i="36"/>
  <c r="H46" i="36" s="1"/>
  <c r="K46" i="36"/>
  <c r="L46" i="36" s="1"/>
  <c r="K45" i="36"/>
  <c r="L45" i="36" s="1"/>
  <c r="I7" i="36"/>
  <c r="J7" i="36" s="1"/>
  <c r="M7" i="36"/>
  <c r="N7" i="36" s="1"/>
  <c r="G9" i="36"/>
  <c r="K9" i="36"/>
  <c r="I11" i="36"/>
  <c r="M11" i="36"/>
  <c r="G13" i="36"/>
  <c r="K13" i="36"/>
  <c r="I15" i="36"/>
  <c r="J15" i="36" s="1"/>
  <c r="M15" i="36"/>
  <c r="N15" i="36" s="1"/>
  <c r="G17" i="36"/>
  <c r="K17" i="36"/>
  <c r="I19" i="36"/>
  <c r="J19" i="36" s="1"/>
  <c r="M19" i="36"/>
  <c r="N19" i="36" s="1"/>
  <c r="G21" i="36"/>
  <c r="H21" i="36" s="1"/>
  <c r="K21" i="36"/>
  <c r="I23" i="36"/>
  <c r="J23" i="36" s="1"/>
  <c r="M23" i="36"/>
  <c r="N23" i="36" s="1"/>
  <c r="G25" i="36"/>
  <c r="K25" i="36"/>
  <c r="I27" i="36"/>
  <c r="J27" i="36" s="1"/>
  <c r="M27" i="36"/>
  <c r="N27" i="36" s="1"/>
  <c r="G29" i="36"/>
  <c r="K29" i="36"/>
  <c r="L29" i="36" s="1"/>
  <c r="I31" i="36"/>
  <c r="J31" i="36" s="1"/>
  <c r="M31" i="36"/>
  <c r="N31" i="36" s="1"/>
  <c r="G33" i="36"/>
  <c r="K33" i="36"/>
  <c r="I35" i="36"/>
  <c r="J35" i="36" s="1"/>
  <c r="M35" i="36"/>
  <c r="N35" i="36" s="1"/>
  <c r="K50" i="30"/>
  <c r="L50" i="30" s="1"/>
  <c r="K7" i="30"/>
  <c r="L7" i="30" s="1"/>
  <c r="I53" i="33"/>
  <c r="J53" i="33" s="1"/>
  <c r="I46" i="33"/>
  <c r="J46" i="33" s="1"/>
  <c r="I9" i="33"/>
  <c r="J9" i="33" s="1"/>
  <c r="K21" i="33"/>
  <c r="L21" i="33" s="1"/>
  <c r="K24" i="33"/>
  <c r="L24" i="33" s="1"/>
  <c r="G27" i="33"/>
  <c r="I29" i="33"/>
  <c r="J29" i="33" s="1"/>
  <c r="K31" i="33"/>
  <c r="L31" i="33" s="1"/>
  <c r="M33" i="33"/>
  <c r="K6" i="33"/>
  <c r="L6" i="33" s="1"/>
  <c r="G54" i="36"/>
  <c r="H54" i="36" s="1"/>
  <c r="I53" i="36"/>
  <c r="K50" i="36"/>
  <c r="L50" i="36" s="1"/>
  <c r="G50" i="36"/>
  <c r="H50" i="36" s="1"/>
  <c r="M48" i="36"/>
  <c r="N48" i="36" s="1"/>
  <c r="I48" i="36"/>
  <c r="J48" i="36" s="1"/>
  <c r="I45" i="36"/>
  <c r="J45" i="36" s="1"/>
  <c r="G45" i="36"/>
  <c r="H45" i="36" s="1"/>
  <c r="G8" i="36"/>
  <c r="K8" i="36"/>
  <c r="L8" i="36" s="1"/>
  <c r="I10" i="36"/>
  <c r="J10" i="36" s="1"/>
  <c r="M10" i="36"/>
  <c r="N10" i="36" s="1"/>
  <c r="G12" i="36"/>
  <c r="H12" i="36" s="1"/>
  <c r="K12" i="36"/>
  <c r="I14" i="36"/>
  <c r="J14" i="36" s="1"/>
  <c r="M14" i="36"/>
  <c r="N14" i="36" s="1"/>
  <c r="G16" i="36"/>
  <c r="H16" i="36" s="1"/>
  <c r="K16" i="36"/>
  <c r="L16" i="36" s="1"/>
  <c r="I18" i="36"/>
  <c r="J18" i="36" s="1"/>
  <c r="M18" i="36"/>
  <c r="N18" i="36" s="1"/>
  <c r="G20" i="36"/>
  <c r="H20" i="36" s="1"/>
  <c r="K20" i="36"/>
  <c r="L20" i="36" s="1"/>
  <c r="I22" i="36"/>
  <c r="M22" i="36"/>
  <c r="N22" i="36" s="1"/>
  <c r="G24" i="36"/>
  <c r="H24" i="36" s="1"/>
  <c r="K24" i="36"/>
  <c r="L24" i="36" s="1"/>
  <c r="I26" i="36"/>
  <c r="J26" i="36" s="1"/>
  <c r="M26" i="36"/>
  <c r="N26" i="36" s="1"/>
  <c r="G28" i="36"/>
  <c r="H28" i="36" s="1"/>
  <c r="K28" i="36"/>
  <c r="L28" i="36" s="1"/>
  <c r="I30" i="36"/>
  <c r="J30" i="36" s="1"/>
  <c r="M30" i="36"/>
  <c r="N30" i="36" s="1"/>
  <c r="G32" i="36"/>
  <c r="K32" i="36"/>
  <c r="I34" i="36"/>
  <c r="J34" i="36" s="1"/>
  <c r="M34" i="36"/>
  <c r="N34" i="36" s="1"/>
  <c r="M6" i="36"/>
  <c r="I6" i="37"/>
  <c r="J6" i="37" s="1"/>
  <c r="I49" i="30"/>
  <c r="J49" i="30" s="1"/>
  <c r="I24" i="30"/>
  <c r="J24" i="30" s="1"/>
  <c r="I28" i="30"/>
  <c r="J28" i="30" s="1"/>
  <c r="I32" i="30"/>
  <c r="J32" i="30" s="1"/>
  <c r="I51" i="33"/>
  <c r="J51" i="33" s="1"/>
  <c r="I45" i="33"/>
  <c r="J45" i="33" s="1"/>
  <c r="I19" i="33"/>
  <c r="J19" i="33" s="1"/>
  <c r="I22" i="33"/>
  <c r="J22" i="33" s="1"/>
  <c r="I25" i="33"/>
  <c r="J25" i="33" s="1"/>
  <c r="K27" i="33"/>
  <c r="L27" i="33" s="1"/>
  <c r="M29" i="33"/>
  <c r="N29" i="33" s="1"/>
  <c r="K51" i="36"/>
  <c r="G51" i="36"/>
  <c r="M49" i="36"/>
  <c r="N49" i="36" s="1"/>
  <c r="I49" i="36"/>
  <c r="J49" i="36" s="1"/>
  <c r="I46" i="36"/>
  <c r="J46" i="36" s="1"/>
  <c r="M46" i="36"/>
  <c r="G7" i="36"/>
  <c r="H7" i="36" s="1"/>
  <c r="K7" i="36"/>
  <c r="L7" i="36" s="1"/>
  <c r="I9" i="36"/>
  <c r="M9" i="36"/>
  <c r="G11" i="36"/>
  <c r="K11" i="36"/>
  <c r="I13" i="36"/>
  <c r="M13" i="36"/>
  <c r="G15" i="36"/>
  <c r="H15" i="36" s="1"/>
  <c r="K15" i="36"/>
  <c r="L15" i="36" s="1"/>
  <c r="I17" i="36"/>
  <c r="M17" i="36"/>
  <c r="G19" i="36"/>
  <c r="H19" i="36" s="1"/>
  <c r="K19" i="36"/>
  <c r="L19" i="36" s="1"/>
  <c r="I21" i="36"/>
  <c r="J21" i="36" s="1"/>
  <c r="M21" i="36"/>
  <c r="N21" i="36" s="1"/>
  <c r="G23" i="36"/>
  <c r="H23" i="36" s="1"/>
  <c r="K23" i="36"/>
  <c r="L23" i="36" s="1"/>
  <c r="I25" i="36"/>
  <c r="M25" i="36"/>
  <c r="G27" i="36"/>
  <c r="H27" i="36" s="1"/>
  <c r="K27" i="36"/>
  <c r="L27" i="36" s="1"/>
  <c r="I29" i="36"/>
  <c r="M29" i="36"/>
  <c r="N29" i="36" s="1"/>
  <c r="G31" i="36"/>
  <c r="H31" i="36" s="1"/>
  <c r="K31" i="36"/>
  <c r="L31" i="36" s="1"/>
  <c r="I33" i="36"/>
  <c r="M33" i="36"/>
  <c r="G35" i="36"/>
  <c r="H35" i="36" s="1"/>
  <c r="K35" i="36"/>
  <c r="L35" i="36" s="1"/>
  <c r="K6" i="36"/>
  <c r="K53" i="23"/>
  <c r="L53" i="23" s="1"/>
  <c r="G53" i="23"/>
  <c r="H53" i="23" s="1"/>
  <c r="M50" i="23"/>
  <c r="N50" i="23" s="1"/>
  <c r="I50" i="23"/>
  <c r="J50" i="23" s="1"/>
  <c r="K48" i="23"/>
  <c r="L48" i="23" s="1"/>
  <c r="G48" i="23"/>
  <c r="H48" i="23" s="1"/>
  <c r="M45" i="23"/>
  <c r="I8" i="23"/>
  <c r="J8" i="23" s="1"/>
  <c r="M8" i="23"/>
  <c r="G10" i="23"/>
  <c r="H10" i="23" s="1"/>
  <c r="K10" i="23"/>
  <c r="L10" i="23" s="1"/>
  <c r="I12" i="23"/>
  <c r="J12" i="23" s="1"/>
  <c r="M12" i="23"/>
  <c r="G14" i="23"/>
  <c r="H14" i="23" s="1"/>
  <c r="K14" i="23"/>
  <c r="L14" i="23" s="1"/>
  <c r="I16" i="23"/>
  <c r="J16" i="23" s="1"/>
  <c r="M16" i="23"/>
  <c r="G18" i="23"/>
  <c r="H18" i="23" s="1"/>
  <c r="K18" i="23"/>
  <c r="L18" i="23" s="1"/>
  <c r="I20" i="23"/>
  <c r="J20" i="23" s="1"/>
  <c r="M20" i="23"/>
  <c r="G22" i="23"/>
  <c r="H22" i="23" s="1"/>
  <c r="K22" i="23"/>
  <c r="L22" i="23" s="1"/>
  <c r="I24" i="23"/>
  <c r="J24" i="23" s="1"/>
  <c r="M24" i="23"/>
  <c r="G26" i="23"/>
  <c r="H26" i="23" s="1"/>
  <c r="K26" i="23"/>
  <c r="L26" i="23" s="1"/>
  <c r="I28" i="23"/>
  <c r="J28" i="23" s="1"/>
  <c r="M28" i="23"/>
  <c r="G30" i="23"/>
  <c r="H30" i="23" s="1"/>
  <c r="K30" i="23"/>
  <c r="L30" i="23" s="1"/>
  <c r="I32" i="23"/>
  <c r="J32" i="23" s="1"/>
  <c r="M32" i="23"/>
  <c r="G34" i="23"/>
  <c r="H34" i="23" s="1"/>
  <c r="K34" i="23"/>
  <c r="L34" i="23" s="1"/>
  <c r="I6" i="23"/>
  <c r="J6" i="23" s="1"/>
  <c r="G6" i="23"/>
  <c r="H6" i="23" s="1"/>
  <c r="M53" i="27"/>
  <c r="N53" i="27" s="1"/>
  <c r="I53" i="27"/>
  <c r="J53" i="27" s="1"/>
  <c r="K50" i="27"/>
  <c r="L50" i="27" s="1"/>
  <c r="G50" i="27"/>
  <c r="H50" i="27" s="1"/>
  <c r="M48" i="27"/>
  <c r="N48" i="27" s="1"/>
  <c r="I48" i="27"/>
  <c r="J48" i="27" s="1"/>
  <c r="I45" i="27"/>
  <c r="J45" i="27" s="1"/>
  <c r="G45" i="27"/>
  <c r="H45" i="27" s="1"/>
  <c r="G8" i="27"/>
  <c r="H8" i="27" s="1"/>
  <c r="K8" i="27"/>
  <c r="L8" i="27" s="1"/>
  <c r="I10" i="27"/>
  <c r="M10" i="27"/>
  <c r="G12" i="27"/>
  <c r="H12" i="27" s="1"/>
  <c r="K12" i="27"/>
  <c r="L12" i="27" s="1"/>
  <c r="I14" i="27"/>
  <c r="J14" i="27" s="1"/>
  <c r="M14" i="27"/>
  <c r="G16" i="27"/>
  <c r="H16" i="27" s="1"/>
  <c r="K16" i="27"/>
  <c r="L16" i="27" s="1"/>
  <c r="I18" i="27"/>
  <c r="J18" i="27" s="1"/>
  <c r="M18" i="27"/>
  <c r="G20" i="27"/>
  <c r="H20" i="27" s="1"/>
  <c r="K20" i="27"/>
  <c r="L20" i="27" s="1"/>
  <c r="I22" i="27"/>
  <c r="J22" i="27" s="1"/>
  <c r="M22" i="27"/>
  <c r="G24" i="27"/>
  <c r="H24" i="27" s="1"/>
  <c r="K24" i="27"/>
  <c r="L24" i="27" s="1"/>
  <c r="I26" i="27"/>
  <c r="J26" i="27" s="1"/>
  <c r="M26" i="27"/>
  <c r="K54" i="23"/>
  <c r="L54" i="23" s="1"/>
  <c r="G54" i="23"/>
  <c r="H54" i="23" s="1"/>
  <c r="M51" i="23"/>
  <c r="I51" i="23"/>
  <c r="K49" i="23"/>
  <c r="L49" i="23" s="1"/>
  <c r="G49" i="23"/>
  <c r="H49" i="23" s="1"/>
  <c r="G46" i="23"/>
  <c r="H46" i="23" s="1"/>
  <c r="K46" i="23"/>
  <c r="L46" i="23" s="1"/>
  <c r="K45" i="23"/>
  <c r="L45" i="23" s="1"/>
  <c r="I7" i="23"/>
  <c r="J7" i="23" s="1"/>
  <c r="M7" i="23"/>
  <c r="N7" i="23" s="1"/>
  <c r="G9" i="23"/>
  <c r="H9" i="23" s="1"/>
  <c r="K9" i="23"/>
  <c r="L9" i="23" s="1"/>
  <c r="I11" i="23"/>
  <c r="J11" i="23" s="1"/>
  <c r="M11" i="23"/>
  <c r="N11" i="23" s="1"/>
  <c r="G13" i="23"/>
  <c r="H13" i="23" s="1"/>
  <c r="K13" i="23"/>
  <c r="L13" i="23" s="1"/>
  <c r="I15" i="23"/>
  <c r="J15" i="23" s="1"/>
  <c r="M15" i="23"/>
  <c r="N15" i="23" s="1"/>
  <c r="G17" i="23"/>
  <c r="H17" i="23" s="1"/>
  <c r="K17" i="23"/>
  <c r="L17" i="23" s="1"/>
  <c r="I19" i="23"/>
  <c r="J19" i="23" s="1"/>
  <c r="M19" i="23"/>
  <c r="N19" i="23" s="1"/>
  <c r="G21" i="23"/>
  <c r="H21" i="23" s="1"/>
  <c r="K21" i="23"/>
  <c r="L21" i="23" s="1"/>
  <c r="I23" i="23"/>
  <c r="J23" i="23" s="1"/>
  <c r="M23" i="23"/>
  <c r="N23" i="23" s="1"/>
  <c r="G25" i="23"/>
  <c r="H25" i="23" s="1"/>
  <c r="K25" i="23"/>
  <c r="L25" i="23" s="1"/>
  <c r="I27" i="23"/>
  <c r="J27" i="23" s="1"/>
  <c r="M27" i="23"/>
  <c r="N27" i="23" s="1"/>
  <c r="G29" i="23"/>
  <c r="H29" i="23" s="1"/>
  <c r="K29" i="23"/>
  <c r="L29" i="23" s="1"/>
  <c r="I31" i="23"/>
  <c r="J31" i="23" s="1"/>
  <c r="M31" i="23"/>
  <c r="G33" i="23"/>
  <c r="H33" i="23" s="1"/>
  <c r="K33" i="23"/>
  <c r="L33" i="23" s="1"/>
  <c r="I35" i="23"/>
  <c r="J35" i="23" s="1"/>
  <c r="M35" i="23"/>
  <c r="N35" i="23" s="1"/>
  <c r="M54" i="27"/>
  <c r="N54" i="27" s="1"/>
  <c r="I54" i="27"/>
  <c r="J54" i="27" s="1"/>
  <c r="K51" i="27"/>
  <c r="L51" i="27" s="1"/>
  <c r="G51" i="27"/>
  <c r="M49" i="27"/>
  <c r="N49" i="27" s="1"/>
  <c r="I49" i="27"/>
  <c r="J49" i="27" s="1"/>
  <c r="I46" i="27"/>
  <c r="J46" i="27" s="1"/>
  <c r="M46" i="27"/>
  <c r="G7" i="27"/>
  <c r="H7" i="27" s="1"/>
  <c r="K7" i="27"/>
  <c r="L7" i="27" s="1"/>
  <c r="I9" i="27"/>
  <c r="J9" i="27" s="1"/>
  <c r="M9" i="27"/>
  <c r="N9" i="27" s="1"/>
  <c r="G11" i="27"/>
  <c r="H11" i="27" s="1"/>
  <c r="K11" i="27"/>
  <c r="L11" i="27" s="1"/>
  <c r="I13" i="27"/>
  <c r="J13" i="27" s="1"/>
  <c r="M13" i="27"/>
  <c r="N13" i="27" s="1"/>
  <c r="G15" i="27"/>
  <c r="H15" i="27" s="1"/>
  <c r="K15" i="27"/>
  <c r="L15" i="27" s="1"/>
  <c r="I17" i="27"/>
  <c r="J17" i="27" s="1"/>
  <c r="M17" i="27"/>
  <c r="N17" i="27" s="1"/>
  <c r="G19" i="27"/>
  <c r="H19" i="27" s="1"/>
  <c r="K19" i="27"/>
  <c r="L19" i="27" s="1"/>
  <c r="I21" i="27"/>
  <c r="J21" i="27" s="1"/>
  <c r="M21" i="27"/>
  <c r="N21" i="27" s="1"/>
  <c r="G23" i="27"/>
  <c r="H23" i="27" s="1"/>
  <c r="K23" i="27"/>
  <c r="L23" i="27" s="1"/>
  <c r="I25" i="27"/>
  <c r="J25" i="27" s="1"/>
  <c r="M25" i="27"/>
  <c r="N25" i="27" s="1"/>
  <c r="G27" i="27"/>
  <c r="H27" i="27" s="1"/>
  <c r="K27" i="27"/>
  <c r="L27" i="27" s="1"/>
  <c r="I29" i="27"/>
  <c r="J29" i="27" s="1"/>
  <c r="M29" i="27"/>
  <c r="N29" i="27" s="1"/>
  <c r="G31" i="27"/>
  <c r="H31" i="27" s="1"/>
  <c r="K31" i="27"/>
  <c r="L31" i="27" s="1"/>
  <c r="I33" i="27"/>
  <c r="J33" i="27" s="1"/>
  <c r="M33" i="27"/>
  <c r="N33" i="27" s="1"/>
  <c r="G35" i="27"/>
  <c r="H35" i="27" s="1"/>
  <c r="K35" i="27"/>
  <c r="L35" i="27" s="1"/>
  <c r="K6" i="27"/>
  <c r="L6" i="27" s="1"/>
  <c r="K54" i="22"/>
  <c r="L54" i="22" s="1"/>
  <c r="G54" i="22"/>
  <c r="H54" i="22" s="1"/>
  <c r="M51" i="22"/>
  <c r="I51" i="22"/>
  <c r="M53" i="23"/>
  <c r="N53" i="23" s="1"/>
  <c r="I53" i="23"/>
  <c r="J53" i="23" s="1"/>
  <c r="K50" i="23"/>
  <c r="L50" i="23" s="1"/>
  <c r="G50" i="23"/>
  <c r="H50" i="23" s="1"/>
  <c r="M48" i="23"/>
  <c r="N48" i="23" s="1"/>
  <c r="I48" i="23"/>
  <c r="J48" i="23" s="1"/>
  <c r="J45" i="23"/>
  <c r="G45" i="23"/>
  <c r="H45" i="23" s="1"/>
  <c r="G8" i="23"/>
  <c r="H8" i="23" s="1"/>
  <c r="K8" i="23"/>
  <c r="L8" i="23" s="1"/>
  <c r="I10" i="23"/>
  <c r="J10" i="23" s="1"/>
  <c r="M10" i="23"/>
  <c r="N10" i="23" s="1"/>
  <c r="G12" i="23"/>
  <c r="H12" i="23" s="1"/>
  <c r="K12" i="23"/>
  <c r="L12" i="23" s="1"/>
  <c r="I14" i="23"/>
  <c r="J14" i="23" s="1"/>
  <c r="M14" i="23"/>
  <c r="N14" i="23" s="1"/>
  <c r="G16" i="23"/>
  <c r="H16" i="23" s="1"/>
  <c r="K16" i="23"/>
  <c r="L16" i="23" s="1"/>
  <c r="I18" i="23"/>
  <c r="J18" i="23" s="1"/>
  <c r="M18" i="23"/>
  <c r="N18" i="23" s="1"/>
  <c r="G20" i="23"/>
  <c r="H20" i="23" s="1"/>
  <c r="K20" i="23"/>
  <c r="L20" i="23" s="1"/>
  <c r="I22" i="23"/>
  <c r="J22" i="23" s="1"/>
  <c r="M22" i="23"/>
  <c r="N22" i="23" s="1"/>
  <c r="G24" i="23"/>
  <c r="H24" i="23" s="1"/>
  <c r="K24" i="23"/>
  <c r="L24" i="23" s="1"/>
  <c r="I26" i="23"/>
  <c r="J26" i="23" s="1"/>
  <c r="M26" i="23"/>
  <c r="N26" i="23" s="1"/>
  <c r="G28" i="23"/>
  <c r="H28" i="23" s="1"/>
  <c r="K28" i="23"/>
  <c r="L28" i="23" s="1"/>
  <c r="I30" i="23"/>
  <c r="J30" i="23" s="1"/>
  <c r="M30" i="23"/>
  <c r="N30" i="23" s="1"/>
  <c r="G32" i="23"/>
  <c r="H32" i="23" s="1"/>
  <c r="K32" i="23"/>
  <c r="L32" i="23" s="1"/>
  <c r="I34" i="23"/>
  <c r="J34" i="23" s="1"/>
  <c r="M34" i="23"/>
  <c r="N34" i="23" s="1"/>
  <c r="M6" i="23"/>
  <c r="N6" i="23" s="1"/>
  <c r="K53" i="27"/>
  <c r="L53" i="27" s="1"/>
  <c r="G53" i="27"/>
  <c r="H53" i="27" s="1"/>
  <c r="M50" i="27"/>
  <c r="N50" i="27" s="1"/>
  <c r="I50" i="27"/>
  <c r="J50" i="27" s="1"/>
  <c r="K48" i="27"/>
  <c r="L48" i="27" s="1"/>
  <c r="G48" i="27"/>
  <c r="H48" i="27" s="1"/>
  <c r="M45" i="27"/>
  <c r="I8" i="27"/>
  <c r="J8" i="27" s="1"/>
  <c r="M8" i="27"/>
  <c r="G10" i="27"/>
  <c r="K10" i="27"/>
  <c r="I12" i="27"/>
  <c r="J12" i="27" s="1"/>
  <c r="M12" i="27"/>
  <c r="G14" i="27"/>
  <c r="H14" i="27" s="1"/>
  <c r="K14" i="27"/>
  <c r="L14" i="27" s="1"/>
  <c r="I16" i="27"/>
  <c r="J16" i="27" s="1"/>
  <c r="M16" i="27"/>
  <c r="G18" i="27"/>
  <c r="H18" i="27" s="1"/>
  <c r="K18" i="27"/>
  <c r="L18" i="27" s="1"/>
  <c r="I20" i="27"/>
  <c r="J20" i="27" s="1"/>
  <c r="M20" i="27"/>
  <c r="G22" i="27"/>
  <c r="H22" i="27" s="1"/>
  <c r="K22" i="27"/>
  <c r="L22" i="27" s="1"/>
  <c r="I24" i="27"/>
  <c r="J24" i="27" s="1"/>
  <c r="M24" i="27"/>
  <c r="G26" i="27"/>
  <c r="H26" i="27" s="1"/>
  <c r="K26" i="27"/>
  <c r="L26" i="27" s="1"/>
  <c r="I28" i="27"/>
  <c r="J28" i="27" s="1"/>
  <c r="M28" i="27"/>
  <c r="G30" i="27"/>
  <c r="H30" i="27" s="1"/>
  <c r="K30" i="27"/>
  <c r="L30" i="27" s="1"/>
  <c r="I32" i="27"/>
  <c r="J32" i="27" s="1"/>
  <c r="M32" i="27"/>
  <c r="G34" i="27"/>
  <c r="H34" i="27" s="1"/>
  <c r="K34" i="27"/>
  <c r="L34" i="27" s="1"/>
  <c r="I6" i="27"/>
  <c r="J6" i="27" s="1"/>
  <c r="G6" i="27"/>
  <c r="H6" i="27" s="1"/>
  <c r="M53" i="22"/>
  <c r="I53" i="22"/>
  <c r="J53" i="22" s="1"/>
  <c r="K50" i="22"/>
  <c r="L50" i="22" s="1"/>
  <c r="M54" i="23"/>
  <c r="N54" i="23" s="1"/>
  <c r="I54" i="23"/>
  <c r="J54" i="23" s="1"/>
  <c r="K51" i="23"/>
  <c r="G51" i="23"/>
  <c r="M49" i="23"/>
  <c r="N49" i="23" s="1"/>
  <c r="I49" i="23"/>
  <c r="J49" i="23" s="1"/>
  <c r="I46" i="23"/>
  <c r="J46" i="23" s="1"/>
  <c r="M46" i="23"/>
  <c r="G7" i="23"/>
  <c r="H7" i="23" s="1"/>
  <c r="K7" i="23"/>
  <c r="L7" i="23" s="1"/>
  <c r="I9" i="23"/>
  <c r="J9" i="23" s="1"/>
  <c r="M9" i="23"/>
  <c r="N9" i="23" s="1"/>
  <c r="G11" i="23"/>
  <c r="H11" i="23" s="1"/>
  <c r="K11" i="23"/>
  <c r="L11" i="23" s="1"/>
  <c r="I13" i="23"/>
  <c r="J13" i="23" s="1"/>
  <c r="M13" i="23"/>
  <c r="N13" i="23" s="1"/>
  <c r="G15" i="23"/>
  <c r="H15" i="23" s="1"/>
  <c r="K15" i="23"/>
  <c r="L15" i="23" s="1"/>
  <c r="I17" i="23"/>
  <c r="J17" i="23" s="1"/>
  <c r="M17" i="23"/>
  <c r="N17" i="23" s="1"/>
  <c r="G19" i="23"/>
  <c r="H19" i="23" s="1"/>
  <c r="K19" i="23"/>
  <c r="L19" i="23" s="1"/>
  <c r="I21" i="23"/>
  <c r="J21" i="23" s="1"/>
  <c r="M21" i="23"/>
  <c r="N21" i="23" s="1"/>
  <c r="G23" i="23"/>
  <c r="H23" i="23" s="1"/>
  <c r="K23" i="23"/>
  <c r="L23" i="23" s="1"/>
  <c r="I25" i="23"/>
  <c r="J25" i="23" s="1"/>
  <c r="M25" i="23"/>
  <c r="N25" i="23" s="1"/>
  <c r="G27" i="23"/>
  <c r="H27" i="23" s="1"/>
  <c r="K27" i="23"/>
  <c r="L27" i="23" s="1"/>
  <c r="I29" i="23"/>
  <c r="J29" i="23" s="1"/>
  <c r="M29" i="23"/>
  <c r="N29" i="23" s="1"/>
  <c r="G31" i="23"/>
  <c r="H31" i="23" s="1"/>
  <c r="K31" i="23"/>
  <c r="L31" i="23" s="1"/>
  <c r="I33" i="23"/>
  <c r="J33" i="23" s="1"/>
  <c r="M33" i="23"/>
  <c r="N33" i="23" s="1"/>
  <c r="G35" i="23"/>
  <c r="H35" i="23" s="1"/>
  <c r="K35" i="23"/>
  <c r="L35" i="23" s="1"/>
  <c r="K6" i="23"/>
  <c r="L6" i="23" s="1"/>
  <c r="K54" i="27"/>
  <c r="L54" i="27" s="1"/>
  <c r="G54" i="27"/>
  <c r="M51" i="27"/>
  <c r="N51" i="27" s="1"/>
  <c r="I51" i="27"/>
  <c r="J51" i="27" s="1"/>
  <c r="K49" i="27"/>
  <c r="L49" i="27" s="1"/>
  <c r="G49" i="27"/>
  <c r="H49" i="27" s="1"/>
  <c r="G46" i="27"/>
  <c r="H46" i="27" s="1"/>
  <c r="K46" i="27"/>
  <c r="L46" i="27" s="1"/>
  <c r="K45" i="27"/>
  <c r="L45" i="27" s="1"/>
  <c r="I7" i="27"/>
  <c r="J7" i="27" s="1"/>
  <c r="M7" i="27"/>
  <c r="G9" i="27"/>
  <c r="K9" i="27"/>
  <c r="L9" i="27" s="1"/>
  <c r="I11" i="27"/>
  <c r="J11" i="27" s="1"/>
  <c r="M11" i="27"/>
  <c r="N11" i="27" s="1"/>
  <c r="G13" i="27"/>
  <c r="H13" i="27" s="1"/>
  <c r="K13" i="27"/>
  <c r="L13" i="27" s="1"/>
  <c r="I15" i="27"/>
  <c r="J15" i="27" s="1"/>
  <c r="M15" i="27"/>
  <c r="N15" i="27" s="1"/>
  <c r="G17" i="27"/>
  <c r="H17" i="27" s="1"/>
  <c r="K17" i="27"/>
  <c r="L17" i="27" s="1"/>
  <c r="I19" i="27"/>
  <c r="J19" i="27" s="1"/>
  <c r="M19" i="27"/>
  <c r="G21" i="27"/>
  <c r="H21" i="27" s="1"/>
  <c r="K21" i="27"/>
  <c r="L21" i="27" s="1"/>
  <c r="I23" i="27"/>
  <c r="J23" i="27" s="1"/>
  <c r="M23" i="27"/>
  <c r="N23" i="27" s="1"/>
  <c r="G25" i="27"/>
  <c r="H25" i="27" s="1"/>
  <c r="K25" i="27"/>
  <c r="L25" i="27" s="1"/>
  <c r="I27" i="27"/>
  <c r="J27" i="27" s="1"/>
  <c r="M27" i="27"/>
  <c r="N27" i="27" s="1"/>
  <c r="G29" i="27"/>
  <c r="K29" i="27"/>
  <c r="L29" i="27" s="1"/>
  <c r="I31" i="27"/>
  <c r="J31" i="27" s="1"/>
  <c r="M31" i="27"/>
  <c r="G33" i="27"/>
  <c r="H33" i="27" s="1"/>
  <c r="K33" i="27"/>
  <c r="L33" i="27" s="1"/>
  <c r="I35" i="27"/>
  <c r="J35" i="27" s="1"/>
  <c r="M35" i="27"/>
  <c r="N35" i="27" s="1"/>
  <c r="M54" i="22"/>
  <c r="I54" i="22"/>
  <c r="J54" i="22" s="1"/>
  <c r="K51" i="22"/>
  <c r="G51" i="22"/>
  <c r="K28" i="27"/>
  <c r="L28" i="27" s="1"/>
  <c r="M30" i="27"/>
  <c r="N30" i="27" s="1"/>
  <c r="M50" i="22"/>
  <c r="G50" i="22"/>
  <c r="H50" i="22" s="1"/>
  <c r="M48" i="22"/>
  <c r="N48" i="22" s="1"/>
  <c r="I48" i="22"/>
  <c r="J48" i="22" s="1"/>
  <c r="I45" i="22"/>
  <c r="J45" i="22" s="1"/>
  <c r="G45" i="22"/>
  <c r="H45" i="22" s="1"/>
  <c r="G8" i="22"/>
  <c r="H8" i="22" s="1"/>
  <c r="K8" i="22"/>
  <c r="L8" i="22" s="1"/>
  <c r="I10" i="22"/>
  <c r="J10" i="22" s="1"/>
  <c r="M10" i="22"/>
  <c r="G12" i="22"/>
  <c r="H12" i="22" s="1"/>
  <c r="K12" i="22"/>
  <c r="L12" i="22" s="1"/>
  <c r="I14" i="22"/>
  <c r="J14" i="22" s="1"/>
  <c r="M14" i="22"/>
  <c r="G16" i="22"/>
  <c r="H16" i="22" s="1"/>
  <c r="K16" i="22"/>
  <c r="L16" i="22" s="1"/>
  <c r="I18" i="22"/>
  <c r="J18" i="22" s="1"/>
  <c r="M18" i="22"/>
  <c r="G20" i="22"/>
  <c r="H20" i="22" s="1"/>
  <c r="K20" i="22"/>
  <c r="L20" i="22" s="1"/>
  <c r="I22" i="22"/>
  <c r="J22" i="22" s="1"/>
  <c r="M22" i="22"/>
  <c r="G24" i="22"/>
  <c r="H24" i="22" s="1"/>
  <c r="K24" i="22"/>
  <c r="L24" i="22" s="1"/>
  <c r="I26" i="22"/>
  <c r="J26" i="22" s="1"/>
  <c r="M26" i="22"/>
  <c r="G28" i="22"/>
  <c r="H28" i="22" s="1"/>
  <c r="K28" i="22"/>
  <c r="L28" i="22" s="1"/>
  <c r="I30" i="22"/>
  <c r="J30" i="22" s="1"/>
  <c r="M30" i="22"/>
  <c r="G32" i="22"/>
  <c r="H32" i="22" s="1"/>
  <c r="K32" i="22"/>
  <c r="L32" i="22" s="1"/>
  <c r="I34" i="22"/>
  <c r="J34" i="22" s="1"/>
  <c r="M34" i="22"/>
  <c r="M6" i="22"/>
  <c r="N6" i="22" s="1"/>
  <c r="K53" i="35"/>
  <c r="L53" i="35" s="1"/>
  <c r="G53" i="35"/>
  <c r="H53" i="35" s="1"/>
  <c r="M50" i="35"/>
  <c r="I50" i="35"/>
  <c r="K48" i="35"/>
  <c r="G48" i="35"/>
  <c r="M45" i="35"/>
  <c r="I8" i="35"/>
  <c r="M8" i="35"/>
  <c r="G10" i="35"/>
  <c r="K10" i="35"/>
  <c r="I12" i="35"/>
  <c r="J12" i="35" s="1"/>
  <c r="M12" i="35"/>
  <c r="N12" i="35" s="1"/>
  <c r="G14" i="35"/>
  <c r="K14" i="35"/>
  <c r="I16" i="35"/>
  <c r="M24" i="35"/>
  <c r="G34" i="35"/>
  <c r="I6" i="35"/>
  <c r="M6" i="27"/>
  <c r="K53" i="22"/>
  <c r="L53" i="22" s="1"/>
  <c r="M49" i="22"/>
  <c r="I49" i="22"/>
  <c r="J49" i="22" s="1"/>
  <c r="I46" i="22"/>
  <c r="J46" i="22" s="1"/>
  <c r="M46" i="22"/>
  <c r="G7" i="22"/>
  <c r="H7" i="22" s="1"/>
  <c r="K7" i="22"/>
  <c r="L7" i="22" s="1"/>
  <c r="I9" i="22"/>
  <c r="J9" i="22" s="1"/>
  <c r="M9" i="22"/>
  <c r="N9" i="22" s="1"/>
  <c r="G11" i="22"/>
  <c r="H11" i="22" s="1"/>
  <c r="K11" i="22"/>
  <c r="L11" i="22" s="1"/>
  <c r="I13" i="22"/>
  <c r="J13" i="22" s="1"/>
  <c r="M13" i="22"/>
  <c r="N13" i="22" s="1"/>
  <c r="G15" i="22"/>
  <c r="H15" i="22" s="1"/>
  <c r="K15" i="22"/>
  <c r="L15" i="22" s="1"/>
  <c r="I17" i="22"/>
  <c r="J17" i="22" s="1"/>
  <c r="M17" i="22"/>
  <c r="N17" i="22" s="1"/>
  <c r="G19" i="22"/>
  <c r="H19" i="22" s="1"/>
  <c r="K19" i="22"/>
  <c r="L19" i="22" s="1"/>
  <c r="I21" i="22"/>
  <c r="J21" i="22" s="1"/>
  <c r="M21" i="22"/>
  <c r="N21" i="22" s="1"/>
  <c r="G23" i="22"/>
  <c r="H23" i="22" s="1"/>
  <c r="K23" i="22"/>
  <c r="L23" i="22" s="1"/>
  <c r="I25" i="22"/>
  <c r="J25" i="22" s="1"/>
  <c r="M25" i="22"/>
  <c r="N25" i="22" s="1"/>
  <c r="G27" i="22"/>
  <c r="H27" i="22" s="1"/>
  <c r="K27" i="22"/>
  <c r="L27" i="22" s="1"/>
  <c r="I29" i="22"/>
  <c r="J29" i="22" s="1"/>
  <c r="M29" i="22"/>
  <c r="N29" i="22" s="1"/>
  <c r="G31" i="22"/>
  <c r="H31" i="22" s="1"/>
  <c r="K31" i="22"/>
  <c r="L31" i="22" s="1"/>
  <c r="I33" i="22"/>
  <c r="J33" i="22" s="1"/>
  <c r="M33" i="22"/>
  <c r="N33" i="22" s="1"/>
  <c r="G35" i="22"/>
  <c r="H35" i="22" s="1"/>
  <c r="K35" i="22"/>
  <c r="L35" i="22" s="1"/>
  <c r="K6" i="22"/>
  <c r="L6" i="22" s="1"/>
  <c r="K54" i="35"/>
  <c r="G54" i="35"/>
  <c r="M51" i="35"/>
  <c r="I51" i="35"/>
  <c r="K49" i="35"/>
  <c r="G49" i="35"/>
  <c r="G46" i="35"/>
  <c r="K46" i="35"/>
  <c r="K45" i="35"/>
  <c r="I7" i="35"/>
  <c r="M7" i="35"/>
  <c r="G9" i="35"/>
  <c r="K9" i="35"/>
  <c r="I11" i="35"/>
  <c r="J11" i="35" s="1"/>
  <c r="M11" i="35"/>
  <c r="G13" i="35"/>
  <c r="K13" i="35"/>
  <c r="I15" i="35"/>
  <c r="J15" i="35" s="1"/>
  <c r="M15" i="35"/>
  <c r="G17" i="35"/>
  <c r="H17" i="35" s="1"/>
  <c r="K17" i="35"/>
  <c r="L17" i="35" s="1"/>
  <c r="I19" i="35"/>
  <c r="M19" i="35"/>
  <c r="G21" i="35"/>
  <c r="K21" i="35"/>
  <c r="I23" i="35"/>
  <c r="J23" i="35" s="1"/>
  <c r="M23" i="35"/>
  <c r="G25" i="35"/>
  <c r="K25" i="35"/>
  <c r="I27" i="35"/>
  <c r="M27" i="35"/>
  <c r="G29" i="35"/>
  <c r="K29" i="35"/>
  <c r="I31" i="35"/>
  <c r="J31" i="35" s="1"/>
  <c r="M31" i="35"/>
  <c r="G33" i="35"/>
  <c r="K33" i="35"/>
  <c r="I35" i="35"/>
  <c r="M35" i="35"/>
  <c r="K18" i="35"/>
  <c r="M20" i="35"/>
  <c r="K30" i="35"/>
  <c r="L30" i="35" s="1"/>
  <c r="I32" i="35"/>
  <c r="J32" i="35" s="1"/>
  <c r="K34" i="35"/>
  <c r="G6" i="35"/>
  <c r="G32" i="27"/>
  <c r="H32" i="27" s="1"/>
  <c r="I34" i="27"/>
  <c r="J34" i="27" s="1"/>
  <c r="G53" i="22"/>
  <c r="H53" i="22" s="1"/>
  <c r="I50" i="22"/>
  <c r="J50" i="22" s="1"/>
  <c r="K48" i="22"/>
  <c r="L48" i="22" s="1"/>
  <c r="G48" i="22"/>
  <c r="H48" i="22" s="1"/>
  <c r="M45" i="22"/>
  <c r="I8" i="22"/>
  <c r="J8" i="22" s="1"/>
  <c r="M8" i="22"/>
  <c r="G10" i="22"/>
  <c r="H10" i="22" s="1"/>
  <c r="K10" i="22"/>
  <c r="L10" i="22" s="1"/>
  <c r="I12" i="22"/>
  <c r="J12" i="22" s="1"/>
  <c r="M12" i="22"/>
  <c r="G14" i="22"/>
  <c r="H14" i="22" s="1"/>
  <c r="K14" i="22"/>
  <c r="L14" i="22" s="1"/>
  <c r="I16" i="22"/>
  <c r="J16" i="22" s="1"/>
  <c r="M16" i="22"/>
  <c r="G18" i="22"/>
  <c r="H18" i="22" s="1"/>
  <c r="K18" i="22"/>
  <c r="L18" i="22" s="1"/>
  <c r="I20" i="22"/>
  <c r="J20" i="22" s="1"/>
  <c r="M20" i="22"/>
  <c r="G22" i="22"/>
  <c r="H22" i="22" s="1"/>
  <c r="K22" i="22"/>
  <c r="L22" i="22" s="1"/>
  <c r="I24" i="22"/>
  <c r="J24" i="22" s="1"/>
  <c r="M24" i="22"/>
  <c r="G26" i="22"/>
  <c r="H26" i="22" s="1"/>
  <c r="K26" i="22"/>
  <c r="L26" i="22" s="1"/>
  <c r="I28" i="22"/>
  <c r="J28" i="22" s="1"/>
  <c r="M28" i="22"/>
  <c r="G30" i="22"/>
  <c r="H30" i="22" s="1"/>
  <c r="K30" i="22"/>
  <c r="L30" i="22" s="1"/>
  <c r="I32" i="22"/>
  <c r="J32" i="22" s="1"/>
  <c r="M32" i="22"/>
  <c r="G34" i="22"/>
  <c r="H34" i="22" s="1"/>
  <c r="K34" i="22"/>
  <c r="L34" i="22" s="1"/>
  <c r="I6" i="22"/>
  <c r="J6" i="22" s="1"/>
  <c r="G6" i="22"/>
  <c r="H6" i="22" s="1"/>
  <c r="M53" i="35"/>
  <c r="I53" i="35"/>
  <c r="J53" i="35" s="1"/>
  <c r="K50" i="35"/>
  <c r="G50" i="35"/>
  <c r="M48" i="35"/>
  <c r="I48" i="35"/>
  <c r="I45" i="35"/>
  <c r="G45" i="35"/>
  <c r="G8" i="35"/>
  <c r="K8" i="35"/>
  <c r="I10" i="35"/>
  <c r="M10" i="35"/>
  <c r="G12" i="35"/>
  <c r="H12" i="35" s="1"/>
  <c r="K12" i="35"/>
  <c r="L12" i="35" s="1"/>
  <c r="I14" i="35"/>
  <c r="M14" i="35"/>
  <c r="G16" i="35"/>
  <c r="K16" i="35"/>
  <c r="I18" i="35"/>
  <c r="M18" i="35"/>
  <c r="G20" i="35"/>
  <c r="K20" i="35"/>
  <c r="I22" i="35"/>
  <c r="M22" i="35"/>
  <c r="G24" i="35"/>
  <c r="K24" i="35"/>
  <c r="I26" i="35"/>
  <c r="M26" i="35"/>
  <c r="G28" i="35"/>
  <c r="K28" i="35"/>
  <c r="I30" i="35"/>
  <c r="J30" i="35" s="1"/>
  <c r="M30" i="35"/>
  <c r="G32" i="35"/>
  <c r="H32" i="35" s="1"/>
  <c r="K32" i="35"/>
  <c r="L32" i="35" s="1"/>
  <c r="I34" i="35"/>
  <c r="M34" i="35"/>
  <c r="M6" i="35"/>
  <c r="G18" i="35"/>
  <c r="I20" i="35"/>
  <c r="K22" i="35"/>
  <c r="I24" i="35"/>
  <c r="K26" i="35"/>
  <c r="I28" i="35"/>
  <c r="G28" i="27"/>
  <c r="H28" i="27" s="1"/>
  <c r="I30" i="27"/>
  <c r="J30" i="27" s="1"/>
  <c r="K32" i="27"/>
  <c r="L32" i="27" s="1"/>
  <c r="M34" i="27"/>
  <c r="N34" i="27" s="1"/>
  <c r="K49" i="22"/>
  <c r="L49" i="22" s="1"/>
  <c r="G49" i="22"/>
  <c r="H49" i="22" s="1"/>
  <c r="G46" i="22"/>
  <c r="H46" i="22" s="1"/>
  <c r="K46" i="22"/>
  <c r="L46" i="22" s="1"/>
  <c r="K45" i="22"/>
  <c r="L45" i="22" s="1"/>
  <c r="I7" i="22"/>
  <c r="J7" i="22" s="1"/>
  <c r="M7" i="22"/>
  <c r="N7" i="22" s="1"/>
  <c r="G9" i="22"/>
  <c r="H9" i="22" s="1"/>
  <c r="K9" i="22"/>
  <c r="L9" i="22" s="1"/>
  <c r="I11" i="22"/>
  <c r="J11" i="22" s="1"/>
  <c r="M11" i="22"/>
  <c r="N11" i="22" s="1"/>
  <c r="G13" i="22"/>
  <c r="H13" i="22" s="1"/>
  <c r="K13" i="22"/>
  <c r="L13" i="22" s="1"/>
  <c r="I15" i="22"/>
  <c r="J15" i="22" s="1"/>
  <c r="M15" i="22"/>
  <c r="N15" i="22" s="1"/>
  <c r="G17" i="22"/>
  <c r="H17" i="22" s="1"/>
  <c r="K17" i="22"/>
  <c r="L17" i="22" s="1"/>
  <c r="I19" i="22"/>
  <c r="J19" i="22" s="1"/>
  <c r="M19" i="22"/>
  <c r="N19" i="22" s="1"/>
  <c r="G21" i="22"/>
  <c r="H21" i="22" s="1"/>
  <c r="K21" i="22"/>
  <c r="L21" i="22" s="1"/>
  <c r="I23" i="22"/>
  <c r="J23" i="22" s="1"/>
  <c r="M23" i="22"/>
  <c r="N23" i="22" s="1"/>
  <c r="G25" i="22"/>
  <c r="H25" i="22" s="1"/>
  <c r="K25" i="22"/>
  <c r="L25" i="22" s="1"/>
  <c r="I27" i="22"/>
  <c r="J27" i="22" s="1"/>
  <c r="M27" i="22"/>
  <c r="N27" i="22" s="1"/>
  <c r="G29" i="22"/>
  <c r="H29" i="22" s="1"/>
  <c r="K29" i="22"/>
  <c r="L29" i="22" s="1"/>
  <c r="I31" i="22"/>
  <c r="J31" i="22" s="1"/>
  <c r="M31" i="22"/>
  <c r="N31" i="22" s="1"/>
  <c r="G33" i="22"/>
  <c r="H33" i="22" s="1"/>
  <c r="K33" i="22"/>
  <c r="L33" i="22" s="1"/>
  <c r="I35" i="22"/>
  <c r="J35" i="22" s="1"/>
  <c r="M35" i="22"/>
  <c r="N35" i="22" s="1"/>
  <c r="M54" i="35"/>
  <c r="I54" i="35"/>
  <c r="K51" i="35"/>
  <c r="G51" i="35"/>
  <c r="M49" i="35"/>
  <c r="I49" i="35"/>
  <c r="I46" i="35"/>
  <c r="M46" i="35"/>
  <c r="G7" i="35"/>
  <c r="K7" i="35"/>
  <c r="I9" i="35"/>
  <c r="M9" i="35"/>
  <c r="G11" i="35"/>
  <c r="H11" i="35" s="1"/>
  <c r="K11" i="35"/>
  <c r="L11" i="35" s="1"/>
  <c r="I13" i="35"/>
  <c r="M13" i="35"/>
  <c r="G15" i="35"/>
  <c r="H15" i="35" s="1"/>
  <c r="K15" i="35"/>
  <c r="L15" i="35" s="1"/>
  <c r="I17" i="35"/>
  <c r="J17" i="35" s="1"/>
  <c r="M17" i="35"/>
  <c r="N17" i="35" s="1"/>
  <c r="G19" i="35"/>
  <c r="K19" i="35"/>
  <c r="I21" i="35"/>
  <c r="M21" i="35"/>
  <c r="G23" i="35"/>
  <c r="H23" i="35" s="1"/>
  <c r="K23" i="35"/>
  <c r="L23" i="35" s="1"/>
  <c r="I25" i="35"/>
  <c r="M25" i="35"/>
  <c r="G27" i="35"/>
  <c r="K27" i="35"/>
  <c r="I29" i="35"/>
  <c r="M29" i="35"/>
  <c r="G31" i="35"/>
  <c r="H31" i="35" s="1"/>
  <c r="K31" i="35"/>
  <c r="L31" i="35" s="1"/>
  <c r="I33" i="35"/>
  <c r="M33" i="35"/>
  <c r="G35" i="35"/>
  <c r="K35" i="35"/>
  <c r="K6" i="35"/>
  <c r="M16" i="35"/>
  <c r="G22" i="35"/>
  <c r="G26" i="35"/>
  <c r="M28" i="35"/>
  <c r="G30" i="35"/>
  <c r="H30" i="35" s="1"/>
  <c r="M32" i="35"/>
  <c r="N32" i="35" s="1"/>
  <c r="M54" i="40"/>
  <c r="I54" i="40"/>
  <c r="J54" i="40" s="1"/>
  <c r="K51" i="40"/>
  <c r="L51" i="40" s="1"/>
  <c r="G51" i="40"/>
  <c r="H51" i="40" s="1"/>
  <c r="M49" i="40"/>
  <c r="I49" i="40"/>
  <c r="J49" i="40" s="1"/>
  <c r="I46" i="40"/>
  <c r="J46" i="40" s="1"/>
  <c r="M46" i="40"/>
  <c r="G7" i="40"/>
  <c r="H7" i="40" s="1"/>
  <c r="K7" i="40"/>
  <c r="L7" i="40" s="1"/>
  <c r="I9" i="40"/>
  <c r="J9" i="40" s="1"/>
  <c r="M9" i="40"/>
  <c r="N9" i="40" s="1"/>
  <c r="G11" i="40"/>
  <c r="H11" i="40" s="1"/>
  <c r="K11" i="40"/>
  <c r="L11" i="40" s="1"/>
  <c r="I13" i="40"/>
  <c r="J13" i="40" s="1"/>
  <c r="M13" i="40"/>
  <c r="N13" i="40" s="1"/>
  <c r="G15" i="40"/>
  <c r="H15" i="40" s="1"/>
  <c r="K15" i="40"/>
  <c r="L15" i="40" s="1"/>
  <c r="I17" i="40"/>
  <c r="J17" i="40" s="1"/>
  <c r="M17" i="40"/>
  <c r="N17" i="40" s="1"/>
  <c r="G19" i="40"/>
  <c r="H19" i="40" s="1"/>
  <c r="K19" i="40"/>
  <c r="L19" i="40" s="1"/>
  <c r="I21" i="40"/>
  <c r="J21" i="40" s="1"/>
  <c r="M21" i="40"/>
  <c r="N21" i="40" s="1"/>
  <c r="G23" i="40"/>
  <c r="H23" i="40" s="1"/>
  <c r="K23" i="40"/>
  <c r="L23" i="40" s="1"/>
  <c r="I25" i="40"/>
  <c r="J25" i="40" s="1"/>
  <c r="M25" i="40"/>
  <c r="N25" i="40" s="1"/>
  <c r="G27" i="40"/>
  <c r="H27" i="40" s="1"/>
  <c r="K27" i="40"/>
  <c r="L27" i="40" s="1"/>
  <c r="I29" i="40"/>
  <c r="J29" i="40" s="1"/>
  <c r="M29" i="40"/>
  <c r="N29" i="40" s="1"/>
  <c r="G31" i="40"/>
  <c r="H31" i="40" s="1"/>
  <c r="K31" i="40"/>
  <c r="L31" i="40" s="1"/>
  <c r="I33" i="40"/>
  <c r="J33" i="40" s="1"/>
  <c r="M33" i="40"/>
  <c r="N33" i="40" s="1"/>
  <c r="G35" i="40"/>
  <c r="H35" i="40" s="1"/>
  <c r="K35" i="40"/>
  <c r="L35" i="40" s="1"/>
  <c r="K6" i="40"/>
  <c r="L6" i="40" s="1"/>
  <c r="K54" i="1"/>
  <c r="G54" i="1"/>
  <c r="M51" i="1"/>
  <c r="I51" i="1"/>
  <c r="J51" i="1" s="1"/>
  <c r="K49" i="1"/>
  <c r="L49" i="1" s="1"/>
  <c r="G49" i="1"/>
  <c r="H49" i="1" s="1"/>
  <c r="G46" i="1"/>
  <c r="H46" i="1" s="1"/>
  <c r="K46" i="1"/>
  <c r="L46" i="1" s="1"/>
  <c r="K45" i="1"/>
  <c r="L45" i="1" s="1"/>
  <c r="I7" i="1"/>
  <c r="J7" i="1" s="1"/>
  <c r="M7" i="1"/>
  <c r="G9" i="1"/>
  <c r="H9" i="1" s="1"/>
  <c r="K9" i="1"/>
  <c r="L9" i="1" s="1"/>
  <c r="I11" i="1"/>
  <c r="J11" i="1" s="1"/>
  <c r="M11" i="1"/>
  <c r="G13" i="1"/>
  <c r="H13" i="1" s="1"/>
  <c r="K13" i="1"/>
  <c r="L13" i="1" s="1"/>
  <c r="I15" i="1"/>
  <c r="J15" i="1" s="1"/>
  <c r="M15" i="1"/>
  <c r="G17" i="1"/>
  <c r="H17" i="1" s="1"/>
  <c r="K17" i="1"/>
  <c r="L17" i="1" s="1"/>
  <c r="I19" i="1"/>
  <c r="J19" i="1" s="1"/>
  <c r="M19" i="1"/>
  <c r="G21" i="1"/>
  <c r="H21" i="1" s="1"/>
  <c r="K21" i="1"/>
  <c r="L21" i="1" s="1"/>
  <c r="I23" i="1"/>
  <c r="J23" i="1" s="1"/>
  <c r="M23" i="1"/>
  <c r="G25" i="1"/>
  <c r="H25" i="1" s="1"/>
  <c r="K25" i="1"/>
  <c r="L25" i="1" s="1"/>
  <c r="I27" i="1"/>
  <c r="J27" i="1" s="1"/>
  <c r="M27" i="1"/>
  <c r="G29" i="1"/>
  <c r="H29" i="1" s="1"/>
  <c r="K29" i="1"/>
  <c r="L29" i="1" s="1"/>
  <c r="I31" i="1"/>
  <c r="J31" i="1" s="1"/>
  <c r="M31" i="1"/>
  <c r="G33" i="1"/>
  <c r="H33" i="1" s="1"/>
  <c r="K33" i="1"/>
  <c r="L33" i="1" s="1"/>
  <c r="I35" i="1"/>
  <c r="J35" i="1" s="1"/>
  <c r="M35" i="1"/>
  <c r="H177" i="31"/>
  <c r="I177" i="31" s="1"/>
  <c r="L177" i="31"/>
  <c r="M177" i="31" s="1"/>
  <c r="J179" i="31"/>
  <c r="K179" i="31" s="1"/>
  <c r="N179" i="31"/>
  <c r="O179" i="31" s="1"/>
  <c r="N173" i="31"/>
  <c r="J173" i="31"/>
  <c r="L162" i="31"/>
  <c r="M162" i="31" s="1"/>
  <c r="H162" i="31"/>
  <c r="I162" i="31" s="1"/>
  <c r="N159" i="31"/>
  <c r="O159" i="31" s="1"/>
  <c r="J159" i="31"/>
  <c r="K159" i="31" s="1"/>
  <c r="L151" i="31"/>
  <c r="M151" i="31" s="1"/>
  <c r="H151" i="31"/>
  <c r="N148" i="31"/>
  <c r="O148" i="31" s="1"/>
  <c r="J148" i="31"/>
  <c r="K148" i="31" s="1"/>
  <c r="L141" i="31"/>
  <c r="M141" i="31" s="1"/>
  <c r="H141" i="31"/>
  <c r="I141" i="31" s="1"/>
  <c r="N136" i="31"/>
  <c r="O136" i="31" s="1"/>
  <c r="J136" i="31"/>
  <c r="K136" i="31" s="1"/>
  <c r="L135" i="31"/>
  <c r="M135" i="31" s="1"/>
  <c r="H135" i="31"/>
  <c r="I135" i="31" s="1"/>
  <c r="N131" i="31"/>
  <c r="O131" i="31" s="1"/>
  <c r="J131" i="31"/>
  <c r="K131" i="31" s="1"/>
  <c r="K53" i="40"/>
  <c r="L53" i="40" s="1"/>
  <c r="G53" i="40"/>
  <c r="H53" i="40" s="1"/>
  <c r="M50" i="40"/>
  <c r="I50" i="40"/>
  <c r="J50" i="40" s="1"/>
  <c r="K48" i="40"/>
  <c r="L48" i="40" s="1"/>
  <c r="G48" i="40"/>
  <c r="H48" i="40" s="1"/>
  <c r="M45" i="40"/>
  <c r="I8" i="40"/>
  <c r="J8" i="40" s="1"/>
  <c r="M8" i="40"/>
  <c r="G10" i="40"/>
  <c r="H10" i="40" s="1"/>
  <c r="K10" i="40"/>
  <c r="L10" i="40" s="1"/>
  <c r="I12" i="40"/>
  <c r="J12" i="40" s="1"/>
  <c r="M12" i="40"/>
  <c r="G14" i="40"/>
  <c r="H14" i="40" s="1"/>
  <c r="K14" i="40"/>
  <c r="L14" i="40" s="1"/>
  <c r="I16" i="40"/>
  <c r="J16" i="40" s="1"/>
  <c r="M16" i="40"/>
  <c r="G18" i="40"/>
  <c r="H18" i="40" s="1"/>
  <c r="K18" i="40"/>
  <c r="L18" i="40" s="1"/>
  <c r="I20" i="40"/>
  <c r="J20" i="40" s="1"/>
  <c r="M20" i="40"/>
  <c r="G22" i="40"/>
  <c r="H22" i="40" s="1"/>
  <c r="K22" i="40"/>
  <c r="L22" i="40" s="1"/>
  <c r="I24" i="40"/>
  <c r="J24" i="40" s="1"/>
  <c r="M24" i="40"/>
  <c r="G26" i="40"/>
  <c r="H26" i="40" s="1"/>
  <c r="K26" i="40"/>
  <c r="L26" i="40" s="1"/>
  <c r="I28" i="40"/>
  <c r="J28" i="40" s="1"/>
  <c r="M28" i="40"/>
  <c r="G30" i="40"/>
  <c r="H30" i="40" s="1"/>
  <c r="K30" i="40"/>
  <c r="L30" i="40" s="1"/>
  <c r="I32" i="40"/>
  <c r="J32" i="40" s="1"/>
  <c r="M32" i="40"/>
  <c r="G34" i="40"/>
  <c r="H34" i="40" s="1"/>
  <c r="K34" i="40"/>
  <c r="L34" i="40" s="1"/>
  <c r="I6" i="40"/>
  <c r="J6" i="40" s="1"/>
  <c r="G6" i="40"/>
  <c r="H6" i="40" s="1"/>
  <c r="M53" i="1"/>
  <c r="I53" i="1"/>
  <c r="J53" i="1" s="1"/>
  <c r="K50" i="1"/>
  <c r="L50" i="1" s="1"/>
  <c r="G50" i="1"/>
  <c r="H50" i="1" s="1"/>
  <c r="M48" i="1"/>
  <c r="I48" i="1"/>
  <c r="J48" i="1" s="1"/>
  <c r="I45" i="1"/>
  <c r="J45" i="1" s="1"/>
  <c r="G45" i="1"/>
  <c r="H45" i="1" s="1"/>
  <c r="G8" i="1"/>
  <c r="H8" i="1" s="1"/>
  <c r="K8" i="1"/>
  <c r="L8" i="1" s="1"/>
  <c r="I10" i="1"/>
  <c r="J10" i="1" s="1"/>
  <c r="M10" i="1"/>
  <c r="G12" i="1"/>
  <c r="H12" i="1" s="1"/>
  <c r="K12" i="1"/>
  <c r="L12" i="1" s="1"/>
  <c r="I14" i="1"/>
  <c r="J14" i="1" s="1"/>
  <c r="M14" i="1"/>
  <c r="G16" i="1"/>
  <c r="H16" i="1" s="1"/>
  <c r="K16" i="1"/>
  <c r="L16" i="1" s="1"/>
  <c r="I18" i="1"/>
  <c r="J18" i="1" s="1"/>
  <c r="M18" i="1"/>
  <c r="G20" i="1"/>
  <c r="H20" i="1" s="1"/>
  <c r="K20" i="1"/>
  <c r="L20" i="1" s="1"/>
  <c r="I22" i="1"/>
  <c r="J22" i="1" s="1"/>
  <c r="M22" i="1"/>
  <c r="G24" i="1"/>
  <c r="H24" i="1" s="1"/>
  <c r="K24" i="1"/>
  <c r="L24" i="1" s="1"/>
  <c r="I26" i="1"/>
  <c r="J26" i="1" s="1"/>
  <c r="M26" i="1"/>
  <c r="G28" i="1"/>
  <c r="H28" i="1" s="1"/>
  <c r="K28" i="1"/>
  <c r="L28" i="1" s="1"/>
  <c r="I30" i="1"/>
  <c r="J30" i="1" s="1"/>
  <c r="M30" i="1"/>
  <c r="G32" i="1"/>
  <c r="H32" i="1" s="1"/>
  <c r="K32" i="1"/>
  <c r="L32" i="1" s="1"/>
  <c r="I34" i="1"/>
  <c r="J34" i="1" s="1"/>
  <c r="M34" i="1"/>
  <c r="M6" i="1"/>
  <c r="J175" i="31"/>
  <c r="N175" i="31"/>
  <c r="N176" i="31"/>
  <c r="O176" i="31" s="1"/>
  <c r="J176" i="31"/>
  <c r="K176" i="31" s="1"/>
  <c r="L163" i="31"/>
  <c r="M163" i="31" s="1"/>
  <c r="H163" i="31"/>
  <c r="I163" i="31" s="1"/>
  <c r="N161" i="31"/>
  <c r="O161" i="31" s="1"/>
  <c r="J161" i="31"/>
  <c r="K161" i="31" s="1"/>
  <c r="L153" i="31"/>
  <c r="M153" i="31" s="1"/>
  <c r="H153" i="31"/>
  <c r="I153" i="31" s="1"/>
  <c r="N150" i="31"/>
  <c r="J150" i="31"/>
  <c r="K150" i="31" s="1"/>
  <c r="L143" i="31"/>
  <c r="M143" i="31" s="1"/>
  <c r="H143" i="31"/>
  <c r="N139" i="31"/>
  <c r="J139" i="31"/>
  <c r="K139" i="31" s="1"/>
  <c r="L137" i="31"/>
  <c r="M137" i="31" s="1"/>
  <c r="H137" i="31"/>
  <c r="I137" i="31" s="1"/>
  <c r="K54" i="40"/>
  <c r="L54" i="40" s="1"/>
  <c r="G54" i="40"/>
  <c r="H54" i="40" s="1"/>
  <c r="M51" i="40"/>
  <c r="I51" i="40"/>
  <c r="J51" i="40" s="1"/>
  <c r="K49" i="40"/>
  <c r="L49" i="40" s="1"/>
  <c r="G49" i="40"/>
  <c r="H49" i="40" s="1"/>
  <c r="G46" i="40"/>
  <c r="H46" i="40" s="1"/>
  <c r="K46" i="40"/>
  <c r="L46" i="40" s="1"/>
  <c r="K45" i="40"/>
  <c r="L45" i="40" s="1"/>
  <c r="I7" i="40"/>
  <c r="J7" i="40" s="1"/>
  <c r="M7" i="40"/>
  <c r="N7" i="40" s="1"/>
  <c r="G9" i="40"/>
  <c r="H9" i="40" s="1"/>
  <c r="K9" i="40"/>
  <c r="L9" i="40" s="1"/>
  <c r="I11" i="40"/>
  <c r="J11" i="40" s="1"/>
  <c r="M11" i="40"/>
  <c r="N11" i="40" s="1"/>
  <c r="G13" i="40"/>
  <c r="H13" i="40" s="1"/>
  <c r="K13" i="40"/>
  <c r="L13" i="40" s="1"/>
  <c r="I15" i="40"/>
  <c r="J15" i="40" s="1"/>
  <c r="M15" i="40"/>
  <c r="N15" i="40" s="1"/>
  <c r="G17" i="40"/>
  <c r="H17" i="40" s="1"/>
  <c r="K17" i="40"/>
  <c r="L17" i="40" s="1"/>
  <c r="I19" i="40"/>
  <c r="J19" i="40" s="1"/>
  <c r="M19" i="40"/>
  <c r="N19" i="40" s="1"/>
  <c r="G21" i="40"/>
  <c r="H21" i="40" s="1"/>
  <c r="K21" i="40"/>
  <c r="L21" i="40" s="1"/>
  <c r="I23" i="40"/>
  <c r="J23" i="40" s="1"/>
  <c r="M23" i="40"/>
  <c r="N23" i="40" s="1"/>
  <c r="G25" i="40"/>
  <c r="H25" i="40" s="1"/>
  <c r="K25" i="40"/>
  <c r="L25" i="40" s="1"/>
  <c r="I27" i="40"/>
  <c r="J27" i="40" s="1"/>
  <c r="M27" i="40"/>
  <c r="N27" i="40" s="1"/>
  <c r="G29" i="40"/>
  <c r="H29" i="40" s="1"/>
  <c r="K29" i="40"/>
  <c r="L29" i="40" s="1"/>
  <c r="I31" i="40"/>
  <c r="J31" i="40" s="1"/>
  <c r="M31" i="40"/>
  <c r="N31" i="40" s="1"/>
  <c r="G33" i="40"/>
  <c r="H33" i="40" s="1"/>
  <c r="K33" i="40"/>
  <c r="L33" i="40" s="1"/>
  <c r="I35" i="40"/>
  <c r="J35" i="40" s="1"/>
  <c r="M35" i="40"/>
  <c r="N35" i="40" s="1"/>
  <c r="M54" i="1"/>
  <c r="I54" i="1"/>
  <c r="K51" i="1"/>
  <c r="L51" i="1" s="1"/>
  <c r="G51" i="1"/>
  <c r="H51" i="1" s="1"/>
  <c r="M49" i="1"/>
  <c r="N49" i="1" s="1"/>
  <c r="I49" i="1"/>
  <c r="J49" i="1" s="1"/>
  <c r="I46" i="1"/>
  <c r="J46" i="1" s="1"/>
  <c r="M46" i="1"/>
  <c r="G7" i="1"/>
  <c r="H7" i="1" s="1"/>
  <c r="K7" i="1"/>
  <c r="L7" i="1" s="1"/>
  <c r="I9" i="1"/>
  <c r="J9" i="1" s="1"/>
  <c r="M9" i="1"/>
  <c r="N9" i="1" s="1"/>
  <c r="G11" i="1"/>
  <c r="H11" i="1" s="1"/>
  <c r="K11" i="1"/>
  <c r="L11" i="1" s="1"/>
  <c r="I13" i="1"/>
  <c r="J13" i="1" s="1"/>
  <c r="M13" i="1"/>
  <c r="N13" i="1" s="1"/>
  <c r="G15" i="1"/>
  <c r="H15" i="1" s="1"/>
  <c r="K15" i="1"/>
  <c r="L15" i="1" s="1"/>
  <c r="I17" i="1"/>
  <c r="J17" i="1" s="1"/>
  <c r="M17" i="1"/>
  <c r="N17" i="1" s="1"/>
  <c r="G19" i="1"/>
  <c r="H19" i="1" s="1"/>
  <c r="K19" i="1"/>
  <c r="L19" i="1" s="1"/>
  <c r="I21" i="1"/>
  <c r="J21" i="1" s="1"/>
  <c r="M21" i="1"/>
  <c r="N21" i="1" s="1"/>
  <c r="G23" i="1"/>
  <c r="H23" i="1" s="1"/>
  <c r="K23" i="1"/>
  <c r="L23" i="1" s="1"/>
  <c r="I25" i="1"/>
  <c r="J25" i="1" s="1"/>
  <c r="M25" i="1"/>
  <c r="N25" i="1" s="1"/>
  <c r="G27" i="1"/>
  <c r="H27" i="1" s="1"/>
  <c r="K27" i="1"/>
  <c r="L27" i="1" s="1"/>
  <c r="I29" i="1"/>
  <c r="J29" i="1" s="1"/>
  <c r="M29" i="1"/>
  <c r="N29" i="1" s="1"/>
  <c r="G31" i="1"/>
  <c r="H31" i="1" s="1"/>
  <c r="K31" i="1"/>
  <c r="L31" i="1" s="1"/>
  <c r="I33" i="1"/>
  <c r="J33" i="1" s="1"/>
  <c r="M33" i="1"/>
  <c r="N33" i="1" s="1"/>
  <c r="G35" i="1"/>
  <c r="H35" i="1" s="1"/>
  <c r="K35" i="1"/>
  <c r="L35" i="1" s="1"/>
  <c r="K6" i="1"/>
  <c r="L6" i="1" s="1"/>
  <c r="J177" i="31"/>
  <c r="K177" i="31" s="1"/>
  <c r="N177" i="31"/>
  <c r="O177" i="31" s="1"/>
  <c r="H179" i="31"/>
  <c r="L179" i="31"/>
  <c r="M179" i="31" s="1"/>
  <c r="L173" i="31"/>
  <c r="H173" i="31"/>
  <c r="N162" i="31"/>
  <c r="O162" i="31" s="1"/>
  <c r="J162" i="31"/>
  <c r="K162" i="31" s="1"/>
  <c r="L159" i="31"/>
  <c r="M159" i="31" s="1"/>
  <c r="H159" i="31"/>
  <c r="I159" i="31" s="1"/>
  <c r="N151" i="31"/>
  <c r="J151" i="31"/>
  <c r="K151" i="31" s="1"/>
  <c r="L148" i="31"/>
  <c r="M148" i="31" s="1"/>
  <c r="H148" i="31"/>
  <c r="I148" i="31" s="1"/>
  <c r="N141" i="31"/>
  <c r="J141" i="31"/>
  <c r="K141" i="31" s="1"/>
  <c r="L136" i="31"/>
  <c r="M136" i="31" s="1"/>
  <c r="H136" i="31"/>
  <c r="I136" i="31" s="1"/>
  <c r="N135" i="31"/>
  <c r="O135" i="31" s="1"/>
  <c r="J135" i="31"/>
  <c r="K135" i="31" s="1"/>
  <c r="L131" i="31"/>
  <c r="M131" i="31" s="1"/>
  <c r="H131" i="31"/>
  <c r="I131" i="31" s="1"/>
  <c r="M53" i="40"/>
  <c r="I53" i="40"/>
  <c r="J53" i="40" s="1"/>
  <c r="K50" i="40"/>
  <c r="L50" i="40" s="1"/>
  <c r="G50" i="40"/>
  <c r="H50" i="40" s="1"/>
  <c r="M48" i="40"/>
  <c r="I48" i="40"/>
  <c r="J48" i="40" s="1"/>
  <c r="I45" i="40"/>
  <c r="J45" i="40" s="1"/>
  <c r="G45" i="40"/>
  <c r="H45" i="40" s="1"/>
  <c r="G8" i="40"/>
  <c r="H8" i="40" s="1"/>
  <c r="K8" i="40"/>
  <c r="L8" i="40" s="1"/>
  <c r="I10" i="40"/>
  <c r="J10" i="40" s="1"/>
  <c r="M10" i="40"/>
  <c r="N10" i="40" s="1"/>
  <c r="G12" i="40"/>
  <c r="H12" i="40" s="1"/>
  <c r="K12" i="40"/>
  <c r="L12" i="40" s="1"/>
  <c r="I14" i="40"/>
  <c r="J14" i="40" s="1"/>
  <c r="M14" i="40"/>
  <c r="N14" i="40" s="1"/>
  <c r="G16" i="40"/>
  <c r="H16" i="40" s="1"/>
  <c r="K16" i="40"/>
  <c r="L16" i="40" s="1"/>
  <c r="I18" i="40"/>
  <c r="J18" i="40" s="1"/>
  <c r="M18" i="40"/>
  <c r="N18" i="40" s="1"/>
  <c r="G20" i="40"/>
  <c r="H20" i="40" s="1"/>
  <c r="K20" i="40"/>
  <c r="L20" i="40" s="1"/>
  <c r="I22" i="40"/>
  <c r="J22" i="40" s="1"/>
  <c r="M22" i="40"/>
  <c r="N22" i="40" s="1"/>
  <c r="G24" i="40"/>
  <c r="H24" i="40" s="1"/>
  <c r="K24" i="40"/>
  <c r="L24" i="40" s="1"/>
  <c r="I26" i="40"/>
  <c r="J26" i="40" s="1"/>
  <c r="M26" i="40"/>
  <c r="N26" i="40" s="1"/>
  <c r="G28" i="40"/>
  <c r="H28" i="40" s="1"/>
  <c r="K28" i="40"/>
  <c r="L28" i="40" s="1"/>
  <c r="I30" i="40"/>
  <c r="J30" i="40" s="1"/>
  <c r="M30" i="40"/>
  <c r="N30" i="40" s="1"/>
  <c r="G32" i="40"/>
  <c r="H32" i="40" s="1"/>
  <c r="K32" i="40"/>
  <c r="L32" i="40" s="1"/>
  <c r="I34" i="40"/>
  <c r="J34" i="40" s="1"/>
  <c r="M34" i="40"/>
  <c r="N34" i="40" s="1"/>
  <c r="M6" i="40"/>
  <c r="K53" i="1"/>
  <c r="L53" i="1" s="1"/>
  <c r="G53" i="1"/>
  <c r="H53" i="1" s="1"/>
  <c r="M50" i="1"/>
  <c r="N50" i="1" s="1"/>
  <c r="I50" i="1"/>
  <c r="J50" i="1" s="1"/>
  <c r="K48" i="1"/>
  <c r="L48" i="1" s="1"/>
  <c r="G48" i="1"/>
  <c r="H48" i="1" s="1"/>
  <c r="M45" i="1"/>
  <c r="I8" i="1"/>
  <c r="J8" i="1" s="1"/>
  <c r="M8" i="1"/>
  <c r="G10" i="1"/>
  <c r="H10" i="1" s="1"/>
  <c r="K10" i="1"/>
  <c r="L10" i="1" s="1"/>
  <c r="I12" i="1"/>
  <c r="J12" i="1" s="1"/>
  <c r="M12" i="1"/>
  <c r="G14" i="1"/>
  <c r="H14" i="1" s="1"/>
  <c r="K14" i="1"/>
  <c r="L14" i="1" s="1"/>
  <c r="I16" i="1"/>
  <c r="J16" i="1" s="1"/>
  <c r="M16" i="1"/>
  <c r="N16" i="1" s="1"/>
  <c r="G18" i="1"/>
  <c r="H18" i="1" s="1"/>
  <c r="K18" i="1"/>
  <c r="L18" i="1" s="1"/>
  <c r="I20" i="1"/>
  <c r="J20" i="1" s="1"/>
  <c r="M20" i="1"/>
  <c r="N20" i="1" s="1"/>
  <c r="G22" i="1"/>
  <c r="H22" i="1" s="1"/>
  <c r="K22" i="1"/>
  <c r="L22" i="1" s="1"/>
  <c r="I24" i="1"/>
  <c r="J24" i="1" s="1"/>
  <c r="M24" i="1"/>
  <c r="G26" i="1"/>
  <c r="H26" i="1" s="1"/>
  <c r="K26" i="1"/>
  <c r="L26" i="1" s="1"/>
  <c r="I28" i="1"/>
  <c r="J28" i="1" s="1"/>
  <c r="M28" i="1"/>
  <c r="G30" i="1"/>
  <c r="H30" i="1" s="1"/>
  <c r="K30" i="1"/>
  <c r="L30" i="1" s="1"/>
  <c r="I32" i="1"/>
  <c r="J32" i="1" s="1"/>
  <c r="M32" i="1"/>
  <c r="N32" i="1" s="1"/>
  <c r="G34" i="1"/>
  <c r="H34" i="1" s="1"/>
  <c r="K34" i="1"/>
  <c r="L34" i="1" s="1"/>
  <c r="I6" i="1"/>
  <c r="J6" i="1" s="1"/>
  <c r="G6" i="1"/>
  <c r="H6" i="1" s="1"/>
  <c r="H175" i="31"/>
  <c r="L175" i="31"/>
  <c r="L176" i="31"/>
  <c r="M176" i="31" s="1"/>
  <c r="H176" i="31"/>
  <c r="I176" i="31" s="1"/>
  <c r="N163" i="31"/>
  <c r="O163" i="31" s="1"/>
  <c r="J163" i="31"/>
  <c r="K163" i="31" s="1"/>
  <c r="L161" i="31"/>
  <c r="M161" i="31" s="1"/>
  <c r="H161" i="31"/>
  <c r="I161" i="31" s="1"/>
  <c r="N153" i="31"/>
  <c r="O153" i="31" s="1"/>
  <c r="J153" i="31"/>
  <c r="K153" i="31" s="1"/>
  <c r="L150" i="31"/>
  <c r="M150" i="31" s="1"/>
  <c r="H150" i="31"/>
  <c r="I150" i="31" s="1"/>
  <c r="N143" i="31"/>
  <c r="O143" i="31" s="1"/>
  <c r="J143" i="31"/>
  <c r="K143" i="31" s="1"/>
  <c r="L139" i="31"/>
  <c r="M139" i="31" s="1"/>
  <c r="H139" i="31"/>
  <c r="I139" i="31" s="1"/>
  <c r="N137" i="31"/>
  <c r="O137" i="31" s="1"/>
  <c r="J137" i="31"/>
  <c r="K137" i="31" s="1"/>
  <c r="L133" i="31"/>
  <c r="M133" i="31" s="1"/>
  <c r="H133" i="31"/>
  <c r="N130" i="31"/>
  <c r="O130" i="31" s="1"/>
  <c r="L129" i="31"/>
  <c r="M129" i="31" s="1"/>
  <c r="H129" i="31"/>
  <c r="I129" i="31" s="1"/>
  <c r="N126" i="31"/>
  <c r="J126" i="31"/>
  <c r="L124" i="31"/>
  <c r="M124" i="31" s="1"/>
  <c r="H124" i="31"/>
  <c r="I124" i="31" s="1"/>
  <c r="N121" i="31"/>
  <c r="O121" i="31" s="1"/>
  <c r="J121" i="31"/>
  <c r="K121" i="31" s="1"/>
  <c r="L109" i="31"/>
  <c r="M109" i="31" s="1"/>
  <c r="H109" i="31"/>
  <c r="I109" i="31" s="1"/>
  <c r="O107" i="31"/>
  <c r="J107" i="31"/>
  <c r="K107" i="31" s="1"/>
  <c r="L102" i="31"/>
  <c r="M102" i="31" s="1"/>
  <c r="H102" i="31"/>
  <c r="N99" i="31"/>
  <c r="O99" i="31" s="1"/>
  <c r="J99" i="31"/>
  <c r="K99" i="31" s="1"/>
  <c r="L97" i="31"/>
  <c r="M97" i="31" s="1"/>
  <c r="H97" i="31"/>
  <c r="I97" i="31" s="1"/>
  <c r="N90" i="31"/>
  <c r="O90" i="31" s="1"/>
  <c r="J90" i="31"/>
  <c r="K90" i="31" s="1"/>
  <c r="L83" i="31"/>
  <c r="M83" i="31" s="1"/>
  <c r="H83" i="31"/>
  <c r="I83" i="31" s="1"/>
  <c r="N80" i="31"/>
  <c r="O80" i="31" s="1"/>
  <c r="J80" i="31"/>
  <c r="K80" i="31" s="1"/>
  <c r="L76" i="31"/>
  <c r="M76" i="31" s="1"/>
  <c r="H76" i="31"/>
  <c r="I76" i="31" s="1"/>
  <c r="L70" i="31"/>
  <c r="M70" i="31" s="1"/>
  <c r="H70" i="31"/>
  <c r="I70" i="31" s="1"/>
  <c r="N66" i="31"/>
  <c r="O66" i="31" s="1"/>
  <c r="J66" i="31"/>
  <c r="K66" i="31" s="1"/>
  <c r="L65" i="31"/>
  <c r="M65" i="31" s="1"/>
  <c r="H65" i="31"/>
  <c r="I65" i="31" s="1"/>
  <c r="N60" i="31"/>
  <c r="O60" i="31" s="1"/>
  <c r="J60" i="31"/>
  <c r="K60" i="31" s="1"/>
  <c r="L58" i="31"/>
  <c r="M58" i="31" s="1"/>
  <c r="H58" i="31"/>
  <c r="N40" i="31"/>
  <c r="O40" i="31" s="1"/>
  <c r="J40" i="31"/>
  <c r="K40" i="31" s="1"/>
  <c r="L34" i="31"/>
  <c r="M34" i="31" s="1"/>
  <c r="H34" i="31"/>
  <c r="I34" i="31" s="1"/>
  <c r="N31" i="31"/>
  <c r="O31" i="31" s="1"/>
  <c r="J31" i="31"/>
  <c r="K31" i="31" s="1"/>
  <c r="L29" i="31"/>
  <c r="M29" i="31" s="1"/>
  <c r="H29" i="31"/>
  <c r="I29" i="31" s="1"/>
  <c r="N26" i="31"/>
  <c r="O26" i="31" s="1"/>
  <c r="N20" i="31"/>
  <c r="O20" i="31" s="1"/>
  <c r="N133" i="31"/>
  <c r="O133" i="31" s="1"/>
  <c r="L130" i="31"/>
  <c r="M130" i="31" s="1"/>
  <c r="H130" i="31"/>
  <c r="I130" i="31" s="1"/>
  <c r="N127" i="31"/>
  <c r="O127" i="31" s="1"/>
  <c r="J127" i="31"/>
  <c r="K127" i="31" s="1"/>
  <c r="L125" i="31"/>
  <c r="M125" i="31" s="1"/>
  <c r="H125" i="31"/>
  <c r="I125" i="31" s="1"/>
  <c r="N123" i="31"/>
  <c r="O123" i="31" s="1"/>
  <c r="J123" i="31"/>
  <c r="K123" i="31" s="1"/>
  <c r="L119" i="31"/>
  <c r="M119" i="31" s="1"/>
  <c r="H119" i="31"/>
  <c r="I119" i="31" s="1"/>
  <c r="O108" i="31"/>
  <c r="J108" i="31"/>
  <c r="K108" i="31" s="1"/>
  <c r="L104" i="31"/>
  <c r="M104" i="31" s="1"/>
  <c r="I104" i="31"/>
  <c r="N101" i="31"/>
  <c r="O101" i="31" s="1"/>
  <c r="J101" i="31"/>
  <c r="K101" i="31" s="1"/>
  <c r="L98" i="31"/>
  <c r="M98" i="31" s="1"/>
  <c r="H98" i="31"/>
  <c r="I98" i="31" s="1"/>
  <c r="N95" i="31"/>
  <c r="O95" i="31" s="1"/>
  <c r="J95" i="31"/>
  <c r="K95" i="31" s="1"/>
  <c r="L88" i="31"/>
  <c r="M88" i="31" s="1"/>
  <c r="H88" i="31"/>
  <c r="I88" i="31" s="1"/>
  <c r="L78" i="31"/>
  <c r="M78" i="31" s="1"/>
  <c r="H78" i="31"/>
  <c r="I78" i="31" s="1"/>
  <c r="N74" i="31"/>
  <c r="O74" i="31" s="1"/>
  <c r="J74" i="31"/>
  <c r="K74" i="31" s="1"/>
  <c r="L72" i="31"/>
  <c r="M72" i="31" s="1"/>
  <c r="H72" i="31"/>
  <c r="N67" i="31"/>
  <c r="O67" i="31" s="1"/>
  <c r="J67" i="31"/>
  <c r="K67" i="31" s="1"/>
  <c r="L68" i="31"/>
  <c r="M68" i="31" s="1"/>
  <c r="H68" i="31"/>
  <c r="I68" i="31" s="1"/>
  <c r="N62" i="31"/>
  <c r="O62" i="31" s="1"/>
  <c r="J62" i="31"/>
  <c r="K62" i="31" s="1"/>
  <c r="L59" i="31"/>
  <c r="M59" i="31" s="1"/>
  <c r="H59" i="31"/>
  <c r="I59" i="31" s="1"/>
  <c r="N57" i="31"/>
  <c r="O57" i="31" s="1"/>
  <c r="J57" i="31"/>
  <c r="K57" i="31" s="1"/>
  <c r="N44" i="31"/>
  <c r="J44" i="31"/>
  <c r="N42" i="31"/>
  <c r="O42" i="31" s="1"/>
  <c r="J42" i="31"/>
  <c r="K42" i="31" s="1"/>
  <c r="L38" i="31"/>
  <c r="M38" i="31" s="1"/>
  <c r="H38" i="31"/>
  <c r="I38" i="31" s="1"/>
  <c r="N32" i="31"/>
  <c r="O32" i="31" s="1"/>
  <c r="J32" i="31"/>
  <c r="K32" i="31" s="1"/>
  <c r="L30" i="31"/>
  <c r="M30" i="31" s="1"/>
  <c r="H30" i="31"/>
  <c r="I30" i="31" s="1"/>
  <c r="N28" i="31"/>
  <c r="O28" i="31" s="1"/>
  <c r="J28" i="31"/>
  <c r="K28" i="31" s="1"/>
  <c r="L24" i="31"/>
  <c r="H24" i="31"/>
  <c r="N21" i="31"/>
  <c r="O21" i="31" s="1"/>
  <c r="J21" i="31"/>
  <c r="K21" i="31" s="1"/>
  <c r="J7" i="31"/>
  <c r="K7" i="31" s="1"/>
  <c r="N7" i="31"/>
  <c r="O7" i="31" s="1"/>
  <c r="H10" i="31"/>
  <c r="I10" i="31" s="1"/>
  <c r="L10" i="31"/>
  <c r="M10" i="31" s="1"/>
  <c r="J13" i="31"/>
  <c r="K13" i="31" s="1"/>
  <c r="N13" i="31"/>
  <c r="O13" i="31" s="1"/>
  <c r="H15" i="31"/>
  <c r="I15" i="31" s="1"/>
  <c r="L15" i="31"/>
  <c r="M15" i="31" s="1"/>
  <c r="J17" i="31"/>
  <c r="K17" i="31" s="1"/>
  <c r="N17" i="31"/>
  <c r="O17" i="31" s="1"/>
  <c r="H18" i="31"/>
  <c r="I18" i="31" s="1"/>
  <c r="L18" i="31"/>
  <c r="M18" i="31" s="1"/>
  <c r="L6" i="31"/>
  <c r="M6" i="31" s="1"/>
  <c r="J26" i="31"/>
  <c r="K26" i="31" s="1"/>
  <c r="H22" i="31"/>
  <c r="J8" i="31"/>
  <c r="K8" i="31" s="1"/>
  <c r="L12" i="31"/>
  <c r="M12" i="31" s="1"/>
  <c r="N14" i="31"/>
  <c r="O14" i="31" s="1"/>
  <c r="L16" i="31"/>
  <c r="M16" i="31" s="1"/>
  <c r="N11" i="31"/>
  <c r="O11" i="31" s="1"/>
  <c r="J133" i="31"/>
  <c r="K133" i="31" s="1"/>
  <c r="N129" i="31"/>
  <c r="O129" i="31" s="1"/>
  <c r="J129" i="31"/>
  <c r="K129" i="31" s="1"/>
  <c r="L126" i="31"/>
  <c r="H126" i="31"/>
  <c r="N124" i="31"/>
  <c r="O124" i="31" s="1"/>
  <c r="J124" i="31"/>
  <c r="K124" i="31" s="1"/>
  <c r="L121" i="31"/>
  <c r="M121" i="31" s="1"/>
  <c r="H121" i="31"/>
  <c r="I121" i="31" s="1"/>
  <c r="O109" i="31"/>
  <c r="J109" i="31"/>
  <c r="K109" i="31" s="1"/>
  <c r="L107" i="31"/>
  <c r="M107" i="31" s="1"/>
  <c r="H107" i="31"/>
  <c r="I107" i="31" s="1"/>
  <c r="N102" i="31"/>
  <c r="O102" i="31" s="1"/>
  <c r="J102" i="31"/>
  <c r="K102" i="31" s="1"/>
  <c r="L99" i="31"/>
  <c r="M99" i="31" s="1"/>
  <c r="H99" i="31"/>
  <c r="I99" i="31" s="1"/>
  <c r="N97" i="31"/>
  <c r="O97" i="31" s="1"/>
  <c r="J97" i="31"/>
  <c r="K97" i="31" s="1"/>
  <c r="L90" i="31"/>
  <c r="M90" i="31" s="1"/>
  <c r="H90" i="31"/>
  <c r="N83" i="31"/>
  <c r="O83" i="31" s="1"/>
  <c r="J83" i="31"/>
  <c r="K83" i="31" s="1"/>
  <c r="L80" i="31"/>
  <c r="M80" i="31" s="1"/>
  <c r="H80" i="31"/>
  <c r="I80" i="31" s="1"/>
  <c r="N76" i="31"/>
  <c r="O76" i="31" s="1"/>
  <c r="J76" i="31"/>
  <c r="K76" i="31" s="1"/>
  <c r="N70" i="31"/>
  <c r="O70" i="31" s="1"/>
  <c r="J70" i="31"/>
  <c r="K70" i="31" s="1"/>
  <c r="L66" i="31"/>
  <c r="M66" i="31" s="1"/>
  <c r="H66" i="31"/>
  <c r="I66" i="31" s="1"/>
  <c r="N65" i="31"/>
  <c r="O65" i="31" s="1"/>
  <c r="J65" i="31"/>
  <c r="K65" i="31" s="1"/>
  <c r="L60" i="31"/>
  <c r="M60" i="31" s="1"/>
  <c r="H60" i="31"/>
  <c r="I60" i="31" s="1"/>
  <c r="N58" i="31"/>
  <c r="O58" i="31" s="1"/>
  <c r="J58" i="31"/>
  <c r="K58" i="31" s="1"/>
  <c r="O48" i="31"/>
  <c r="O45" i="31"/>
  <c r="L40" i="31"/>
  <c r="M40" i="31" s="1"/>
  <c r="H40" i="31"/>
  <c r="I40" i="31" s="1"/>
  <c r="N34" i="31"/>
  <c r="O34" i="31" s="1"/>
  <c r="J34" i="31"/>
  <c r="K34" i="31" s="1"/>
  <c r="L31" i="31"/>
  <c r="M31" i="31" s="1"/>
  <c r="H31" i="31"/>
  <c r="I31" i="31" s="1"/>
  <c r="N29" i="31"/>
  <c r="O29" i="31" s="1"/>
  <c r="J29" i="31"/>
  <c r="K29" i="31" s="1"/>
  <c r="L26" i="31"/>
  <c r="M26" i="31" s="1"/>
  <c r="H26" i="31"/>
  <c r="I26" i="31" s="1"/>
  <c r="N22" i="31"/>
  <c r="O22" i="31" s="1"/>
  <c r="J22" i="31"/>
  <c r="K22" i="31" s="1"/>
  <c r="L20" i="31"/>
  <c r="M20" i="31" s="1"/>
  <c r="H20" i="31"/>
  <c r="H8" i="31"/>
  <c r="I8" i="31" s="1"/>
  <c r="L8" i="31"/>
  <c r="M8" i="31" s="1"/>
  <c r="J12" i="31"/>
  <c r="K12" i="31" s="1"/>
  <c r="N12" i="31"/>
  <c r="O12" i="31" s="1"/>
  <c r="H14" i="31"/>
  <c r="I14" i="31" s="1"/>
  <c r="L14" i="31"/>
  <c r="M14" i="31" s="1"/>
  <c r="J16" i="31"/>
  <c r="K16" i="31" s="1"/>
  <c r="N16" i="31"/>
  <c r="O16" i="31" s="1"/>
  <c r="H11" i="31"/>
  <c r="I11" i="31" s="1"/>
  <c r="L11" i="31"/>
  <c r="M11" i="31" s="1"/>
  <c r="J6" i="31"/>
  <c r="K6" i="31" s="1"/>
  <c r="H6" i="31"/>
  <c r="H12" i="31"/>
  <c r="I12" i="31" s="1"/>
  <c r="J14" i="31"/>
  <c r="K14" i="31" s="1"/>
  <c r="H16" i="31"/>
  <c r="I16" i="31" s="1"/>
  <c r="J11" i="31"/>
  <c r="K11" i="31" s="1"/>
  <c r="N6" i="31"/>
  <c r="J130" i="31"/>
  <c r="K130" i="31" s="1"/>
  <c r="L127" i="31"/>
  <c r="M127" i="31" s="1"/>
  <c r="H127" i="31"/>
  <c r="N125" i="31"/>
  <c r="O125" i="31" s="1"/>
  <c r="J125" i="31"/>
  <c r="K125" i="31" s="1"/>
  <c r="L123" i="31"/>
  <c r="M123" i="31" s="1"/>
  <c r="H123" i="31"/>
  <c r="I123" i="31" s="1"/>
  <c r="N119" i="31"/>
  <c r="O119" i="31" s="1"/>
  <c r="J119" i="31"/>
  <c r="K119" i="31" s="1"/>
  <c r="L108" i="31"/>
  <c r="M108" i="31" s="1"/>
  <c r="H108" i="31"/>
  <c r="I108" i="31" s="1"/>
  <c r="O104" i="31"/>
  <c r="J104" i="31"/>
  <c r="K104" i="31" s="1"/>
  <c r="L101" i="31"/>
  <c r="M101" i="31" s="1"/>
  <c r="H101" i="31"/>
  <c r="I101" i="31" s="1"/>
  <c r="N98" i="31"/>
  <c r="O98" i="31" s="1"/>
  <c r="J98" i="31"/>
  <c r="K98" i="31" s="1"/>
  <c r="L95" i="31"/>
  <c r="M95" i="31" s="1"/>
  <c r="H95" i="31"/>
  <c r="I95" i="31" s="1"/>
  <c r="N88" i="31"/>
  <c r="O88" i="31" s="1"/>
  <c r="J88" i="31"/>
  <c r="K88" i="31" s="1"/>
  <c r="N78" i="31"/>
  <c r="O78" i="31" s="1"/>
  <c r="J78" i="31"/>
  <c r="K78" i="31" s="1"/>
  <c r="L74" i="31"/>
  <c r="M74" i="31" s="1"/>
  <c r="H74" i="31"/>
  <c r="I74" i="31" s="1"/>
  <c r="N72" i="31"/>
  <c r="O72" i="31" s="1"/>
  <c r="J72" i="31"/>
  <c r="K72" i="31" s="1"/>
  <c r="L67" i="31"/>
  <c r="M67" i="31" s="1"/>
  <c r="H67" i="31"/>
  <c r="I67" i="31" s="1"/>
  <c r="N68" i="31"/>
  <c r="O68" i="31" s="1"/>
  <c r="J68" i="31"/>
  <c r="K68" i="31" s="1"/>
  <c r="L62" i="31"/>
  <c r="M62" i="31" s="1"/>
  <c r="H62" i="31"/>
  <c r="I62" i="31" s="1"/>
  <c r="N59" i="31"/>
  <c r="O59" i="31" s="1"/>
  <c r="J59" i="31"/>
  <c r="K59" i="31" s="1"/>
  <c r="L57" i="31"/>
  <c r="M57" i="31" s="1"/>
  <c r="H57" i="31"/>
  <c r="I57" i="31" s="1"/>
  <c r="L44" i="31"/>
  <c r="L52" i="31" s="1"/>
  <c r="H44" i="31"/>
  <c r="L42" i="31"/>
  <c r="M42" i="31" s="1"/>
  <c r="H42" i="31"/>
  <c r="I42" i="31" s="1"/>
  <c r="N38" i="31"/>
  <c r="O38" i="31" s="1"/>
  <c r="J38" i="31"/>
  <c r="K38" i="31" s="1"/>
  <c r="L32" i="31"/>
  <c r="M32" i="31" s="1"/>
  <c r="H32" i="31"/>
  <c r="I32" i="31" s="1"/>
  <c r="N30" i="31"/>
  <c r="O30" i="31" s="1"/>
  <c r="J30" i="31"/>
  <c r="K30" i="31" s="1"/>
  <c r="L28" i="31"/>
  <c r="M28" i="31" s="1"/>
  <c r="H28" i="31"/>
  <c r="I28" i="31" s="1"/>
  <c r="N24" i="31"/>
  <c r="O24" i="31" s="1"/>
  <c r="J24" i="31"/>
  <c r="L21" i="31"/>
  <c r="M21" i="31" s="1"/>
  <c r="H21" i="31"/>
  <c r="I21" i="31" s="1"/>
  <c r="H7" i="31"/>
  <c r="I7" i="31" s="1"/>
  <c r="L7" i="31"/>
  <c r="M7" i="31" s="1"/>
  <c r="J10" i="31"/>
  <c r="K10" i="31" s="1"/>
  <c r="N10" i="31"/>
  <c r="O10" i="31" s="1"/>
  <c r="H13" i="31"/>
  <c r="I13" i="31" s="1"/>
  <c r="L13" i="31"/>
  <c r="M13" i="31" s="1"/>
  <c r="J15" i="31"/>
  <c r="K15" i="31" s="1"/>
  <c r="N15" i="31"/>
  <c r="O15" i="31" s="1"/>
  <c r="H17" i="31"/>
  <c r="I17" i="31" s="1"/>
  <c r="L17" i="31"/>
  <c r="M17" i="31" s="1"/>
  <c r="J18" i="31"/>
  <c r="K18" i="31" s="1"/>
  <c r="N18" i="31"/>
  <c r="O18" i="31" s="1"/>
  <c r="L22" i="31"/>
  <c r="M22" i="31" s="1"/>
  <c r="J20" i="31"/>
  <c r="K20" i="31" s="1"/>
  <c r="N8" i="31"/>
  <c r="O8" i="31" s="1"/>
  <c r="M54" i="39"/>
  <c r="N54" i="39" s="1"/>
  <c r="I54" i="39"/>
  <c r="J54" i="39" s="1"/>
  <c r="K51" i="39"/>
  <c r="G51" i="39"/>
  <c r="M49" i="39"/>
  <c r="N49" i="39" s="1"/>
  <c r="I49" i="39"/>
  <c r="J49" i="39" s="1"/>
  <c r="I46" i="39"/>
  <c r="J46" i="39" s="1"/>
  <c r="M46" i="39"/>
  <c r="G7" i="39"/>
  <c r="H7" i="39" s="1"/>
  <c r="K7" i="39"/>
  <c r="L7" i="39" s="1"/>
  <c r="I9" i="39"/>
  <c r="M9" i="39"/>
  <c r="G11" i="39"/>
  <c r="H11" i="39" s="1"/>
  <c r="K11" i="39"/>
  <c r="L11" i="39" s="1"/>
  <c r="I13" i="39"/>
  <c r="J13" i="39" s="1"/>
  <c r="M13" i="39"/>
  <c r="N13" i="39" s="1"/>
  <c r="G15" i="39"/>
  <c r="H15" i="39" s="1"/>
  <c r="K15" i="39"/>
  <c r="L15" i="39" s="1"/>
  <c r="I17" i="39"/>
  <c r="J17" i="39" s="1"/>
  <c r="M17" i="39"/>
  <c r="N17" i="39" s="1"/>
  <c r="G19" i="39"/>
  <c r="H19" i="39" s="1"/>
  <c r="K19" i="39"/>
  <c r="L19" i="39" s="1"/>
  <c r="I21" i="39"/>
  <c r="J21" i="39" s="1"/>
  <c r="M21" i="39"/>
  <c r="N21" i="39" s="1"/>
  <c r="G23" i="39"/>
  <c r="H23" i="39" s="1"/>
  <c r="K23" i="39"/>
  <c r="L23" i="39" s="1"/>
  <c r="I25" i="39"/>
  <c r="J25" i="39" s="1"/>
  <c r="M25" i="39"/>
  <c r="N25" i="39" s="1"/>
  <c r="G27" i="39"/>
  <c r="K27" i="39"/>
  <c r="I29" i="39"/>
  <c r="M29" i="39"/>
  <c r="G31" i="39"/>
  <c r="H31" i="39" s="1"/>
  <c r="K31" i="39"/>
  <c r="L31" i="39" s="1"/>
  <c r="I33" i="39"/>
  <c r="J33" i="39" s="1"/>
  <c r="M33" i="39"/>
  <c r="N33" i="39" s="1"/>
  <c r="G35" i="39"/>
  <c r="H35" i="39" s="1"/>
  <c r="K35" i="39"/>
  <c r="L35" i="39" s="1"/>
  <c r="K6" i="39"/>
  <c r="K54" i="15"/>
  <c r="G54" i="15"/>
  <c r="M51" i="15"/>
  <c r="I51" i="15"/>
  <c r="K49" i="15"/>
  <c r="L49" i="15" s="1"/>
  <c r="G49" i="15"/>
  <c r="G46" i="15"/>
  <c r="K46" i="15"/>
  <c r="K45" i="15"/>
  <c r="I7" i="15"/>
  <c r="M7" i="15"/>
  <c r="G9" i="15"/>
  <c r="K53" i="39"/>
  <c r="L53" i="39" s="1"/>
  <c r="G53" i="39"/>
  <c r="H53" i="39" s="1"/>
  <c r="M50" i="39"/>
  <c r="N50" i="39" s="1"/>
  <c r="I50" i="39"/>
  <c r="J50" i="39" s="1"/>
  <c r="K48" i="39"/>
  <c r="L48" i="39" s="1"/>
  <c r="G48" i="39"/>
  <c r="H48" i="39" s="1"/>
  <c r="M45" i="39"/>
  <c r="I8" i="39"/>
  <c r="J8" i="39" s="1"/>
  <c r="M8" i="39"/>
  <c r="N8" i="39" s="1"/>
  <c r="G10" i="39"/>
  <c r="H10" i="39" s="1"/>
  <c r="K10" i="39"/>
  <c r="L10" i="39" s="1"/>
  <c r="I12" i="39"/>
  <c r="J12" i="39" s="1"/>
  <c r="M12" i="39"/>
  <c r="N12" i="39" s="1"/>
  <c r="G14" i="39"/>
  <c r="H14" i="39" s="1"/>
  <c r="K14" i="39"/>
  <c r="L14" i="39" s="1"/>
  <c r="I16" i="39"/>
  <c r="M16" i="39"/>
  <c r="G18" i="39"/>
  <c r="H18" i="39" s="1"/>
  <c r="K18" i="39"/>
  <c r="L18" i="39" s="1"/>
  <c r="I20" i="39"/>
  <c r="J20" i="39" s="1"/>
  <c r="M20" i="39"/>
  <c r="N20" i="39" s="1"/>
  <c r="G22" i="39"/>
  <c r="H22" i="39" s="1"/>
  <c r="K22" i="39"/>
  <c r="L22" i="39" s="1"/>
  <c r="I24" i="39"/>
  <c r="J24" i="39" s="1"/>
  <c r="M24" i="39"/>
  <c r="N24" i="39" s="1"/>
  <c r="G26" i="39"/>
  <c r="H26" i="39" s="1"/>
  <c r="K26" i="39"/>
  <c r="L26" i="39" s="1"/>
  <c r="I28" i="39"/>
  <c r="J28" i="39" s="1"/>
  <c r="M28" i="39"/>
  <c r="N28" i="39" s="1"/>
  <c r="G30" i="39"/>
  <c r="H30" i="39" s="1"/>
  <c r="K30" i="39"/>
  <c r="L30" i="39" s="1"/>
  <c r="I32" i="39"/>
  <c r="J32" i="39" s="1"/>
  <c r="M32" i="39"/>
  <c r="N32" i="39" s="1"/>
  <c r="G34" i="39"/>
  <c r="H34" i="39" s="1"/>
  <c r="K34" i="39"/>
  <c r="L34" i="39" s="1"/>
  <c r="I6" i="39"/>
  <c r="G6" i="39"/>
  <c r="M53" i="15"/>
  <c r="N53" i="15" s="1"/>
  <c r="I53" i="15"/>
  <c r="J53" i="15" s="1"/>
  <c r="K54" i="39"/>
  <c r="L54" i="39" s="1"/>
  <c r="I51" i="39"/>
  <c r="G49" i="39"/>
  <c r="H49" i="39" s="1"/>
  <c r="G46" i="39"/>
  <c r="H46" i="39" s="1"/>
  <c r="K45" i="39"/>
  <c r="L45" i="39" s="1"/>
  <c r="I7" i="39"/>
  <c r="J7" i="39" s="1"/>
  <c r="K9" i="39"/>
  <c r="M11" i="39"/>
  <c r="N11" i="39" s="1"/>
  <c r="G13" i="39"/>
  <c r="H13" i="39" s="1"/>
  <c r="I15" i="39"/>
  <c r="J15" i="39" s="1"/>
  <c r="K17" i="39"/>
  <c r="L17" i="39" s="1"/>
  <c r="M19" i="39"/>
  <c r="N19" i="39" s="1"/>
  <c r="G21" i="39"/>
  <c r="H21" i="39" s="1"/>
  <c r="I23" i="39"/>
  <c r="J23" i="39" s="1"/>
  <c r="K25" i="39"/>
  <c r="L25" i="39" s="1"/>
  <c r="M27" i="39"/>
  <c r="G29" i="39"/>
  <c r="I31" i="39"/>
  <c r="J31" i="39" s="1"/>
  <c r="K33" i="39"/>
  <c r="L33" i="39" s="1"/>
  <c r="M35" i="39"/>
  <c r="N35" i="39" s="1"/>
  <c r="M54" i="15"/>
  <c r="K51" i="15"/>
  <c r="K50" i="15"/>
  <c r="L50" i="15" s="1"/>
  <c r="M49" i="15"/>
  <c r="I48" i="15"/>
  <c r="I46" i="15"/>
  <c r="M45" i="15"/>
  <c r="G45" i="15"/>
  <c r="K7" i="15"/>
  <c r="I53" i="39"/>
  <c r="J53" i="39" s="1"/>
  <c r="G50" i="39"/>
  <c r="H50" i="39" s="1"/>
  <c r="M48" i="39"/>
  <c r="N48" i="39" s="1"/>
  <c r="I45" i="39"/>
  <c r="J45" i="39" s="1"/>
  <c r="K8" i="39"/>
  <c r="L8" i="39" s="1"/>
  <c r="M10" i="39"/>
  <c r="N10" i="39" s="1"/>
  <c r="G12" i="39"/>
  <c r="H12" i="39" s="1"/>
  <c r="I14" i="39"/>
  <c r="J14" i="39" s="1"/>
  <c r="K16" i="39"/>
  <c r="M18" i="39"/>
  <c r="N18" i="39" s="1"/>
  <c r="G20" i="39"/>
  <c r="H20" i="39" s="1"/>
  <c r="I22" i="39"/>
  <c r="J22" i="39" s="1"/>
  <c r="K24" i="39"/>
  <c r="L24" i="39" s="1"/>
  <c r="M26" i="39"/>
  <c r="N26" i="39" s="1"/>
  <c r="G28" i="39"/>
  <c r="H28" i="39" s="1"/>
  <c r="I30" i="39"/>
  <c r="J30" i="39" s="1"/>
  <c r="K32" i="39"/>
  <c r="L32" i="39" s="1"/>
  <c r="M34" i="39"/>
  <c r="N34" i="39" s="1"/>
  <c r="M6" i="39"/>
  <c r="K53" i="15"/>
  <c r="L53" i="15" s="1"/>
  <c r="M48" i="15"/>
  <c r="N48" i="15" s="1"/>
  <c r="I45" i="15"/>
  <c r="G7" i="15"/>
  <c r="K8" i="15"/>
  <c r="L8" i="15" s="1"/>
  <c r="I9" i="15"/>
  <c r="M9" i="15"/>
  <c r="G11" i="15"/>
  <c r="K11" i="15"/>
  <c r="L11" i="15" s="1"/>
  <c r="I13" i="15"/>
  <c r="M13" i="15"/>
  <c r="G15" i="15"/>
  <c r="H15" i="15" s="1"/>
  <c r="K15" i="15"/>
  <c r="L15" i="15" s="1"/>
  <c r="I17" i="15"/>
  <c r="J17" i="15" s="1"/>
  <c r="M17" i="15"/>
  <c r="N17" i="15" s="1"/>
  <c r="G19" i="15"/>
  <c r="K19" i="15"/>
  <c r="L19" i="15" s="1"/>
  <c r="I21" i="15"/>
  <c r="M21" i="15"/>
  <c r="N21" i="15" s="1"/>
  <c r="G23" i="15"/>
  <c r="K23" i="15"/>
  <c r="L23" i="15" s="1"/>
  <c r="I25" i="15"/>
  <c r="J25" i="15" s="1"/>
  <c r="M25" i="15"/>
  <c r="N25" i="15" s="1"/>
  <c r="G27" i="15"/>
  <c r="K27" i="15"/>
  <c r="I29" i="15"/>
  <c r="M29" i="15"/>
  <c r="G31" i="15"/>
  <c r="K31" i="15"/>
  <c r="G54" i="39"/>
  <c r="H54" i="39" s="1"/>
  <c r="G9" i="39"/>
  <c r="I11" i="39"/>
  <c r="J11" i="39" s="1"/>
  <c r="K13" i="39"/>
  <c r="L13" i="39" s="1"/>
  <c r="M15" i="39"/>
  <c r="N15" i="39" s="1"/>
  <c r="G25" i="39"/>
  <c r="H25" i="39" s="1"/>
  <c r="I27" i="39"/>
  <c r="K29" i="39"/>
  <c r="M31" i="39"/>
  <c r="N31" i="39" s="1"/>
  <c r="I50" i="15"/>
  <c r="J50" i="15" s="1"/>
  <c r="I8" i="15"/>
  <c r="J8" i="15" s="1"/>
  <c r="M10" i="15"/>
  <c r="G14" i="15"/>
  <c r="H14" i="15" s="1"/>
  <c r="I16" i="15"/>
  <c r="J16" i="15" s="1"/>
  <c r="G17" i="15"/>
  <c r="H17" i="15" s="1"/>
  <c r="K18" i="15"/>
  <c r="L18" i="15" s="1"/>
  <c r="I19" i="15"/>
  <c r="J19" i="15" s="1"/>
  <c r="G20" i="15"/>
  <c r="M20" i="15"/>
  <c r="N20" i="15" s="1"/>
  <c r="K21" i="15"/>
  <c r="L21" i="15" s="1"/>
  <c r="I22" i="15"/>
  <c r="J22" i="15" s="1"/>
  <c r="M23" i="15"/>
  <c r="K24" i="15"/>
  <c r="M26" i="15"/>
  <c r="N26" i="15" s="1"/>
  <c r="G30" i="15"/>
  <c r="H30" i="15" s="1"/>
  <c r="I33" i="15"/>
  <c r="J33" i="15" s="1"/>
  <c r="M33" i="15"/>
  <c r="N33" i="15" s="1"/>
  <c r="G35" i="15"/>
  <c r="K35" i="15"/>
  <c r="K6" i="15"/>
  <c r="L6" i="15" s="1"/>
  <c r="K54" i="20"/>
  <c r="L54" i="20" s="1"/>
  <c r="G54" i="20"/>
  <c r="H54" i="20" s="1"/>
  <c r="M51" i="20"/>
  <c r="I51" i="20"/>
  <c r="K49" i="20"/>
  <c r="L49" i="20" s="1"/>
  <c r="G49" i="20"/>
  <c r="H49" i="20" s="1"/>
  <c r="G46" i="20"/>
  <c r="H46" i="20" s="1"/>
  <c r="K46" i="20"/>
  <c r="K45" i="20"/>
  <c r="L45" i="20" s="1"/>
  <c r="I7" i="20"/>
  <c r="J7" i="20" s="1"/>
  <c r="M7" i="20"/>
  <c r="N7" i="20" s="1"/>
  <c r="G9" i="20"/>
  <c r="H9" i="20" s="1"/>
  <c r="K9" i="20"/>
  <c r="L9" i="20" s="1"/>
  <c r="I11" i="20"/>
  <c r="J11" i="20" s="1"/>
  <c r="M11" i="20"/>
  <c r="N11" i="20" s="1"/>
  <c r="G13" i="20"/>
  <c r="H13" i="20" s="1"/>
  <c r="K13" i="20"/>
  <c r="L13" i="20" s="1"/>
  <c r="I15" i="20"/>
  <c r="J15" i="20" s="1"/>
  <c r="M15" i="20"/>
  <c r="N15" i="20" s="1"/>
  <c r="G17" i="20"/>
  <c r="H17" i="20" s="1"/>
  <c r="K17" i="20"/>
  <c r="L17" i="20" s="1"/>
  <c r="I19" i="20"/>
  <c r="J19" i="20" s="1"/>
  <c r="M19" i="20"/>
  <c r="N19" i="20" s="1"/>
  <c r="G21" i="20"/>
  <c r="H21" i="20" s="1"/>
  <c r="K21" i="20"/>
  <c r="L21" i="20" s="1"/>
  <c r="I23" i="20"/>
  <c r="J23" i="20" s="1"/>
  <c r="M23" i="20"/>
  <c r="N23" i="20" s="1"/>
  <c r="G25" i="20"/>
  <c r="H25" i="20" s="1"/>
  <c r="K25" i="20"/>
  <c r="L25" i="20" s="1"/>
  <c r="I27" i="20"/>
  <c r="J27" i="20" s="1"/>
  <c r="M27" i="20"/>
  <c r="N27" i="20" s="1"/>
  <c r="G29" i="20"/>
  <c r="H29" i="20" s="1"/>
  <c r="K29" i="20"/>
  <c r="L29" i="20" s="1"/>
  <c r="I31" i="20"/>
  <c r="J31" i="20" s="1"/>
  <c r="M31" i="20"/>
  <c r="N31" i="20" s="1"/>
  <c r="G33" i="20"/>
  <c r="H33" i="20" s="1"/>
  <c r="K33" i="20"/>
  <c r="L33" i="20" s="1"/>
  <c r="I35" i="20"/>
  <c r="J35" i="20" s="1"/>
  <c r="M35" i="20"/>
  <c r="N35" i="20" s="1"/>
  <c r="M54" i="19"/>
  <c r="N54" i="19" s="1"/>
  <c r="I54" i="19"/>
  <c r="J54" i="19" s="1"/>
  <c r="K51" i="19"/>
  <c r="L51" i="19" s="1"/>
  <c r="G51" i="19"/>
  <c r="H51" i="19" s="1"/>
  <c r="M49" i="19"/>
  <c r="N49" i="19" s="1"/>
  <c r="I49" i="19"/>
  <c r="J49" i="19" s="1"/>
  <c r="I46" i="19"/>
  <c r="J46" i="19" s="1"/>
  <c r="M46" i="19"/>
  <c r="G7" i="19"/>
  <c r="H7" i="19" s="1"/>
  <c r="K7" i="19"/>
  <c r="L7" i="19" s="1"/>
  <c r="I9" i="19"/>
  <c r="J9" i="19" s="1"/>
  <c r="M9" i="19"/>
  <c r="N9" i="19" s="1"/>
  <c r="G11" i="19"/>
  <c r="H11" i="19" s="1"/>
  <c r="K11" i="19"/>
  <c r="L11" i="19" s="1"/>
  <c r="I13" i="19"/>
  <c r="J13" i="19" s="1"/>
  <c r="M13" i="19"/>
  <c r="N13" i="19" s="1"/>
  <c r="G15" i="19"/>
  <c r="H15" i="19" s="1"/>
  <c r="K15" i="19"/>
  <c r="L15" i="19" s="1"/>
  <c r="I17" i="19"/>
  <c r="J17" i="19" s="1"/>
  <c r="M17" i="19"/>
  <c r="N17" i="19" s="1"/>
  <c r="G19" i="19"/>
  <c r="H19" i="19" s="1"/>
  <c r="K19" i="19"/>
  <c r="L19" i="19" s="1"/>
  <c r="I21" i="19"/>
  <c r="J21" i="19" s="1"/>
  <c r="M21" i="19"/>
  <c r="N21" i="19" s="1"/>
  <c r="M53" i="39"/>
  <c r="N53" i="39" s="1"/>
  <c r="K50" i="39"/>
  <c r="L50" i="39" s="1"/>
  <c r="I48" i="39"/>
  <c r="G45" i="39"/>
  <c r="H45" i="39" s="1"/>
  <c r="G16" i="39"/>
  <c r="I18" i="39"/>
  <c r="J18" i="39" s="1"/>
  <c r="K20" i="39"/>
  <c r="L20" i="39" s="1"/>
  <c r="M22" i="39"/>
  <c r="N22" i="39" s="1"/>
  <c r="G32" i="39"/>
  <c r="H32" i="39" s="1"/>
  <c r="I34" i="39"/>
  <c r="J34" i="39" s="1"/>
  <c r="G53" i="15"/>
  <c r="H53" i="15" s="1"/>
  <c r="G50" i="15"/>
  <c r="H50" i="15" s="1"/>
  <c r="K48" i="15"/>
  <c r="L48" i="15" s="1"/>
  <c r="M46" i="15"/>
  <c r="K9" i="15"/>
  <c r="I10" i="15"/>
  <c r="M11" i="15"/>
  <c r="N11" i="15" s="1"/>
  <c r="K12" i="15"/>
  <c r="L12" i="15" s="1"/>
  <c r="M14" i="15"/>
  <c r="N14" i="15" s="1"/>
  <c r="G18" i="15"/>
  <c r="H18" i="15" s="1"/>
  <c r="I20" i="15"/>
  <c r="J20" i="15" s="1"/>
  <c r="G21" i="15"/>
  <c r="H21" i="15" s="1"/>
  <c r="K22" i="15"/>
  <c r="L22" i="15" s="1"/>
  <c r="I23" i="15"/>
  <c r="J23" i="15" s="1"/>
  <c r="G24" i="15"/>
  <c r="M24" i="15"/>
  <c r="K25" i="15"/>
  <c r="L25" i="15" s="1"/>
  <c r="I26" i="15"/>
  <c r="J26" i="15" s="1"/>
  <c r="M27" i="15"/>
  <c r="K28" i="15"/>
  <c r="L28" i="15" s="1"/>
  <c r="M30" i="15"/>
  <c r="N30" i="15" s="1"/>
  <c r="I32" i="15"/>
  <c r="M32" i="15"/>
  <c r="G34" i="15"/>
  <c r="K34" i="15"/>
  <c r="I6" i="15"/>
  <c r="J6" i="15" s="1"/>
  <c r="G6" i="15"/>
  <c r="H6" i="15" s="1"/>
  <c r="M53" i="20"/>
  <c r="N53" i="20" s="1"/>
  <c r="I53" i="20"/>
  <c r="J53" i="20" s="1"/>
  <c r="K50" i="20"/>
  <c r="L50" i="20" s="1"/>
  <c r="G50" i="20"/>
  <c r="H50" i="20" s="1"/>
  <c r="M48" i="20"/>
  <c r="N48" i="20" s="1"/>
  <c r="I48" i="20"/>
  <c r="J48" i="20" s="1"/>
  <c r="I45" i="20"/>
  <c r="J45" i="20" s="1"/>
  <c r="G45" i="20"/>
  <c r="H45" i="20" s="1"/>
  <c r="G8" i="20"/>
  <c r="H8" i="20" s="1"/>
  <c r="K8" i="20"/>
  <c r="L8" i="20" s="1"/>
  <c r="I10" i="20"/>
  <c r="M10" i="20"/>
  <c r="G12" i="20"/>
  <c r="H12" i="20" s="1"/>
  <c r="K12" i="20"/>
  <c r="L12" i="20" s="1"/>
  <c r="I14" i="20"/>
  <c r="J14" i="20" s="1"/>
  <c r="M14" i="20"/>
  <c r="N14" i="20" s="1"/>
  <c r="G16" i="20"/>
  <c r="H16" i="20" s="1"/>
  <c r="K16" i="20"/>
  <c r="L16" i="20" s="1"/>
  <c r="I18" i="20"/>
  <c r="J18" i="20" s="1"/>
  <c r="M18" i="20"/>
  <c r="N18" i="20" s="1"/>
  <c r="G20" i="20"/>
  <c r="H20" i="20" s="1"/>
  <c r="K20" i="20"/>
  <c r="I22" i="20"/>
  <c r="J22" i="20" s="1"/>
  <c r="M22" i="20"/>
  <c r="N22" i="20" s="1"/>
  <c r="G24" i="20"/>
  <c r="H24" i="20" s="1"/>
  <c r="K24" i="20"/>
  <c r="L24" i="20" s="1"/>
  <c r="I26" i="20"/>
  <c r="J26" i="20" s="1"/>
  <c r="M26" i="20"/>
  <c r="N26" i="20" s="1"/>
  <c r="G28" i="20"/>
  <c r="H28" i="20" s="1"/>
  <c r="K28" i="20"/>
  <c r="L28" i="20" s="1"/>
  <c r="I30" i="20"/>
  <c r="J30" i="20" s="1"/>
  <c r="M30" i="20"/>
  <c r="N30" i="20" s="1"/>
  <c r="G32" i="20"/>
  <c r="H32" i="20" s="1"/>
  <c r="K32" i="20"/>
  <c r="L32" i="20" s="1"/>
  <c r="I34" i="20"/>
  <c r="J34" i="20" s="1"/>
  <c r="M34" i="20"/>
  <c r="N34" i="20" s="1"/>
  <c r="M6" i="20"/>
  <c r="N6" i="20" s="1"/>
  <c r="K53" i="19"/>
  <c r="L53" i="19" s="1"/>
  <c r="G53" i="19"/>
  <c r="H53" i="19" s="1"/>
  <c r="M50" i="19"/>
  <c r="N50" i="19" s="1"/>
  <c r="I50" i="19"/>
  <c r="J50" i="19" s="1"/>
  <c r="K48" i="19"/>
  <c r="L48" i="19" s="1"/>
  <c r="G48" i="19"/>
  <c r="H48" i="19" s="1"/>
  <c r="M45" i="19"/>
  <c r="I8" i="19"/>
  <c r="J8" i="19" s="1"/>
  <c r="M8" i="19"/>
  <c r="N8" i="19" s="1"/>
  <c r="G10" i="19"/>
  <c r="H10" i="19" s="1"/>
  <c r="K10" i="19"/>
  <c r="L10" i="19" s="1"/>
  <c r="I12" i="19"/>
  <c r="J12" i="19" s="1"/>
  <c r="M12" i="19"/>
  <c r="N12" i="19" s="1"/>
  <c r="G14" i="19"/>
  <c r="H14" i="19" s="1"/>
  <c r="K14" i="19"/>
  <c r="L14" i="19" s="1"/>
  <c r="I16" i="19"/>
  <c r="J16" i="19" s="1"/>
  <c r="M16" i="19"/>
  <c r="N16" i="19" s="1"/>
  <c r="G18" i="19"/>
  <c r="H18" i="19" s="1"/>
  <c r="K18" i="19"/>
  <c r="L18" i="19" s="1"/>
  <c r="I20" i="19"/>
  <c r="J20" i="19" s="1"/>
  <c r="M20" i="19"/>
  <c r="N20" i="19" s="1"/>
  <c r="G22" i="19"/>
  <c r="H22" i="19" s="1"/>
  <c r="K22" i="19"/>
  <c r="L22" i="19" s="1"/>
  <c r="M51" i="39"/>
  <c r="K49" i="39"/>
  <c r="L49" i="39" s="1"/>
  <c r="K46" i="39"/>
  <c r="M7" i="39"/>
  <c r="N7" i="39" s="1"/>
  <c r="G17" i="39"/>
  <c r="H17" i="39" s="1"/>
  <c r="I19" i="39"/>
  <c r="J19" i="39" s="1"/>
  <c r="K21" i="39"/>
  <c r="L21" i="39" s="1"/>
  <c r="M23" i="39"/>
  <c r="N23" i="39" s="1"/>
  <c r="G33" i="39"/>
  <c r="H33" i="39" s="1"/>
  <c r="I35" i="39"/>
  <c r="J35" i="39" s="1"/>
  <c r="I54" i="15"/>
  <c r="G51" i="15"/>
  <c r="G48" i="15"/>
  <c r="G8" i="15"/>
  <c r="M8" i="15"/>
  <c r="N8" i="15" s="1"/>
  <c r="K10" i="15"/>
  <c r="I11" i="15"/>
  <c r="J11" i="15" s="1"/>
  <c r="G12" i="15"/>
  <c r="H12" i="15" s="1"/>
  <c r="M12" i="15"/>
  <c r="N12" i="15" s="1"/>
  <c r="K13" i="15"/>
  <c r="L13" i="15" s="1"/>
  <c r="I14" i="15"/>
  <c r="J14" i="15" s="1"/>
  <c r="M15" i="15"/>
  <c r="N15" i="15" s="1"/>
  <c r="K16" i="15"/>
  <c r="L16" i="15" s="1"/>
  <c r="M18" i="15"/>
  <c r="N18" i="15" s="1"/>
  <c r="G22" i="15"/>
  <c r="H22" i="15" s="1"/>
  <c r="I24" i="15"/>
  <c r="G25" i="15"/>
  <c r="H25" i="15" s="1"/>
  <c r="K26" i="15"/>
  <c r="L26" i="15" s="1"/>
  <c r="I27" i="15"/>
  <c r="G28" i="15"/>
  <c r="H28" i="15" s="1"/>
  <c r="M28" i="15"/>
  <c r="N28" i="15" s="1"/>
  <c r="K29" i="15"/>
  <c r="I30" i="15"/>
  <c r="J30" i="15" s="1"/>
  <c r="M31" i="15"/>
  <c r="G33" i="15"/>
  <c r="H33" i="15" s="1"/>
  <c r="I10" i="39"/>
  <c r="J10" i="39" s="1"/>
  <c r="K28" i="39"/>
  <c r="L28" i="39" s="1"/>
  <c r="M16" i="15"/>
  <c r="N16" i="15" s="1"/>
  <c r="M19" i="15"/>
  <c r="N19" i="15" s="1"/>
  <c r="M22" i="15"/>
  <c r="N22" i="15" s="1"/>
  <c r="G26" i="15"/>
  <c r="H26" i="15" s="1"/>
  <c r="G29" i="15"/>
  <c r="G32" i="15"/>
  <c r="M34" i="15"/>
  <c r="M6" i="15"/>
  <c r="N6" i="15" s="1"/>
  <c r="K53" i="20"/>
  <c r="L53" i="20" s="1"/>
  <c r="I50" i="20"/>
  <c r="J50" i="20" s="1"/>
  <c r="G48" i="20"/>
  <c r="H48" i="20" s="1"/>
  <c r="M45" i="20"/>
  <c r="I8" i="20"/>
  <c r="J8" i="20" s="1"/>
  <c r="K10" i="20"/>
  <c r="M12" i="20"/>
  <c r="N12" i="20" s="1"/>
  <c r="G14" i="20"/>
  <c r="H14" i="20" s="1"/>
  <c r="I16" i="20"/>
  <c r="J16" i="20" s="1"/>
  <c r="K18" i="20"/>
  <c r="L18" i="20" s="1"/>
  <c r="M20" i="20"/>
  <c r="G22" i="20"/>
  <c r="H22" i="20" s="1"/>
  <c r="K12" i="39"/>
  <c r="L12" i="39" s="1"/>
  <c r="M30" i="39"/>
  <c r="N30" i="39" s="1"/>
  <c r="M50" i="15"/>
  <c r="N50" i="15" s="1"/>
  <c r="K14" i="15"/>
  <c r="L14" i="15" s="1"/>
  <c r="K17" i="15"/>
  <c r="L17" i="15" s="1"/>
  <c r="K20" i="15"/>
  <c r="L20" i="15" s="1"/>
  <c r="K32" i="15"/>
  <c r="I35" i="15"/>
  <c r="I54" i="20"/>
  <c r="J54" i="20" s="1"/>
  <c r="M14" i="39"/>
  <c r="N14" i="39" s="1"/>
  <c r="G24" i="39"/>
  <c r="H24" i="39" s="1"/>
  <c r="I49" i="15"/>
  <c r="J49" i="15" s="1"/>
  <c r="I12" i="15"/>
  <c r="J12" i="15" s="1"/>
  <c r="I15" i="15"/>
  <c r="J15" i="15" s="1"/>
  <c r="I18" i="15"/>
  <c r="J18" i="15" s="1"/>
  <c r="K30" i="15"/>
  <c r="L30" i="15" s="1"/>
  <c r="I34" i="15"/>
  <c r="G53" i="20"/>
  <c r="H53" i="20" s="1"/>
  <c r="M50" i="20"/>
  <c r="N50" i="20" s="1"/>
  <c r="K48" i="20"/>
  <c r="L48" i="20" s="1"/>
  <c r="M8" i="20"/>
  <c r="N8" i="20" s="1"/>
  <c r="G10" i="20"/>
  <c r="I12" i="20"/>
  <c r="J12" i="20" s="1"/>
  <c r="K14" i="20"/>
  <c r="L14" i="20" s="1"/>
  <c r="M16" i="20"/>
  <c r="N16" i="20" s="1"/>
  <c r="G18" i="20"/>
  <c r="H18" i="20" s="1"/>
  <c r="I20" i="20"/>
  <c r="J20" i="20" s="1"/>
  <c r="K22" i="20"/>
  <c r="L22" i="20" s="1"/>
  <c r="M24" i="20"/>
  <c r="N24" i="20" s="1"/>
  <c r="G26" i="20"/>
  <c r="H26" i="20" s="1"/>
  <c r="I28" i="20"/>
  <c r="J28" i="20" s="1"/>
  <c r="K30" i="20"/>
  <c r="L30" i="20" s="1"/>
  <c r="M32" i="20"/>
  <c r="N32" i="20" s="1"/>
  <c r="G34" i="20"/>
  <c r="H34" i="20" s="1"/>
  <c r="I6" i="20"/>
  <c r="J6" i="20" s="1"/>
  <c r="I53" i="19"/>
  <c r="J53" i="19" s="1"/>
  <c r="G50" i="19"/>
  <c r="H50" i="19" s="1"/>
  <c r="M48" i="19"/>
  <c r="N48" i="19" s="1"/>
  <c r="I45" i="19"/>
  <c r="J45" i="19" s="1"/>
  <c r="K8" i="19"/>
  <c r="L8" i="19" s="1"/>
  <c r="M10" i="19"/>
  <c r="N10" i="19" s="1"/>
  <c r="G12" i="19"/>
  <c r="H12" i="19" s="1"/>
  <c r="I14" i="19"/>
  <c r="J14" i="19" s="1"/>
  <c r="K16" i="19"/>
  <c r="L16" i="19" s="1"/>
  <c r="M18" i="19"/>
  <c r="N18" i="19" s="1"/>
  <c r="G20" i="19"/>
  <c r="H20" i="19" s="1"/>
  <c r="I22" i="19"/>
  <c r="J22" i="19" s="1"/>
  <c r="G23" i="19"/>
  <c r="H23" i="19" s="1"/>
  <c r="K23" i="19"/>
  <c r="L23" i="19" s="1"/>
  <c r="I25" i="19"/>
  <c r="J25" i="19" s="1"/>
  <c r="M25" i="19"/>
  <c r="N25" i="19" s="1"/>
  <c r="G27" i="19"/>
  <c r="H27" i="19" s="1"/>
  <c r="K27" i="19"/>
  <c r="L27" i="19" s="1"/>
  <c r="I29" i="19"/>
  <c r="J29" i="19" s="1"/>
  <c r="M29" i="19"/>
  <c r="N29" i="19" s="1"/>
  <c r="G8" i="39"/>
  <c r="H8" i="39" s="1"/>
  <c r="I31" i="15"/>
  <c r="M54" i="20"/>
  <c r="N54" i="20" s="1"/>
  <c r="G51" i="20"/>
  <c r="G11" i="20"/>
  <c r="H11" i="20" s="1"/>
  <c r="I13" i="20"/>
  <c r="J13" i="20" s="1"/>
  <c r="K15" i="20"/>
  <c r="L15" i="20" s="1"/>
  <c r="M17" i="20"/>
  <c r="N17" i="20" s="1"/>
  <c r="G27" i="20"/>
  <c r="H27" i="20" s="1"/>
  <c r="G30" i="20"/>
  <c r="H30" i="20" s="1"/>
  <c r="K31" i="20"/>
  <c r="L31" i="20" s="1"/>
  <c r="I33" i="20"/>
  <c r="J33" i="20" s="1"/>
  <c r="K34" i="20"/>
  <c r="L34" i="20" s="1"/>
  <c r="K6" i="20"/>
  <c r="L6" i="20" s="1"/>
  <c r="G54" i="19"/>
  <c r="H54" i="19" s="1"/>
  <c r="I7" i="19"/>
  <c r="J7" i="19" s="1"/>
  <c r="G9" i="19"/>
  <c r="H9" i="19" s="1"/>
  <c r="I10" i="19"/>
  <c r="J10" i="19" s="1"/>
  <c r="M11" i="19"/>
  <c r="N11" i="19" s="1"/>
  <c r="K13" i="19"/>
  <c r="L13" i="19" s="1"/>
  <c r="M14" i="19"/>
  <c r="N14" i="19" s="1"/>
  <c r="G21" i="19"/>
  <c r="H21" i="19" s="1"/>
  <c r="I23" i="19"/>
  <c r="J23" i="19" s="1"/>
  <c r="G24" i="19"/>
  <c r="H24" i="19" s="1"/>
  <c r="M24" i="19"/>
  <c r="N24" i="19" s="1"/>
  <c r="K25" i="19"/>
  <c r="L25" i="19" s="1"/>
  <c r="I26" i="19"/>
  <c r="J26" i="19" s="1"/>
  <c r="M27" i="19"/>
  <c r="N27" i="19" s="1"/>
  <c r="K28" i="19"/>
  <c r="L28" i="19" s="1"/>
  <c r="M30" i="19"/>
  <c r="N30" i="19" s="1"/>
  <c r="G32" i="19"/>
  <c r="H32" i="19" s="1"/>
  <c r="K32" i="19"/>
  <c r="L32" i="19" s="1"/>
  <c r="I34" i="19"/>
  <c r="J34" i="19" s="1"/>
  <c r="M34" i="19"/>
  <c r="N34" i="19" s="1"/>
  <c r="M6" i="19"/>
  <c r="N6" i="19" s="1"/>
  <c r="M54" i="42"/>
  <c r="N54" i="42" s="1"/>
  <c r="I54" i="42"/>
  <c r="J54" i="42" s="1"/>
  <c r="K51" i="42"/>
  <c r="L51" i="42" s="1"/>
  <c r="G51" i="42"/>
  <c r="H51" i="42" s="1"/>
  <c r="M49" i="42"/>
  <c r="N49" i="42" s="1"/>
  <c r="I49" i="42"/>
  <c r="J49" i="42" s="1"/>
  <c r="I46" i="42"/>
  <c r="J46" i="42" s="1"/>
  <c r="M46" i="42"/>
  <c r="I28" i="15"/>
  <c r="J28" i="15" s="1"/>
  <c r="G15" i="20"/>
  <c r="H15" i="20" s="1"/>
  <c r="M21" i="20"/>
  <c r="N21" i="20" s="1"/>
  <c r="K26" i="20"/>
  <c r="L26" i="20" s="1"/>
  <c r="K50" i="19"/>
  <c r="L50" i="19" s="1"/>
  <c r="G45" i="19"/>
  <c r="H45" i="19" s="1"/>
  <c r="I19" i="19"/>
  <c r="J19" i="19" s="1"/>
  <c r="G30" i="19"/>
  <c r="H30" i="19" s="1"/>
  <c r="M31" i="19"/>
  <c r="N31" i="19" s="1"/>
  <c r="K33" i="19"/>
  <c r="L33" i="19" s="1"/>
  <c r="I35" i="19"/>
  <c r="J35" i="19" s="1"/>
  <c r="M48" i="42"/>
  <c r="G10" i="15"/>
  <c r="K33" i="15"/>
  <c r="L33" i="15" s="1"/>
  <c r="G7" i="20"/>
  <c r="H7" i="20" s="1"/>
  <c r="I9" i="20"/>
  <c r="J9" i="20" s="1"/>
  <c r="K11" i="20"/>
  <c r="L11" i="20" s="1"/>
  <c r="M13" i="20"/>
  <c r="N13" i="20" s="1"/>
  <c r="G23" i="20"/>
  <c r="H23" i="20" s="1"/>
  <c r="I24" i="20"/>
  <c r="J24" i="20" s="1"/>
  <c r="M25" i="20"/>
  <c r="N25" i="20" s="1"/>
  <c r="K27" i="20"/>
  <c r="L27" i="20" s="1"/>
  <c r="M28" i="20"/>
  <c r="N28" i="20" s="1"/>
  <c r="G35" i="20"/>
  <c r="H35" i="20" s="1"/>
  <c r="M53" i="19"/>
  <c r="N53" i="19" s="1"/>
  <c r="I51" i="19"/>
  <c r="J51" i="19" s="1"/>
  <c r="K49" i="19"/>
  <c r="L49" i="19" s="1"/>
  <c r="I48" i="19"/>
  <c r="J48" i="19" s="1"/>
  <c r="K45" i="19"/>
  <c r="L45" i="19" s="1"/>
  <c r="M7" i="19"/>
  <c r="N7" i="19" s="1"/>
  <c r="I15" i="19"/>
  <c r="J15" i="19" s="1"/>
  <c r="G17" i="19"/>
  <c r="H17" i="19" s="1"/>
  <c r="I18" i="19"/>
  <c r="J18" i="19" s="1"/>
  <c r="M19" i="19"/>
  <c r="N19" i="19" s="1"/>
  <c r="K21" i="19"/>
  <c r="L21" i="19" s="1"/>
  <c r="I24" i="19"/>
  <c r="J24" i="19" s="1"/>
  <c r="G25" i="19"/>
  <c r="H25" i="19" s="1"/>
  <c r="K26" i="19"/>
  <c r="L26" i="19" s="1"/>
  <c r="I27" i="19"/>
  <c r="J27" i="19" s="1"/>
  <c r="G28" i="19"/>
  <c r="H28" i="19" s="1"/>
  <c r="M28" i="19"/>
  <c r="N28" i="19" s="1"/>
  <c r="K29" i="19"/>
  <c r="L29" i="19" s="1"/>
  <c r="I30" i="19"/>
  <c r="J30" i="19" s="1"/>
  <c r="G31" i="19"/>
  <c r="H31" i="19" s="1"/>
  <c r="K31" i="19"/>
  <c r="L31" i="19" s="1"/>
  <c r="I33" i="19"/>
  <c r="J33" i="19" s="1"/>
  <c r="M33" i="19"/>
  <c r="N33" i="19" s="1"/>
  <c r="G35" i="19"/>
  <c r="H35" i="19" s="1"/>
  <c r="K35" i="19"/>
  <c r="L35" i="19" s="1"/>
  <c r="K6" i="19"/>
  <c r="L6" i="19" s="1"/>
  <c r="K53" i="42"/>
  <c r="L53" i="42" s="1"/>
  <c r="G53" i="42"/>
  <c r="H53" i="42" s="1"/>
  <c r="M50" i="42"/>
  <c r="N50" i="42" s="1"/>
  <c r="I50" i="42"/>
  <c r="J50" i="42" s="1"/>
  <c r="K48" i="42"/>
  <c r="L48" i="42" s="1"/>
  <c r="G48" i="42"/>
  <c r="H48" i="42" s="1"/>
  <c r="M45" i="42"/>
  <c r="G16" i="15"/>
  <c r="H16" i="15" s="1"/>
  <c r="K19" i="20"/>
  <c r="L19" i="20" s="1"/>
  <c r="I25" i="20"/>
  <c r="J25" i="20" s="1"/>
  <c r="M29" i="20"/>
  <c r="N29" i="20" s="1"/>
  <c r="M51" i="19"/>
  <c r="K46" i="19"/>
  <c r="L46" i="19" s="1"/>
  <c r="G16" i="19"/>
  <c r="H16" i="19" s="1"/>
  <c r="K20" i="19"/>
  <c r="L20" i="19" s="1"/>
  <c r="M23" i="19"/>
  <c r="N23" i="19" s="1"/>
  <c r="M35" i="19"/>
  <c r="N35" i="19" s="1"/>
  <c r="M53" i="42"/>
  <c r="G50" i="42"/>
  <c r="H50" i="42" s="1"/>
  <c r="I48" i="42"/>
  <c r="J48" i="42" s="1"/>
  <c r="I45" i="42"/>
  <c r="J45" i="42" s="1"/>
  <c r="I26" i="39"/>
  <c r="J26" i="39" s="1"/>
  <c r="G13" i="15"/>
  <c r="M49" i="20"/>
  <c r="N49" i="20" s="1"/>
  <c r="I46" i="20"/>
  <c r="K7" i="20"/>
  <c r="L7" i="20" s="1"/>
  <c r="M9" i="20"/>
  <c r="N9" i="20" s="1"/>
  <c r="G19" i="20"/>
  <c r="H19" i="20" s="1"/>
  <c r="I21" i="20"/>
  <c r="J21" i="20" s="1"/>
  <c r="I29" i="20"/>
  <c r="J29" i="20" s="1"/>
  <c r="G31" i="20"/>
  <c r="H31" i="20" s="1"/>
  <c r="I32" i="20"/>
  <c r="J32" i="20" s="1"/>
  <c r="M33" i="20"/>
  <c r="N33" i="20" s="1"/>
  <c r="K35" i="20"/>
  <c r="L35" i="20" s="1"/>
  <c r="G6" i="20"/>
  <c r="H6" i="20" s="1"/>
  <c r="G46" i="19"/>
  <c r="H46" i="19" s="1"/>
  <c r="G8" i="19"/>
  <c r="H8" i="19" s="1"/>
  <c r="K9" i="19"/>
  <c r="L9" i="19" s="1"/>
  <c r="I11" i="19"/>
  <c r="J11" i="19" s="1"/>
  <c r="K12" i="19"/>
  <c r="L12" i="19" s="1"/>
  <c r="M15" i="19"/>
  <c r="N15" i="19" s="1"/>
  <c r="M22" i="19"/>
  <c r="N22" i="19" s="1"/>
  <c r="G26" i="19"/>
  <c r="H26" i="19" s="1"/>
  <c r="I28" i="19"/>
  <c r="J28" i="19" s="1"/>
  <c r="G29" i="19"/>
  <c r="H29" i="19" s="1"/>
  <c r="K30" i="19"/>
  <c r="L30" i="19" s="1"/>
  <c r="I32" i="19"/>
  <c r="J32" i="19" s="1"/>
  <c r="M32" i="19"/>
  <c r="N32" i="19" s="1"/>
  <c r="G34" i="19"/>
  <c r="H34" i="19" s="1"/>
  <c r="K34" i="19"/>
  <c r="L34" i="19" s="1"/>
  <c r="I6" i="19"/>
  <c r="J6" i="19" s="1"/>
  <c r="G6" i="19"/>
  <c r="H6" i="19" s="1"/>
  <c r="K54" i="42"/>
  <c r="L54" i="42" s="1"/>
  <c r="G54" i="42"/>
  <c r="H54" i="42" s="1"/>
  <c r="M51" i="42"/>
  <c r="I51" i="42"/>
  <c r="J51" i="42" s="1"/>
  <c r="K49" i="42"/>
  <c r="L49" i="42" s="1"/>
  <c r="G49" i="42"/>
  <c r="H49" i="42" s="1"/>
  <c r="G46" i="42"/>
  <c r="H46" i="42" s="1"/>
  <c r="K46" i="42"/>
  <c r="L46" i="42" s="1"/>
  <c r="K45" i="42"/>
  <c r="L45" i="42" s="1"/>
  <c r="M35" i="15"/>
  <c r="K51" i="20"/>
  <c r="I49" i="20"/>
  <c r="J49" i="20" s="1"/>
  <c r="M46" i="20"/>
  <c r="I17" i="20"/>
  <c r="J17" i="20" s="1"/>
  <c r="K23" i="20"/>
  <c r="L23" i="20" s="1"/>
  <c r="K54" i="19"/>
  <c r="L54" i="19" s="1"/>
  <c r="G49" i="19"/>
  <c r="H49" i="19" s="1"/>
  <c r="G13" i="19"/>
  <c r="H13" i="19" s="1"/>
  <c r="K17" i="19"/>
  <c r="L17" i="19" s="1"/>
  <c r="K24" i="19"/>
  <c r="L24" i="19" s="1"/>
  <c r="M26" i="19"/>
  <c r="N26" i="19" s="1"/>
  <c r="I31" i="19"/>
  <c r="J31" i="19" s="1"/>
  <c r="G33" i="19"/>
  <c r="H33" i="19" s="1"/>
  <c r="I53" i="42"/>
  <c r="J53" i="42" s="1"/>
  <c r="K50" i="42"/>
  <c r="L50" i="42" s="1"/>
  <c r="G45" i="42"/>
  <c r="H45" i="42" s="1"/>
  <c r="I8" i="42"/>
  <c r="J8" i="42" s="1"/>
  <c r="M8" i="42"/>
  <c r="N8" i="42" s="1"/>
  <c r="G10" i="42"/>
  <c r="H10" i="42" s="1"/>
  <c r="K10" i="42"/>
  <c r="L10" i="42" s="1"/>
  <c r="I12" i="42"/>
  <c r="J12" i="42" s="1"/>
  <c r="M12" i="42"/>
  <c r="N12" i="42" s="1"/>
  <c r="G14" i="42"/>
  <c r="H14" i="42" s="1"/>
  <c r="K14" i="42"/>
  <c r="L14" i="42" s="1"/>
  <c r="I16" i="42"/>
  <c r="J16" i="42" s="1"/>
  <c r="M16" i="42"/>
  <c r="G18" i="42"/>
  <c r="H18" i="42" s="1"/>
  <c r="K18" i="42"/>
  <c r="L18" i="42" s="1"/>
  <c r="I20" i="42"/>
  <c r="J20" i="42" s="1"/>
  <c r="M20" i="42"/>
  <c r="N20" i="42" s="1"/>
  <c r="G22" i="42"/>
  <c r="H22" i="42" s="1"/>
  <c r="K22" i="42"/>
  <c r="L22" i="42" s="1"/>
  <c r="I24" i="42"/>
  <c r="J24" i="42" s="1"/>
  <c r="M24" i="42"/>
  <c r="N24" i="42" s="1"/>
  <c r="G26" i="42"/>
  <c r="H26" i="42" s="1"/>
  <c r="K26" i="42"/>
  <c r="L26" i="42" s="1"/>
  <c r="I28" i="42"/>
  <c r="J28" i="42" s="1"/>
  <c r="M28" i="42"/>
  <c r="N28" i="42" s="1"/>
  <c r="G30" i="42"/>
  <c r="H30" i="42" s="1"/>
  <c r="K30" i="42"/>
  <c r="L30" i="42" s="1"/>
  <c r="I32" i="42"/>
  <c r="J32" i="42" s="1"/>
  <c r="M32" i="42"/>
  <c r="N32" i="42" s="1"/>
  <c r="G34" i="42"/>
  <c r="H34" i="42" s="1"/>
  <c r="K34" i="42"/>
  <c r="L34" i="42" s="1"/>
  <c r="I6" i="42"/>
  <c r="J6" i="42" s="1"/>
  <c r="G6" i="42"/>
  <c r="H6" i="42" s="1"/>
  <c r="M53" i="18"/>
  <c r="N53" i="18" s="1"/>
  <c r="I53" i="18"/>
  <c r="J53" i="18" s="1"/>
  <c r="K50" i="18"/>
  <c r="L50" i="18" s="1"/>
  <c r="G50" i="18"/>
  <c r="H50" i="18" s="1"/>
  <c r="M48" i="18"/>
  <c r="N48" i="18" s="1"/>
  <c r="I48" i="18"/>
  <c r="J48" i="18" s="1"/>
  <c r="I45" i="18"/>
  <c r="J45" i="18" s="1"/>
  <c r="G45" i="18"/>
  <c r="H45" i="18" s="1"/>
  <c r="M53" i="21"/>
  <c r="N53" i="21" s="1"/>
  <c r="K50" i="21"/>
  <c r="L50" i="21" s="1"/>
  <c r="M48" i="21"/>
  <c r="N48" i="21" s="1"/>
  <c r="K7" i="18"/>
  <c r="L7" i="18" s="1"/>
  <c r="I8" i="18"/>
  <c r="J8" i="18" s="1"/>
  <c r="M8" i="18"/>
  <c r="N8" i="18" s="1"/>
  <c r="K9" i="18"/>
  <c r="L9" i="18" s="1"/>
  <c r="I7" i="42"/>
  <c r="J7" i="42" s="1"/>
  <c r="M7" i="42"/>
  <c r="N7" i="42" s="1"/>
  <c r="G9" i="42"/>
  <c r="H9" i="42" s="1"/>
  <c r="K9" i="42"/>
  <c r="L9" i="42" s="1"/>
  <c r="I11" i="42"/>
  <c r="J11" i="42" s="1"/>
  <c r="M11" i="42"/>
  <c r="N11" i="42" s="1"/>
  <c r="G13" i="42"/>
  <c r="H13" i="42" s="1"/>
  <c r="K13" i="42"/>
  <c r="L13" i="42" s="1"/>
  <c r="I15" i="42"/>
  <c r="J15" i="42" s="1"/>
  <c r="M15" i="42"/>
  <c r="N15" i="42" s="1"/>
  <c r="G17" i="42"/>
  <c r="H17" i="42" s="1"/>
  <c r="K17" i="42"/>
  <c r="L17" i="42" s="1"/>
  <c r="I19" i="42"/>
  <c r="J19" i="42" s="1"/>
  <c r="M19" i="42"/>
  <c r="N19" i="42" s="1"/>
  <c r="G21" i="42"/>
  <c r="H21" i="42" s="1"/>
  <c r="K21" i="42"/>
  <c r="L21" i="42" s="1"/>
  <c r="I23" i="42"/>
  <c r="J23" i="42" s="1"/>
  <c r="M23" i="42"/>
  <c r="N23" i="42" s="1"/>
  <c r="G25" i="42"/>
  <c r="H25" i="42" s="1"/>
  <c r="K25" i="42"/>
  <c r="L25" i="42" s="1"/>
  <c r="I27" i="42"/>
  <c r="J27" i="42" s="1"/>
  <c r="M27" i="42"/>
  <c r="N27" i="42" s="1"/>
  <c r="G29" i="42"/>
  <c r="H29" i="42" s="1"/>
  <c r="K29" i="42"/>
  <c r="L29" i="42" s="1"/>
  <c r="I31" i="42"/>
  <c r="J31" i="42" s="1"/>
  <c r="M31" i="42"/>
  <c r="N31" i="42" s="1"/>
  <c r="G33" i="42"/>
  <c r="H33" i="42" s="1"/>
  <c r="K33" i="42"/>
  <c r="L33" i="42" s="1"/>
  <c r="I35" i="42"/>
  <c r="J35" i="42" s="1"/>
  <c r="M35" i="42"/>
  <c r="N35" i="42" s="1"/>
  <c r="M54" i="18"/>
  <c r="N54" i="18" s="1"/>
  <c r="I54" i="18"/>
  <c r="J54" i="18" s="1"/>
  <c r="K51" i="18"/>
  <c r="L51" i="18" s="1"/>
  <c r="G51" i="18"/>
  <c r="H51" i="18" s="1"/>
  <c r="M49" i="18"/>
  <c r="N49" i="18" s="1"/>
  <c r="I49" i="18"/>
  <c r="J49" i="18" s="1"/>
  <c r="I46" i="18"/>
  <c r="J46" i="18" s="1"/>
  <c r="M46" i="18"/>
  <c r="M54" i="21"/>
  <c r="N54" i="21" s="1"/>
  <c r="K51" i="21"/>
  <c r="L51" i="21" s="1"/>
  <c r="M49" i="21"/>
  <c r="N49" i="21" s="1"/>
  <c r="M46" i="21"/>
  <c r="G7" i="18"/>
  <c r="H7" i="18" s="1"/>
  <c r="G9" i="18"/>
  <c r="H9" i="18" s="1"/>
  <c r="G8" i="42"/>
  <c r="H8" i="42" s="1"/>
  <c r="K8" i="42"/>
  <c r="L8" i="42" s="1"/>
  <c r="I10" i="42"/>
  <c r="J10" i="42" s="1"/>
  <c r="M10" i="42"/>
  <c r="N10" i="42" s="1"/>
  <c r="G12" i="42"/>
  <c r="H12" i="42" s="1"/>
  <c r="K12" i="42"/>
  <c r="L12" i="42" s="1"/>
  <c r="I14" i="42"/>
  <c r="J14" i="42" s="1"/>
  <c r="M14" i="42"/>
  <c r="N14" i="42" s="1"/>
  <c r="G16" i="42"/>
  <c r="H16" i="42" s="1"/>
  <c r="K16" i="42"/>
  <c r="L16" i="42" s="1"/>
  <c r="I18" i="42"/>
  <c r="J18" i="42" s="1"/>
  <c r="M18" i="42"/>
  <c r="N18" i="42" s="1"/>
  <c r="G20" i="42"/>
  <c r="H20" i="42" s="1"/>
  <c r="K20" i="42"/>
  <c r="L20" i="42" s="1"/>
  <c r="I22" i="42"/>
  <c r="J22" i="42" s="1"/>
  <c r="M22" i="42"/>
  <c r="N22" i="42" s="1"/>
  <c r="G24" i="42"/>
  <c r="H24" i="42" s="1"/>
  <c r="K24" i="42"/>
  <c r="L24" i="42" s="1"/>
  <c r="I26" i="42"/>
  <c r="J26" i="42" s="1"/>
  <c r="M26" i="42"/>
  <c r="N26" i="42" s="1"/>
  <c r="G28" i="42"/>
  <c r="H28" i="42" s="1"/>
  <c r="K28" i="42"/>
  <c r="L28" i="42" s="1"/>
  <c r="I30" i="42"/>
  <c r="J30" i="42" s="1"/>
  <c r="M30" i="42"/>
  <c r="N30" i="42" s="1"/>
  <c r="G32" i="42"/>
  <c r="H32" i="42" s="1"/>
  <c r="K32" i="42"/>
  <c r="L32" i="42" s="1"/>
  <c r="I34" i="42"/>
  <c r="J34" i="42" s="1"/>
  <c r="M34" i="42"/>
  <c r="N34" i="42" s="1"/>
  <c r="M6" i="42"/>
  <c r="K53" i="18"/>
  <c r="L53" i="18" s="1"/>
  <c r="G53" i="18"/>
  <c r="H53" i="18" s="1"/>
  <c r="M50" i="18"/>
  <c r="N50" i="18" s="1"/>
  <c r="I50" i="18"/>
  <c r="J50" i="18" s="1"/>
  <c r="K48" i="18"/>
  <c r="L48" i="18" s="1"/>
  <c r="G48" i="18"/>
  <c r="H48" i="18" s="1"/>
  <c r="M45" i="18"/>
  <c r="K53" i="21"/>
  <c r="L53" i="21" s="1"/>
  <c r="M50" i="21"/>
  <c r="N50" i="21" s="1"/>
  <c r="K48" i="21"/>
  <c r="L48" i="21" s="1"/>
  <c r="M45" i="21"/>
  <c r="I7" i="18"/>
  <c r="J7" i="18" s="1"/>
  <c r="M7" i="18"/>
  <c r="N7" i="18" s="1"/>
  <c r="K8" i="18"/>
  <c r="L8" i="18" s="1"/>
  <c r="I9" i="18"/>
  <c r="J9" i="18" s="1"/>
  <c r="M9" i="18"/>
  <c r="N9" i="18" s="1"/>
  <c r="G7" i="42"/>
  <c r="H7" i="42" s="1"/>
  <c r="I9" i="42"/>
  <c r="J9" i="42" s="1"/>
  <c r="K11" i="42"/>
  <c r="L11" i="42" s="1"/>
  <c r="M13" i="42"/>
  <c r="N13" i="42" s="1"/>
  <c r="G23" i="42"/>
  <c r="H23" i="42" s="1"/>
  <c r="I25" i="42"/>
  <c r="J25" i="42" s="1"/>
  <c r="K27" i="42"/>
  <c r="L27" i="42" s="1"/>
  <c r="M29" i="42"/>
  <c r="N29" i="42" s="1"/>
  <c r="M51" i="18"/>
  <c r="K49" i="18"/>
  <c r="L49" i="18" s="1"/>
  <c r="K46" i="18"/>
  <c r="L46" i="18" s="1"/>
  <c r="G11" i="18"/>
  <c r="H11" i="18" s="1"/>
  <c r="G13" i="18"/>
  <c r="H13" i="18" s="1"/>
  <c r="I14" i="18"/>
  <c r="J14" i="18" s="1"/>
  <c r="M14" i="18"/>
  <c r="N14" i="18" s="1"/>
  <c r="K15" i="18"/>
  <c r="L15" i="18" s="1"/>
  <c r="I16" i="18"/>
  <c r="J16" i="18" s="1"/>
  <c r="M16" i="18"/>
  <c r="N16" i="18" s="1"/>
  <c r="K17" i="18"/>
  <c r="L17" i="18" s="1"/>
  <c r="G20" i="18"/>
  <c r="H20" i="18" s="1"/>
  <c r="I21" i="18"/>
  <c r="J21" i="18" s="1"/>
  <c r="M21" i="18"/>
  <c r="N21" i="18" s="1"/>
  <c r="K22" i="18"/>
  <c r="L22" i="18" s="1"/>
  <c r="I23" i="18"/>
  <c r="J23" i="18" s="1"/>
  <c r="M23" i="18"/>
  <c r="N23" i="18" s="1"/>
  <c r="K24" i="18"/>
  <c r="L24" i="18" s="1"/>
  <c r="G27" i="18"/>
  <c r="H27" i="18" s="1"/>
  <c r="G29" i="18"/>
  <c r="H29" i="18" s="1"/>
  <c r="K29" i="18"/>
  <c r="L29" i="18" s="1"/>
  <c r="I30" i="18"/>
  <c r="J30" i="18" s="1"/>
  <c r="M30" i="18"/>
  <c r="N30" i="18" s="1"/>
  <c r="K31" i="18"/>
  <c r="L31" i="18" s="1"/>
  <c r="I32" i="18"/>
  <c r="J32" i="18" s="1"/>
  <c r="M32" i="18"/>
  <c r="N32" i="18" s="1"/>
  <c r="G34" i="18"/>
  <c r="H34" i="18" s="1"/>
  <c r="M6" i="18"/>
  <c r="N6" i="18" s="1"/>
  <c r="I6" i="18"/>
  <c r="J6" i="18" s="1"/>
  <c r="K7" i="42"/>
  <c r="L7" i="42" s="1"/>
  <c r="M9" i="42"/>
  <c r="N9" i="42" s="1"/>
  <c r="G19" i="42"/>
  <c r="H19" i="42" s="1"/>
  <c r="I21" i="42"/>
  <c r="J21" i="42" s="1"/>
  <c r="K23" i="42"/>
  <c r="L23" i="42" s="1"/>
  <c r="M25" i="42"/>
  <c r="N25" i="42" s="1"/>
  <c r="G35" i="42"/>
  <c r="H35" i="42" s="1"/>
  <c r="K54" i="18"/>
  <c r="L54" i="18" s="1"/>
  <c r="I51" i="18"/>
  <c r="J51" i="18" s="1"/>
  <c r="G49" i="18"/>
  <c r="H49" i="18" s="1"/>
  <c r="K45" i="18"/>
  <c r="L45" i="18" s="1"/>
  <c r="G10" i="18"/>
  <c r="H10" i="18" s="1"/>
  <c r="K10" i="18"/>
  <c r="L10" i="18" s="1"/>
  <c r="I11" i="18"/>
  <c r="J11" i="18" s="1"/>
  <c r="M11" i="18"/>
  <c r="N11" i="18" s="1"/>
  <c r="K12" i="18"/>
  <c r="L12" i="18" s="1"/>
  <c r="I13" i="18"/>
  <c r="J13" i="18" s="1"/>
  <c r="M13" i="18"/>
  <c r="N13" i="18" s="1"/>
  <c r="G15" i="18"/>
  <c r="H15" i="18" s="1"/>
  <c r="G17" i="18"/>
  <c r="H17" i="18" s="1"/>
  <c r="I18" i="18"/>
  <c r="J18" i="18" s="1"/>
  <c r="M18" i="18"/>
  <c r="N18" i="18" s="1"/>
  <c r="K19" i="18"/>
  <c r="L19" i="18" s="1"/>
  <c r="I20" i="18"/>
  <c r="J20" i="18" s="1"/>
  <c r="M20" i="18"/>
  <c r="N20" i="18" s="1"/>
  <c r="G22" i="18"/>
  <c r="H22" i="18" s="1"/>
  <c r="G24" i="18"/>
  <c r="H24" i="18" s="1"/>
  <c r="I25" i="18"/>
  <c r="J25" i="18" s="1"/>
  <c r="M25" i="18"/>
  <c r="N25" i="18" s="1"/>
  <c r="K26" i="18"/>
  <c r="L26" i="18" s="1"/>
  <c r="I27" i="18"/>
  <c r="J27" i="18" s="1"/>
  <c r="M27" i="18"/>
  <c r="N27" i="18" s="1"/>
  <c r="K28" i="18"/>
  <c r="L28" i="18" s="1"/>
  <c r="G31" i="18"/>
  <c r="H31" i="18" s="1"/>
  <c r="G33" i="18"/>
  <c r="H33" i="18" s="1"/>
  <c r="K33" i="18"/>
  <c r="L33" i="18" s="1"/>
  <c r="I34" i="18"/>
  <c r="J34" i="18" s="1"/>
  <c r="M34" i="18"/>
  <c r="N34" i="18" s="1"/>
  <c r="K35" i="18"/>
  <c r="L35" i="18" s="1"/>
  <c r="K6" i="18"/>
  <c r="L6" i="18" s="1"/>
  <c r="G6" i="18"/>
  <c r="H6" i="18" s="1"/>
  <c r="G15" i="42"/>
  <c r="H15" i="42" s="1"/>
  <c r="I17" i="42"/>
  <c r="J17" i="42" s="1"/>
  <c r="K19" i="42"/>
  <c r="L19" i="42" s="1"/>
  <c r="M21" i="42"/>
  <c r="N21" i="42" s="1"/>
  <c r="G31" i="42"/>
  <c r="H31" i="42" s="1"/>
  <c r="I33" i="42"/>
  <c r="J33" i="42" s="1"/>
  <c r="K35" i="42"/>
  <c r="L35" i="42" s="1"/>
  <c r="G54" i="18"/>
  <c r="H54" i="18" s="1"/>
  <c r="M51" i="21"/>
  <c r="N51" i="21" s="1"/>
  <c r="K49" i="21"/>
  <c r="L49" i="21" s="1"/>
  <c r="K46" i="21"/>
  <c r="L46" i="21" s="1"/>
  <c r="G8" i="18"/>
  <c r="H8" i="18" s="1"/>
  <c r="G12" i="18"/>
  <c r="H12" i="18" s="1"/>
  <c r="G14" i="18"/>
  <c r="H14" i="18" s="1"/>
  <c r="K14" i="18"/>
  <c r="L14" i="18" s="1"/>
  <c r="I15" i="18"/>
  <c r="J15" i="18" s="1"/>
  <c r="M15" i="18"/>
  <c r="N15" i="18" s="1"/>
  <c r="K16" i="18"/>
  <c r="L16" i="18" s="1"/>
  <c r="I17" i="18"/>
  <c r="J17" i="18" s="1"/>
  <c r="M17" i="18"/>
  <c r="N17" i="18" s="1"/>
  <c r="G19" i="18"/>
  <c r="H19" i="18" s="1"/>
  <c r="G21" i="18"/>
  <c r="H21" i="18" s="1"/>
  <c r="K21" i="18"/>
  <c r="L21" i="18" s="1"/>
  <c r="I22" i="18"/>
  <c r="J22" i="18" s="1"/>
  <c r="M22" i="18"/>
  <c r="N22" i="18" s="1"/>
  <c r="K23" i="18"/>
  <c r="L23" i="18" s="1"/>
  <c r="I24" i="18"/>
  <c r="J24" i="18" s="1"/>
  <c r="M24" i="18"/>
  <c r="N24" i="18" s="1"/>
  <c r="G26" i="18"/>
  <c r="H26" i="18" s="1"/>
  <c r="G28" i="18"/>
  <c r="H28" i="18" s="1"/>
  <c r="I29" i="18"/>
  <c r="J29" i="18" s="1"/>
  <c r="M29" i="18"/>
  <c r="N29" i="18" s="1"/>
  <c r="K30" i="18"/>
  <c r="L30" i="18" s="1"/>
  <c r="I31" i="18"/>
  <c r="J31" i="18" s="1"/>
  <c r="M31" i="18"/>
  <c r="N31" i="18" s="1"/>
  <c r="K32" i="18"/>
  <c r="L32" i="18" s="1"/>
  <c r="G35" i="18"/>
  <c r="H35" i="18" s="1"/>
  <c r="G11" i="42"/>
  <c r="H11" i="42" s="1"/>
  <c r="I13" i="42"/>
  <c r="J13" i="42" s="1"/>
  <c r="K15" i="42"/>
  <c r="L15" i="42" s="1"/>
  <c r="M17" i="42"/>
  <c r="N17" i="42" s="1"/>
  <c r="G27" i="42"/>
  <c r="H27" i="42" s="1"/>
  <c r="I29" i="42"/>
  <c r="J29" i="42" s="1"/>
  <c r="K31" i="42"/>
  <c r="L31" i="42" s="1"/>
  <c r="M33" i="42"/>
  <c r="N33" i="42" s="1"/>
  <c r="K6" i="42"/>
  <c r="L6" i="42" s="1"/>
  <c r="G46" i="18"/>
  <c r="H46" i="18" s="1"/>
  <c r="K54" i="21"/>
  <c r="L54" i="21" s="1"/>
  <c r="K45" i="21"/>
  <c r="L45" i="21" s="1"/>
  <c r="I10" i="18"/>
  <c r="J10" i="18" s="1"/>
  <c r="M10" i="18"/>
  <c r="N10" i="18" s="1"/>
  <c r="K11" i="18"/>
  <c r="L11" i="18" s="1"/>
  <c r="I12" i="18"/>
  <c r="J12" i="18" s="1"/>
  <c r="M12" i="18"/>
  <c r="N12" i="18" s="1"/>
  <c r="K13" i="18"/>
  <c r="L13" i="18" s="1"/>
  <c r="G16" i="18"/>
  <c r="H16" i="18" s="1"/>
  <c r="G18" i="18"/>
  <c r="H18" i="18" s="1"/>
  <c r="K18" i="18"/>
  <c r="L18" i="18" s="1"/>
  <c r="I19" i="18"/>
  <c r="J19" i="18" s="1"/>
  <c r="M19" i="18"/>
  <c r="N19" i="18" s="1"/>
  <c r="K20" i="18"/>
  <c r="L20" i="18" s="1"/>
  <c r="G23" i="18"/>
  <c r="H23" i="18" s="1"/>
  <c r="G25" i="18"/>
  <c r="H25" i="18" s="1"/>
  <c r="K25" i="18"/>
  <c r="L25" i="18" s="1"/>
  <c r="I26" i="18"/>
  <c r="J26" i="18" s="1"/>
  <c r="M26" i="18"/>
  <c r="N26" i="18" s="1"/>
  <c r="K27" i="18"/>
  <c r="L27" i="18" s="1"/>
  <c r="I28" i="18"/>
  <c r="J28" i="18" s="1"/>
  <c r="M28" i="18"/>
  <c r="N28" i="18" s="1"/>
  <c r="G30" i="18"/>
  <c r="H30" i="18" s="1"/>
  <c r="G32" i="18"/>
  <c r="H32" i="18" s="1"/>
  <c r="I33" i="18"/>
  <c r="J33" i="18" s="1"/>
  <c r="M33" i="18"/>
  <c r="N33" i="18" s="1"/>
  <c r="K34" i="18"/>
  <c r="L34" i="18" s="1"/>
  <c r="I35" i="18"/>
  <c r="J35" i="18" s="1"/>
  <c r="M35" i="18"/>
  <c r="N35" i="18" s="1"/>
  <c r="K7" i="21"/>
  <c r="L7" i="21" s="1"/>
  <c r="M9" i="21"/>
  <c r="N9" i="21" s="1"/>
  <c r="K11" i="21"/>
  <c r="L11" i="21" s="1"/>
  <c r="M13" i="21"/>
  <c r="N13" i="21" s="1"/>
  <c r="K15" i="21"/>
  <c r="L15" i="21" s="1"/>
  <c r="M17" i="21"/>
  <c r="N17" i="21" s="1"/>
  <c r="K19" i="21"/>
  <c r="L19" i="21" s="1"/>
  <c r="M21" i="21"/>
  <c r="N21" i="21" s="1"/>
  <c r="K23" i="21"/>
  <c r="L23" i="21" s="1"/>
  <c r="M25" i="21"/>
  <c r="N25" i="21" s="1"/>
  <c r="K27" i="21"/>
  <c r="L27" i="21" s="1"/>
  <c r="M29" i="21"/>
  <c r="N29" i="21" s="1"/>
  <c r="K31" i="21"/>
  <c r="L31" i="21" s="1"/>
  <c r="M33" i="21"/>
  <c r="N33" i="21" s="1"/>
  <c r="K6" i="21"/>
  <c r="L6" i="21" s="1"/>
  <c r="M8" i="21"/>
  <c r="N8" i="21" s="1"/>
  <c r="K10" i="21"/>
  <c r="L10" i="21" s="1"/>
  <c r="M12" i="21"/>
  <c r="N12" i="21" s="1"/>
  <c r="K14" i="21"/>
  <c r="L14" i="21" s="1"/>
  <c r="M16" i="21"/>
  <c r="N16" i="21" s="1"/>
  <c r="K18" i="21"/>
  <c r="L18" i="21" s="1"/>
  <c r="M20" i="21"/>
  <c r="N20" i="21" s="1"/>
  <c r="K22" i="21"/>
  <c r="L22" i="21" s="1"/>
  <c r="M24" i="21"/>
  <c r="N24" i="21" s="1"/>
  <c r="K26" i="21"/>
  <c r="L26" i="21" s="1"/>
  <c r="M28" i="21"/>
  <c r="N28" i="21" s="1"/>
  <c r="K30" i="21"/>
  <c r="L30" i="21" s="1"/>
  <c r="M32" i="21"/>
  <c r="N32" i="21" s="1"/>
  <c r="K34" i="21"/>
  <c r="L34" i="21" s="1"/>
  <c r="K8" i="21"/>
  <c r="L8" i="21" s="1"/>
  <c r="M10" i="21"/>
  <c r="N10" i="21" s="1"/>
  <c r="M14" i="21"/>
  <c r="N14" i="21" s="1"/>
  <c r="K20" i="21"/>
  <c r="L20" i="21" s="1"/>
  <c r="M22" i="21"/>
  <c r="N22" i="21" s="1"/>
  <c r="K32" i="21"/>
  <c r="L32" i="21" s="1"/>
  <c r="M34" i="21"/>
  <c r="N34" i="21" s="1"/>
  <c r="M6" i="21"/>
  <c r="N6" i="21" s="1"/>
  <c r="K35" i="21"/>
  <c r="L35" i="21" s="1"/>
  <c r="M7" i="21"/>
  <c r="N7" i="21" s="1"/>
  <c r="K9" i="21"/>
  <c r="L9" i="21" s="1"/>
  <c r="M11" i="21"/>
  <c r="N11" i="21" s="1"/>
  <c r="K13" i="21"/>
  <c r="L13" i="21" s="1"/>
  <c r="M15" i="21"/>
  <c r="N15" i="21" s="1"/>
  <c r="K17" i="21"/>
  <c r="L17" i="21" s="1"/>
  <c r="M19" i="21"/>
  <c r="N19" i="21" s="1"/>
  <c r="K21" i="21"/>
  <c r="L21" i="21" s="1"/>
  <c r="M23" i="21"/>
  <c r="N23" i="21" s="1"/>
  <c r="K25" i="21"/>
  <c r="L25" i="21" s="1"/>
  <c r="M27" i="21"/>
  <c r="N27" i="21" s="1"/>
  <c r="K29" i="21"/>
  <c r="L29" i="21" s="1"/>
  <c r="M31" i="21"/>
  <c r="N31" i="21" s="1"/>
  <c r="K33" i="21"/>
  <c r="L33" i="21" s="1"/>
  <c r="M35" i="21"/>
  <c r="N35" i="21" s="1"/>
  <c r="K12" i="21"/>
  <c r="L12" i="21" s="1"/>
  <c r="K16" i="21"/>
  <c r="L16" i="21" s="1"/>
  <c r="M18" i="21"/>
  <c r="N18" i="21" s="1"/>
  <c r="K24" i="21"/>
  <c r="L24" i="21" s="1"/>
  <c r="M26" i="21"/>
  <c r="N26" i="21" s="1"/>
  <c r="K28" i="21"/>
  <c r="L28" i="21" s="1"/>
  <c r="M30" i="21"/>
  <c r="N30" i="21" s="1"/>
  <c r="N51" i="42"/>
  <c r="N16" i="42"/>
  <c r="N12" i="40"/>
  <c r="N32" i="40"/>
  <c r="N16" i="40"/>
  <c r="N8" i="40"/>
  <c r="N20" i="40"/>
  <c r="N4" i="31"/>
  <c r="N28" i="40"/>
  <c r="N24" i="40"/>
  <c r="N13" i="30"/>
  <c r="N17" i="30"/>
  <c r="N21" i="30"/>
  <c r="N31" i="30"/>
  <c r="N51" i="37"/>
  <c r="N49" i="37"/>
  <c r="N7" i="37"/>
  <c r="N11" i="37"/>
  <c r="N19" i="37"/>
  <c r="N23" i="37"/>
  <c r="N27" i="37"/>
  <c r="N31" i="37"/>
  <c r="N8" i="30"/>
  <c r="N10" i="30"/>
  <c r="N16" i="30"/>
  <c r="N18" i="30"/>
  <c r="N20" i="30"/>
  <c r="N28" i="30"/>
  <c r="N32" i="30"/>
  <c r="N34" i="30"/>
  <c r="N51" i="30"/>
  <c r="N50" i="30"/>
  <c r="N49" i="30"/>
  <c r="N51" i="33"/>
  <c r="N7" i="33"/>
  <c r="N15" i="33"/>
  <c r="N14" i="33"/>
  <c r="N22" i="33"/>
  <c r="N23" i="33"/>
  <c r="N33" i="33"/>
  <c r="N30" i="33"/>
  <c r="N34" i="33"/>
  <c r="N48" i="33"/>
  <c r="N9" i="33"/>
  <c r="N17" i="33"/>
  <c r="N21" i="33"/>
  <c r="N31" i="33"/>
  <c r="N35" i="33"/>
  <c r="N8" i="23"/>
  <c r="N12" i="23"/>
  <c r="N16" i="23"/>
  <c r="N20" i="23"/>
  <c r="N24" i="23"/>
  <c r="N28" i="23"/>
  <c r="N32" i="23"/>
  <c r="N31" i="23"/>
  <c r="N7" i="27"/>
  <c r="N8" i="27"/>
  <c r="N12" i="27"/>
  <c r="N48" i="1"/>
  <c r="N6" i="1"/>
  <c r="N10" i="1"/>
  <c r="N26" i="1"/>
  <c r="N30" i="1"/>
  <c r="N51" i="1"/>
  <c r="N14" i="27"/>
  <c r="N16" i="27"/>
  <c r="N18" i="27"/>
  <c r="N19" i="27"/>
  <c r="N20" i="27"/>
  <c r="N22" i="27"/>
  <c r="N24" i="27"/>
  <c r="N26" i="27"/>
  <c r="N28" i="27"/>
  <c r="N11" i="35"/>
  <c r="N15" i="35"/>
  <c r="N23" i="35"/>
  <c r="N31" i="35"/>
  <c r="N12" i="1"/>
  <c r="N22" i="1"/>
  <c r="N31" i="27"/>
  <c r="N32" i="27"/>
  <c r="N50" i="22"/>
  <c r="N8" i="22"/>
  <c r="N10" i="22"/>
  <c r="N12" i="22"/>
  <c r="N14" i="22"/>
  <c r="N16" i="22"/>
  <c r="N18" i="22"/>
  <c r="N20" i="22"/>
  <c r="N22" i="22"/>
  <c r="N24" i="22"/>
  <c r="N26" i="22"/>
  <c r="N28" i="22"/>
  <c r="N30" i="22"/>
  <c r="N32" i="22"/>
  <c r="N34" i="22"/>
  <c r="M52" i="35"/>
  <c r="N7" i="1"/>
  <c r="N11" i="1"/>
  <c r="N15" i="1"/>
  <c r="N19" i="1"/>
  <c r="N23" i="1"/>
  <c r="N27" i="1"/>
  <c r="N31" i="1"/>
  <c r="N35" i="1"/>
  <c r="N49" i="22"/>
  <c r="N30" i="35"/>
  <c r="N8" i="1"/>
  <c r="N14" i="1"/>
  <c r="N18" i="1"/>
  <c r="N24" i="1"/>
  <c r="N28" i="1"/>
  <c r="N34" i="1"/>
  <c r="O150" i="31"/>
  <c r="O141" i="31"/>
  <c r="O139" i="31"/>
  <c r="O151" i="31"/>
  <c r="N20" i="20"/>
  <c r="N51" i="19"/>
  <c r="N51" i="18"/>
  <c r="G47" i="37"/>
  <c r="H47" i="37" s="1"/>
  <c r="P37" i="23"/>
  <c r="P37" i="1"/>
  <c r="Q182" i="31"/>
  <c r="Z2" i="38"/>
  <c r="M55" i="39" l="1"/>
  <c r="N174" i="31"/>
  <c r="O174" i="31" s="1"/>
  <c r="J174" i="31"/>
  <c r="K174" i="31" s="1"/>
  <c r="K173" i="31"/>
  <c r="J52" i="31"/>
  <c r="N52" i="31"/>
  <c r="I47" i="39"/>
  <c r="J47" i="39" s="1"/>
  <c r="G47" i="22"/>
  <c r="H47" i="22" s="1"/>
  <c r="P54" i="31"/>
  <c r="P167" i="31"/>
  <c r="P172" i="31"/>
  <c r="Q172" i="31" s="1"/>
  <c r="I172" i="31"/>
  <c r="P44" i="31"/>
  <c r="H52" i="31"/>
  <c r="I73" i="31"/>
  <c r="P73" i="31"/>
  <c r="Q73" i="31" s="1"/>
  <c r="I41" i="31"/>
  <c r="P41" i="31"/>
  <c r="Q41" i="31" s="1"/>
  <c r="P93" i="31"/>
  <c r="Q93" i="31" s="1"/>
  <c r="P166" i="31"/>
  <c r="Q166" i="31" s="1"/>
  <c r="M92" i="31"/>
  <c r="L94" i="31"/>
  <c r="M94" i="31" s="1"/>
  <c r="P111" i="31"/>
  <c r="P49" i="31"/>
  <c r="Q49" i="31" s="1"/>
  <c r="P106" i="31"/>
  <c r="Q106" i="31" s="1"/>
  <c r="P75" i="31"/>
  <c r="Q75" i="31" s="1"/>
  <c r="P112" i="31"/>
  <c r="Q112" i="31" s="1"/>
  <c r="H110" i="31"/>
  <c r="K92" i="31"/>
  <c r="J94" i="31"/>
  <c r="K94" i="31" s="1"/>
  <c r="P113" i="31"/>
  <c r="P154" i="31"/>
  <c r="Q154" i="31" s="1"/>
  <c r="P35" i="31"/>
  <c r="Q35" i="31" s="1"/>
  <c r="O92" i="31"/>
  <c r="N94" i="31"/>
  <c r="O94" i="31" s="1"/>
  <c r="I105" i="31"/>
  <c r="P105" i="31"/>
  <c r="Q105" i="31" s="1"/>
  <c r="P92" i="31"/>
  <c r="Q92" i="31" s="1"/>
  <c r="H94" i="31"/>
  <c r="I94" i="31" s="1"/>
  <c r="K175" i="31"/>
  <c r="K180" i="31" s="1"/>
  <c r="J180" i="31"/>
  <c r="M175" i="31"/>
  <c r="M180" i="31" s="1"/>
  <c r="L180" i="31"/>
  <c r="I175" i="31"/>
  <c r="I180" i="31" s="1"/>
  <c r="H180" i="31"/>
  <c r="O175" i="31"/>
  <c r="N180" i="31"/>
  <c r="K44" i="31"/>
  <c r="K52" i="31" s="1"/>
  <c r="O44" i="31"/>
  <c r="M44" i="31"/>
  <c r="M52" i="31" s="1"/>
  <c r="I44" i="31"/>
  <c r="I52" i="31" s="1"/>
  <c r="L174" i="31"/>
  <c r="M174" i="31" s="1"/>
  <c r="N27" i="31"/>
  <c r="H170" i="31"/>
  <c r="K165" i="31"/>
  <c r="J170" i="31"/>
  <c r="M165" i="31"/>
  <c r="L170" i="31"/>
  <c r="I52" i="21"/>
  <c r="J52" i="21" s="1"/>
  <c r="P69" i="31"/>
  <c r="Q69" i="31" s="1"/>
  <c r="P85" i="31"/>
  <c r="Q85" i="31" s="1"/>
  <c r="O165" i="31"/>
  <c r="N170" i="31"/>
  <c r="P155" i="31"/>
  <c r="Q155" i="31" s="1"/>
  <c r="P156" i="31"/>
  <c r="Q156" i="31" s="1"/>
  <c r="P157" i="31"/>
  <c r="G52" i="36"/>
  <c r="H52" i="36" s="1"/>
  <c r="G47" i="23"/>
  <c r="H47" i="23" s="1"/>
  <c r="G55" i="30"/>
  <c r="H55" i="30" s="1"/>
  <c r="K47" i="39"/>
  <c r="L47" i="39" s="1"/>
  <c r="L46" i="39"/>
  <c r="H48" i="21"/>
  <c r="G52" i="21"/>
  <c r="H52" i="21" s="1"/>
  <c r="P37" i="31"/>
  <c r="Q37" i="31" s="1"/>
  <c r="I47" i="21"/>
  <c r="J47" i="21" s="1"/>
  <c r="J46" i="21"/>
  <c r="I55" i="21"/>
  <c r="J55" i="21" s="1"/>
  <c r="J54" i="21"/>
  <c r="H45" i="21"/>
  <c r="G47" i="21"/>
  <c r="H47" i="21" s="1"/>
  <c r="G36" i="21"/>
  <c r="H36" i="21" s="1"/>
  <c r="H35" i="21"/>
  <c r="H53" i="21"/>
  <c r="G55" i="21"/>
  <c r="H55" i="21" s="1"/>
  <c r="G4" i="21"/>
  <c r="G43" i="21"/>
  <c r="I4" i="21"/>
  <c r="J6" i="21"/>
  <c r="I36" i="21"/>
  <c r="J36" i="21" s="1"/>
  <c r="A3" i="21"/>
  <c r="P63" i="31"/>
  <c r="Q63" i="31" s="1"/>
  <c r="M47" i="39"/>
  <c r="P64" i="31"/>
  <c r="Q64" i="31" s="1"/>
  <c r="H39" i="31"/>
  <c r="H174" i="31"/>
  <c r="I174" i="31" s="1"/>
  <c r="I58" i="31"/>
  <c r="P58" i="31"/>
  <c r="Q58" i="31" s="1"/>
  <c r="O24" i="42"/>
  <c r="P24" i="42" s="1"/>
  <c r="O53" i="39"/>
  <c r="P53" i="39" s="1"/>
  <c r="I96" i="31"/>
  <c r="P96" i="31"/>
  <c r="Q96" i="31" s="1"/>
  <c r="I142" i="31"/>
  <c r="P142" i="31"/>
  <c r="Q142" i="31" s="1"/>
  <c r="P89" i="31"/>
  <c r="P168" i="31"/>
  <c r="Q168" i="31" s="1"/>
  <c r="P149" i="31"/>
  <c r="Q149" i="31" s="1"/>
  <c r="I169" i="31"/>
  <c r="P169" i="31"/>
  <c r="Q169" i="31" s="1"/>
  <c r="P165" i="31"/>
  <c r="Q165" i="31" s="1"/>
  <c r="H164" i="31"/>
  <c r="I164" i="31" s="1"/>
  <c r="L164" i="31"/>
  <c r="M164" i="31" s="1"/>
  <c r="J164" i="31"/>
  <c r="K164" i="31" s="1"/>
  <c r="N164" i="31"/>
  <c r="O164" i="31" s="1"/>
  <c r="P9" i="31"/>
  <c r="Q9" i="31" s="1"/>
  <c r="O9" i="42"/>
  <c r="P9" i="42" s="1"/>
  <c r="M53" i="31"/>
  <c r="L56" i="31"/>
  <c r="M56" i="31" s="1"/>
  <c r="H117" i="31"/>
  <c r="I36" i="31"/>
  <c r="P36" i="31"/>
  <c r="Q36" i="31" s="1"/>
  <c r="L117" i="31"/>
  <c r="O145" i="31"/>
  <c r="N147" i="31"/>
  <c r="O147" i="31" s="1"/>
  <c r="P158" i="31"/>
  <c r="Q158" i="31" s="1"/>
  <c r="P81" i="31"/>
  <c r="Q81" i="31" s="1"/>
  <c r="I145" i="31"/>
  <c r="H147" i="31"/>
  <c r="I147" i="31" s="1"/>
  <c r="P145" i="31"/>
  <c r="Q145" i="31" s="1"/>
  <c r="G55" i="33"/>
  <c r="O53" i="31"/>
  <c r="N56" i="31"/>
  <c r="O56" i="31" s="1"/>
  <c r="P84" i="31"/>
  <c r="Q84" i="31" s="1"/>
  <c r="J117" i="31"/>
  <c r="P132" i="31"/>
  <c r="Q132" i="31" s="1"/>
  <c r="P171" i="31"/>
  <c r="Q171" i="31" s="1"/>
  <c r="K145" i="31"/>
  <c r="J147" i="31"/>
  <c r="K147" i="31" s="1"/>
  <c r="I53" i="31"/>
  <c r="H56" i="31"/>
  <c r="I56" i="31" s="1"/>
  <c r="P53" i="31"/>
  <c r="Q53" i="31" s="1"/>
  <c r="K53" i="31"/>
  <c r="J56" i="31"/>
  <c r="K56" i="31" s="1"/>
  <c r="P146" i="31"/>
  <c r="Q146" i="31" s="1"/>
  <c r="I55" i="31"/>
  <c r="P55" i="31"/>
  <c r="Q55" i="31" s="1"/>
  <c r="P86" i="31"/>
  <c r="P138" i="31"/>
  <c r="I87" i="31"/>
  <c r="P87" i="31"/>
  <c r="Q87" i="31" s="1"/>
  <c r="N117" i="31"/>
  <c r="P178" i="31"/>
  <c r="Q178" i="31" s="1"/>
  <c r="G4" i="1"/>
  <c r="O43" i="37"/>
  <c r="G43" i="37"/>
  <c r="K43" i="33"/>
  <c r="M43" i="42"/>
  <c r="O43" i="36"/>
  <c r="G43" i="36"/>
  <c r="K43" i="27"/>
  <c r="M43" i="22"/>
  <c r="O43" i="35"/>
  <c r="G43" i="35"/>
  <c r="K43" i="1"/>
  <c r="M43" i="39"/>
  <c r="O43" i="15"/>
  <c r="G43" i="15"/>
  <c r="K43" i="19"/>
  <c r="M43" i="18"/>
  <c r="O43" i="21"/>
  <c r="K43" i="30"/>
  <c r="G43" i="42"/>
  <c r="M43" i="27"/>
  <c r="O43" i="39"/>
  <c r="K43" i="20"/>
  <c r="G43" i="18"/>
  <c r="M43" i="37"/>
  <c r="O43" i="30"/>
  <c r="G43" i="30"/>
  <c r="K43" i="42"/>
  <c r="M43" i="36"/>
  <c r="O43" i="23"/>
  <c r="G43" i="23"/>
  <c r="K43" i="22"/>
  <c r="M43" i="35"/>
  <c r="O43" i="40"/>
  <c r="G43" i="40"/>
  <c r="K43" i="39"/>
  <c r="M43" i="15"/>
  <c r="O43" i="20"/>
  <c r="G43" i="20"/>
  <c r="K43" i="18"/>
  <c r="M43" i="21"/>
  <c r="O43" i="42"/>
  <c r="K43" i="23"/>
  <c r="G43" i="22"/>
  <c r="M43" i="1"/>
  <c r="G43" i="39"/>
  <c r="M43" i="19"/>
  <c r="K43" i="37"/>
  <c r="M43" i="30"/>
  <c r="O43" i="33"/>
  <c r="G43" i="33"/>
  <c r="K43" i="36"/>
  <c r="M43" i="23"/>
  <c r="O43" i="27"/>
  <c r="G43" i="27"/>
  <c r="K43" i="35"/>
  <c r="M43" i="40"/>
  <c r="O43" i="1"/>
  <c r="G43" i="1"/>
  <c r="K43" i="15"/>
  <c r="M43" i="20"/>
  <c r="O43" i="19"/>
  <c r="G43" i="19"/>
  <c r="K43" i="21"/>
  <c r="M43" i="33"/>
  <c r="O43" i="22"/>
  <c r="K43" i="40"/>
  <c r="O43" i="18"/>
  <c r="O51" i="15"/>
  <c r="P114" i="31"/>
  <c r="Q114" i="31" s="1"/>
  <c r="P116" i="31"/>
  <c r="Q116" i="31" s="1"/>
  <c r="M145" i="31"/>
  <c r="L147" i="31"/>
  <c r="M147" i="31" s="1"/>
  <c r="I25" i="31"/>
  <c r="P25" i="31"/>
  <c r="Q25" i="31" s="1"/>
  <c r="P77" i="31"/>
  <c r="Q77" i="31" s="1"/>
  <c r="P120" i="31"/>
  <c r="Q120" i="31" s="1"/>
  <c r="P82" i="31"/>
  <c r="Q82" i="31" s="1"/>
  <c r="P115" i="31"/>
  <c r="Q115" i="31" s="1"/>
  <c r="P108" i="31"/>
  <c r="Q108" i="31" s="1"/>
  <c r="P127" i="31"/>
  <c r="Q127" i="31" s="1"/>
  <c r="I72" i="31"/>
  <c r="H79" i="31"/>
  <c r="P17" i="31"/>
  <c r="Q17" i="31" s="1"/>
  <c r="O50" i="31"/>
  <c r="K24" i="31"/>
  <c r="J27" i="31"/>
  <c r="I24" i="31"/>
  <c r="H27" i="31"/>
  <c r="M24" i="31"/>
  <c r="L27" i="31"/>
  <c r="I6" i="31"/>
  <c r="H19" i="31"/>
  <c r="P8" i="31"/>
  <c r="O48" i="39"/>
  <c r="P48" i="39" s="1"/>
  <c r="J48" i="39"/>
  <c r="O4" i="15"/>
  <c r="O4" i="18"/>
  <c r="A3" i="35"/>
  <c r="O4" i="20"/>
  <c r="A3" i="23"/>
  <c r="M4" i="19"/>
  <c r="K4" i="1"/>
  <c r="O4" i="22"/>
  <c r="O4" i="23"/>
  <c r="O4" i="36"/>
  <c r="G4" i="19"/>
  <c r="A3" i="36"/>
  <c r="O4" i="21"/>
  <c r="O4" i="35"/>
  <c r="G4" i="20"/>
  <c r="A3" i="1"/>
  <c r="A3" i="37"/>
  <c r="M4" i="18"/>
  <c r="M4" i="20"/>
  <c r="M4" i="15"/>
  <c r="L4" i="31"/>
  <c r="O4" i="30"/>
  <c r="A3" i="20"/>
  <c r="M4" i="21"/>
  <c r="K4" i="35"/>
  <c r="O4" i="27"/>
  <c r="O4" i="33"/>
  <c r="A3" i="15"/>
  <c r="O4" i="19"/>
  <c r="M4" i="1"/>
  <c r="A3" i="18"/>
  <c r="A3" i="33"/>
  <c r="O4" i="1"/>
  <c r="K4" i="22"/>
  <c r="K4" i="36"/>
  <c r="A3" i="22"/>
  <c r="H4" i="31"/>
  <c r="P4" i="31"/>
  <c r="K4" i="27"/>
  <c r="K4" i="23"/>
  <c r="K4" i="33"/>
  <c r="K4" i="30"/>
  <c r="G4" i="15"/>
  <c r="A3" i="19"/>
  <c r="A3" i="31"/>
  <c r="A3" i="27"/>
  <c r="A3" i="30"/>
  <c r="K4" i="21"/>
  <c r="K4" i="18"/>
  <c r="K4" i="19"/>
  <c r="K4" i="20"/>
  <c r="K4" i="15"/>
  <c r="M4" i="22"/>
  <c r="M4" i="27"/>
  <c r="M4" i="23"/>
  <c r="M4" i="36"/>
  <c r="M4" i="33"/>
  <c r="M4" i="30"/>
  <c r="G4" i="18"/>
  <c r="O49" i="21"/>
  <c r="P49" i="21" s="1"/>
  <c r="O35" i="42"/>
  <c r="P35" i="42" s="1"/>
  <c r="P38" i="27"/>
  <c r="P38" i="33"/>
  <c r="P38" i="42"/>
  <c r="P38" i="22"/>
  <c r="P38" i="35"/>
  <c r="P38" i="40"/>
  <c r="P38" i="39"/>
  <c r="P38" i="30"/>
  <c r="P38" i="36"/>
  <c r="P38" i="15"/>
  <c r="P38" i="20"/>
  <c r="P38" i="19"/>
  <c r="P38" i="18"/>
  <c r="P38" i="21"/>
  <c r="O49" i="18"/>
  <c r="P49" i="18" s="1"/>
  <c r="G52" i="33"/>
  <c r="H52" i="33" s="1"/>
  <c r="O13" i="42"/>
  <c r="P13" i="42" s="1"/>
  <c r="P7" i="31"/>
  <c r="P130" i="31"/>
  <c r="Q130" i="31" s="1"/>
  <c r="P153" i="31"/>
  <c r="Q153" i="31" s="1"/>
  <c r="P109" i="31"/>
  <c r="Q109" i="31" s="1"/>
  <c r="O51" i="23"/>
  <c r="P18" i="31"/>
  <c r="Q18" i="31" s="1"/>
  <c r="P10" i="31"/>
  <c r="Q10" i="31" s="1"/>
  <c r="O50" i="33"/>
  <c r="P50" i="33" s="1"/>
  <c r="O53" i="37"/>
  <c r="P53" i="37" s="1"/>
  <c r="O53" i="20"/>
  <c r="P53" i="20" s="1"/>
  <c r="P151" i="31"/>
  <c r="Q151" i="31" s="1"/>
  <c r="P13" i="31"/>
  <c r="Q13" i="31" s="1"/>
  <c r="O48" i="15"/>
  <c r="P48" i="15" s="1"/>
  <c r="O53" i="15"/>
  <c r="P53" i="15" s="1"/>
  <c r="O48" i="27"/>
  <c r="P48" i="27" s="1"/>
  <c r="O54" i="27"/>
  <c r="P54" i="27" s="1"/>
  <c r="O51" i="35"/>
  <c r="O51" i="1"/>
  <c r="P51" i="1" s="1"/>
  <c r="O49" i="35"/>
  <c r="O48" i="22"/>
  <c r="P48" i="22" s="1"/>
  <c r="O50" i="23"/>
  <c r="P50" i="23" s="1"/>
  <c r="O49" i="36"/>
  <c r="P49" i="36" s="1"/>
  <c r="O54" i="23"/>
  <c r="P54" i="23" s="1"/>
  <c r="N53" i="30"/>
  <c r="O53" i="30"/>
  <c r="P53" i="30" s="1"/>
  <c r="O49" i="30"/>
  <c r="P49" i="30" s="1"/>
  <c r="O51" i="37"/>
  <c r="P51" i="37" s="1"/>
  <c r="O51" i="40"/>
  <c r="P51" i="40" s="1"/>
  <c r="O50" i="40"/>
  <c r="P50" i="40" s="1"/>
  <c r="O54" i="21"/>
  <c r="P54" i="21" s="1"/>
  <c r="O50" i="18"/>
  <c r="P50" i="18" s="1"/>
  <c r="O51" i="42"/>
  <c r="P51" i="42" s="1"/>
  <c r="O50" i="20"/>
  <c r="P50" i="20" s="1"/>
  <c r="O51" i="19"/>
  <c r="P51" i="19" s="1"/>
  <c r="O50" i="39"/>
  <c r="P50" i="39" s="1"/>
  <c r="O49" i="15"/>
  <c r="P49" i="15" s="1"/>
  <c r="O54" i="1"/>
  <c r="N53" i="22"/>
  <c r="O53" i="22"/>
  <c r="P53" i="22" s="1"/>
  <c r="O51" i="27"/>
  <c r="P51" i="27" s="1"/>
  <c r="O48" i="35"/>
  <c r="O49" i="1"/>
  <c r="P49" i="1" s="1"/>
  <c r="N53" i="33"/>
  <c r="O53" i="33"/>
  <c r="P53" i="33" s="1"/>
  <c r="O50" i="36"/>
  <c r="P50" i="36" s="1"/>
  <c r="O54" i="36"/>
  <c r="P54" i="36" s="1"/>
  <c r="N54" i="30"/>
  <c r="O54" i="30"/>
  <c r="P54" i="30" s="1"/>
  <c r="O50" i="30"/>
  <c r="P50" i="30" s="1"/>
  <c r="N54" i="37"/>
  <c r="O54" i="37"/>
  <c r="P54" i="37" s="1"/>
  <c r="O48" i="37"/>
  <c r="P48" i="37" s="1"/>
  <c r="O48" i="40"/>
  <c r="P48" i="40" s="1"/>
  <c r="O48" i="21"/>
  <c r="P48" i="21" s="1"/>
  <c r="O51" i="18"/>
  <c r="P51" i="18" s="1"/>
  <c r="O53" i="18"/>
  <c r="P53" i="18" s="1"/>
  <c r="O49" i="19"/>
  <c r="P49" i="19" s="1"/>
  <c r="O53" i="42"/>
  <c r="P53" i="42" s="1"/>
  <c r="O54" i="42"/>
  <c r="P54" i="42" s="1"/>
  <c r="O51" i="20"/>
  <c r="O48" i="20"/>
  <c r="P48" i="20" s="1"/>
  <c r="O53" i="19"/>
  <c r="P53" i="19" s="1"/>
  <c r="O54" i="19"/>
  <c r="P54" i="19" s="1"/>
  <c r="O54" i="15"/>
  <c r="N54" i="22"/>
  <c r="O54" i="22"/>
  <c r="P54" i="22" s="1"/>
  <c r="O49" i="27"/>
  <c r="P49" i="27" s="1"/>
  <c r="O54" i="35"/>
  <c r="O48" i="1"/>
  <c r="P48" i="1" s="1"/>
  <c r="O49" i="22"/>
  <c r="P49" i="22" s="1"/>
  <c r="O50" i="22"/>
  <c r="P50" i="22" s="1"/>
  <c r="O48" i="23"/>
  <c r="P48" i="23" s="1"/>
  <c r="O53" i="36"/>
  <c r="N54" i="33"/>
  <c r="O54" i="33"/>
  <c r="P54" i="33" s="1"/>
  <c r="O51" i="36"/>
  <c r="O48" i="33"/>
  <c r="P48" i="33" s="1"/>
  <c r="O51" i="33"/>
  <c r="P51" i="33" s="1"/>
  <c r="O51" i="30"/>
  <c r="P51" i="30" s="1"/>
  <c r="O49" i="37"/>
  <c r="P49" i="37" s="1"/>
  <c r="O53" i="40"/>
  <c r="P53" i="40" s="1"/>
  <c r="O49" i="40"/>
  <c r="P49" i="40" s="1"/>
  <c r="O54" i="18"/>
  <c r="P54" i="18" s="1"/>
  <c r="O50" i="21"/>
  <c r="P50" i="21" s="1"/>
  <c r="O54" i="20"/>
  <c r="P54" i="20" s="1"/>
  <c r="O50" i="19"/>
  <c r="P50" i="19" s="1"/>
  <c r="O48" i="19"/>
  <c r="P48" i="19" s="1"/>
  <c r="O50" i="15"/>
  <c r="P50" i="15" s="1"/>
  <c r="O49" i="39"/>
  <c r="P49" i="39" s="1"/>
  <c r="O51" i="39"/>
  <c r="O53" i="35"/>
  <c r="P53" i="35" s="1"/>
  <c r="O50" i="27"/>
  <c r="P50" i="27" s="1"/>
  <c r="O53" i="27"/>
  <c r="P53" i="27" s="1"/>
  <c r="N53" i="1"/>
  <c r="O53" i="1"/>
  <c r="P53" i="1" s="1"/>
  <c r="O50" i="1"/>
  <c r="P50" i="1" s="1"/>
  <c r="O51" i="22"/>
  <c r="O50" i="35"/>
  <c r="O49" i="23"/>
  <c r="P49" i="23" s="1"/>
  <c r="O48" i="36"/>
  <c r="P48" i="36" s="1"/>
  <c r="O49" i="33"/>
  <c r="P49" i="33" s="1"/>
  <c r="O53" i="23"/>
  <c r="P53" i="23" s="1"/>
  <c r="O48" i="30"/>
  <c r="P48" i="30" s="1"/>
  <c r="O50" i="37"/>
  <c r="P50" i="37" s="1"/>
  <c r="N54" i="40"/>
  <c r="O54" i="40"/>
  <c r="P54" i="40" s="1"/>
  <c r="O48" i="18"/>
  <c r="P48" i="18" s="1"/>
  <c r="O51" i="21"/>
  <c r="P51" i="21" s="1"/>
  <c r="O53" i="21"/>
  <c r="P53" i="21" s="1"/>
  <c r="O49" i="42"/>
  <c r="P49" i="42" s="1"/>
  <c r="O50" i="42"/>
  <c r="P50" i="42" s="1"/>
  <c r="O48" i="42"/>
  <c r="P48" i="42" s="1"/>
  <c r="O49" i="20"/>
  <c r="P49" i="20" s="1"/>
  <c r="O54" i="39"/>
  <c r="P54" i="39" s="1"/>
  <c r="N55" i="39"/>
  <c r="O17" i="42"/>
  <c r="P17" i="42" s="1"/>
  <c r="O14" i="42"/>
  <c r="P14" i="42" s="1"/>
  <c r="O29" i="42"/>
  <c r="P29" i="42" s="1"/>
  <c r="O18" i="42"/>
  <c r="P18" i="42" s="1"/>
  <c r="O22" i="42"/>
  <c r="P22" i="42" s="1"/>
  <c r="K36" i="42"/>
  <c r="M55" i="42"/>
  <c r="N53" i="42"/>
  <c r="O30" i="42"/>
  <c r="P30" i="42" s="1"/>
  <c r="O34" i="42"/>
  <c r="P34" i="42" s="1"/>
  <c r="O21" i="42"/>
  <c r="P21" i="42" s="1"/>
  <c r="O28" i="42"/>
  <c r="P28" i="42" s="1"/>
  <c r="G47" i="42"/>
  <c r="H47" i="42" s="1"/>
  <c r="O6" i="42"/>
  <c r="P6" i="42" s="1"/>
  <c r="G36" i="42"/>
  <c r="O10" i="42"/>
  <c r="P10" i="42" s="1"/>
  <c r="O7" i="42"/>
  <c r="P7" i="42" s="1"/>
  <c r="O11" i="42"/>
  <c r="P11" i="42" s="1"/>
  <c r="O15" i="42"/>
  <c r="P15" i="42" s="1"/>
  <c r="O19" i="42"/>
  <c r="P19" i="42" s="1"/>
  <c r="G52" i="42"/>
  <c r="H52" i="42" s="1"/>
  <c r="K55" i="42"/>
  <c r="L55" i="42" s="1"/>
  <c r="M47" i="42"/>
  <c r="N6" i="42"/>
  <c r="M36" i="42"/>
  <c r="N36" i="42" s="1"/>
  <c r="I47" i="42"/>
  <c r="J47" i="42" s="1"/>
  <c r="I52" i="42"/>
  <c r="J52" i="42" s="1"/>
  <c r="N48" i="42"/>
  <c r="M52" i="42"/>
  <c r="O32" i="42"/>
  <c r="P32" i="42" s="1"/>
  <c r="I36" i="42"/>
  <c r="J36" i="42" s="1"/>
  <c r="O26" i="42"/>
  <c r="P26" i="42" s="1"/>
  <c r="M4" i="42"/>
  <c r="A3" i="42"/>
  <c r="O4" i="42"/>
  <c r="K4" i="42"/>
  <c r="G4" i="42"/>
  <c r="O33" i="42"/>
  <c r="P33" i="42" s="1"/>
  <c r="K52" i="42"/>
  <c r="L52" i="42" s="1"/>
  <c r="I55" i="42"/>
  <c r="J55" i="42" s="1"/>
  <c r="O25" i="42"/>
  <c r="P25" i="42" s="1"/>
  <c r="K47" i="42"/>
  <c r="L47" i="42" s="1"/>
  <c r="O8" i="42"/>
  <c r="P8" i="42" s="1"/>
  <c r="O12" i="42"/>
  <c r="P12" i="42" s="1"/>
  <c r="O16" i="42"/>
  <c r="P16" i="42" s="1"/>
  <c r="O20" i="42"/>
  <c r="P20" i="42" s="1"/>
  <c r="O23" i="42"/>
  <c r="P23" i="42" s="1"/>
  <c r="O27" i="42"/>
  <c r="P27" i="42" s="1"/>
  <c r="O31" i="42"/>
  <c r="P31" i="42" s="1"/>
  <c r="G55" i="42"/>
  <c r="H55" i="42" s="1"/>
  <c r="G55" i="40"/>
  <c r="H55" i="40" s="1"/>
  <c r="G4" i="40"/>
  <c r="G36" i="40"/>
  <c r="H36" i="40" s="1"/>
  <c r="G52" i="40"/>
  <c r="H52" i="40" s="1"/>
  <c r="G47" i="40"/>
  <c r="H47" i="40" s="1"/>
  <c r="I55" i="39"/>
  <c r="J55" i="39" s="1"/>
  <c r="M4" i="35"/>
  <c r="O4" i="39"/>
  <c r="G4" i="33"/>
  <c r="G4" i="39"/>
  <c r="K4" i="39"/>
  <c r="G4" i="22"/>
  <c r="A3" i="39"/>
  <c r="M4" i="39"/>
  <c r="O12" i="40"/>
  <c r="P12" i="40" s="1"/>
  <c r="O10" i="40"/>
  <c r="P10" i="40" s="1"/>
  <c r="O13" i="40"/>
  <c r="P13" i="40" s="1"/>
  <c r="O18" i="40"/>
  <c r="P18" i="40" s="1"/>
  <c r="O34" i="40"/>
  <c r="P34" i="40" s="1"/>
  <c r="K47" i="40"/>
  <c r="L47" i="40" s="1"/>
  <c r="O25" i="40"/>
  <c r="P25" i="40" s="1"/>
  <c r="O29" i="40"/>
  <c r="P29" i="40" s="1"/>
  <c r="M47" i="40"/>
  <c r="N50" i="40"/>
  <c r="I36" i="40"/>
  <c r="J36" i="40" s="1"/>
  <c r="O19" i="40"/>
  <c r="P19" i="40" s="1"/>
  <c r="I52" i="40"/>
  <c r="J52" i="40" s="1"/>
  <c r="I55" i="40"/>
  <c r="J55" i="40" s="1"/>
  <c r="O7" i="40"/>
  <c r="P7" i="40" s="1"/>
  <c r="O15" i="40"/>
  <c r="P15" i="40" s="1"/>
  <c r="O22" i="40"/>
  <c r="P22" i="40" s="1"/>
  <c r="O26" i="40"/>
  <c r="P26" i="40" s="1"/>
  <c r="O30" i="40"/>
  <c r="P30" i="40" s="1"/>
  <c r="N51" i="40"/>
  <c r="O32" i="40"/>
  <c r="P32" i="40" s="1"/>
  <c r="O16" i="40"/>
  <c r="P16" i="40" s="1"/>
  <c r="O20" i="40"/>
  <c r="P20" i="40" s="1"/>
  <c r="O21" i="40"/>
  <c r="P21" i="40" s="1"/>
  <c r="K52" i="40"/>
  <c r="L52" i="40" s="1"/>
  <c r="K55" i="40"/>
  <c r="L55" i="40" s="1"/>
  <c r="O9" i="40"/>
  <c r="P9" i="40" s="1"/>
  <c r="O33" i="40"/>
  <c r="P33" i="40" s="1"/>
  <c r="N6" i="40"/>
  <c r="M36" i="40"/>
  <c r="N36" i="40" s="1"/>
  <c r="O23" i="40"/>
  <c r="P23" i="40" s="1"/>
  <c r="O27" i="40"/>
  <c r="P27" i="40" s="1"/>
  <c r="O31" i="40"/>
  <c r="P31" i="40" s="1"/>
  <c r="N48" i="40"/>
  <c r="M52" i="40"/>
  <c r="M55" i="40"/>
  <c r="N53" i="40"/>
  <c r="O6" i="40"/>
  <c r="P6" i="40" s="1"/>
  <c r="O8" i="40"/>
  <c r="P8" i="40" s="1"/>
  <c r="O17" i="40"/>
  <c r="P17" i="40" s="1"/>
  <c r="I47" i="40"/>
  <c r="J47" i="40" s="1"/>
  <c r="O14" i="40"/>
  <c r="P14" i="40" s="1"/>
  <c r="O35" i="40"/>
  <c r="P35" i="40" s="1"/>
  <c r="O11" i="40"/>
  <c r="P11" i="40" s="1"/>
  <c r="K36" i="40"/>
  <c r="O24" i="40"/>
  <c r="P24" i="40" s="1"/>
  <c r="O28" i="40"/>
  <c r="P28" i="40" s="1"/>
  <c r="N49" i="40"/>
  <c r="O4" i="40"/>
  <c r="M4" i="40"/>
  <c r="A3" i="40"/>
  <c r="K4" i="40"/>
  <c r="G4" i="36"/>
  <c r="G4" i="23"/>
  <c r="G4" i="37"/>
  <c r="G4" i="27"/>
  <c r="G4" i="30"/>
  <c r="G4" i="35"/>
  <c r="I36" i="30"/>
  <c r="J36" i="30" s="1"/>
  <c r="K36" i="30"/>
  <c r="G36" i="30"/>
  <c r="M36" i="30"/>
  <c r="N36" i="30" s="1"/>
  <c r="N6" i="30"/>
  <c r="K55" i="39"/>
  <c r="L55" i="39" s="1"/>
  <c r="O9" i="39"/>
  <c r="O30" i="39"/>
  <c r="P30" i="39" s="1"/>
  <c r="O24" i="39"/>
  <c r="P24" i="39" s="1"/>
  <c r="Q183" i="31"/>
  <c r="P83" i="31"/>
  <c r="Q83" i="31" s="1"/>
  <c r="L160" i="31"/>
  <c r="M160" i="31" s="1"/>
  <c r="O6" i="31"/>
  <c r="N19" i="31"/>
  <c r="O19" i="31" s="1"/>
  <c r="M36" i="35"/>
  <c r="N36" i="35" s="1"/>
  <c r="G36" i="1"/>
  <c r="H36" i="1" s="1"/>
  <c r="K52" i="37"/>
  <c r="L52" i="37" s="1"/>
  <c r="K55" i="37"/>
  <c r="L55" i="37" s="1"/>
  <c r="K47" i="37"/>
  <c r="L47" i="37" s="1"/>
  <c r="O8" i="39"/>
  <c r="P8" i="39" s="1"/>
  <c r="O7" i="39"/>
  <c r="P7" i="39" s="1"/>
  <c r="M36" i="39"/>
  <c r="N36" i="39" s="1"/>
  <c r="O21" i="39"/>
  <c r="P21" i="39" s="1"/>
  <c r="G55" i="39"/>
  <c r="H55" i="39" s="1"/>
  <c r="K36" i="39"/>
  <c r="L36" i="39" s="1"/>
  <c r="O11" i="39"/>
  <c r="P11" i="39" s="1"/>
  <c r="O15" i="39"/>
  <c r="P15" i="39" s="1"/>
  <c r="O28" i="39"/>
  <c r="P28" i="39" s="1"/>
  <c r="K52" i="39"/>
  <c r="L52" i="39" s="1"/>
  <c r="N160" i="31"/>
  <c r="O160" i="31" s="1"/>
  <c r="K36" i="37"/>
  <c r="L36" i="37" s="1"/>
  <c r="O18" i="39"/>
  <c r="P18" i="39" s="1"/>
  <c r="M52" i="39"/>
  <c r="N52" i="39" s="1"/>
  <c r="O17" i="39"/>
  <c r="P17" i="39" s="1"/>
  <c r="O22" i="39"/>
  <c r="P22" i="39" s="1"/>
  <c r="O25" i="39"/>
  <c r="P25" i="39" s="1"/>
  <c r="I52" i="39"/>
  <c r="J52" i="39" s="1"/>
  <c r="O10" i="39"/>
  <c r="P10" i="39" s="1"/>
  <c r="O12" i="39"/>
  <c r="P12" i="39" s="1"/>
  <c r="O29" i="39"/>
  <c r="P21" i="31"/>
  <c r="Q21" i="31" s="1"/>
  <c r="M47" i="35"/>
  <c r="N6" i="37"/>
  <c r="M36" i="37"/>
  <c r="M47" i="37"/>
  <c r="N48" i="37"/>
  <c r="M52" i="37"/>
  <c r="N53" i="37"/>
  <c r="M55" i="37"/>
  <c r="I36" i="39"/>
  <c r="J36" i="39" s="1"/>
  <c r="O16" i="39"/>
  <c r="O19" i="39"/>
  <c r="P19" i="39" s="1"/>
  <c r="O35" i="39"/>
  <c r="P35" i="39" s="1"/>
  <c r="O23" i="39"/>
  <c r="P23" i="39" s="1"/>
  <c r="O31" i="39"/>
  <c r="P31" i="39" s="1"/>
  <c r="G52" i="39"/>
  <c r="H52" i="39" s="1"/>
  <c r="O26" i="39"/>
  <c r="P26" i="39" s="1"/>
  <c r="O13" i="39"/>
  <c r="P13" i="39" s="1"/>
  <c r="O33" i="39"/>
  <c r="P33" i="39" s="1"/>
  <c r="M55" i="35"/>
  <c r="N53" i="35"/>
  <c r="K36" i="27"/>
  <c r="L36" i="27" s="1"/>
  <c r="N6" i="27"/>
  <c r="M36" i="27"/>
  <c r="N36" i="27" s="1"/>
  <c r="O20" i="39"/>
  <c r="P20" i="39" s="1"/>
  <c r="O27" i="39"/>
  <c r="O32" i="39"/>
  <c r="P32" i="39" s="1"/>
  <c r="G47" i="39"/>
  <c r="G36" i="39"/>
  <c r="H36" i="39" s="1"/>
  <c r="O6" i="39"/>
  <c r="O14" i="39"/>
  <c r="P14" i="39" s="1"/>
  <c r="O34" i="39"/>
  <c r="P34" i="39" s="1"/>
  <c r="O7" i="37"/>
  <c r="P7" i="37" s="1"/>
  <c r="O27" i="37"/>
  <c r="P27" i="37" s="1"/>
  <c r="O12" i="37"/>
  <c r="P12" i="37" s="1"/>
  <c r="O28" i="37"/>
  <c r="P28" i="37" s="1"/>
  <c r="O16" i="37"/>
  <c r="P16" i="37" s="1"/>
  <c r="O32" i="37"/>
  <c r="P32" i="37" s="1"/>
  <c r="O13" i="37"/>
  <c r="P13" i="37" s="1"/>
  <c r="O29" i="37"/>
  <c r="P29" i="37" s="1"/>
  <c r="O35" i="37"/>
  <c r="P35" i="37" s="1"/>
  <c r="O23" i="37"/>
  <c r="P23" i="37" s="1"/>
  <c r="O17" i="37"/>
  <c r="P17" i="37" s="1"/>
  <c r="O33" i="37"/>
  <c r="P33" i="37" s="1"/>
  <c r="O14" i="37"/>
  <c r="P14" i="37" s="1"/>
  <c r="O30" i="37"/>
  <c r="P30" i="37" s="1"/>
  <c r="O11" i="37"/>
  <c r="P11" i="37" s="1"/>
  <c r="O8" i="37"/>
  <c r="P8" i="37" s="1"/>
  <c r="O24" i="37"/>
  <c r="P24" i="37" s="1"/>
  <c r="O21" i="37"/>
  <c r="P21" i="37" s="1"/>
  <c r="O18" i="37"/>
  <c r="P18" i="37" s="1"/>
  <c r="O34" i="37"/>
  <c r="P34" i="37" s="1"/>
  <c r="G52" i="35"/>
  <c r="G36" i="37"/>
  <c r="H36" i="37" s="1"/>
  <c r="I36" i="37"/>
  <c r="I55" i="37"/>
  <c r="J55" i="37" s="1"/>
  <c r="H160" i="31"/>
  <c r="I160" i="31" s="1"/>
  <c r="P150" i="31"/>
  <c r="Q150" i="31" s="1"/>
  <c r="G47" i="35"/>
  <c r="G47" i="27"/>
  <c r="H47" i="27" s="1"/>
  <c r="O10" i="37"/>
  <c r="P10" i="37" s="1"/>
  <c r="O26" i="37"/>
  <c r="P26" i="37" s="1"/>
  <c r="G52" i="22"/>
  <c r="H52" i="22" s="1"/>
  <c r="G52" i="23"/>
  <c r="H52" i="23" s="1"/>
  <c r="P12" i="31"/>
  <c r="Q12" i="31" s="1"/>
  <c r="P159" i="31"/>
  <c r="Q159" i="31" s="1"/>
  <c r="O19" i="37"/>
  <c r="P19" i="37" s="1"/>
  <c r="G47" i="36"/>
  <c r="H47" i="36" s="1"/>
  <c r="O15" i="37"/>
  <c r="P15" i="37" s="1"/>
  <c r="G55" i="23"/>
  <c r="G55" i="22"/>
  <c r="H55" i="22" s="1"/>
  <c r="G47" i="30"/>
  <c r="H47" i="30" s="1"/>
  <c r="P14" i="31"/>
  <c r="Q14" i="31" s="1"/>
  <c r="P16" i="31"/>
  <c r="Q16" i="31" s="1"/>
  <c r="O6" i="37"/>
  <c r="P6" i="37" s="1"/>
  <c r="O22" i="37"/>
  <c r="P22" i="37" s="1"/>
  <c r="J160" i="31"/>
  <c r="K160" i="31" s="1"/>
  <c r="I52" i="37"/>
  <c r="J52" i="37" s="1"/>
  <c r="G55" i="37"/>
  <c r="O31" i="37"/>
  <c r="P31" i="37" s="1"/>
  <c r="I47" i="37"/>
  <c r="J47" i="37" s="1"/>
  <c r="G52" i="37"/>
  <c r="H52" i="37" s="1"/>
  <c r="O20" i="37"/>
  <c r="P20" i="37" s="1"/>
  <c r="P15" i="31"/>
  <c r="Q15" i="31" s="1"/>
  <c r="O9" i="37"/>
  <c r="P9" i="37" s="1"/>
  <c r="O25" i="37"/>
  <c r="P25" i="37" s="1"/>
  <c r="G52" i="27"/>
  <c r="H52" i="27" s="1"/>
  <c r="G52" i="30"/>
  <c r="H52" i="30" s="1"/>
  <c r="G55" i="35"/>
  <c r="H55" i="35" s="1"/>
  <c r="G55" i="27"/>
  <c r="G55" i="36"/>
  <c r="H55" i="36" s="1"/>
  <c r="I36" i="36"/>
  <c r="J36" i="36" s="1"/>
  <c r="G36" i="22"/>
  <c r="H36" i="22" s="1"/>
  <c r="G36" i="36"/>
  <c r="G36" i="33"/>
  <c r="G36" i="27"/>
  <c r="G36" i="35"/>
  <c r="H36" i="35" s="1"/>
  <c r="G36" i="23"/>
  <c r="P11" i="31"/>
  <c r="Q11" i="31" s="1"/>
  <c r="G55" i="1"/>
  <c r="H55" i="1" s="1"/>
  <c r="G52" i="1"/>
  <c r="H52" i="1" s="1"/>
  <c r="G47" i="1"/>
  <c r="H47" i="1" s="1"/>
  <c r="G55" i="15"/>
  <c r="H55" i="15" s="1"/>
  <c r="G52" i="15"/>
  <c r="H52" i="15" s="1"/>
  <c r="G47" i="15"/>
  <c r="G36" i="15"/>
  <c r="H36" i="15" s="1"/>
  <c r="G55" i="20"/>
  <c r="H55" i="20" s="1"/>
  <c r="G52" i="20"/>
  <c r="H52" i="20" s="1"/>
  <c r="G47" i="20"/>
  <c r="H47" i="20" s="1"/>
  <c r="G36" i="20"/>
  <c r="H36" i="20" s="1"/>
  <c r="G55" i="19"/>
  <c r="H55" i="19" s="1"/>
  <c r="G52" i="19"/>
  <c r="H52" i="19" s="1"/>
  <c r="G47" i="19"/>
  <c r="H47" i="19" s="1"/>
  <c r="G36" i="19"/>
  <c r="H36" i="19" s="1"/>
  <c r="G55" i="18"/>
  <c r="H55" i="18" s="1"/>
  <c r="G52" i="18"/>
  <c r="H52" i="18" s="1"/>
  <c r="G47" i="18"/>
  <c r="H47" i="18" s="1"/>
  <c r="G36" i="18"/>
  <c r="H36" i="18" s="1"/>
  <c r="P38" i="1"/>
  <c r="P38" i="23"/>
  <c r="I117" i="31" l="1"/>
  <c r="H118" i="31"/>
  <c r="K117" i="31"/>
  <c r="M117" i="31"/>
  <c r="O117" i="31"/>
  <c r="L36" i="42"/>
  <c r="L36" i="30"/>
  <c r="L36" i="40"/>
  <c r="P94" i="31"/>
  <c r="Q94" i="31" s="1"/>
  <c r="P174" i="31"/>
  <c r="Q174" i="31" s="1"/>
  <c r="P56" i="31"/>
  <c r="Q56" i="31" s="1"/>
  <c r="P164" i="31"/>
  <c r="Q164" i="31" s="1"/>
  <c r="P117" i="31"/>
  <c r="Q117" i="31" s="1"/>
  <c r="P147" i="31"/>
  <c r="Q147" i="31" s="1"/>
  <c r="P27" i="31"/>
  <c r="I27" i="31"/>
  <c r="H47" i="39"/>
  <c r="O52" i="40"/>
  <c r="P52" i="40" s="1"/>
  <c r="O55" i="42"/>
  <c r="P55" i="42" s="1"/>
  <c r="N52" i="37"/>
  <c r="O52" i="37"/>
  <c r="P52" i="37" s="1"/>
  <c r="N55" i="35"/>
  <c r="N55" i="37"/>
  <c r="O55" i="37"/>
  <c r="P55" i="37" s="1"/>
  <c r="O55" i="40"/>
  <c r="P55" i="40" s="1"/>
  <c r="O55" i="39"/>
  <c r="P55" i="39" s="1"/>
  <c r="O52" i="39"/>
  <c r="P52" i="39" s="1"/>
  <c r="O36" i="42"/>
  <c r="P36" i="42" s="1"/>
  <c r="H36" i="42"/>
  <c r="N55" i="42"/>
  <c r="O52" i="42"/>
  <c r="P52" i="42" s="1"/>
  <c r="N52" i="42"/>
  <c r="N52" i="40"/>
  <c r="O36" i="40"/>
  <c r="P36" i="40" s="1"/>
  <c r="N55" i="40"/>
  <c r="H36" i="30"/>
  <c r="O36" i="30"/>
  <c r="P36" i="30" s="1"/>
  <c r="O36" i="39"/>
  <c r="P36" i="39" s="1"/>
  <c r="M38" i="37"/>
  <c r="N38" i="37" s="1"/>
  <c r="N36" i="37"/>
  <c r="K38" i="37"/>
  <c r="G38" i="37"/>
  <c r="H38" i="37" s="1"/>
  <c r="H55" i="37"/>
  <c r="H36" i="33"/>
  <c r="H36" i="36"/>
  <c r="H36" i="23"/>
  <c r="H55" i="23"/>
  <c r="H36" i="27"/>
  <c r="H55" i="27"/>
  <c r="O36" i="37"/>
  <c r="P36" i="37" s="1"/>
  <c r="I38" i="37"/>
  <c r="J38" i="37" s="1"/>
  <c r="J36" i="37"/>
  <c r="P160" i="31"/>
  <c r="Q160" i="31" s="1"/>
  <c r="M36" i="1"/>
  <c r="N36" i="1" s="1"/>
  <c r="N23" i="31"/>
  <c r="O23" i="31" s="1"/>
  <c r="O27" i="31"/>
  <c r="N33" i="31"/>
  <c r="O33" i="31" s="1"/>
  <c r="N39" i="31"/>
  <c r="O39" i="31" s="1"/>
  <c r="N43" i="31"/>
  <c r="O43" i="31" s="1"/>
  <c r="N61" i="31"/>
  <c r="O61" i="31" s="1"/>
  <c r="N71" i="31"/>
  <c r="O71" i="31" s="1"/>
  <c r="N79" i="31"/>
  <c r="O79" i="31" s="1"/>
  <c r="N91" i="31"/>
  <c r="O91" i="31" s="1"/>
  <c r="N100" i="31"/>
  <c r="O100" i="31" s="1"/>
  <c r="N103" i="31"/>
  <c r="O103" i="31" s="1"/>
  <c r="N110" i="31"/>
  <c r="O110" i="31" s="1"/>
  <c r="N122" i="31"/>
  <c r="O122" i="31" s="1"/>
  <c r="N128" i="31"/>
  <c r="O128" i="31" s="1"/>
  <c r="N134" i="31"/>
  <c r="O134" i="31" s="1"/>
  <c r="N140" i="31"/>
  <c r="O140" i="31" s="1"/>
  <c r="N144" i="31"/>
  <c r="O144" i="31" s="1"/>
  <c r="H152" i="31"/>
  <c r="I152" i="31" s="1"/>
  <c r="O170" i="31"/>
  <c r="I170" i="31"/>
  <c r="K170" i="31"/>
  <c r="M170" i="31"/>
  <c r="P179" i="31"/>
  <c r="Q179" i="31" s="1"/>
  <c r="P177" i="31"/>
  <c r="Q177" i="31" s="1"/>
  <c r="P173" i="31"/>
  <c r="Q173" i="31" s="1"/>
  <c r="P162" i="31"/>
  <c r="Q162" i="31" s="1"/>
  <c r="P163" i="31"/>
  <c r="Q163" i="31" s="1"/>
  <c r="H140" i="31"/>
  <c r="I140" i="31" s="1"/>
  <c r="P136" i="31"/>
  <c r="Q136" i="31" s="1"/>
  <c r="P126" i="31"/>
  <c r="P125" i="31"/>
  <c r="Q125" i="31" s="1"/>
  <c r="L110" i="31"/>
  <c r="M110" i="31" s="1"/>
  <c r="J110" i="31"/>
  <c r="K110" i="31" s="1"/>
  <c r="P107" i="31"/>
  <c r="Q107" i="31" s="1"/>
  <c r="P104" i="31"/>
  <c r="Q104" i="31" s="1"/>
  <c r="P88" i="31"/>
  <c r="Q88" i="31" s="1"/>
  <c r="P78" i="31"/>
  <c r="Q78" i="31" s="1"/>
  <c r="P68" i="31"/>
  <c r="Q68" i="31" s="1"/>
  <c r="P65" i="31"/>
  <c r="Q65" i="31" s="1"/>
  <c r="J61" i="31"/>
  <c r="K61" i="31" s="1"/>
  <c r="L61" i="31"/>
  <c r="M61" i="31" s="1"/>
  <c r="H61" i="31"/>
  <c r="I61" i="31" s="1"/>
  <c r="P59" i="31"/>
  <c r="Q59" i="31" s="1"/>
  <c r="P60" i="31"/>
  <c r="Q60" i="31" s="1"/>
  <c r="P50" i="31"/>
  <c r="Q50" i="31" s="1"/>
  <c r="P47" i="31"/>
  <c r="Q47" i="31" s="1"/>
  <c r="P46" i="31"/>
  <c r="Q46" i="31" s="1"/>
  <c r="J39" i="31"/>
  <c r="K39" i="31" s="1"/>
  <c r="L39" i="31"/>
  <c r="M39" i="31" s="1"/>
  <c r="I39" i="31"/>
  <c r="P38" i="31"/>
  <c r="Q38" i="31" s="1"/>
  <c r="P31" i="31"/>
  <c r="Q31" i="31" s="1"/>
  <c r="P30" i="31"/>
  <c r="Q30" i="31" s="1"/>
  <c r="L23" i="31"/>
  <c r="M23" i="31" s="1"/>
  <c r="J23" i="31"/>
  <c r="K23" i="31" s="1"/>
  <c r="H23" i="31"/>
  <c r="I23" i="31" s="1"/>
  <c r="P22" i="31"/>
  <c r="Q22" i="31" s="1"/>
  <c r="P20" i="31"/>
  <c r="Q20" i="31" s="1"/>
  <c r="M118" i="31" l="1"/>
  <c r="J118" i="31"/>
  <c r="K118" i="31"/>
  <c r="L118" i="31"/>
  <c r="N118" i="31"/>
  <c r="L38" i="37"/>
  <c r="P52" i="31"/>
  <c r="I110" i="31"/>
  <c r="I118" i="31" s="1"/>
  <c r="P110" i="31"/>
  <c r="Q110" i="31" s="1"/>
  <c r="O52" i="31"/>
  <c r="O38" i="37"/>
  <c r="P38" i="37" s="1"/>
  <c r="P23" i="31"/>
  <c r="Q23" i="31" s="1"/>
  <c r="O180" i="31"/>
  <c r="N152" i="31"/>
  <c r="O152" i="31" s="1"/>
  <c r="J152" i="31"/>
  <c r="K152" i="31" s="1"/>
  <c r="L152" i="31"/>
  <c r="M152" i="31" s="1"/>
  <c r="H144" i="31"/>
  <c r="I144" i="31" s="1"/>
  <c r="H134" i="31"/>
  <c r="I134" i="31" s="1"/>
  <c r="J128" i="31"/>
  <c r="K128" i="31" s="1"/>
  <c r="L128" i="31"/>
  <c r="M128" i="31" s="1"/>
  <c r="H128" i="31"/>
  <c r="I128" i="31" s="1"/>
  <c r="H122" i="31"/>
  <c r="I122" i="31" s="1"/>
  <c r="H103" i="31"/>
  <c r="I103" i="31" s="1"/>
  <c r="H100" i="31"/>
  <c r="I100" i="31" s="1"/>
  <c r="H91" i="31"/>
  <c r="I91" i="31" s="1"/>
  <c r="J79" i="31"/>
  <c r="K79" i="31" s="1"/>
  <c r="L79" i="31"/>
  <c r="M79" i="31" s="1"/>
  <c r="I79" i="31"/>
  <c r="H71" i="31"/>
  <c r="I71" i="31" s="1"/>
  <c r="H43" i="31"/>
  <c r="I43" i="31" s="1"/>
  <c r="H33" i="31"/>
  <c r="L19" i="31"/>
  <c r="M19" i="31" s="1"/>
  <c r="I19" i="31"/>
  <c r="P148" i="31"/>
  <c r="Q148" i="31" s="1"/>
  <c r="L91" i="31"/>
  <c r="M91" i="31" s="1"/>
  <c r="L100" i="31"/>
  <c r="M100" i="31" s="1"/>
  <c r="I33" i="31" l="1"/>
  <c r="H181" i="31"/>
  <c r="I181" i="31" s="1"/>
  <c r="N181" i="31"/>
  <c r="O181" i="31" s="1"/>
  <c r="P152" i="31"/>
  <c r="Q152" i="31" s="1"/>
  <c r="K47" i="36" l="1"/>
  <c r="L47" i="36" s="1"/>
  <c r="M47" i="36"/>
  <c r="I47" i="36"/>
  <c r="J47" i="36" s="1"/>
  <c r="I55" i="36"/>
  <c r="J55" i="36" s="1"/>
  <c r="K55" i="36"/>
  <c r="L55" i="36" s="1"/>
  <c r="M55" i="36"/>
  <c r="N55" i="36" s="1"/>
  <c r="K52" i="36"/>
  <c r="L52" i="36" s="1"/>
  <c r="M52" i="36"/>
  <c r="N52" i="36" s="1"/>
  <c r="I52" i="36"/>
  <c r="J52" i="36" s="1"/>
  <c r="O7" i="36"/>
  <c r="P7" i="36" s="1"/>
  <c r="O8" i="36"/>
  <c r="P8" i="36" s="1"/>
  <c r="O9" i="36"/>
  <c r="O10" i="36"/>
  <c r="P10" i="36" s="1"/>
  <c r="O11" i="36"/>
  <c r="O12" i="36"/>
  <c r="P12" i="36" s="1"/>
  <c r="O13" i="36"/>
  <c r="O14" i="36"/>
  <c r="P14" i="36" s="1"/>
  <c r="O15" i="36"/>
  <c r="P15" i="36" s="1"/>
  <c r="O16" i="36"/>
  <c r="P16" i="36" s="1"/>
  <c r="O17" i="36"/>
  <c r="O18" i="36"/>
  <c r="P18" i="36" s="1"/>
  <c r="O19" i="36"/>
  <c r="P19" i="36" s="1"/>
  <c r="O20" i="36"/>
  <c r="P20" i="36" s="1"/>
  <c r="O21" i="36"/>
  <c r="P21" i="36" s="1"/>
  <c r="O22" i="36"/>
  <c r="P22" i="36" s="1"/>
  <c r="O23" i="36"/>
  <c r="P23" i="36" s="1"/>
  <c r="O24" i="36"/>
  <c r="P24" i="36" s="1"/>
  <c r="O25" i="36"/>
  <c r="O26" i="36"/>
  <c r="P26" i="36" s="1"/>
  <c r="O27" i="36"/>
  <c r="P27" i="36" s="1"/>
  <c r="O28" i="36"/>
  <c r="P28" i="36" s="1"/>
  <c r="O29" i="36"/>
  <c r="P29" i="36" s="1"/>
  <c r="O30" i="36"/>
  <c r="P30" i="36" s="1"/>
  <c r="O31" i="36"/>
  <c r="P31" i="36" s="1"/>
  <c r="O32" i="36"/>
  <c r="O33" i="36"/>
  <c r="O34" i="36"/>
  <c r="P34" i="36" s="1"/>
  <c r="O35" i="36"/>
  <c r="P35" i="36" s="1"/>
  <c r="O6" i="36"/>
  <c r="K36" i="36"/>
  <c r="M36" i="36"/>
  <c r="N36" i="36" s="1"/>
  <c r="I36" i="22"/>
  <c r="J36" i="22" s="1"/>
  <c r="Q7" i="31"/>
  <c r="Q8" i="31"/>
  <c r="P24" i="31"/>
  <c r="Q24" i="31" s="1"/>
  <c r="P26" i="31"/>
  <c r="Q26" i="31" s="1"/>
  <c r="P28" i="31"/>
  <c r="Q28" i="31" s="1"/>
  <c r="P29" i="31"/>
  <c r="Q29" i="31" s="1"/>
  <c r="P32" i="31"/>
  <c r="Q32" i="31" s="1"/>
  <c r="P34" i="31"/>
  <c r="Q34" i="31" s="1"/>
  <c r="P40" i="31"/>
  <c r="Q40" i="31" s="1"/>
  <c r="P42" i="31"/>
  <c r="Q42" i="31" s="1"/>
  <c r="P45" i="31"/>
  <c r="Q45" i="31" s="1"/>
  <c r="Q44" i="31"/>
  <c r="P48" i="31"/>
  <c r="Q48" i="31" s="1"/>
  <c r="P51" i="31"/>
  <c r="Q51" i="31" s="1"/>
  <c r="P57" i="31"/>
  <c r="Q57" i="31" s="1"/>
  <c r="P62" i="31"/>
  <c r="Q62" i="31" s="1"/>
  <c r="P66" i="31"/>
  <c r="Q66" i="31" s="1"/>
  <c r="P67" i="31"/>
  <c r="Q67" i="31" s="1"/>
  <c r="P70" i="31"/>
  <c r="Q70" i="31" s="1"/>
  <c r="P72" i="31"/>
  <c r="Q72" i="31" s="1"/>
  <c r="P74" i="31"/>
  <c r="Q74" i="31" s="1"/>
  <c r="P76" i="31"/>
  <c r="Q76" i="31" s="1"/>
  <c r="P80" i="31"/>
  <c r="Q80" i="31" s="1"/>
  <c r="P90" i="31"/>
  <c r="Q90" i="31" s="1"/>
  <c r="P95" i="31"/>
  <c r="Q95" i="31" s="1"/>
  <c r="P97" i="31"/>
  <c r="Q97" i="31" s="1"/>
  <c r="P98" i="31"/>
  <c r="Q98" i="31" s="1"/>
  <c r="P99" i="31"/>
  <c r="Q99" i="31" s="1"/>
  <c r="P101" i="31"/>
  <c r="Q101" i="31" s="1"/>
  <c r="P102" i="31"/>
  <c r="Q102" i="31" s="1"/>
  <c r="P119" i="31"/>
  <c r="Q119" i="31" s="1"/>
  <c r="P121" i="31"/>
  <c r="Q121" i="31" s="1"/>
  <c r="P123" i="31"/>
  <c r="Q123" i="31" s="1"/>
  <c r="P124" i="31"/>
  <c r="Q124" i="31" s="1"/>
  <c r="P129" i="31"/>
  <c r="Q129" i="31" s="1"/>
  <c r="P131" i="31"/>
  <c r="Q131" i="31" s="1"/>
  <c r="P133" i="31"/>
  <c r="Q133" i="31" s="1"/>
  <c r="P135" i="31"/>
  <c r="Q135" i="31" s="1"/>
  <c r="P137" i="31"/>
  <c r="Q137" i="31" s="1"/>
  <c r="P139" i="31"/>
  <c r="Q139" i="31" s="1"/>
  <c r="P141" i="31"/>
  <c r="Q141" i="31" s="1"/>
  <c r="P143" i="31"/>
  <c r="Q143" i="31" s="1"/>
  <c r="P161" i="31"/>
  <c r="Q161" i="31" s="1"/>
  <c r="P176" i="31"/>
  <c r="Q176" i="31" s="1"/>
  <c r="P175" i="31"/>
  <c r="Q175" i="31" s="1"/>
  <c r="P180" i="31"/>
  <c r="Q180" i="31" s="1"/>
  <c r="J144" i="31"/>
  <c r="K144" i="31" s="1"/>
  <c r="L144" i="31"/>
  <c r="M144" i="31" s="1"/>
  <c r="K27" i="31"/>
  <c r="M27" i="31"/>
  <c r="L36" i="36" l="1"/>
  <c r="O55" i="36"/>
  <c r="P55" i="36" s="1"/>
  <c r="O52" i="36"/>
  <c r="P52" i="36" s="1"/>
  <c r="P61" i="31"/>
  <c r="Q61" i="31" s="1"/>
  <c r="P144" i="31"/>
  <c r="Q144" i="31" s="1"/>
  <c r="P79" i="31"/>
  <c r="Q79" i="31" s="1"/>
  <c r="Q27" i="31"/>
  <c r="O36" i="36"/>
  <c r="P36" i="36" s="1"/>
  <c r="J43" i="31" l="1"/>
  <c r="K43" i="31" s="1"/>
  <c r="L43" i="31"/>
  <c r="M43" i="31" s="1"/>
  <c r="J140" i="31"/>
  <c r="K140" i="31" s="1"/>
  <c r="L140" i="31"/>
  <c r="M140" i="31" s="1"/>
  <c r="J134" i="31"/>
  <c r="K134" i="31" s="1"/>
  <c r="L134" i="31"/>
  <c r="M134" i="31" s="1"/>
  <c r="P6" i="31"/>
  <c r="Q6" i="31" s="1"/>
  <c r="J122" i="31"/>
  <c r="K122" i="31" s="1"/>
  <c r="L122" i="31"/>
  <c r="M122" i="31" s="1"/>
  <c r="J103" i="31"/>
  <c r="K103" i="31" s="1"/>
  <c r="L103" i="31"/>
  <c r="M103" i="31" s="1"/>
  <c r="P170" i="31" l="1"/>
  <c r="Q170" i="31" s="1"/>
  <c r="P134" i="31"/>
  <c r="Q134" i="31" s="1"/>
  <c r="P140" i="31"/>
  <c r="Q140" i="31" s="1"/>
  <c r="P43" i="31"/>
  <c r="Q43" i="31" s="1"/>
  <c r="P103" i="31"/>
  <c r="Q103" i="31" s="1"/>
  <c r="P122" i="31"/>
  <c r="Q122" i="31" s="1"/>
  <c r="P128" i="31" l="1"/>
  <c r="Q128" i="31" s="1"/>
  <c r="P39" i="31"/>
  <c r="Q39" i="31" s="1"/>
  <c r="K52" i="15" l="1"/>
  <c r="L52" i="15" s="1"/>
  <c r="M52" i="15"/>
  <c r="N52" i="15" s="1"/>
  <c r="I52" i="15"/>
  <c r="J52" i="15" s="1"/>
  <c r="M47" i="15"/>
  <c r="K47" i="15"/>
  <c r="I47" i="15"/>
  <c r="O52" i="15" l="1"/>
  <c r="P52" i="15" s="1"/>
  <c r="J100" i="31"/>
  <c r="K100" i="31" s="1"/>
  <c r="J91" i="31"/>
  <c r="K91" i="31" s="1"/>
  <c r="L71" i="31"/>
  <c r="M71" i="31" s="1"/>
  <c r="J71" i="31"/>
  <c r="K71" i="31" s="1"/>
  <c r="L33" i="31"/>
  <c r="M33" i="31" s="1"/>
  <c r="J33" i="31"/>
  <c r="K33" i="31" s="1"/>
  <c r="J19" i="31"/>
  <c r="K19" i="31" s="1"/>
  <c r="L181" i="31" l="1"/>
  <c r="M181" i="31" s="1"/>
  <c r="J181" i="31"/>
  <c r="K181" i="31" s="1"/>
  <c r="P19" i="31"/>
  <c r="Q19" i="31" s="1"/>
  <c r="P71" i="31"/>
  <c r="Q71" i="31" s="1"/>
  <c r="P33" i="31"/>
  <c r="Q33" i="31" s="1"/>
  <c r="P91" i="31"/>
  <c r="Q91" i="31" s="1"/>
  <c r="Q52" i="31"/>
  <c r="P100" i="31"/>
  <c r="Q100" i="31" s="1"/>
  <c r="P181" i="31" l="1"/>
  <c r="Q181" i="31" s="1"/>
  <c r="M55" i="23" l="1"/>
  <c r="N55" i="23" s="1"/>
  <c r="M52" i="23"/>
  <c r="N52" i="23" s="1"/>
  <c r="M47" i="23"/>
  <c r="M55" i="18" l="1"/>
  <c r="M52" i="18"/>
  <c r="M47" i="18"/>
  <c r="N52" i="18" l="1"/>
  <c r="N55" i="18"/>
  <c r="K36" i="15"/>
  <c r="L36" i="15" l="1"/>
  <c r="K36" i="18"/>
  <c r="L36" i="18" s="1"/>
  <c r="O12" i="35" l="1"/>
  <c r="P12" i="35" s="1"/>
  <c r="K55" i="35" l="1"/>
  <c r="I55" i="35"/>
  <c r="J55" i="35" s="1"/>
  <c r="K52" i="35"/>
  <c r="I52" i="35"/>
  <c r="K47" i="35"/>
  <c r="I47" i="35"/>
  <c r="O35" i="35"/>
  <c r="O34" i="35"/>
  <c r="O33" i="35"/>
  <c r="O32" i="35"/>
  <c r="P32" i="35" s="1"/>
  <c r="O31" i="35"/>
  <c r="P31" i="35" s="1"/>
  <c r="O30" i="35"/>
  <c r="P30" i="35" s="1"/>
  <c r="O29" i="35"/>
  <c r="O27" i="35"/>
  <c r="O25" i="35"/>
  <c r="O24" i="35"/>
  <c r="O23" i="35"/>
  <c r="P23" i="35" s="1"/>
  <c r="O21" i="35"/>
  <c r="O20" i="35"/>
  <c r="O17" i="35"/>
  <c r="P17" i="35" s="1"/>
  <c r="O16" i="35"/>
  <c r="O15" i="35"/>
  <c r="P15" i="35" s="1"/>
  <c r="O10" i="35"/>
  <c r="O9" i="35"/>
  <c r="O8" i="35"/>
  <c r="K36" i="35"/>
  <c r="L36" i="35" s="1"/>
  <c r="I36" i="35"/>
  <c r="J36" i="35" s="1"/>
  <c r="O6" i="35"/>
  <c r="O52" i="35" l="1"/>
  <c r="L55" i="35"/>
  <c r="O55" i="35"/>
  <c r="P55" i="35" s="1"/>
  <c r="O7" i="35"/>
  <c r="O18" i="35"/>
  <c r="O26" i="35"/>
  <c r="O28" i="35"/>
  <c r="O11" i="35"/>
  <c r="P11" i="35" s="1"/>
  <c r="O13" i="35"/>
  <c r="O19" i="35"/>
  <c r="O14" i="35"/>
  <c r="O22" i="35"/>
  <c r="M47" i="30"/>
  <c r="M52" i="30"/>
  <c r="M55" i="30"/>
  <c r="K47" i="23"/>
  <c r="L47" i="23" s="1"/>
  <c r="K52" i="23"/>
  <c r="L52" i="23" s="1"/>
  <c r="K55" i="23"/>
  <c r="L55" i="23" s="1"/>
  <c r="N52" i="30" l="1"/>
  <c r="N55" i="30"/>
  <c r="O36" i="35"/>
  <c r="P36" i="35" s="1"/>
  <c r="K55" i="18"/>
  <c r="K52" i="18"/>
  <c r="L52" i="18" s="1"/>
  <c r="K47" i="18"/>
  <c r="L47" i="18" s="1"/>
  <c r="L55" i="18" l="1"/>
  <c r="I47" i="23" l="1"/>
  <c r="J47" i="23" s="1"/>
  <c r="I36" i="27"/>
  <c r="J36" i="27" s="1"/>
  <c r="I55" i="1"/>
  <c r="J55" i="1" s="1"/>
  <c r="I55" i="18" l="1"/>
  <c r="I52" i="18"/>
  <c r="J52" i="18" s="1"/>
  <c r="I47" i="18"/>
  <c r="J47" i="18" s="1"/>
  <c r="O6" i="18"/>
  <c r="P6" i="18" s="1"/>
  <c r="O52" i="18" l="1"/>
  <c r="P52" i="18" s="1"/>
  <c r="J55" i="18"/>
  <c r="O55" i="18"/>
  <c r="P55" i="18" s="1"/>
  <c r="O6" i="33"/>
  <c r="P6" i="33" s="1"/>
  <c r="O7" i="33"/>
  <c r="P7" i="33" s="1"/>
  <c r="O8" i="33"/>
  <c r="P8" i="33" s="1"/>
  <c r="O9" i="33"/>
  <c r="P9" i="33" s="1"/>
  <c r="O10" i="33"/>
  <c r="P10" i="33" s="1"/>
  <c r="O11" i="33"/>
  <c r="P11" i="33" s="1"/>
  <c r="O12" i="33"/>
  <c r="P12" i="33" s="1"/>
  <c r="O13" i="33"/>
  <c r="P13" i="33" s="1"/>
  <c r="O14" i="33"/>
  <c r="P14" i="33" s="1"/>
  <c r="O15" i="33"/>
  <c r="P15" i="33" s="1"/>
  <c r="O16" i="33"/>
  <c r="P16" i="33" s="1"/>
  <c r="O17" i="33"/>
  <c r="P17" i="33" s="1"/>
  <c r="O18" i="33"/>
  <c r="P18" i="33" s="1"/>
  <c r="O19" i="33"/>
  <c r="P19" i="33" s="1"/>
  <c r="O20" i="33"/>
  <c r="P20" i="33" s="1"/>
  <c r="O21" i="33"/>
  <c r="P21" i="33" s="1"/>
  <c r="O22" i="33"/>
  <c r="P22" i="33" s="1"/>
  <c r="O23" i="33"/>
  <c r="P23" i="33" s="1"/>
  <c r="O24" i="33"/>
  <c r="P24" i="33" s="1"/>
  <c r="O25" i="33"/>
  <c r="P25" i="33" s="1"/>
  <c r="O26" i="33"/>
  <c r="P26" i="33" s="1"/>
  <c r="O27" i="33"/>
  <c r="P27" i="33" s="1"/>
  <c r="O28" i="33"/>
  <c r="P28" i="33" s="1"/>
  <c r="O29" i="33"/>
  <c r="P29" i="33" s="1"/>
  <c r="O30" i="33"/>
  <c r="P30" i="33" s="1"/>
  <c r="O31" i="33"/>
  <c r="P31" i="33" s="1"/>
  <c r="O32" i="33"/>
  <c r="P32" i="33" s="1"/>
  <c r="O33" i="33"/>
  <c r="P33" i="33" s="1"/>
  <c r="O34" i="33"/>
  <c r="P34" i="33" s="1"/>
  <c r="O35" i="33"/>
  <c r="P35" i="33" s="1"/>
  <c r="I36" i="33"/>
  <c r="J36" i="33" s="1"/>
  <c r="K36" i="33"/>
  <c r="M36" i="33"/>
  <c r="N36" i="33" s="1"/>
  <c r="I47" i="33"/>
  <c r="J47" i="33" s="1"/>
  <c r="K47" i="33"/>
  <c r="L47" i="33" s="1"/>
  <c r="M47" i="33"/>
  <c r="I52" i="33"/>
  <c r="J52" i="33" s="1"/>
  <c r="K52" i="33"/>
  <c r="L52" i="33" s="1"/>
  <c r="M52" i="33"/>
  <c r="I55" i="33"/>
  <c r="J55" i="33" s="1"/>
  <c r="K55" i="33"/>
  <c r="L55" i="33" s="1"/>
  <c r="M55" i="33"/>
  <c r="L36" i="33" l="1"/>
  <c r="N55" i="33"/>
  <c r="O55" i="33"/>
  <c r="P55" i="33" s="1"/>
  <c r="N52" i="33"/>
  <c r="O52" i="33"/>
  <c r="P52" i="33" s="1"/>
  <c r="O36" i="33"/>
  <c r="P36" i="33" s="1"/>
  <c r="O6" i="27" l="1"/>
  <c r="P6" i="27" s="1"/>
  <c r="O35" i="30"/>
  <c r="P35" i="30" s="1"/>
  <c r="O34" i="30"/>
  <c r="P34" i="30" s="1"/>
  <c r="O33" i="30"/>
  <c r="P33" i="30" s="1"/>
  <c r="O32" i="30"/>
  <c r="P32" i="30" s="1"/>
  <c r="O31" i="30"/>
  <c r="P31" i="30" s="1"/>
  <c r="O30" i="30"/>
  <c r="P30" i="30" s="1"/>
  <c r="O29" i="30"/>
  <c r="P29" i="30" s="1"/>
  <c r="O28" i="30"/>
  <c r="P28" i="30" s="1"/>
  <c r="O27" i="30"/>
  <c r="P27" i="30" s="1"/>
  <c r="O26" i="30"/>
  <c r="P26" i="30" s="1"/>
  <c r="O25" i="30"/>
  <c r="P25" i="30" s="1"/>
  <c r="O24" i="30"/>
  <c r="P24" i="30" s="1"/>
  <c r="O23" i="30"/>
  <c r="P23" i="30" s="1"/>
  <c r="O22" i="30"/>
  <c r="P22" i="30" s="1"/>
  <c r="O21" i="30"/>
  <c r="P21" i="30" s="1"/>
  <c r="O20" i="30"/>
  <c r="P20" i="30" s="1"/>
  <c r="O19" i="30"/>
  <c r="P19" i="30" s="1"/>
  <c r="O18" i="30"/>
  <c r="P18" i="30" s="1"/>
  <c r="O17" i="30"/>
  <c r="P17" i="30" s="1"/>
  <c r="O16" i="30"/>
  <c r="P16" i="30" s="1"/>
  <c r="O15" i="30"/>
  <c r="P15" i="30" s="1"/>
  <c r="O14" i="30"/>
  <c r="P14" i="30" s="1"/>
  <c r="O13" i="30"/>
  <c r="P13" i="30" s="1"/>
  <c r="O12" i="30"/>
  <c r="P12" i="30" s="1"/>
  <c r="O11" i="30"/>
  <c r="P11" i="30" s="1"/>
  <c r="O10" i="30"/>
  <c r="P10" i="30" s="1"/>
  <c r="O9" i="30"/>
  <c r="P9" i="30" s="1"/>
  <c r="O8" i="30"/>
  <c r="P8" i="30" s="1"/>
  <c r="O7" i="30"/>
  <c r="P7" i="30" s="1"/>
  <c r="O6" i="30"/>
  <c r="P6" i="30" s="1"/>
  <c r="O35" i="19" l="1"/>
  <c r="P35" i="19" s="1"/>
  <c r="O34" i="19"/>
  <c r="P34" i="19" s="1"/>
  <c r="O33" i="19"/>
  <c r="P33" i="19" s="1"/>
  <c r="O32" i="19"/>
  <c r="P32" i="19" s="1"/>
  <c r="O31" i="19"/>
  <c r="P31" i="19" s="1"/>
  <c r="O30" i="19"/>
  <c r="P30" i="19" s="1"/>
  <c r="O29" i="19"/>
  <c r="P29" i="19" s="1"/>
  <c r="O28" i="19"/>
  <c r="P28" i="19" s="1"/>
  <c r="O27" i="19"/>
  <c r="P27" i="19" s="1"/>
  <c r="O26" i="19"/>
  <c r="P26" i="19" s="1"/>
  <c r="O25" i="19"/>
  <c r="P25" i="19" s="1"/>
  <c r="O24" i="19"/>
  <c r="P24" i="19" s="1"/>
  <c r="O23" i="19"/>
  <c r="P23" i="19" s="1"/>
  <c r="O22" i="19"/>
  <c r="P22" i="19" s="1"/>
  <c r="O21" i="19"/>
  <c r="P21" i="19" s="1"/>
  <c r="O20" i="19"/>
  <c r="P20" i="19" s="1"/>
  <c r="O19" i="19"/>
  <c r="P19" i="19" s="1"/>
  <c r="O18" i="19"/>
  <c r="P18" i="19" s="1"/>
  <c r="O17" i="19"/>
  <c r="P17" i="19" s="1"/>
  <c r="O16" i="19"/>
  <c r="P16" i="19" s="1"/>
  <c r="O15" i="19"/>
  <c r="P15" i="19" s="1"/>
  <c r="O14" i="19"/>
  <c r="P14" i="19" s="1"/>
  <c r="O13" i="19"/>
  <c r="P13" i="19" s="1"/>
  <c r="O12" i="19"/>
  <c r="P12" i="19" s="1"/>
  <c r="O11" i="19"/>
  <c r="P11" i="19" s="1"/>
  <c r="O10" i="19"/>
  <c r="P10" i="19" s="1"/>
  <c r="O9" i="19"/>
  <c r="P9" i="19" s="1"/>
  <c r="O8" i="19"/>
  <c r="P8" i="19" s="1"/>
  <c r="O7" i="19"/>
  <c r="P7" i="19" s="1"/>
  <c r="O6" i="19"/>
  <c r="P6" i="19" s="1"/>
  <c r="M36" i="19"/>
  <c r="N36" i="19" s="1"/>
  <c r="K36" i="19"/>
  <c r="L36" i="19" s="1"/>
  <c r="I36" i="19"/>
  <c r="J36" i="19" s="1"/>
  <c r="O7" i="18"/>
  <c r="P7" i="18" s="1"/>
  <c r="O8" i="18"/>
  <c r="P8" i="18" s="1"/>
  <c r="O9" i="18"/>
  <c r="P9" i="18" s="1"/>
  <c r="O10" i="18"/>
  <c r="P10" i="18" s="1"/>
  <c r="O11" i="18"/>
  <c r="P11" i="18" s="1"/>
  <c r="O12" i="18"/>
  <c r="P12" i="18" s="1"/>
  <c r="O13" i="18"/>
  <c r="P13" i="18" s="1"/>
  <c r="O14" i="18"/>
  <c r="P14" i="18" s="1"/>
  <c r="O15" i="18"/>
  <c r="P15" i="18" s="1"/>
  <c r="O16" i="18"/>
  <c r="P16" i="18" s="1"/>
  <c r="O17" i="18"/>
  <c r="P17" i="18" s="1"/>
  <c r="O18" i="18"/>
  <c r="P18" i="18" s="1"/>
  <c r="O19" i="18"/>
  <c r="P19" i="18" s="1"/>
  <c r="O20" i="18"/>
  <c r="P20" i="18" s="1"/>
  <c r="O21" i="18"/>
  <c r="P21" i="18" s="1"/>
  <c r="O22" i="18"/>
  <c r="P22" i="18" s="1"/>
  <c r="O23" i="18"/>
  <c r="P23" i="18" s="1"/>
  <c r="O24" i="18"/>
  <c r="P24" i="18" s="1"/>
  <c r="O25" i="18"/>
  <c r="P25" i="18" s="1"/>
  <c r="O26" i="18"/>
  <c r="P26" i="18" s="1"/>
  <c r="O27" i="18"/>
  <c r="P27" i="18" s="1"/>
  <c r="O28" i="18"/>
  <c r="P28" i="18" s="1"/>
  <c r="O29" i="18"/>
  <c r="P29" i="18" s="1"/>
  <c r="O30" i="18"/>
  <c r="P30" i="18" s="1"/>
  <c r="O31" i="18"/>
  <c r="P31" i="18" s="1"/>
  <c r="O32" i="18"/>
  <c r="P32" i="18" s="1"/>
  <c r="O33" i="18"/>
  <c r="P33" i="18" s="1"/>
  <c r="O34" i="18"/>
  <c r="P34" i="18" s="1"/>
  <c r="O35" i="18"/>
  <c r="P35" i="18" s="1"/>
  <c r="O36" i="19" l="1"/>
  <c r="P36" i="19" s="1"/>
  <c r="K55" i="30" l="1"/>
  <c r="I55" i="30"/>
  <c r="J55" i="30" s="1"/>
  <c r="K52" i="30"/>
  <c r="L52" i="30" s="1"/>
  <c r="I52" i="30"/>
  <c r="J52" i="30" s="1"/>
  <c r="K47" i="30"/>
  <c r="L47" i="30" s="1"/>
  <c r="I47" i="30"/>
  <c r="J47" i="30" s="1"/>
  <c r="O52" i="30" l="1"/>
  <c r="P52" i="30" s="1"/>
  <c r="L55" i="30"/>
  <c r="O55" i="30"/>
  <c r="P55" i="30" s="1"/>
  <c r="M55" i="27" l="1"/>
  <c r="N55" i="27" s="1"/>
  <c r="M52" i="27"/>
  <c r="N52" i="27" s="1"/>
  <c r="M47" i="27"/>
  <c r="M55" i="22"/>
  <c r="M52" i="22"/>
  <c r="M47" i="22"/>
  <c r="N55" i="22" l="1"/>
  <c r="N52" i="22"/>
  <c r="M55" i="15"/>
  <c r="M55" i="1"/>
  <c r="M52" i="1"/>
  <c r="M47" i="1"/>
  <c r="M55" i="21"/>
  <c r="M52" i="21"/>
  <c r="M47" i="21"/>
  <c r="M55" i="20"/>
  <c r="M52" i="20"/>
  <c r="M47" i="20"/>
  <c r="M55" i="19"/>
  <c r="M52" i="19"/>
  <c r="M47" i="19"/>
  <c r="N52" i="1" l="1"/>
  <c r="N52" i="21"/>
  <c r="N55" i="1"/>
  <c r="N55" i="21"/>
  <c r="N55" i="15"/>
  <c r="N55" i="20"/>
  <c r="N52" i="20"/>
  <c r="N55" i="19"/>
  <c r="N52" i="19"/>
  <c r="K55" i="27"/>
  <c r="L55" i="27" s="1"/>
  <c r="K52" i="27"/>
  <c r="L52" i="27" s="1"/>
  <c r="K47" i="27"/>
  <c r="L47" i="27" s="1"/>
  <c r="K47" i="22"/>
  <c r="L47" i="22" s="1"/>
  <c r="K52" i="22"/>
  <c r="L52" i="22" s="1"/>
  <c r="K55" i="15" l="1"/>
  <c r="K55" i="1"/>
  <c r="K52" i="1"/>
  <c r="L52" i="1" s="1"/>
  <c r="K47" i="1"/>
  <c r="L47" i="1" s="1"/>
  <c r="K55" i="21"/>
  <c r="L55" i="21" s="1"/>
  <c r="K52" i="21"/>
  <c r="L52" i="21" s="1"/>
  <c r="K47" i="21"/>
  <c r="L47" i="21" s="1"/>
  <c r="K55" i="20"/>
  <c r="K52" i="20"/>
  <c r="L52" i="20" s="1"/>
  <c r="K47" i="20"/>
  <c r="L47" i="20" s="1"/>
  <c r="K55" i="19"/>
  <c r="K52" i="19"/>
  <c r="L52" i="19" s="1"/>
  <c r="K47" i="19"/>
  <c r="L47" i="19" s="1"/>
  <c r="L55" i="1" l="1"/>
  <c r="O55" i="1"/>
  <c r="P55" i="1" s="1"/>
  <c r="L55" i="15"/>
  <c r="L55" i="20"/>
  <c r="L55" i="19"/>
  <c r="I55" i="27"/>
  <c r="I52" i="27"/>
  <c r="J52" i="27" s="1"/>
  <c r="I47" i="27"/>
  <c r="J47" i="27" s="1"/>
  <c r="O35" i="27"/>
  <c r="P35" i="27" s="1"/>
  <c r="O34" i="27"/>
  <c r="P34" i="27" s="1"/>
  <c r="O33" i="27"/>
  <c r="P33" i="27" s="1"/>
  <c r="O32" i="27"/>
  <c r="P32" i="27" s="1"/>
  <c r="O31" i="27"/>
  <c r="P31" i="27" s="1"/>
  <c r="O30" i="27"/>
  <c r="P30" i="27" s="1"/>
  <c r="O29" i="27"/>
  <c r="P29" i="27" s="1"/>
  <c r="O28" i="27"/>
  <c r="P28" i="27" s="1"/>
  <c r="O27" i="27"/>
  <c r="P27" i="27" s="1"/>
  <c r="O26" i="27"/>
  <c r="P26" i="27" s="1"/>
  <c r="O25" i="27"/>
  <c r="P25" i="27" s="1"/>
  <c r="O24" i="27"/>
  <c r="P24" i="27" s="1"/>
  <c r="O23" i="27"/>
  <c r="P23" i="27" s="1"/>
  <c r="O22" i="27"/>
  <c r="P22" i="27" s="1"/>
  <c r="O21" i="27"/>
  <c r="P21" i="27" s="1"/>
  <c r="O20" i="27"/>
  <c r="P20" i="27" s="1"/>
  <c r="O19" i="27"/>
  <c r="P19" i="27" s="1"/>
  <c r="O18" i="27"/>
  <c r="P18" i="27" s="1"/>
  <c r="O17" i="27"/>
  <c r="P17" i="27" s="1"/>
  <c r="O16" i="27"/>
  <c r="P16" i="27" s="1"/>
  <c r="O15" i="27"/>
  <c r="P15" i="27" s="1"/>
  <c r="O14" i="27"/>
  <c r="P14" i="27" s="1"/>
  <c r="O13" i="27"/>
  <c r="P13" i="27" s="1"/>
  <c r="O12" i="27"/>
  <c r="P12" i="27" s="1"/>
  <c r="O11" i="27"/>
  <c r="P11" i="27" s="1"/>
  <c r="O10" i="27"/>
  <c r="O9" i="27"/>
  <c r="P9" i="27" s="1"/>
  <c r="O8" i="27"/>
  <c r="P8" i="27" s="1"/>
  <c r="O7" i="27"/>
  <c r="P7" i="27" s="1"/>
  <c r="J55" i="27" l="1"/>
  <c r="O55" i="27"/>
  <c r="P55" i="27" s="1"/>
  <c r="O52" i="27"/>
  <c r="P52" i="27" s="1"/>
  <c r="O36" i="27"/>
  <c r="P36" i="27" s="1"/>
  <c r="I52" i="22" l="1"/>
  <c r="J52" i="22" s="1"/>
  <c r="I47" i="22"/>
  <c r="J47" i="22" s="1"/>
  <c r="I55" i="23"/>
  <c r="I52" i="23"/>
  <c r="J52" i="23" s="1"/>
  <c r="I55" i="15"/>
  <c r="I52" i="1"/>
  <c r="J52" i="1" s="1"/>
  <c r="I47" i="1"/>
  <c r="J47" i="1" s="1"/>
  <c r="O52" i="23" l="1"/>
  <c r="P52" i="23" s="1"/>
  <c r="J55" i="23"/>
  <c r="O55" i="23"/>
  <c r="P55" i="23" s="1"/>
  <c r="O52" i="1"/>
  <c r="P52" i="1" s="1"/>
  <c r="O52" i="22"/>
  <c r="P52" i="22" s="1"/>
  <c r="J55" i="15"/>
  <c r="O55" i="15"/>
  <c r="P55" i="15" s="1"/>
  <c r="I55" i="20"/>
  <c r="I52" i="20"/>
  <c r="J52" i="20" s="1"/>
  <c r="I47" i="20"/>
  <c r="J47" i="20" s="1"/>
  <c r="I55" i="19"/>
  <c r="I52" i="19"/>
  <c r="J52" i="19" s="1"/>
  <c r="I47" i="19"/>
  <c r="J47" i="19" s="1"/>
  <c r="J55" i="20" l="1"/>
  <c r="O55" i="20"/>
  <c r="P55" i="20" s="1"/>
  <c r="O52" i="20"/>
  <c r="P52" i="20" s="1"/>
  <c r="J55" i="19"/>
  <c r="O55" i="19"/>
  <c r="P55" i="19" s="1"/>
  <c r="O52" i="19"/>
  <c r="P52" i="19" s="1"/>
  <c r="O52" i="21" l="1"/>
  <c r="P52" i="21" s="1"/>
  <c r="O55" i="21"/>
  <c r="P55" i="21" s="1"/>
  <c r="I36" i="15"/>
  <c r="J36" i="15" s="1"/>
  <c r="M36" i="22" l="1"/>
  <c r="N36" i="22" s="1"/>
  <c r="M36" i="15"/>
  <c r="N36" i="15" s="1"/>
  <c r="M36" i="23"/>
  <c r="N36" i="23" s="1"/>
  <c r="M36" i="21"/>
  <c r="N36" i="21" s="1"/>
  <c r="M36" i="18"/>
  <c r="N36" i="18" s="1"/>
  <c r="K36" i="23"/>
  <c r="I36" i="23"/>
  <c r="J36" i="23" s="1"/>
  <c r="O35" i="23"/>
  <c r="P35" i="23" s="1"/>
  <c r="O34" i="23"/>
  <c r="P34" i="23" s="1"/>
  <c r="O33" i="23"/>
  <c r="P33" i="23" s="1"/>
  <c r="O32" i="23"/>
  <c r="P32" i="23" s="1"/>
  <c r="O31" i="23"/>
  <c r="P31" i="23" s="1"/>
  <c r="O30" i="23"/>
  <c r="P30" i="23" s="1"/>
  <c r="O29" i="23"/>
  <c r="P29" i="23" s="1"/>
  <c r="O28" i="23"/>
  <c r="P28" i="23" s="1"/>
  <c r="O27" i="23"/>
  <c r="P27" i="23" s="1"/>
  <c r="O26" i="23"/>
  <c r="P26" i="23" s="1"/>
  <c r="O25" i="23"/>
  <c r="P25" i="23" s="1"/>
  <c r="O24" i="23"/>
  <c r="P24" i="23" s="1"/>
  <c r="O23" i="23"/>
  <c r="P23" i="23" s="1"/>
  <c r="O22" i="23"/>
  <c r="P22" i="23" s="1"/>
  <c r="O21" i="23"/>
  <c r="P21" i="23" s="1"/>
  <c r="O20" i="23"/>
  <c r="P20" i="23" s="1"/>
  <c r="O19" i="23"/>
  <c r="P19" i="23" s="1"/>
  <c r="O18" i="23"/>
  <c r="P18" i="23" s="1"/>
  <c r="O17" i="23"/>
  <c r="P17" i="23" s="1"/>
  <c r="O16" i="23"/>
  <c r="P16" i="23" s="1"/>
  <c r="O15" i="23"/>
  <c r="P15" i="23" s="1"/>
  <c r="O14" i="23"/>
  <c r="P14" i="23" s="1"/>
  <c r="O13" i="23"/>
  <c r="P13" i="23" s="1"/>
  <c r="O12" i="23"/>
  <c r="P12" i="23" s="1"/>
  <c r="O11" i="23"/>
  <c r="P11" i="23" s="1"/>
  <c r="O10" i="23"/>
  <c r="P10" i="23" s="1"/>
  <c r="O9" i="23"/>
  <c r="P9" i="23" s="1"/>
  <c r="O8" i="23"/>
  <c r="P8" i="23" s="1"/>
  <c r="O7" i="23"/>
  <c r="P7" i="23" s="1"/>
  <c r="O6" i="23"/>
  <c r="P6" i="23" s="1"/>
  <c r="K55" i="22"/>
  <c r="K36" i="22"/>
  <c r="L36" i="22" s="1"/>
  <c r="O35" i="15"/>
  <c r="O34" i="15"/>
  <c r="O33" i="15"/>
  <c r="P33" i="15" s="1"/>
  <c r="O32" i="15"/>
  <c r="O31" i="15"/>
  <c r="O30" i="15"/>
  <c r="P30" i="15" s="1"/>
  <c r="O29" i="15"/>
  <c r="O28" i="15"/>
  <c r="P28" i="15" s="1"/>
  <c r="O27" i="15"/>
  <c r="O26" i="15"/>
  <c r="P26" i="15" s="1"/>
  <c r="O25" i="15"/>
  <c r="P25" i="15" s="1"/>
  <c r="O24" i="15"/>
  <c r="O23" i="15"/>
  <c r="P23" i="15" s="1"/>
  <c r="O22" i="15"/>
  <c r="P22" i="15" s="1"/>
  <c r="O21" i="15"/>
  <c r="P21" i="15" s="1"/>
  <c r="O20" i="15"/>
  <c r="P20" i="15" s="1"/>
  <c r="O19" i="15"/>
  <c r="P19" i="15" s="1"/>
  <c r="O18" i="15"/>
  <c r="P18" i="15" s="1"/>
  <c r="O17" i="15"/>
  <c r="P17" i="15" s="1"/>
  <c r="O16" i="15"/>
  <c r="P16" i="15" s="1"/>
  <c r="O15" i="15"/>
  <c r="P15" i="15" s="1"/>
  <c r="O14" i="15"/>
  <c r="P14" i="15" s="1"/>
  <c r="O13" i="15"/>
  <c r="P13" i="15" s="1"/>
  <c r="O12" i="15"/>
  <c r="P12" i="15" s="1"/>
  <c r="O11" i="15"/>
  <c r="P11" i="15" s="1"/>
  <c r="O10" i="15"/>
  <c r="O9" i="15"/>
  <c r="O8" i="15"/>
  <c r="P8" i="15" s="1"/>
  <c r="O7" i="15"/>
  <c r="O6" i="15"/>
  <c r="P6" i="15" s="1"/>
  <c r="K36" i="20"/>
  <c r="L36" i="20" s="1"/>
  <c r="K36" i="21"/>
  <c r="L36" i="21" s="1"/>
  <c r="K36" i="1"/>
  <c r="I55" i="22"/>
  <c r="J55" i="22" s="1"/>
  <c r="I36" i="1"/>
  <c r="J36" i="1" s="1"/>
  <c r="I36" i="18"/>
  <c r="J36" i="18" s="1"/>
  <c r="O35" i="1"/>
  <c r="P35" i="1" s="1"/>
  <c r="O34" i="1"/>
  <c r="P34" i="1" s="1"/>
  <c r="O33" i="1"/>
  <c r="P33" i="1" s="1"/>
  <c r="O32" i="1"/>
  <c r="P32" i="1" s="1"/>
  <c r="O31" i="1"/>
  <c r="P31" i="1" s="1"/>
  <c r="O30" i="1"/>
  <c r="P30" i="1" s="1"/>
  <c r="O29" i="1"/>
  <c r="P29" i="1" s="1"/>
  <c r="O28" i="1"/>
  <c r="P28" i="1" s="1"/>
  <c r="O27" i="1"/>
  <c r="P27" i="1" s="1"/>
  <c r="O26" i="1"/>
  <c r="P26" i="1" s="1"/>
  <c r="O25" i="1"/>
  <c r="P25" i="1" s="1"/>
  <c r="O24" i="1"/>
  <c r="P24" i="1" s="1"/>
  <c r="O23" i="1"/>
  <c r="P23" i="1" s="1"/>
  <c r="O22" i="1"/>
  <c r="P22" i="1" s="1"/>
  <c r="O21" i="1"/>
  <c r="P21" i="1" s="1"/>
  <c r="O20" i="1"/>
  <c r="P20" i="1" s="1"/>
  <c r="O19" i="1"/>
  <c r="P19" i="1" s="1"/>
  <c r="O18" i="1"/>
  <c r="P18" i="1" s="1"/>
  <c r="O17" i="1"/>
  <c r="P17" i="1" s="1"/>
  <c r="O16" i="1"/>
  <c r="P16" i="1" s="1"/>
  <c r="O15" i="1"/>
  <c r="P15" i="1" s="1"/>
  <c r="O14" i="1"/>
  <c r="P14" i="1" s="1"/>
  <c r="O13" i="1"/>
  <c r="P13" i="1" s="1"/>
  <c r="O12" i="1"/>
  <c r="P12" i="1" s="1"/>
  <c r="O11" i="1"/>
  <c r="P11" i="1" s="1"/>
  <c r="O10" i="1"/>
  <c r="P10" i="1" s="1"/>
  <c r="O9" i="1"/>
  <c r="P9" i="1" s="1"/>
  <c r="O8" i="1"/>
  <c r="P8" i="1" s="1"/>
  <c r="O7" i="1"/>
  <c r="P7" i="1" s="1"/>
  <c r="O6" i="1"/>
  <c r="P6" i="1" s="1"/>
  <c r="M36" i="20"/>
  <c r="N36" i="20" s="1"/>
  <c r="O35" i="20"/>
  <c r="P35" i="20" s="1"/>
  <c r="O34" i="20"/>
  <c r="P34" i="20" s="1"/>
  <c r="O33" i="20"/>
  <c r="P33" i="20" s="1"/>
  <c r="O32" i="20"/>
  <c r="P32" i="20" s="1"/>
  <c r="O31" i="20"/>
  <c r="P31" i="20" s="1"/>
  <c r="O30" i="20"/>
  <c r="P30" i="20" s="1"/>
  <c r="O29" i="20"/>
  <c r="P29" i="20" s="1"/>
  <c r="O28" i="20"/>
  <c r="P28" i="20" s="1"/>
  <c r="O27" i="20"/>
  <c r="P27" i="20" s="1"/>
  <c r="O26" i="20"/>
  <c r="P26" i="20" s="1"/>
  <c r="O25" i="20"/>
  <c r="P25" i="20" s="1"/>
  <c r="O24" i="20"/>
  <c r="P24" i="20" s="1"/>
  <c r="O23" i="20"/>
  <c r="P23" i="20" s="1"/>
  <c r="O22" i="20"/>
  <c r="P22" i="20" s="1"/>
  <c r="O21" i="20"/>
  <c r="P21" i="20" s="1"/>
  <c r="O20" i="20"/>
  <c r="P20" i="20" s="1"/>
  <c r="O19" i="20"/>
  <c r="P19" i="20" s="1"/>
  <c r="O18" i="20"/>
  <c r="P18" i="20" s="1"/>
  <c r="O17" i="20"/>
  <c r="P17" i="20" s="1"/>
  <c r="O16" i="20"/>
  <c r="P16" i="20" s="1"/>
  <c r="O15" i="20"/>
  <c r="P15" i="20" s="1"/>
  <c r="O14" i="20"/>
  <c r="P14" i="20" s="1"/>
  <c r="O13" i="20"/>
  <c r="P13" i="20" s="1"/>
  <c r="O12" i="20"/>
  <c r="P12" i="20" s="1"/>
  <c r="O11" i="20"/>
  <c r="P11" i="20" s="1"/>
  <c r="O10" i="20"/>
  <c r="O9" i="20"/>
  <c r="P9" i="20" s="1"/>
  <c r="O8" i="20"/>
  <c r="P8" i="20" s="1"/>
  <c r="O7" i="20"/>
  <c r="P7" i="20" s="1"/>
  <c r="O6" i="20"/>
  <c r="P6" i="20" s="1"/>
  <c r="O35" i="22"/>
  <c r="P35" i="22" s="1"/>
  <c r="O34" i="22"/>
  <c r="P34" i="22" s="1"/>
  <c r="O33" i="22"/>
  <c r="P33" i="22" s="1"/>
  <c r="O32" i="22"/>
  <c r="P32" i="22" s="1"/>
  <c r="O31" i="22"/>
  <c r="P31" i="22" s="1"/>
  <c r="O30" i="22"/>
  <c r="P30" i="22" s="1"/>
  <c r="O29" i="22"/>
  <c r="P29" i="22" s="1"/>
  <c r="O28" i="22"/>
  <c r="P28" i="22" s="1"/>
  <c r="O27" i="22"/>
  <c r="P27" i="22" s="1"/>
  <c r="O26" i="22"/>
  <c r="P26" i="22" s="1"/>
  <c r="O25" i="22"/>
  <c r="P25" i="22" s="1"/>
  <c r="O24" i="22"/>
  <c r="P24" i="22" s="1"/>
  <c r="O23" i="22"/>
  <c r="P23" i="22" s="1"/>
  <c r="O22" i="22"/>
  <c r="P22" i="22" s="1"/>
  <c r="O21" i="22"/>
  <c r="P21" i="22" s="1"/>
  <c r="O20" i="22"/>
  <c r="P20" i="22" s="1"/>
  <c r="O19" i="22"/>
  <c r="P19" i="22" s="1"/>
  <c r="O18" i="22"/>
  <c r="P18" i="22" s="1"/>
  <c r="O17" i="22"/>
  <c r="P17" i="22" s="1"/>
  <c r="O16" i="22"/>
  <c r="P16" i="22" s="1"/>
  <c r="O15" i="22"/>
  <c r="P15" i="22" s="1"/>
  <c r="O14" i="22"/>
  <c r="P14" i="22" s="1"/>
  <c r="O13" i="22"/>
  <c r="P13" i="22" s="1"/>
  <c r="O12" i="22"/>
  <c r="P12" i="22" s="1"/>
  <c r="O11" i="22"/>
  <c r="P11" i="22" s="1"/>
  <c r="O10" i="22"/>
  <c r="P10" i="22" s="1"/>
  <c r="O9" i="22"/>
  <c r="P9" i="22" s="1"/>
  <c r="O8" i="22"/>
  <c r="P8" i="22" s="1"/>
  <c r="O7" i="22"/>
  <c r="P7" i="22" s="1"/>
  <c r="O6" i="22"/>
  <c r="P6" i="22" s="1"/>
  <c r="I36" i="20"/>
  <c r="J36" i="20" s="1"/>
  <c r="L36" i="1" l="1"/>
  <c r="L36" i="23"/>
  <c r="L55" i="22"/>
  <c r="O55" i="22"/>
  <c r="P55" i="22" s="1"/>
  <c r="O36" i="1"/>
  <c r="P36" i="1" s="1"/>
  <c r="O36" i="22"/>
  <c r="P36" i="22" s="1"/>
  <c r="O36" i="23"/>
  <c r="P36" i="23" s="1"/>
  <c r="O12" i="21"/>
  <c r="P12" i="21" s="1"/>
  <c r="O24" i="21"/>
  <c r="P24" i="21" s="1"/>
  <c r="O9" i="21"/>
  <c r="P9" i="21" s="1"/>
  <c r="O13" i="21"/>
  <c r="P13" i="21" s="1"/>
  <c r="O17" i="21"/>
  <c r="P17" i="21" s="1"/>
  <c r="O21" i="21"/>
  <c r="P21" i="21" s="1"/>
  <c r="O25" i="21"/>
  <c r="P25" i="21" s="1"/>
  <c r="O29" i="21"/>
  <c r="P29" i="21" s="1"/>
  <c r="O33" i="21"/>
  <c r="P33" i="21" s="1"/>
  <c r="O16" i="21"/>
  <c r="P16" i="21" s="1"/>
  <c r="O28" i="21"/>
  <c r="P28" i="21" s="1"/>
  <c r="O6" i="21"/>
  <c r="P6" i="21" s="1"/>
  <c r="O10" i="21"/>
  <c r="P10" i="21" s="1"/>
  <c r="O14" i="21"/>
  <c r="P14" i="21" s="1"/>
  <c r="O18" i="21"/>
  <c r="P18" i="21" s="1"/>
  <c r="O22" i="21"/>
  <c r="P22" i="21" s="1"/>
  <c r="O26" i="21"/>
  <c r="P26" i="21" s="1"/>
  <c r="O30" i="21"/>
  <c r="P30" i="21" s="1"/>
  <c r="O34" i="21"/>
  <c r="P34" i="21" s="1"/>
  <c r="O8" i="21"/>
  <c r="P8" i="21" s="1"/>
  <c r="O20" i="21"/>
  <c r="P20" i="21" s="1"/>
  <c r="O32" i="21"/>
  <c r="P32" i="21" s="1"/>
  <c r="O7" i="21"/>
  <c r="P7" i="21" s="1"/>
  <c r="O11" i="21"/>
  <c r="P11" i="21" s="1"/>
  <c r="O15" i="21"/>
  <c r="P15" i="21" s="1"/>
  <c r="O19" i="21"/>
  <c r="P19" i="21" s="1"/>
  <c r="O23" i="21"/>
  <c r="P23" i="21" s="1"/>
  <c r="O27" i="21"/>
  <c r="P27" i="21" s="1"/>
  <c r="O31" i="21"/>
  <c r="P31" i="21" s="1"/>
  <c r="O35" i="21"/>
  <c r="P35" i="21" s="1"/>
  <c r="O36" i="18"/>
  <c r="P36" i="18" s="1"/>
  <c r="O36" i="20"/>
  <c r="P36" i="20" s="1"/>
  <c r="O36" i="21"/>
  <c r="P36" i="21" s="1"/>
  <c r="O36" i="15"/>
  <c r="P36" i="15" s="1"/>
  <c r="P40" i="37" l="1"/>
  <c r="P39" i="37"/>
  <c r="O4" i="37"/>
  <c r="M4" i="37"/>
  <c r="K4" i="37"/>
</calcChain>
</file>

<file path=xl/sharedStrings.xml><?xml version="1.0" encoding="utf-8"?>
<sst xmlns="http://schemas.openxmlformats.org/spreadsheetml/2006/main" count="4757" uniqueCount="298">
  <si>
    <t>Actual</t>
  </si>
  <si>
    <t>Annual</t>
  </si>
  <si>
    <t>College</t>
  </si>
  <si>
    <t>By College Within Multi-Campus Districts</t>
  </si>
  <si>
    <t>System Total</t>
  </si>
  <si>
    <t>Yakima Valley</t>
  </si>
  <si>
    <t>Whatcom</t>
  </si>
  <si>
    <t>Walla Walla</t>
  </si>
  <si>
    <t>Tacoma</t>
  </si>
  <si>
    <t>Spokane</t>
  </si>
  <si>
    <t>South Puget Sound</t>
  </si>
  <si>
    <t>Skagit Valley</t>
  </si>
  <si>
    <t>Shoreline</t>
  </si>
  <si>
    <t>Seattle</t>
  </si>
  <si>
    <t>Renton</t>
  </si>
  <si>
    <t>Pierce</t>
  </si>
  <si>
    <t>Peninsula</t>
  </si>
  <si>
    <t>Olympic</t>
  </si>
  <si>
    <t>Lower Columbia</t>
  </si>
  <si>
    <t>Lake Washington</t>
  </si>
  <si>
    <t>Highline</t>
  </si>
  <si>
    <t>Green River</t>
  </si>
  <si>
    <t>Grays Harbor</t>
  </si>
  <si>
    <t>Everett</t>
  </si>
  <si>
    <t>Edmonds</t>
  </si>
  <si>
    <t>Columbia Basin</t>
  </si>
  <si>
    <t>Clover Park</t>
  </si>
  <si>
    <t>Clark</t>
  </si>
  <si>
    <t>Centralia</t>
  </si>
  <si>
    <t>Cascadia</t>
  </si>
  <si>
    <t>Big Bend</t>
  </si>
  <si>
    <t>Bellingham</t>
  </si>
  <si>
    <t>Bellevue</t>
  </si>
  <si>
    <t>Bates</t>
  </si>
  <si>
    <t>District</t>
  </si>
  <si>
    <t>Wenatchee Valley</t>
  </si>
  <si>
    <t>Monitoring Report</t>
  </si>
  <si>
    <t>%</t>
  </si>
  <si>
    <t>* Measures the percent change from the same quarter last year.</t>
  </si>
  <si>
    <t>Change *</t>
  </si>
  <si>
    <t>Districts are expected to maintain strong commitment to the following types of enrollments:</t>
  </si>
  <si>
    <t xml:space="preserve">Colleges under-enrolled in a monitored enrollment type may be subject to a reduction in </t>
  </si>
  <si>
    <t>enrollments and associated funding.</t>
  </si>
  <si>
    <r>
      <rPr>
        <sz val="11"/>
        <color indexed="8"/>
        <rFont val="Calibri"/>
        <family val="2"/>
      </rPr>
      <t xml:space="preserve">•  </t>
    </r>
    <r>
      <rPr>
        <sz val="11"/>
        <color theme="1"/>
        <rFont val="Calibri"/>
        <family val="2"/>
        <scheme val="minor"/>
      </rPr>
      <t>Adult Basic Education</t>
    </r>
  </si>
  <si>
    <t>•  Apprenticeships</t>
  </si>
  <si>
    <t>•  I-BEST</t>
  </si>
  <si>
    <t>Enrollment Rule Policy</t>
  </si>
  <si>
    <r>
      <rPr>
        <b/>
        <sz val="11"/>
        <color indexed="8"/>
        <rFont val="Calibri"/>
        <family val="2"/>
      </rPr>
      <t>Note:</t>
    </r>
    <r>
      <rPr>
        <sz val="11"/>
        <color theme="1"/>
        <rFont val="Calibri"/>
        <family val="2"/>
        <scheme val="minor"/>
      </rPr>
      <t xml:space="preserve">  Each worksheet contained in this workbook includes a "by college within district" data table</t>
    </r>
  </si>
  <si>
    <t>is located below each monitoring report.</t>
  </si>
  <si>
    <t>* Measures the percent change from the same quarter the prior year.</t>
  </si>
  <si>
    <t>* Measures the percent change from the same quarter of the prior year.</t>
  </si>
  <si>
    <t>Actual enrollments will be compared to the prior year and quarter enrollment levels.</t>
  </si>
  <si>
    <t>Seattle Central</t>
  </si>
  <si>
    <t>DegreeTitle</t>
  </si>
  <si>
    <t>Bellevue Total</t>
  </si>
  <si>
    <t>Centralia Total</t>
  </si>
  <si>
    <t>Columbia Basin Total</t>
  </si>
  <si>
    <t>Lake Washington Total</t>
  </si>
  <si>
    <t>Olympic Total</t>
  </si>
  <si>
    <t>Peninsula Total</t>
  </si>
  <si>
    <t>Seattle Central Total</t>
  </si>
  <si>
    <t>Green River Total</t>
  </si>
  <si>
    <t>Change*</t>
  </si>
  <si>
    <t xml:space="preserve">as well as the criteria used to calculate the FTES in the SBCTC Data Warehouse.   This information </t>
  </si>
  <si>
    <t>Basic Education for Adults FTE Enrollments</t>
  </si>
  <si>
    <t>Enrollment Monitoring Report</t>
  </si>
  <si>
    <t>Clover Park Total</t>
  </si>
  <si>
    <t>Highline Total</t>
  </si>
  <si>
    <t>Skagit Valley Total</t>
  </si>
  <si>
    <t>Yakima Valley Total</t>
  </si>
  <si>
    <t>Year</t>
  </si>
  <si>
    <t>% of Prior</t>
  </si>
  <si>
    <t>Clark Total</t>
  </si>
  <si>
    <t>Non-Matriculated*</t>
  </si>
  <si>
    <t>Wenatchee Valley Total</t>
  </si>
  <si>
    <t>International FTE Enrollments - All Funding Sources</t>
  </si>
  <si>
    <t>International Contract FTE Enrollments</t>
  </si>
  <si>
    <t xml:space="preserve"> </t>
  </si>
  <si>
    <t>Cascadia Total</t>
  </si>
  <si>
    <t>Grays Harbor Total</t>
  </si>
  <si>
    <r>
      <rPr>
        <b/>
        <sz val="8"/>
        <color theme="1"/>
        <rFont val="Arial"/>
        <family val="2"/>
      </rPr>
      <t>*Non-Matriculated:</t>
    </r>
    <r>
      <rPr>
        <sz val="8"/>
        <color theme="1"/>
        <rFont val="Arial"/>
        <family val="2"/>
      </rPr>
      <t xml:space="preserve">  enrollment in applied baccalaureate courses by students not enrolled in a specified BAS program (not "I" Intent) </t>
    </r>
  </si>
  <si>
    <t>Monitoring report</t>
  </si>
  <si>
    <t>Total FTE Enrollments - All Funding Sources</t>
  </si>
  <si>
    <t>WorkFirst FTE Enrollments</t>
  </si>
  <si>
    <t>State Supported FTE Enrollments</t>
  </si>
  <si>
    <t>Contract Funded FTE Enrollments</t>
  </si>
  <si>
    <t>Apprenticeship FTE Enrollments</t>
  </si>
  <si>
    <t>I-BEST FTE Enrollments</t>
  </si>
  <si>
    <t>eLearning FTE Enrollments</t>
  </si>
  <si>
    <t>Corrections Programs FTE Enrollments</t>
  </si>
  <si>
    <t>Applied Baccalaureate FTE Enrollments</t>
  </si>
  <si>
    <t>Running Start FTE Enrollments</t>
  </si>
  <si>
    <t>Worker Retraining FTE Enrollments</t>
  </si>
  <si>
    <t>Applied Baccalaureate Program FTE Enrollments</t>
  </si>
  <si>
    <t>Self Supported FTE Enrollments</t>
  </si>
  <si>
    <t>Spokane Falls</t>
  </si>
  <si>
    <t>Note:  The budget bill set a Running Start target for the system of 11,558 FTES.</t>
  </si>
  <si>
    <t>Pierce Fort Steilacoom</t>
  </si>
  <si>
    <t>Bellingham Total</t>
  </si>
  <si>
    <t>Whatcom Total</t>
  </si>
  <si>
    <t>Seattle North</t>
  </si>
  <si>
    <t>Seattle South</t>
  </si>
  <si>
    <t>query_run_date</t>
  </si>
  <si>
    <t>year</t>
  </si>
  <si>
    <t>quarter</t>
  </si>
  <si>
    <t>district</t>
  </si>
  <si>
    <t>college</t>
  </si>
  <si>
    <t>apprenticeship</t>
  </si>
  <si>
    <t>beda</t>
  </si>
  <si>
    <t>corrections</t>
  </si>
  <si>
    <t>elearning</t>
  </si>
  <si>
    <t>ibest</t>
  </si>
  <si>
    <t>intl_contract</t>
  </si>
  <si>
    <t>intl</t>
  </si>
  <si>
    <t>running_start</t>
  </si>
  <si>
    <t>workfirst</t>
  </si>
  <si>
    <t>wrt</t>
  </si>
  <si>
    <t>Pierce Puyallup</t>
  </si>
  <si>
    <t>Seattle Vocational Institute</t>
  </si>
  <si>
    <t>NULL</t>
  </si>
  <si>
    <t>updated by:</t>
  </si>
  <si>
    <t>date:</t>
  </si>
  <si>
    <t>current year:</t>
  </si>
  <si>
    <t xml:space="preserve"> Pierce District Total </t>
  </si>
  <si>
    <t xml:space="preserve"> Seattle District Total </t>
  </si>
  <si>
    <t xml:space="preserve"> Spokane District Total </t>
  </si>
  <si>
    <t>bas</t>
  </si>
  <si>
    <t>bas_program</t>
  </si>
  <si>
    <t>Bachelor of Applied Arts in Interior Design</t>
  </si>
  <si>
    <t>Bachelor of Applied Science in Applied Accounting</t>
  </si>
  <si>
    <t>Bachelor of Applied Science in Data Analytics</t>
  </si>
  <si>
    <t>Bachelor of Applied Science in Health Promotion and Management</t>
  </si>
  <si>
    <t>Bachelor of Applied Science in Healthcare Management and Leadership</t>
  </si>
  <si>
    <t>Bachelor of Applied Science in Information Systems and Technology</t>
  </si>
  <si>
    <t>Bachelor of Applied Science in Molecular Biosciences</t>
  </si>
  <si>
    <t>Bachelor of Applied Science in Applied Management</t>
  </si>
  <si>
    <t>Bachelor of Applied Science in Diesel Technology</t>
  </si>
  <si>
    <t>Bachelor of Applied Science in Information Technology: Application Development</t>
  </si>
  <si>
    <t>Bachelor of Applied Science in Dental Hygiene</t>
  </si>
  <si>
    <t>Bachelor of Applied Science in Dental  Hygiene</t>
  </si>
  <si>
    <t>Bachelor of Applied Science in Information Technology</t>
  </si>
  <si>
    <t>Bachelor of Applied Science in Project Management</t>
  </si>
  <si>
    <t>Bachelor of Science in Nursing</t>
  </si>
  <si>
    <t>Bachelor of Applied Science in Aeronautical Science</t>
  </si>
  <si>
    <t>Bachelor of Applied Science in Marketing and Entrepreneurship</t>
  </si>
  <si>
    <t>Bachelor of Applied Science in Global Trade and Logistics</t>
  </si>
  <si>
    <t>Bachelor of Applied Science in Respiratory Care</t>
  </si>
  <si>
    <t>Bachelor of Applied Science in Public Health</t>
  </si>
  <si>
    <t>Bachelor of Applied Science in Information Systems</t>
  </si>
  <si>
    <t>Bachelor of Applied Science in Allied Health</t>
  </si>
  <si>
    <t>Bachelor of Applied Science in Information Technology: Networking</t>
  </si>
  <si>
    <t>Bachelor of Applied Science in Early Childhood Education</t>
  </si>
  <si>
    <t>Bachelor of Applied Science in International Business</t>
  </si>
  <si>
    <t>Bachelor of Applied Science in Hospitality Management</t>
  </si>
  <si>
    <t>Bachelor of Applied Science in Environmental Conservation</t>
  </si>
  <si>
    <t>Bachelor of Applied Science in Engineering Technology</t>
  </si>
  <si>
    <t>Bachelor of Applied Science in Sustainable Practices</t>
  </si>
  <si>
    <t>Bachelor of Applied Science in Organizational Management</t>
  </si>
  <si>
    <t>Bachelor of Applied Sciences in Information Systems and Technology</t>
  </si>
  <si>
    <t>Bachelor of Applied Science in Operations Management</t>
  </si>
  <si>
    <t>Bachelor of Applied Science in Homeland Security Emergency Management</t>
  </si>
  <si>
    <t>Bachelor of Applied Science in Teaching</t>
  </si>
  <si>
    <t>Spokane Falls Total</t>
  </si>
  <si>
    <t>Bachelor of Applied Science in Health Information Management</t>
  </si>
  <si>
    <t>College Total</t>
  </si>
  <si>
    <t>Private Career Schools</t>
  </si>
  <si>
    <t>Bachelor of Science in Computer Science</t>
  </si>
  <si>
    <t>Source: SBCTC Data Warehouse, Stuclass table, Fund_Source_Enrollment = S, C, or U.</t>
  </si>
  <si>
    <t>Source: SBCTC Data Warehouse, Stuclass table, Fund_Source_Enrollment = S.</t>
  </si>
  <si>
    <t>Source: SBCTC Data Warehouse, Stuclass table, Fund_Source_Enrollment = C.</t>
  </si>
  <si>
    <t>Source: SBCTC Data Warehouse, Stuclass table, Fund_Source_Enrollment = U.</t>
  </si>
  <si>
    <t>Source: SBCTC Data Warehouse, Stuclass table, Fee Pay Status = 91, D7, D8, or D9, Fund_Source_Enrollment = S.</t>
  </si>
  <si>
    <t>Source: SBCTC Data Warehouse, Stuclass, all enrollments for students enrolled in a BAS program (Student table, Intent = I and Program_Code on BAS program list);</t>
  </si>
  <si>
    <t>300 and 400 level course enrollments for non-matriculated students (Class table, Course_Num begins with 3 or 4 and College on the BAS Program List).</t>
  </si>
  <si>
    <t>Source: SBCTC Data Warehouse, Stuclass table, Kind_of_Enrollment = 38.</t>
  </si>
  <si>
    <t>Note: I-BEST FTE are counted as enhanced FTE (1.75 times regular FTE).</t>
  </si>
  <si>
    <t>Source: SBCTC Data Warehouse, Stuclass table, IBEST = Y.</t>
  </si>
  <si>
    <t>Source: SBCTC Data Warehouse, Stuclass table, Kind_of_Enrollment = 32.</t>
  </si>
  <si>
    <t>Source: SBCTC Data Warehouse, Stuclass table, Kind_of_Enrollment = 31.</t>
  </si>
  <si>
    <t>Source: SBCTC Data Warehouse, Stuclass, Fund_Source_Enrollment = S, C, or U and Student table, International_Student = Y.</t>
  </si>
  <si>
    <t>Source: SBCTC Data Warehouse, Stuclass table, Fund_Source_Enrollment = S, C, or U and Dist_Ed begins with 1, 2, 3, 4, 5, 6, 7, or 8.</t>
  </si>
  <si>
    <t>Note: Web Enhanced FTES (Dist_ed begins with 9) are not included.</t>
  </si>
  <si>
    <t>Source: SBCTC Data Warehouse, Stuclass table, Kind_of_Enrollment = 13 or 16</t>
  </si>
  <si>
    <t xml:space="preserve">Source: SBCTC Data Warehouse, Stuclass and Unusual Action Code tables, all FTE enrollments for students with an unusual action code = B!. </t>
  </si>
  <si>
    <t>Basic Food Employment Training (BFET) FTE Enrollments</t>
  </si>
  <si>
    <t>bfet</t>
  </si>
  <si>
    <t>Basic Food, Employment and Training (BFET) FTE Enrollments</t>
  </si>
  <si>
    <t>Opportunity Grant FTE Enrollments</t>
  </si>
  <si>
    <t>oppgrant</t>
  </si>
  <si>
    <t>total</t>
  </si>
  <si>
    <t>state</t>
  </si>
  <si>
    <t>contract</t>
  </si>
  <si>
    <t>self</t>
  </si>
  <si>
    <t xml:space="preserve">Source: SBCTC Data Warehouse, Financial Aid Award Detail table, Awd_Code = ZD - ZI or begins with 912 and ends with 3??, Awd_Status = 2, and Awd_Amount &gt; 0 </t>
  </si>
  <si>
    <t>Bachelor of Applied Science in Teaching and Early Learning</t>
  </si>
  <si>
    <t>Bachelor of Applied Science in Digital Marketing</t>
  </si>
  <si>
    <t>Edmonds Total</t>
  </si>
  <si>
    <t>Bachelor of Applied Science in Behavioral Healthcare</t>
  </si>
  <si>
    <t>Bachelor of Applied Science in Digital Gaming and Interactive Media</t>
  </si>
  <si>
    <t>Bachelor of Applied Science in Residential and Commercial Property Management</t>
  </si>
  <si>
    <t>Bachelor of Applied Science in Workforce and Trades Leadership</t>
  </si>
  <si>
    <t>Bachelor of Applied Science in Community Health</t>
  </si>
  <si>
    <t>Bachelor of Applied Science in Teacher Education</t>
  </si>
  <si>
    <t>Spokane Total</t>
  </si>
  <si>
    <t>Tacoma total</t>
  </si>
  <si>
    <t>Renton Total</t>
  </si>
  <si>
    <t>Seattle North Total</t>
  </si>
  <si>
    <t>Seattle South Total</t>
  </si>
  <si>
    <t>Bachelor of Applied Science in Digital Filmmaking</t>
  </si>
  <si>
    <t>Bachelor of Applied Science in Applied Management and Entrepreneurship</t>
  </si>
  <si>
    <t>Bachelor of Applied Science in Sustainable Agriculture Systems</t>
  </si>
  <si>
    <t>Bachelor of Applied Science in Human Services</t>
  </si>
  <si>
    <t>Bachelor of Applied Science in Early Childhood Education: Infant and Child Mental Health</t>
  </si>
  <si>
    <t>Bachelor of Applied Science in Community Health Pathway Respiratory Care</t>
  </si>
  <si>
    <t>Bachelor of Applied Science in Realtime Reporting: Court Reporting and Captioning</t>
  </si>
  <si>
    <t>Bachelor of Applied Science in Community Health Pathway Paramedicine</t>
  </si>
  <si>
    <t>Bachelor of Applied Science in Community Health PRQ</t>
  </si>
  <si>
    <t>Note 1: Financial Aid data is processed and reviewed after other enrollment data, so opportunity grant enrollment numbers will often be delayed and added to this report when available</t>
  </si>
  <si>
    <t>Opportunity Grant FTE Enrollments (note 1)</t>
  </si>
  <si>
    <t>Source: SBCTC Data Warehouse, Stuclass, Fund_Source_Enrollment = S, C, or U and Student table, Work_Attnd = 60, 61, 74, 76, 77, or 79.</t>
  </si>
  <si>
    <t>Bachelor of Applied Science in Healthcare Informatics</t>
  </si>
  <si>
    <t>Bachelor of Applied Science in Radiation and Imaging Sciences</t>
  </si>
  <si>
    <t>Bachelor of Applied Science in Teacher Education: Elementary Education and Special Education</t>
  </si>
  <si>
    <t>Bachelor of Applied Science in Child, Youth and Family Studies</t>
  </si>
  <si>
    <t>Bachelor of Applied Science in Forest Resource Management</t>
  </si>
  <si>
    <t>Bachelor of Applied Science in Teacher Education: Elementary and Special Education</t>
  </si>
  <si>
    <t>Bachelor of Applied Science in Information Technology: Network Administration and Security</t>
  </si>
  <si>
    <t>Bachelor of Applied Science in Information Technology: Software Development</t>
  </si>
  <si>
    <t>Bachelor of Applied Behavior Science in Youth Development</t>
  </si>
  <si>
    <t>Bachelor of Applied Science in Computing and Software Development</t>
  </si>
  <si>
    <t>Bachelor of Applied Science in Design</t>
  </si>
  <si>
    <t>Bachelor of Applied Science in Transportation, Logistics and Supply Chain Management</t>
  </si>
  <si>
    <t>Bachelor of Applied Science in Organizational Leadership and Technical Management</t>
  </si>
  <si>
    <t>Bachelor of Applied Science in Application Development</t>
  </si>
  <si>
    <t>Bachelor of Applied Science in Information Technology: Computer Network Architecture</t>
  </si>
  <si>
    <t>Bachelor of Applied Science in Applied Behavioral Science</t>
  </si>
  <si>
    <t>Bachelor of Applied Science in Professional Technical Education and Instructional Design</t>
  </si>
  <si>
    <t>Bachelor of Applied Science in Sustainable Building Science Technology</t>
  </si>
  <si>
    <t>Bachelor of Applied Science in Business Management</t>
  </si>
  <si>
    <t>tdulany</t>
  </si>
  <si>
    <t>Bachelor of Applied Science in Funeral Service Education</t>
  </si>
  <si>
    <t>Bachelor of Applied Science in Fire Services Leadership and Management</t>
  </si>
  <si>
    <t>Bachelor of Applied Science in Cybersecurity</t>
  </si>
  <si>
    <t>Bachelor of Applied Science in Interior Design</t>
  </si>
  <si>
    <t>Bachelor of Applied Science in Integrated Design</t>
  </si>
  <si>
    <t>Lower Columbia Total</t>
  </si>
  <si>
    <t>Bachelor of Applied Science in Applied Business Management</t>
  </si>
  <si>
    <t>Source: SBCTC Data Warehouse, Stuclass table, Fund_Source_Enrollment = S, CIP code begins with 32</t>
  </si>
  <si>
    <t>Bachelor of Applied Science in Information Technology App Development Mobile Platforms</t>
  </si>
  <si>
    <t>Bachelor of Applied Science in Cybersecurity and Forensics</t>
  </si>
  <si>
    <t>ctcLink Deployment Group 4</t>
  </si>
  <si>
    <t>ctcLink Deployment Group 5</t>
  </si>
  <si>
    <t>ctcLink Deployment Group 6</t>
  </si>
  <si>
    <t>Pierce Total</t>
  </si>
  <si>
    <t>Actual**</t>
  </si>
  <si>
    <t>**Starting Spring 20, Pierce colleges will be consolidated under "Pierce" in the table above.</t>
  </si>
  <si>
    <t>Summer 19</t>
  </si>
  <si>
    <t>Fall 19</t>
  </si>
  <si>
    <t>Winter 20</t>
  </si>
  <si>
    <t>Spring 20</t>
  </si>
  <si>
    <t>2019-20</t>
  </si>
  <si>
    <t>C01</t>
  </si>
  <si>
    <t>Bachelor of Applied Science in Accounting with International Accounting</t>
  </si>
  <si>
    <t>Prelim</t>
  </si>
  <si>
    <t>Worker Retraining FTE Enrollments
By College Within Multi-Campus Districts</t>
  </si>
  <si>
    <r>
      <t xml:space="preserve">eLearning FTE Enrollments </t>
    </r>
    <r>
      <rPr>
        <b/>
        <sz val="11"/>
        <rFont val="Arial"/>
        <family val="2"/>
      </rPr>
      <t>(</t>
    </r>
    <r>
      <rPr>
        <b/>
        <sz val="11"/>
        <color rgb="FFFF0000"/>
        <rFont val="Arial"/>
        <family val="2"/>
      </rPr>
      <t>Note: Use spring &amp; summer 20 data with caution. Some colleges appear to have recoded classes that were forced online due to pandemic conditions, while others may have retained their previous coding despite transition to online course delivery</t>
    </r>
    <r>
      <rPr>
        <b/>
        <sz val="11"/>
        <rFont val="Arial"/>
        <family val="2"/>
      </rPr>
      <t>)</t>
    </r>
  </si>
  <si>
    <t>Bachelor of Applied Science in Mechatronics Engineering Technology and Automation</t>
  </si>
  <si>
    <t>Bachelor of Applied Science in Health Physics</t>
  </si>
  <si>
    <t>Bachelor of Applied Science in Applied Management-Entrepreneurship</t>
  </si>
  <si>
    <t>Bachelor of Applied Science-Applied Management</t>
  </si>
  <si>
    <t>Bachelor of Applied Science-Diesel Technology</t>
  </si>
  <si>
    <t>Bachelor of Applied Science-Information Technology:  Application Development</t>
  </si>
  <si>
    <t>Bachelor of Applied Science-Teacher Education: Elementary Education</t>
  </si>
  <si>
    <t>Bachelor of Applied Science - BAS: Child Youth Family Studies</t>
  </si>
  <si>
    <t>Bachelor of Applied Science: BAS: Information Technology Application Development</t>
  </si>
  <si>
    <t>Bachelor of Applied Science - Cybersecurity &amp; Forensics</t>
  </si>
  <si>
    <t>Bachelor of Applied Science - Global Trade &amp; Logistics</t>
  </si>
  <si>
    <t>Bachelor of Applied Science - Integrated Design</t>
  </si>
  <si>
    <t>Bachelor of Applied Science - Respiratory Care</t>
  </si>
  <si>
    <t>Bachelor of Applied Science - Teaching &amp; Early Learning</t>
  </si>
  <si>
    <t>Bachelor of Applied Science - Youth Development</t>
  </si>
  <si>
    <t>Bachelor of Applied Science - Allied Health</t>
  </si>
  <si>
    <t>Bachelor of Applied Science - Applied Behavioral Science</t>
  </si>
  <si>
    <t>Bachelor of Applied Science - Information Technology: Networking</t>
  </si>
  <si>
    <t>Bachelor of Applied Science - International Business</t>
  </si>
  <si>
    <t>Bachelor of Applied Science Degree in Accounting</t>
  </si>
  <si>
    <t>Bachelor of Applied Science Degree in Application Development</t>
  </si>
  <si>
    <t>Bachelor of Applied Science Degree in Early Childhood Education</t>
  </si>
  <si>
    <t>Bachelor of Applied Science Degree in Residential and Commercial Property Management</t>
  </si>
  <si>
    <t>Certificate of Accountancy</t>
  </si>
  <si>
    <t>Bachelor of Applied Science - Hospitality Management</t>
  </si>
  <si>
    <t>Bachelor of Applied Science - Professional Technical Education and Instructional Design</t>
  </si>
  <si>
    <t>Bachelor of Applied Science - Sustainable Building Science Technology</t>
  </si>
  <si>
    <t>Bachelor of Applied Science in IT Networking-Information Systems and Technology</t>
  </si>
  <si>
    <t>Bachelor of Applied Science - Engineering Technology</t>
  </si>
  <si>
    <t>Bachelor of Applied Science - Teaching</t>
  </si>
  <si>
    <t xml:space="preserve">Note: Prior to fall 2019, BEdA FTEs excluded those with "Other" basic_skill_cat coding. </t>
  </si>
  <si>
    <t>Short Term Certificate - Sustainable Building Science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</si>
</sst>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_(* #,##0_);_(* \(#,##0\);_(* &quot;-&quot;??_);_(@_)"/>
    <numFmt numFmtId="165" formatCode="[$-1010409]#,##0;\-#,##0"/>
    <numFmt numFmtId="166" formatCode="&quot;$&quot;#,##0"/>
    <numFmt numFmtId="167" formatCode="0.0"/>
    <numFmt numFmtId="168" formatCode="0.0%"/>
  </numFmts>
  <fonts count="49">
    <font>
      <sz val="11"/>
      <color theme="1"/>
      <name val="Calibri"/>
      <family val="2"/>
      <scheme val="minor"/>
    </font>
    <font>
      <sz val="11"/>
      <color indexed="8"/>
      <name val="Calibri"/>
      <family val="2"/>
    </font>
    <font>
      <sz val="10"/>
      <name val="Arial"/>
      <family val="2"/>
    </font>
    <font>
      <sz val="10"/>
      <color indexed="8"/>
      <name val="Arial"/>
      <family val="2"/>
    </font>
    <font>
      <b/>
      <sz val="9"/>
      <name val="Arial"/>
      <family val="2"/>
    </font>
    <font>
      <sz val="12"/>
      <name val="Arial"/>
      <family val="2"/>
    </font>
    <font>
      <sz val="9"/>
      <color indexed="8"/>
      <name val="Arial"/>
      <family val="2"/>
    </font>
    <font>
      <b/>
      <sz val="9"/>
      <color indexed="8"/>
      <name val="Arial"/>
      <family val="2"/>
    </font>
    <font>
      <sz val="11"/>
      <color indexed="8"/>
      <name val="Calibri"/>
      <family val="2"/>
    </font>
    <font>
      <sz val="10"/>
      <color indexed="8"/>
      <name val="Arial"/>
      <family val="2"/>
    </font>
    <font>
      <b/>
      <sz val="11"/>
      <color indexed="8"/>
      <name val="Calibri"/>
      <family val="2"/>
    </font>
    <font>
      <sz val="8"/>
      <color indexed="8"/>
      <name val="Arial"/>
      <family val="2"/>
    </font>
    <font>
      <b/>
      <sz val="11"/>
      <color indexed="8"/>
      <name val="Arial"/>
      <family val="2"/>
    </font>
    <font>
      <sz val="9"/>
      <color indexed="8"/>
      <name val="Arial"/>
      <family val="2"/>
    </font>
    <font>
      <i/>
      <sz val="9"/>
      <color indexed="8"/>
      <name val="Arial"/>
      <family val="2"/>
    </font>
    <font>
      <sz val="8"/>
      <name val="Arial"/>
      <family val="2"/>
    </font>
    <font>
      <sz val="9"/>
      <name val="Arial"/>
      <family val="2"/>
    </font>
    <font>
      <i/>
      <sz val="9"/>
      <name val="Arial"/>
      <family val="2"/>
    </font>
    <font>
      <b/>
      <i/>
      <sz val="9"/>
      <color indexed="8"/>
      <name val="Arial"/>
      <family val="2"/>
    </font>
    <font>
      <i/>
      <sz val="8"/>
      <name val="Arial"/>
      <family val="2"/>
    </font>
    <font>
      <sz val="11"/>
      <color theme="1"/>
      <name val="Calibri"/>
      <family val="2"/>
      <scheme val="minor"/>
    </font>
    <font>
      <sz val="10"/>
      <color theme="1"/>
      <name val="Arial"/>
      <family val="2"/>
    </font>
    <font>
      <b/>
      <sz val="11"/>
      <color theme="1"/>
      <name val="Calibri"/>
      <family val="2"/>
      <scheme val="minor"/>
    </font>
    <font>
      <b/>
      <sz val="9"/>
      <color theme="1"/>
      <name val="Arial"/>
      <family val="2"/>
    </font>
    <font>
      <sz val="9"/>
      <color theme="1"/>
      <name val="Arial"/>
      <family val="2"/>
    </font>
    <font>
      <sz val="10"/>
      <name val="Arial"/>
      <family val="2"/>
    </font>
    <font>
      <i/>
      <sz val="9"/>
      <color theme="1"/>
      <name val="Arial"/>
      <family val="2"/>
    </font>
    <font>
      <sz val="11"/>
      <color rgb="FFFF0000"/>
      <name val="Calibri"/>
      <family val="2"/>
      <scheme val="minor"/>
    </font>
    <font>
      <sz val="12"/>
      <color theme="1"/>
      <name val="Times New Roman"/>
      <family val="2"/>
    </font>
    <font>
      <sz val="11"/>
      <color theme="1"/>
      <name val="Arial Narrow"/>
      <family val="2"/>
    </font>
    <font>
      <sz val="10"/>
      <name val="Tahoma"/>
      <family val="2"/>
    </font>
    <font>
      <sz val="10"/>
      <color indexed="16"/>
      <name val="Arial"/>
      <family val="2"/>
    </font>
    <font>
      <b/>
      <sz val="10"/>
      <color indexed="32"/>
      <name val="Arial"/>
      <family val="2"/>
    </font>
    <font>
      <sz val="11"/>
      <name val="CG Times"/>
      <family val="1"/>
    </font>
    <font>
      <u/>
      <sz val="10"/>
      <color indexed="12"/>
      <name val="Arial"/>
      <family val="2"/>
    </font>
    <font>
      <sz val="10"/>
      <name val="MS Sans Serif"/>
      <family val="2"/>
    </font>
    <font>
      <sz val="11"/>
      <color theme="1"/>
      <name val="Times New Roman"/>
      <family val="1"/>
    </font>
    <font>
      <b/>
      <sz val="18"/>
      <name val="CG Times"/>
      <family val="1"/>
    </font>
    <font>
      <b/>
      <sz val="8"/>
      <color theme="1"/>
      <name val="Arial"/>
      <family val="2"/>
    </font>
    <font>
      <sz val="8"/>
      <color theme="1"/>
      <name val="Arial"/>
      <family val="2"/>
    </font>
    <font>
      <i/>
      <sz val="8"/>
      <color theme="1"/>
      <name val="Arial"/>
      <family val="2"/>
    </font>
    <font>
      <b/>
      <sz val="8"/>
      <color indexed="8"/>
      <name val="Arial"/>
      <family val="2"/>
    </font>
    <font>
      <b/>
      <i/>
      <sz val="11"/>
      <color indexed="8"/>
      <name val="Arial"/>
      <family val="2"/>
    </font>
    <font>
      <sz val="10"/>
      <name val="Arial"/>
      <family val="2"/>
    </font>
    <font>
      <b/>
      <sz val="12"/>
      <color theme="9"/>
      <name val="Arial"/>
      <family val="2"/>
    </font>
    <font>
      <b/>
      <sz val="11"/>
      <color theme="9" tint="-0.249977111117893"/>
      <name val="Arial"/>
      <family val="2"/>
    </font>
    <font>
      <b/>
      <sz val="11"/>
      <color rgb="FFFF0000"/>
      <name val="Arial"/>
      <family val="2"/>
    </font>
    <font>
      <b/>
      <sz val="11"/>
      <name val="Arial"/>
      <family val="2"/>
    </font>
    <font>
      <b/>
      <sz val="9"/>
      <color rgb="FFFF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3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30">
    <border>
      <left/>
      <right/>
      <top/>
      <bottom/>
      <diagonal/>
    </border>
    <border>
      <left style="thin">
        <color indexed="64"/>
      </left>
      <right style="medium">
        <color indexed="64"/>
      </right>
      <top style="medium">
        <color indexed="64"/>
      </top>
      <bottom/>
      <diagonal/>
    </border>
    <border>
      <left/>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s>
  <cellStyleXfs count="61515">
    <xf numFmtId="0" fontId="0" fillId="0" borderId="0"/>
    <xf numFmtId="38" fontId="5" fillId="0" borderId="0"/>
    <xf numFmtId="43" fontId="8"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alignment wrapText="1"/>
    </xf>
    <xf numFmtId="0" fontId="2" fillId="0" borderId="0">
      <alignment wrapText="1"/>
    </xf>
    <xf numFmtId="0" fontId="21" fillId="0" borderId="0"/>
    <xf numFmtId="0" fontId="20" fillId="0" borderId="0"/>
    <xf numFmtId="0" fontId="2" fillId="0" borderId="0"/>
    <xf numFmtId="9" fontId="8"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9" fillId="0" borderId="0" applyFont="0" applyFill="0" applyBorder="0" applyAlignment="0" applyProtection="0"/>
    <xf numFmtId="9" fontId="2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5" fillId="0" borderId="0">
      <alignment wrapText="1"/>
    </xf>
    <xf numFmtId="0" fontId="3" fillId="0" borderId="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2" fillId="0" borderId="0" applyFont="0" applyFill="0" applyBorder="0" applyAlignment="0" applyProtection="0">
      <alignment wrapText="1"/>
    </xf>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alignmen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wrapText="1"/>
    </xf>
    <xf numFmtId="0" fontId="31" fillId="3" borderId="0" applyNumberFormat="0" applyFill="0" applyBorder="0" applyAlignment="0">
      <alignment horizontal="left"/>
    </xf>
    <xf numFmtId="44" fontId="2"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8" fontId="32" fillId="4" borderId="0" applyBorder="0"/>
    <xf numFmtId="38" fontId="33" fillId="0" borderId="24" applyNumberFormat="0" applyFill="0" applyBorder="0" applyAlignment="0" applyProtection="0"/>
    <xf numFmtId="0" fontId="34" fillId="0" borderId="0" applyNumberFormat="0" applyFill="0" applyBorder="0" applyAlignment="0" applyProtection="0">
      <alignment vertical="top"/>
      <protection locked="0"/>
    </xf>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0"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8" fillId="0" borderId="0"/>
    <xf numFmtId="0" fontId="21" fillId="0" borderId="0"/>
    <xf numFmtId="0" fontId="28" fillId="0" borderId="0"/>
    <xf numFmtId="0" fontId="20"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166" fontId="3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 fillId="0" borderId="0">
      <alignment wrapText="1"/>
    </xf>
    <xf numFmtId="0" fontId="3" fillId="0" borderId="0"/>
    <xf numFmtId="0" fontId="2" fillId="0" borderId="0"/>
    <xf numFmtId="0" fontId="2" fillId="0" borderId="0"/>
    <xf numFmtId="0" fontId="2" fillId="0" borderId="0"/>
    <xf numFmtId="0" fontId="3" fillId="0" borderId="0"/>
    <xf numFmtId="0" fontId="2" fillId="0" borderId="0">
      <alignment wrapText="1"/>
    </xf>
    <xf numFmtId="0" fontId="2" fillId="0" borderId="0">
      <alignment wrapText="1"/>
    </xf>
    <xf numFmtId="0" fontId="2" fillId="0" borderId="0">
      <alignment wrapText="1"/>
    </xf>
    <xf numFmtId="0" fontId="3"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0"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9" fillId="0" borderId="0"/>
    <xf numFmtId="0" fontId="2" fillId="0" borderId="0"/>
    <xf numFmtId="0" fontId="29" fillId="0" borderId="0"/>
    <xf numFmtId="0" fontId="29" fillId="0" borderId="0"/>
    <xf numFmtId="0" fontId="3" fillId="0" borderId="0"/>
    <xf numFmtId="0" fontId="29" fillId="0" borderId="0"/>
    <xf numFmtId="9" fontId="2" fillId="0" borderId="0" applyFont="0" applyFill="0" applyBorder="0" applyAlignment="0" applyProtection="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wrapText="1"/>
    </xf>
    <xf numFmtId="9" fontId="2" fillId="0" borderId="0" applyFont="0" applyFill="0" applyBorder="0" applyAlignment="0" applyProtection="0">
      <alignment wrapText="1"/>
    </xf>
    <xf numFmtId="9" fontId="2"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37" fontId="37" fillId="0" borderId="0" applyNumberFormat="0" applyFill="0" applyBorder="0" applyProtection="0">
      <alignment horizontal="centerContinuous"/>
    </xf>
    <xf numFmtId="37" fontId="37" fillId="0" borderId="0" applyNumberFormat="0" applyFill="0" applyBorder="0" applyProtection="0">
      <alignment horizontal="centerContinuous"/>
    </xf>
    <xf numFmtId="37" fontId="37" fillId="0" borderId="0" applyNumberFormat="0" applyFill="0" applyBorder="0" applyProtection="0">
      <alignment horizontal="centerContinuous"/>
    </xf>
    <xf numFmtId="0" fontId="2" fillId="0" borderId="0">
      <alignment wrapText="1"/>
    </xf>
    <xf numFmtId="0" fontId="43" fillId="0" borderId="0">
      <alignment wrapText="1"/>
    </xf>
    <xf numFmtId="0" fontId="29"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alignment wrapText="1"/>
    </xf>
    <xf numFmtId="0" fontId="2"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alignment wrapText="1"/>
    </xf>
    <xf numFmtId="0" fontId="2"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9" fontId="20" fillId="0" borderId="0" applyFont="0" applyFill="0" applyBorder="0" applyAlignment="0" applyProtection="0"/>
    <xf numFmtId="0" fontId="2"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 fillId="0" borderId="0">
      <alignment wrapText="1"/>
    </xf>
    <xf numFmtId="0" fontId="20" fillId="0" borderId="0"/>
    <xf numFmtId="0" fontId="2" fillId="0" borderId="0">
      <alignment wrapText="1"/>
    </xf>
    <xf numFmtId="0" fontId="2"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 fillId="0" borderId="0"/>
    <xf numFmtId="0" fontId="20" fillId="0" borderId="0"/>
    <xf numFmtId="9" fontId="20" fillId="0" borderId="0" applyFont="0" applyFill="0" applyBorder="0" applyAlignment="0" applyProtection="0"/>
    <xf numFmtId="0" fontId="2"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 fillId="0" borderId="0"/>
    <xf numFmtId="9" fontId="20" fillId="0" borderId="0" applyFont="0" applyFill="0" applyBorder="0" applyAlignment="0" applyProtection="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3" fontId="20" fillId="0" borderId="0" applyFont="0" applyFill="0" applyBorder="0" applyAlignment="0" applyProtection="0"/>
    <xf numFmtId="0" fontId="2"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9" fontId="20" fillId="0" borderId="0" applyFont="0" applyFill="0" applyBorder="0" applyAlignment="0" applyProtection="0"/>
    <xf numFmtId="0" fontId="2" fillId="0" borderId="0">
      <alignment wrapText="1"/>
    </xf>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43" fontId="21" fillId="0" borderId="0" applyFont="0" applyFill="0" applyBorder="0" applyAlignment="0" applyProtection="0"/>
    <xf numFmtId="0" fontId="2" fillId="0" borderId="0">
      <alignment wrapText="1"/>
    </xf>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9" fontId="20" fillId="0" borderId="0" applyFont="0" applyFill="0" applyBorder="0" applyAlignment="0" applyProtection="0"/>
    <xf numFmtId="0" fontId="2" fillId="0" borderId="0">
      <alignment wrapText="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285">
    <xf numFmtId="0" fontId="0" fillId="0" borderId="0" xfId="0"/>
    <xf numFmtId="0" fontId="0" fillId="0" borderId="0" xfId="0" applyFill="1" applyBorder="1" applyAlignment="1">
      <alignment horizontal="left"/>
    </xf>
    <xf numFmtId="9" fontId="14" fillId="0" borderId="0" xfId="18" applyFont="1" applyFill="1" applyBorder="1" applyAlignment="1">
      <alignment horizontal="right"/>
    </xf>
    <xf numFmtId="0" fontId="6" fillId="0" borderId="0" xfId="15" applyFont="1" applyBorder="1"/>
    <xf numFmtId="9" fontId="14" fillId="2" borderId="0" xfId="18" applyFont="1" applyFill="1" applyBorder="1" applyAlignment="1">
      <alignment horizontal="right"/>
    </xf>
    <xf numFmtId="3" fontId="11" fillId="0" borderId="0" xfId="15" applyNumberFormat="1" applyFont="1"/>
    <xf numFmtId="9" fontId="14" fillId="0" borderId="0" xfId="25" applyFont="1" applyFill="1" applyBorder="1" applyAlignment="1">
      <alignment horizontal="right"/>
    </xf>
    <xf numFmtId="9" fontId="18" fillId="0" borderId="3" xfId="25" applyFont="1" applyFill="1" applyBorder="1" applyAlignment="1">
      <alignment horizontal="right"/>
    </xf>
    <xf numFmtId="9" fontId="6" fillId="0" borderId="0" xfId="25" applyFont="1"/>
    <xf numFmtId="9" fontId="14" fillId="0" borderId="5" xfId="25" applyFont="1" applyFill="1" applyBorder="1" applyAlignment="1">
      <alignment horizontal="right"/>
    </xf>
    <xf numFmtId="9" fontId="18" fillId="0" borderId="19" xfId="25" applyFont="1" applyBorder="1"/>
    <xf numFmtId="0" fontId="6" fillId="0" borderId="0" xfId="15" applyFont="1" applyAlignment="1"/>
    <xf numFmtId="3" fontId="4" fillId="0" borderId="1" xfId="17" applyNumberFormat="1" applyFont="1" applyFill="1" applyBorder="1" applyAlignment="1">
      <alignment horizontal="center" vertical="center"/>
    </xf>
    <xf numFmtId="0" fontId="4" fillId="0" borderId="9" xfId="17" applyFont="1" applyFill="1" applyBorder="1" applyAlignment="1">
      <alignment horizontal="center" vertical="center"/>
    </xf>
    <xf numFmtId="0" fontId="4" fillId="0" borderId="10" xfId="17" applyFont="1" applyFill="1" applyBorder="1" applyAlignment="1">
      <alignment horizontal="center" vertical="center"/>
    </xf>
    <xf numFmtId="0" fontId="4" fillId="0" borderId="11" xfId="17" applyFont="1" applyFill="1" applyBorder="1" applyAlignment="1">
      <alignment horizontal="center" vertical="center"/>
    </xf>
    <xf numFmtId="49" fontId="4" fillId="0" borderId="12" xfId="17" applyNumberFormat="1" applyFont="1" applyFill="1" applyBorder="1" applyAlignment="1">
      <alignment horizontal="center" vertical="center"/>
    </xf>
    <xf numFmtId="0" fontId="17" fillId="0" borderId="11" xfId="17" applyFont="1" applyFill="1" applyBorder="1" applyAlignment="1">
      <alignment horizontal="center" vertical="center"/>
    </xf>
    <xf numFmtId="0" fontId="6" fillId="2" borderId="22" xfId="13" applyFont="1" applyFill="1" applyBorder="1" applyAlignment="1">
      <alignment horizontal="left" vertical="top"/>
    </xf>
    <xf numFmtId="0" fontId="16" fillId="0" borderId="0" xfId="13" applyFont="1" applyAlignment="1"/>
    <xf numFmtId="0" fontId="6" fillId="0" borderId="16" xfId="13" applyFont="1" applyFill="1" applyBorder="1" applyAlignment="1">
      <alignment horizontal="left" vertical="top"/>
    </xf>
    <xf numFmtId="0" fontId="6" fillId="2" borderId="16" xfId="13" applyFont="1" applyFill="1" applyBorder="1" applyAlignment="1">
      <alignment horizontal="left" vertical="top"/>
    </xf>
    <xf numFmtId="0" fontId="7" fillId="0" borderId="18" xfId="13" applyFont="1" applyFill="1" applyBorder="1" applyAlignment="1">
      <alignment horizontal="left" vertical="top"/>
    </xf>
    <xf numFmtId="165" fontId="16" fillId="0" borderId="0" xfId="13" applyNumberFormat="1" applyFont="1" applyAlignment="1"/>
    <xf numFmtId="164" fontId="16" fillId="0" borderId="4" xfId="4" applyNumberFormat="1" applyFont="1" applyFill="1" applyBorder="1" applyAlignment="1"/>
    <xf numFmtId="164" fontId="4" fillId="2" borderId="4" xfId="4" applyNumberFormat="1" applyFont="1" applyFill="1" applyBorder="1" applyAlignment="1"/>
    <xf numFmtId="164" fontId="4" fillId="2" borderId="20" xfId="4" applyNumberFormat="1" applyFont="1" applyFill="1" applyBorder="1" applyAlignment="1"/>
    <xf numFmtId="0" fontId="11" fillId="0" borderId="0" xfId="15" applyFont="1" applyAlignment="1"/>
    <xf numFmtId="0" fontId="15" fillId="0" borderId="0" xfId="13" applyFont="1" applyAlignment="1"/>
    <xf numFmtId="0" fontId="14" fillId="0" borderId="0" xfId="15" applyFont="1" applyAlignment="1"/>
    <xf numFmtId="0" fontId="7" fillId="0" borderId="2" xfId="15" applyFont="1" applyBorder="1" applyAlignment="1"/>
    <xf numFmtId="0" fontId="13" fillId="0" borderId="0" xfId="15" applyFont="1" applyAlignment="1"/>
    <xf numFmtId="0" fontId="13" fillId="0" borderId="0" xfId="0" applyFont="1" applyAlignment="1"/>
    <xf numFmtId="0" fontId="22" fillId="0" borderId="0" xfId="0" applyFont="1" applyBorder="1" applyAlignment="1"/>
    <xf numFmtId="0" fontId="0" fillId="0" borderId="0" xfId="0" applyBorder="1" applyAlignment="1"/>
    <xf numFmtId="0" fontId="0" fillId="0" borderId="0" xfId="0" applyBorder="1" applyAlignment="1">
      <alignment horizontal="left"/>
    </xf>
    <xf numFmtId="0" fontId="27" fillId="0" borderId="0" xfId="0" applyFont="1" applyBorder="1" applyAlignment="1"/>
    <xf numFmtId="0" fontId="12" fillId="0" borderId="0" xfId="15" applyFont="1" applyBorder="1" applyAlignment="1"/>
    <xf numFmtId="0" fontId="7" fillId="0" borderId="0" xfId="15" applyFont="1" applyBorder="1" applyAlignment="1"/>
    <xf numFmtId="3" fontId="4" fillId="0" borderId="1" xfId="17" applyNumberFormat="1" applyFont="1" applyFill="1" applyBorder="1" applyAlignment="1">
      <alignment horizontal="center" vertical="center" wrapText="1"/>
    </xf>
    <xf numFmtId="0" fontId="11" fillId="0" borderId="0" xfId="15" applyFont="1"/>
    <xf numFmtId="0" fontId="6" fillId="0" borderId="0" xfId="15" applyFont="1"/>
    <xf numFmtId="0" fontId="4" fillId="0" borderId="6" xfId="17" applyFont="1" applyFill="1" applyBorder="1" applyAlignment="1">
      <alignment horizontal="center" vertical="center"/>
    </xf>
    <xf numFmtId="0" fontId="4" fillId="0" borderId="7" xfId="17" applyFont="1" applyFill="1" applyBorder="1" applyAlignment="1">
      <alignment horizontal="center" vertical="center"/>
    </xf>
    <xf numFmtId="0" fontId="4" fillId="0" borderId="8" xfId="17" applyFont="1" applyFill="1" applyBorder="1" applyAlignment="1">
      <alignment horizontal="center" vertical="center"/>
    </xf>
    <xf numFmtId="0" fontId="4" fillId="0" borderId="9" xfId="17" applyFont="1" applyFill="1" applyBorder="1" applyAlignment="1">
      <alignment horizontal="center" vertical="center" wrapText="1"/>
    </xf>
    <xf numFmtId="0" fontId="4" fillId="0" borderId="10" xfId="17" applyFont="1" applyFill="1" applyBorder="1" applyAlignment="1">
      <alignment horizontal="center" vertical="center" wrapText="1"/>
    </xf>
    <xf numFmtId="0" fontId="4" fillId="0" borderId="11" xfId="17" applyFont="1" applyFill="1" applyBorder="1" applyAlignment="1">
      <alignment horizontal="center" vertical="center" wrapText="1"/>
    </xf>
    <xf numFmtId="49" fontId="4" fillId="0" borderId="12" xfId="17" applyNumberFormat="1" applyFont="1" applyFill="1" applyBorder="1" applyAlignment="1">
      <alignment horizontal="center" vertical="center" wrapText="1"/>
    </xf>
    <xf numFmtId="0" fontId="14" fillId="0" borderId="0" xfId="15" applyFont="1"/>
    <xf numFmtId="0" fontId="7" fillId="0" borderId="0" xfId="15" applyFont="1"/>
    <xf numFmtId="3" fontId="6" fillId="0" borderId="0" xfId="15" applyNumberFormat="1" applyFont="1"/>
    <xf numFmtId="0" fontId="7" fillId="0" borderId="0" xfId="15" applyFont="1" applyAlignment="1"/>
    <xf numFmtId="14" fontId="16" fillId="0" borderId="0" xfId="13" applyNumberFormat="1" applyFont="1" applyAlignment="1">
      <alignment horizontal="right" wrapText="1"/>
    </xf>
    <xf numFmtId="0" fontId="17" fillId="0" borderId="8" xfId="17" applyFont="1" applyFill="1" applyBorder="1" applyAlignment="1">
      <alignment horizontal="center" vertical="center"/>
    </xf>
    <xf numFmtId="0" fontId="12" fillId="0" borderId="0" xfId="15" applyFont="1" applyAlignment="1"/>
    <xf numFmtId="0" fontId="17" fillId="0" borderId="11" xfId="17" applyFont="1" applyFill="1" applyBorder="1" applyAlignment="1">
      <alignment horizontal="center" vertical="center" wrapText="1"/>
    </xf>
    <xf numFmtId="0" fontId="18" fillId="0" borderId="22" xfId="15" applyFont="1" applyBorder="1" applyAlignment="1">
      <alignment horizontal="center"/>
    </xf>
    <xf numFmtId="0" fontId="18" fillId="0" borderId="23" xfId="15" applyFont="1" applyBorder="1" applyAlignment="1">
      <alignment horizontal="center"/>
    </xf>
    <xf numFmtId="41" fontId="6" fillId="0" borderId="0" xfId="15" applyNumberFormat="1" applyFont="1"/>
    <xf numFmtId="41" fontId="11" fillId="0" borderId="0" xfId="15" applyNumberFormat="1" applyFont="1"/>
    <xf numFmtId="0" fontId="15" fillId="0" borderId="0" xfId="13" applyFont="1" applyAlignment="1">
      <alignment horizontal="right"/>
    </xf>
    <xf numFmtId="14" fontId="15" fillId="0" borderId="0" xfId="13" applyNumberFormat="1" applyFont="1" applyAlignment="1">
      <alignment horizontal="right"/>
    </xf>
    <xf numFmtId="41" fontId="6" fillId="2" borderId="4" xfId="13" applyNumberFormat="1" applyFont="1" applyFill="1" applyBorder="1" applyAlignment="1">
      <alignment horizontal="right" vertical="top"/>
    </xf>
    <xf numFmtId="41" fontId="6" fillId="2" borderId="0" xfId="13" applyNumberFormat="1" applyFont="1" applyFill="1" applyBorder="1" applyAlignment="1">
      <alignment horizontal="right" vertical="top"/>
    </xf>
    <xf numFmtId="41" fontId="6" fillId="2" borderId="5" xfId="13" applyNumberFormat="1" applyFont="1" applyFill="1" applyBorder="1" applyAlignment="1">
      <alignment horizontal="right" vertical="top"/>
    </xf>
    <xf numFmtId="41" fontId="6" fillId="0" borderId="4" xfId="13" applyNumberFormat="1" applyFont="1" applyFill="1" applyBorder="1" applyAlignment="1">
      <alignment horizontal="right" vertical="top"/>
    </xf>
    <xf numFmtId="41" fontId="6" fillId="0" borderId="0" xfId="13" applyNumberFormat="1" applyFont="1" applyFill="1" applyBorder="1" applyAlignment="1">
      <alignment horizontal="right" vertical="top"/>
    </xf>
    <xf numFmtId="41" fontId="6" fillId="0" borderId="5" xfId="13" applyNumberFormat="1" applyFont="1" applyFill="1" applyBorder="1" applyAlignment="1">
      <alignment horizontal="right" vertical="top"/>
    </xf>
    <xf numFmtId="41" fontId="7" fillId="0" borderId="18" xfId="13" applyNumberFormat="1" applyFont="1" applyFill="1" applyBorder="1" applyAlignment="1">
      <alignment horizontal="right" vertical="top"/>
    </xf>
    <xf numFmtId="41" fontId="7" fillId="0" borderId="3" xfId="13" applyNumberFormat="1" applyFont="1" applyFill="1" applyBorder="1" applyAlignment="1">
      <alignment horizontal="right" vertical="top"/>
    </xf>
    <xf numFmtId="41" fontId="7" fillId="0" borderId="19" xfId="13" applyNumberFormat="1" applyFont="1" applyFill="1" applyBorder="1" applyAlignment="1">
      <alignment horizontal="right" vertical="top"/>
    </xf>
    <xf numFmtId="41" fontId="15" fillId="0" borderId="0" xfId="13" applyNumberFormat="1" applyFont="1" applyAlignment="1"/>
    <xf numFmtId="41" fontId="15" fillId="0" borderId="0" xfId="18" applyNumberFormat="1" applyFont="1" applyAlignment="1"/>
    <xf numFmtId="41" fontId="11" fillId="0" borderId="0" xfId="15" applyNumberFormat="1" applyFont="1" applyAlignment="1"/>
    <xf numFmtId="41" fontId="15" fillId="0" borderId="0" xfId="2" applyNumberFormat="1" applyFont="1" applyAlignment="1"/>
    <xf numFmtId="41" fontId="16" fillId="0" borderId="0" xfId="13" applyNumberFormat="1" applyFont="1" applyAlignment="1"/>
    <xf numFmtId="41" fontId="6" fillId="0" borderId="0" xfId="15" applyNumberFormat="1" applyFont="1" applyAlignment="1"/>
    <xf numFmtId="0" fontId="11" fillId="0" borderId="0" xfId="15" applyFont="1" applyAlignment="1">
      <alignment horizontal="right"/>
    </xf>
    <xf numFmtId="0" fontId="38" fillId="0" borderId="0" xfId="15" applyFont="1"/>
    <xf numFmtId="0" fontId="39" fillId="0" borderId="0" xfId="15" applyFont="1"/>
    <xf numFmtId="0" fontId="40" fillId="0" borderId="0" xfId="15" applyFont="1"/>
    <xf numFmtId="0" fontId="38" fillId="0" borderId="0" xfId="15" applyFont="1" applyBorder="1"/>
    <xf numFmtId="0" fontId="39" fillId="0" borderId="0" xfId="15" applyFont="1" applyBorder="1"/>
    <xf numFmtId="0" fontId="40" fillId="0" borderId="0" xfId="15" applyFont="1" applyBorder="1"/>
    <xf numFmtId="0" fontId="24" fillId="0" borderId="0" xfId="0" applyFont="1"/>
    <xf numFmtId="0" fontId="23" fillId="0" borderId="13" xfId="0" applyFont="1" applyBorder="1"/>
    <xf numFmtId="0" fontId="24" fillId="0" borderId="15" xfId="0" applyFont="1" applyBorder="1"/>
    <xf numFmtId="0" fontId="7" fillId="0" borderId="20" xfId="27" applyFont="1" applyFill="1" applyBorder="1" applyAlignment="1">
      <alignment horizontal="left"/>
    </xf>
    <xf numFmtId="0" fontId="6" fillId="0" borderId="5" xfId="27" applyFont="1" applyFill="1" applyBorder="1" applyAlignment="1"/>
    <xf numFmtId="41" fontId="6" fillId="0" borderId="0" xfId="27" applyNumberFormat="1" applyFont="1" applyFill="1" applyBorder="1" applyAlignment="1">
      <alignment horizontal="right"/>
    </xf>
    <xf numFmtId="41" fontId="6" fillId="0" borderId="5" xfId="27" applyNumberFormat="1" applyFont="1" applyFill="1" applyBorder="1" applyAlignment="1">
      <alignment horizontal="right"/>
    </xf>
    <xf numFmtId="41" fontId="6" fillId="0" borderId="4" xfId="27" applyNumberFormat="1" applyFont="1" applyFill="1" applyBorder="1" applyAlignment="1">
      <alignment horizontal="right"/>
    </xf>
    <xf numFmtId="41" fontId="6" fillId="0" borderId="25" xfId="27" applyNumberFormat="1" applyFont="1" applyFill="1" applyBorder="1" applyAlignment="1">
      <alignment horizontal="right"/>
    </xf>
    <xf numFmtId="41" fontId="6" fillId="0" borderId="14" xfId="27" applyNumberFormat="1" applyFont="1" applyFill="1" applyBorder="1" applyAlignment="1">
      <alignment horizontal="right"/>
    </xf>
    <xf numFmtId="9" fontId="6" fillId="0" borderId="16" xfId="18" applyFont="1" applyFill="1" applyBorder="1" applyAlignment="1">
      <alignment horizontal="right"/>
    </xf>
    <xf numFmtId="0" fontId="24" fillId="0" borderId="5" xfId="0" applyFont="1" applyFill="1" applyBorder="1"/>
    <xf numFmtId="0" fontId="6" fillId="2" borderId="5" xfId="27" applyFont="1" applyFill="1" applyBorder="1" applyAlignment="1">
      <alignment horizontal="left" indent="1"/>
    </xf>
    <xf numFmtId="41" fontId="6" fillId="2" borderId="0" xfId="27" applyNumberFormat="1" applyFont="1" applyFill="1" applyBorder="1" applyAlignment="1">
      <alignment horizontal="right"/>
    </xf>
    <xf numFmtId="41" fontId="6" fillId="2" borderId="5" xfId="27" applyNumberFormat="1" applyFont="1" applyFill="1" applyBorder="1" applyAlignment="1">
      <alignment horizontal="right"/>
    </xf>
    <xf numFmtId="9" fontId="6" fillId="2" borderId="16" xfId="18" applyFont="1" applyFill="1" applyBorder="1" applyAlignment="1">
      <alignment horizontal="right"/>
    </xf>
    <xf numFmtId="0" fontId="24" fillId="0" borderId="0" xfId="0" applyFont="1" applyFill="1"/>
    <xf numFmtId="41" fontId="24" fillId="0" borderId="0" xfId="0" applyNumberFormat="1" applyFont="1" applyBorder="1"/>
    <xf numFmtId="41" fontId="6" fillId="0" borderId="0" xfId="27" applyNumberFormat="1" applyFont="1" applyFill="1" applyBorder="1" applyAlignment="1"/>
    <xf numFmtId="0" fontId="7" fillId="2" borderId="20" xfId="27" applyFont="1" applyFill="1" applyBorder="1" applyAlignment="1"/>
    <xf numFmtId="0" fontId="6" fillId="2" borderId="21" xfId="27" applyFont="1" applyFill="1" applyBorder="1" applyAlignment="1">
      <alignment horizontal="left" indent="1"/>
    </xf>
    <xf numFmtId="41" fontId="6" fillId="2" borderId="2" xfId="27" applyNumberFormat="1" applyFont="1" applyFill="1" applyBorder="1" applyAlignment="1">
      <alignment horizontal="right"/>
    </xf>
    <xf numFmtId="41" fontId="6" fillId="2" borderId="21" xfId="27" applyNumberFormat="1" applyFont="1" applyFill="1" applyBorder="1" applyAlignment="1">
      <alignment horizontal="right"/>
    </xf>
    <xf numFmtId="41" fontId="6" fillId="2" borderId="20" xfId="27" applyNumberFormat="1" applyFont="1" applyFill="1" applyBorder="1" applyAlignment="1">
      <alignment horizontal="right"/>
    </xf>
    <xf numFmtId="9" fontId="6" fillId="2" borderId="23" xfId="18" applyFont="1" applyFill="1" applyBorder="1" applyAlignment="1">
      <alignment horizontal="right"/>
    </xf>
    <xf numFmtId="0" fontId="24" fillId="0" borderId="26" xfId="0" applyFont="1" applyBorder="1"/>
    <xf numFmtId="41" fontId="7" fillId="0" borderId="27" xfId="27" applyNumberFormat="1" applyFont="1" applyFill="1" applyBorder="1" applyAlignment="1">
      <alignment horizontal="right"/>
    </xf>
    <xf numFmtId="41" fontId="7" fillId="0" borderId="26" xfId="27" applyNumberFormat="1" applyFont="1" applyFill="1" applyBorder="1" applyAlignment="1">
      <alignment horizontal="right"/>
    </xf>
    <xf numFmtId="41" fontId="7" fillId="0" borderId="28" xfId="27" applyNumberFormat="1" applyFont="1" applyFill="1" applyBorder="1" applyAlignment="1">
      <alignment horizontal="right"/>
    </xf>
    <xf numFmtId="9" fontId="6" fillId="0" borderId="29" xfId="18" applyFont="1" applyFill="1" applyBorder="1" applyAlignment="1">
      <alignment horizontal="right"/>
    </xf>
    <xf numFmtId="0" fontId="39" fillId="0" borderId="0" xfId="0" applyFont="1"/>
    <xf numFmtId="9" fontId="14" fillId="0" borderId="14" xfId="18" applyFont="1" applyFill="1" applyBorder="1" applyAlignment="1">
      <alignment horizontal="right" vertical="top"/>
    </xf>
    <xf numFmtId="0" fontId="7" fillId="0" borderId="28" xfId="27" applyFont="1" applyFill="1" applyBorder="1" applyAlignment="1"/>
    <xf numFmtId="0" fontId="18" fillId="0" borderId="0" xfId="15" applyFont="1" applyBorder="1" applyAlignment="1"/>
    <xf numFmtId="0" fontId="18" fillId="0" borderId="2" xfId="15" applyFont="1" applyBorder="1" applyAlignment="1"/>
    <xf numFmtId="9" fontId="14" fillId="2" borderId="2" xfId="18" applyFont="1" applyFill="1" applyBorder="1" applyAlignment="1">
      <alignment horizontal="right"/>
    </xf>
    <xf numFmtId="9" fontId="18" fillId="0" borderId="27" xfId="18" applyFont="1" applyFill="1" applyBorder="1" applyAlignment="1">
      <alignment horizontal="right"/>
    </xf>
    <xf numFmtId="0" fontId="26" fillId="0" borderId="0" xfId="0" applyFont="1"/>
    <xf numFmtId="0" fontId="42" fillId="0" borderId="0" xfId="15" applyFont="1" applyAlignment="1"/>
    <xf numFmtId="0" fontId="18" fillId="0" borderId="0" xfId="15" applyFont="1" applyAlignment="1"/>
    <xf numFmtId="0" fontId="17" fillId="0" borderId="0" xfId="13" applyFont="1" applyAlignment="1"/>
    <xf numFmtId="9" fontId="14" fillId="2" borderId="0" xfId="18" applyFont="1" applyFill="1" applyBorder="1" applyAlignment="1">
      <alignment horizontal="right" vertical="top"/>
    </xf>
    <xf numFmtId="9" fontId="14" fillId="0" borderId="0" xfId="18" applyFont="1" applyFill="1" applyBorder="1" applyAlignment="1">
      <alignment horizontal="right" vertical="top"/>
    </xf>
    <xf numFmtId="9" fontId="19" fillId="0" borderId="0" xfId="18" applyFont="1" applyAlignment="1"/>
    <xf numFmtId="164" fontId="19" fillId="0" borderId="0" xfId="2" applyNumberFormat="1" applyFont="1" applyAlignment="1"/>
    <xf numFmtId="9" fontId="18" fillId="0" borderId="3" xfId="18" applyFont="1" applyFill="1" applyBorder="1" applyAlignment="1">
      <alignment horizontal="right" vertical="top"/>
    </xf>
    <xf numFmtId="41" fontId="7" fillId="0" borderId="3" xfId="15" applyNumberFormat="1" applyFont="1" applyBorder="1"/>
    <xf numFmtId="41" fontId="7" fillId="0" borderId="18" xfId="7" applyNumberFormat="1" applyFont="1" applyBorder="1"/>
    <xf numFmtId="41" fontId="7" fillId="0" borderId="3" xfId="7" applyNumberFormat="1" applyFont="1" applyBorder="1"/>
    <xf numFmtId="41" fontId="7" fillId="0" borderId="19" xfId="7" applyNumberFormat="1" applyFont="1" applyBorder="1"/>
    <xf numFmtId="9" fontId="14" fillId="0" borderId="16" xfId="18" applyFont="1" applyFill="1" applyBorder="1" applyAlignment="1">
      <alignment horizontal="right" vertical="top"/>
    </xf>
    <xf numFmtId="9" fontId="14" fillId="2" borderId="16" xfId="18" applyFont="1" applyFill="1" applyBorder="1" applyAlignment="1">
      <alignment horizontal="right" vertical="top"/>
    </xf>
    <xf numFmtId="41" fontId="6" fillId="0" borderId="4" xfId="7" applyNumberFormat="1" applyFont="1" applyFill="1" applyBorder="1" applyAlignment="1">
      <alignment horizontal="right"/>
    </xf>
    <xf numFmtId="41" fontId="6" fillId="0" borderId="0" xfId="23" applyNumberFormat="1" applyFont="1" applyFill="1" applyBorder="1" applyAlignment="1">
      <alignment horizontal="right"/>
    </xf>
    <xf numFmtId="41" fontId="6" fillId="0" borderId="5" xfId="7" applyNumberFormat="1" applyFont="1" applyFill="1" applyBorder="1" applyAlignment="1">
      <alignment horizontal="right"/>
    </xf>
    <xf numFmtId="41" fontId="6" fillId="0" borderId="0" xfId="7" applyNumberFormat="1" applyFont="1" applyFill="1" applyBorder="1" applyAlignment="1">
      <alignment horizontal="right"/>
    </xf>
    <xf numFmtId="41" fontId="41" fillId="0" borderId="0" xfId="7" applyNumberFormat="1" applyFont="1" applyBorder="1"/>
    <xf numFmtId="3" fontId="41" fillId="0" borderId="0" xfId="7" applyNumberFormat="1" applyFont="1" applyBorder="1"/>
    <xf numFmtId="41" fontId="41" fillId="0" borderId="0" xfId="25" applyNumberFormat="1" applyFont="1" applyBorder="1"/>
    <xf numFmtId="41" fontId="11" fillId="0" borderId="0" xfId="25" applyNumberFormat="1" applyFont="1"/>
    <xf numFmtId="41" fontId="6" fillId="0" borderId="0" xfId="25" applyNumberFormat="1" applyFont="1"/>
    <xf numFmtId="0" fontId="6" fillId="0" borderId="0" xfId="15" applyFont="1" applyAlignment="1">
      <alignment horizontal="right"/>
    </xf>
    <xf numFmtId="0" fontId="7" fillId="0" borderId="22" xfId="15" applyFont="1" applyBorder="1" applyAlignment="1"/>
    <xf numFmtId="0" fontId="7" fillId="0" borderId="23" xfId="15" applyFont="1" applyBorder="1" applyAlignment="1"/>
    <xf numFmtId="0" fontId="7" fillId="0" borderId="0" xfId="15" applyFont="1" applyAlignment="1">
      <alignment horizontal="right"/>
    </xf>
    <xf numFmtId="0" fontId="7" fillId="0" borderId="2" xfId="15" applyFont="1" applyBorder="1" applyAlignment="1">
      <alignment horizontal="right"/>
    </xf>
    <xf numFmtId="9" fontId="18" fillId="0" borderId="19" xfId="18" applyFont="1" applyFill="1" applyBorder="1" applyAlignment="1">
      <alignment horizontal="right" vertical="top"/>
    </xf>
    <xf numFmtId="0" fontId="16" fillId="0" borderId="0" xfId="13" applyFont="1" applyAlignment="1">
      <alignment horizontal="right"/>
    </xf>
    <xf numFmtId="0" fontId="11" fillId="0" borderId="0" xfId="0" applyFont="1" applyAlignment="1">
      <alignment horizontal="right"/>
    </xf>
    <xf numFmtId="0" fontId="7" fillId="0" borderId="21" xfId="27" applyFont="1" applyFill="1" applyBorder="1" applyAlignment="1">
      <alignment horizontal="left"/>
    </xf>
    <xf numFmtId="0" fontId="24" fillId="0" borderId="0" xfId="0" applyFont="1" applyBorder="1"/>
    <xf numFmtId="0" fontId="0" fillId="5" borderId="0" xfId="0" applyFill="1"/>
    <xf numFmtId="9" fontId="6" fillId="0" borderId="0" xfId="18" applyFont="1" applyFill="1" applyBorder="1" applyAlignment="1">
      <alignment horizontal="right" vertical="top"/>
    </xf>
    <xf numFmtId="9" fontId="6" fillId="2" borderId="0" xfId="18" applyFont="1" applyFill="1" applyBorder="1" applyAlignment="1">
      <alignment horizontal="right" vertical="top"/>
    </xf>
    <xf numFmtId="9" fontId="7" fillId="0" borderId="3" xfId="18" applyFont="1" applyFill="1" applyBorder="1" applyAlignment="1">
      <alignment horizontal="right" vertical="top"/>
    </xf>
    <xf numFmtId="41" fontId="7" fillId="0" borderId="0" xfId="15" applyNumberFormat="1" applyFont="1"/>
    <xf numFmtId="41" fontId="6" fillId="0" borderId="2" xfId="7" applyNumberFormat="1" applyFont="1" applyFill="1" applyBorder="1" applyAlignment="1">
      <alignment horizontal="right"/>
    </xf>
    <xf numFmtId="9" fontId="14" fillId="0" borderId="21" xfId="25" applyFont="1" applyFill="1" applyBorder="1" applyAlignment="1">
      <alignment horizontal="right"/>
    </xf>
    <xf numFmtId="41" fontId="6" fillId="0" borderId="21" xfId="7" applyNumberFormat="1" applyFont="1" applyFill="1" applyBorder="1" applyAlignment="1">
      <alignment horizontal="right"/>
    </xf>
    <xf numFmtId="41" fontId="6" fillId="0" borderId="2" xfId="13" applyNumberFormat="1" applyFont="1" applyFill="1" applyBorder="1" applyAlignment="1">
      <alignment horizontal="right" vertical="top"/>
    </xf>
    <xf numFmtId="9" fontId="14" fillId="0" borderId="2" xfId="25" applyFont="1" applyFill="1" applyBorder="1" applyAlignment="1">
      <alignment horizontal="right"/>
    </xf>
    <xf numFmtId="41" fontId="6" fillId="0" borderId="2" xfId="23" applyNumberFormat="1" applyFont="1" applyFill="1" applyBorder="1" applyAlignment="1">
      <alignment horizontal="right"/>
    </xf>
    <xf numFmtId="0" fontId="6" fillId="0" borderId="23" xfId="13" applyFont="1" applyFill="1" applyBorder="1" applyAlignment="1">
      <alignment horizontal="left" vertical="top"/>
    </xf>
    <xf numFmtId="41" fontId="6" fillId="0" borderId="20" xfId="7" applyNumberFormat="1" applyFont="1" applyFill="1" applyBorder="1" applyAlignment="1">
      <alignment horizontal="right"/>
    </xf>
    <xf numFmtId="0" fontId="7" fillId="0" borderId="16" xfId="13" applyFont="1" applyFill="1" applyBorder="1" applyAlignment="1">
      <alignment horizontal="left" vertical="top"/>
    </xf>
    <xf numFmtId="41" fontId="7" fillId="0" borderId="4" xfId="7" applyNumberFormat="1" applyFont="1" applyFill="1" applyBorder="1" applyAlignment="1">
      <alignment horizontal="right"/>
    </xf>
    <xf numFmtId="41" fontId="7" fillId="0" borderId="0" xfId="23" applyNumberFormat="1" applyFont="1" applyFill="1" applyBorder="1" applyAlignment="1">
      <alignment horizontal="right"/>
    </xf>
    <xf numFmtId="41" fontId="7" fillId="0" borderId="0" xfId="7" applyNumberFormat="1" applyFont="1" applyFill="1" applyBorder="1" applyAlignment="1">
      <alignment horizontal="right"/>
    </xf>
    <xf numFmtId="41" fontId="7" fillId="0" borderId="5" xfId="7" applyNumberFormat="1" applyFont="1" applyFill="1" applyBorder="1" applyAlignment="1">
      <alignment horizontal="right"/>
    </xf>
    <xf numFmtId="41" fontId="7" fillId="0" borderId="0" xfId="13" applyNumberFormat="1" applyFont="1" applyFill="1" applyBorder="1" applyAlignment="1">
      <alignment horizontal="right" vertical="top"/>
    </xf>
    <xf numFmtId="0" fontId="6" fillId="0" borderId="4" xfId="27" applyFont="1" applyFill="1" applyBorder="1" applyAlignment="1"/>
    <xf numFmtId="0" fontId="6" fillId="2" borderId="4" xfId="27" applyFont="1" applyFill="1" applyBorder="1" applyAlignment="1"/>
    <xf numFmtId="0" fontId="11" fillId="0" borderId="0" xfId="15" applyFont="1" applyAlignment="1">
      <alignment horizontal="left" indent="5"/>
    </xf>
    <xf numFmtId="9" fontId="18" fillId="0" borderId="0" xfId="25" applyFont="1" applyFill="1" applyBorder="1" applyAlignment="1">
      <alignment horizontal="right"/>
    </xf>
    <xf numFmtId="9" fontId="18" fillId="0" borderId="5" xfId="25" applyFont="1" applyFill="1" applyBorder="1" applyAlignment="1">
      <alignment horizontal="right"/>
    </xf>
    <xf numFmtId="0" fontId="4" fillId="0" borderId="17" xfId="4" applyNumberFormat="1" applyFont="1" applyFill="1" applyBorder="1" applyAlignment="1">
      <alignment horizontal="left"/>
    </xf>
    <xf numFmtId="41" fontId="7" fillId="0" borderId="19" xfId="7" applyNumberFormat="1" applyFont="1" applyFill="1" applyBorder="1" applyAlignment="1">
      <alignment horizontal="right"/>
    </xf>
    <xf numFmtId="167" fontId="24" fillId="0" borderId="0" xfId="0" applyNumberFormat="1" applyFont="1"/>
    <xf numFmtId="4" fontId="0" fillId="0" borderId="0" xfId="0" applyNumberFormat="1"/>
    <xf numFmtId="43" fontId="16" fillId="0" borderId="0" xfId="13" applyNumberFormat="1" applyFont="1" applyAlignment="1"/>
    <xf numFmtId="0" fontId="0" fillId="0" borderId="0" xfId="0" applyFill="1"/>
    <xf numFmtId="0" fontId="44" fillId="0" borderId="0" xfId="15" applyFont="1" applyAlignment="1"/>
    <xf numFmtId="0" fontId="45" fillId="0" borderId="0" xfId="15" applyFont="1" applyAlignment="1"/>
    <xf numFmtId="14" fontId="0" fillId="0" borderId="0" xfId="0" applyNumberFormat="1"/>
    <xf numFmtId="0" fontId="12" fillId="0" borderId="0" xfId="15" applyFont="1" applyFill="1" applyAlignment="1"/>
    <xf numFmtId="0" fontId="7" fillId="0" borderId="0" xfId="15" applyFont="1" applyFill="1" applyAlignment="1"/>
    <xf numFmtId="0" fontId="7" fillId="0" borderId="2" xfId="15" applyFont="1" applyFill="1" applyBorder="1" applyAlignment="1"/>
    <xf numFmtId="41" fontId="15" fillId="0" borderId="0" xfId="18" applyNumberFormat="1" applyFont="1" applyFill="1" applyAlignment="1"/>
    <xf numFmtId="41" fontId="15" fillId="0" borderId="0" xfId="2" applyNumberFormat="1" applyFont="1" applyFill="1" applyAlignment="1"/>
    <xf numFmtId="41" fontId="16" fillId="0" borderId="0" xfId="13" applyNumberFormat="1" applyFont="1" applyFill="1" applyAlignment="1"/>
    <xf numFmtId="41" fontId="6" fillId="0" borderId="0" xfId="15" applyNumberFormat="1" applyFont="1" applyFill="1" applyAlignment="1"/>
    <xf numFmtId="0" fontId="13" fillId="0" borderId="0" xfId="0" applyFont="1" applyFill="1" applyAlignment="1"/>
    <xf numFmtId="0" fontId="13" fillId="0" borderId="0" xfId="15" applyFont="1" applyFill="1" applyAlignment="1"/>
    <xf numFmtId="0" fontId="16" fillId="0" borderId="0" xfId="13" applyFont="1" applyFill="1" applyAlignment="1"/>
    <xf numFmtId="164" fontId="6" fillId="2" borderId="0" xfId="27" applyNumberFormat="1" applyFont="1" applyFill="1" applyBorder="1" applyAlignment="1">
      <alignment horizontal="right"/>
    </xf>
    <xf numFmtId="164" fontId="6" fillId="0" borderId="0" xfId="27" applyNumberFormat="1" applyFont="1" applyFill="1" applyBorder="1" applyAlignment="1">
      <alignment horizontal="right"/>
    </xf>
    <xf numFmtId="0" fontId="16" fillId="6" borderId="0" xfId="13" applyFont="1" applyFill="1" applyAlignment="1"/>
    <xf numFmtId="0" fontId="16" fillId="7" borderId="0" xfId="13" applyFont="1" applyFill="1" applyAlignment="1"/>
    <xf numFmtId="0" fontId="16" fillId="8" borderId="0" xfId="13" applyFont="1" applyFill="1" applyAlignment="1"/>
    <xf numFmtId="41" fontId="7" fillId="0" borderId="0" xfId="27" applyNumberFormat="1" applyFont="1" applyFill="1" applyBorder="1" applyAlignment="1">
      <alignment horizontal="right"/>
    </xf>
    <xf numFmtId="164" fontId="16" fillId="0" borderId="13" xfId="4" applyNumberFormat="1" applyFont="1" applyBorder="1" applyAlignment="1">
      <alignment horizontal="left"/>
    </xf>
    <xf numFmtId="41" fontId="6" fillId="0" borderId="13" xfId="159" applyNumberFormat="1" applyFont="1" applyFill="1" applyBorder="1" applyAlignment="1">
      <alignment horizontal="right"/>
    </xf>
    <xf numFmtId="41" fontId="6" fillId="0" borderId="0" xfId="159" applyNumberFormat="1" applyFont="1" applyBorder="1" applyAlignment="1"/>
    <xf numFmtId="41" fontId="6" fillId="0" borderId="14" xfId="159" applyNumberFormat="1" applyFont="1" applyBorder="1" applyAlignment="1"/>
    <xf numFmtId="41" fontId="6" fillId="0" borderId="14" xfId="159" applyNumberFormat="1" applyFont="1" applyFill="1" applyBorder="1" applyAlignment="1">
      <alignment horizontal="right"/>
    </xf>
    <xf numFmtId="41" fontId="6" fillId="0" borderId="4" xfId="159" applyNumberFormat="1" applyFont="1" applyBorder="1" applyAlignment="1"/>
    <xf numFmtId="41" fontId="6" fillId="0" borderId="0" xfId="159" applyNumberFormat="1" applyFont="1" applyFill="1" applyBorder="1" applyAlignment="1">
      <alignment horizontal="right"/>
    </xf>
    <xf numFmtId="41" fontId="6" fillId="2" borderId="4" xfId="159" applyNumberFormat="1" applyFont="1" applyFill="1" applyBorder="1" applyAlignment="1"/>
    <xf numFmtId="41" fontId="6" fillId="2" borderId="0" xfId="159" applyNumberFormat="1" applyFont="1" applyFill="1" applyBorder="1" applyAlignment="1"/>
    <xf numFmtId="41" fontId="6" fillId="2" borderId="0" xfId="159" applyNumberFormat="1" applyFont="1" applyFill="1" applyBorder="1" applyAlignment="1">
      <alignment horizontal="right"/>
    </xf>
    <xf numFmtId="9" fontId="14" fillId="0" borderId="14" xfId="1712" applyFont="1" applyBorder="1" applyAlignment="1">
      <alignment horizontal="right"/>
    </xf>
    <xf numFmtId="9" fontId="6" fillId="0" borderId="0" xfId="1712" applyFont="1" applyBorder="1" applyAlignment="1"/>
    <xf numFmtId="9" fontId="6" fillId="0" borderId="14" xfId="1712" applyFont="1" applyBorder="1" applyAlignment="1"/>
    <xf numFmtId="41" fontId="6" fillId="0" borderId="5" xfId="159" applyNumberFormat="1" applyFont="1" applyBorder="1" applyAlignment="1"/>
    <xf numFmtId="9" fontId="14" fillId="0" borderId="15" xfId="1712" applyFont="1" applyBorder="1" applyAlignment="1">
      <alignment horizontal="right"/>
    </xf>
    <xf numFmtId="41" fontId="6" fillId="0" borderId="4" xfId="159" applyNumberFormat="1" applyFont="1" applyFill="1" applyBorder="1" applyAlignment="1">
      <alignment horizontal="right"/>
    </xf>
    <xf numFmtId="9" fontId="14" fillId="0" borderId="0" xfId="1712" applyFont="1" applyBorder="1" applyAlignment="1">
      <alignment horizontal="right"/>
    </xf>
    <xf numFmtId="9" fontId="14" fillId="0" borderId="5" xfId="1712" applyFont="1" applyBorder="1" applyAlignment="1">
      <alignment horizontal="right"/>
    </xf>
    <xf numFmtId="41" fontId="6" fillId="2" borderId="4" xfId="159" applyNumberFormat="1" applyFont="1" applyFill="1" applyBorder="1" applyAlignment="1">
      <alignment horizontal="right"/>
    </xf>
    <xf numFmtId="9" fontId="14" fillId="2" borderId="0" xfId="1712" applyFont="1" applyFill="1" applyBorder="1" applyAlignment="1">
      <alignment horizontal="right"/>
    </xf>
    <xf numFmtId="9" fontId="6" fillId="2" borderId="0" xfId="1712" applyFont="1" applyFill="1" applyBorder="1" applyAlignment="1">
      <alignment horizontal="right"/>
    </xf>
    <xf numFmtId="41" fontId="6" fillId="2" borderId="5" xfId="159" applyNumberFormat="1" applyFont="1" applyFill="1" applyBorder="1" applyAlignment="1"/>
    <xf numFmtId="9" fontId="14" fillId="2" borderId="5" xfId="1712" applyFont="1" applyFill="1" applyBorder="1" applyAlignment="1">
      <alignment horizontal="right"/>
    </xf>
    <xf numFmtId="41" fontId="6" fillId="0" borderId="0" xfId="159" applyNumberFormat="1" applyFont="1" applyFill="1" applyBorder="1" applyAlignment="1"/>
    <xf numFmtId="9" fontId="6" fillId="0" borderId="0" xfId="1712" applyFont="1" applyFill="1" applyBorder="1" applyAlignment="1"/>
    <xf numFmtId="41" fontId="6" fillId="2" borderId="20" xfId="159" applyNumberFormat="1" applyFont="1" applyFill="1" applyBorder="1" applyAlignment="1"/>
    <xf numFmtId="41" fontId="6" fillId="2" borderId="2" xfId="159" applyNumberFormat="1" applyFont="1" applyFill="1" applyBorder="1" applyAlignment="1"/>
    <xf numFmtId="41" fontId="6" fillId="2" borderId="2" xfId="159" applyNumberFormat="1" applyFont="1" applyFill="1" applyBorder="1" applyAlignment="1">
      <alignment horizontal="right"/>
    </xf>
    <xf numFmtId="41" fontId="6" fillId="2" borderId="20" xfId="159" applyNumberFormat="1" applyFont="1" applyFill="1" applyBorder="1" applyAlignment="1">
      <alignment horizontal="right"/>
    </xf>
    <xf numFmtId="9" fontId="14" fillId="2" borderId="2" xfId="1712" applyFont="1" applyFill="1" applyBorder="1" applyAlignment="1">
      <alignment horizontal="right"/>
    </xf>
    <xf numFmtId="9" fontId="6" fillId="2" borderId="2" xfId="1712" applyFont="1" applyFill="1" applyBorder="1" applyAlignment="1">
      <alignment horizontal="right"/>
    </xf>
    <xf numFmtId="41" fontId="6" fillId="2" borderId="21" xfId="159" applyNumberFormat="1" applyFont="1" applyFill="1" applyBorder="1" applyAlignment="1"/>
    <xf numFmtId="9" fontId="14" fillId="2" borderId="21" xfId="1712" applyFont="1" applyFill="1" applyBorder="1" applyAlignment="1">
      <alignment horizontal="right"/>
    </xf>
    <xf numFmtId="9" fontId="14" fillId="2" borderId="0" xfId="1712" applyFont="1" applyFill="1" applyBorder="1" applyAlignment="1">
      <alignment horizontal="right" vertical="top"/>
    </xf>
    <xf numFmtId="9" fontId="14" fillId="2" borderId="16" xfId="1712" applyFont="1" applyFill="1" applyBorder="1" applyAlignment="1">
      <alignment horizontal="right" vertical="top"/>
    </xf>
    <xf numFmtId="9" fontId="14" fillId="0" borderId="0" xfId="1712" applyFont="1" applyFill="1" applyBorder="1" applyAlignment="1">
      <alignment horizontal="right" vertical="top"/>
    </xf>
    <xf numFmtId="9" fontId="6" fillId="0" borderId="0" xfId="1712" applyFont="1" applyFill="1" applyBorder="1" applyAlignment="1">
      <alignment horizontal="right" vertical="top"/>
    </xf>
    <xf numFmtId="9" fontId="14" fillId="0" borderId="16" xfId="1712" applyFont="1" applyFill="1" applyBorder="1" applyAlignment="1">
      <alignment horizontal="right" vertical="top"/>
    </xf>
    <xf numFmtId="9" fontId="6" fillId="2" borderId="0" xfId="1712" applyFont="1" applyFill="1" applyBorder="1" applyAlignment="1">
      <alignment horizontal="right" vertical="top"/>
    </xf>
    <xf numFmtId="9" fontId="18" fillId="0" borderId="3" xfId="1712" applyFont="1" applyFill="1" applyBorder="1" applyAlignment="1">
      <alignment horizontal="right" vertical="top"/>
    </xf>
    <xf numFmtId="9" fontId="7" fillId="0" borderId="3" xfId="1712" applyFont="1" applyFill="1" applyBorder="1" applyAlignment="1">
      <alignment horizontal="right" vertical="top"/>
    </xf>
    <xf numFmtId="9" fontId="18" fillId="0" borderId="19" xfId="1712" applyFont="1" applyFill="1" applyBorder="1" applyAlignment="1">
      <alignment horizontal="right" vertical="top"/>
    </xf>
    <xf numFmtId="9" fontId="6" fillId="0" borderId="0" xfId="1712" applyFont="1" applyBorder="1" applyAlignment="1">
      <alignment horizontal="right"/>
    </xf>
    <xf numFmtId="9" fontId="6" fillId="0" borderId="0" xfId="1712" applyFont="1" applyFill="1" applyBorder="1" applyAlignment="1">
      <alignment horizontal="right"/>
    </xf>
    <xf numFmtId="168" fontId="18" fillId="0" borderId="3" xfId="1712" applyNumberFormat="1" applyFont="1" applyFill="1" applyBorder="1" applyAlignment="1">
      <alignment horizontal="right" vertical="top"/>
    </xf>
    <xf numFmtId="41" fontId="6" fillId="2" borderId="13" xfId="7" applyNumberFormat="1" applyFont="1" applyFill="1" applyBorder="1" applyAlignment="1">
      <alignment horizontal="right"/>
    </xf>
    <xf numFmtId="41" fontId="6" fillId="2" borderId="14" xfId="23" applyNumberFormat="1" applyFont="1" applyFill="1" applyBorder="1" applyAlignment="1">
      <alignment horizontal="right"/>
    </xf>
    <xf numFmtId="41" fontId="6" fillId="2" borderId="15" xfId="7" applyNumberFormat="1" applyFont="1" applyFill="1" applyBorder="1" applyAlignment="1">
      <alignment horizontal="right"/>
    </xf>
    <xf numFmtId="9" fontId="14" fillId="2" borderId="0" xfId="25" applyFont="1" applyFill="1" applyBorder="1" applyAlignment="1">
      <alignment horizontal="right"/>
    </xf>
    <xf numFmtId="9" fontId="14" fillId="2" borderId="15" xfId="25" applyFont="1" applyFill="1" applyBorder="1" applyAlignment="1">
      <alignment horizontal="right"/>
    </xf>
    <xf numFmtId="41" fontId="6" fillId="2" borderId="4" xfId="7" applyNumberFormat="1" applyFont="1" applyFill="1" applyBorder="1" applyAlignment="1">
      <alignment horizontal="right"/>
    </xf>
    <xf numFmtId="41" fontId="6" fillId="2" borderId="0" xfId="23" applyNumberFormat="1" applyFont="1" applyFill="1" applyBorder="1" applyAlignment="1">
      <alignment horizontal="right"/>
    </xf>
    <xf numFmtId="41" fontId="6" fillId="2" borderId="0" xfId="7" applyNumberFormat="1" applyFont="1" applyFill="1" applyBorder="1" applyAlignment="1">
      <alignment horizontal="right"/>
    </xf>
    <xf numFmtId="41" fontId="6" fillId="2" borderId="5" xfId="7" applyNumberFormat="1" applyFont="1" applyFill="1" applyBorder="1" applyAlignment="1">
      <alignment horizontal="right"/>
    </xf>
    <xf numFmtId="9" fontId="14" fillId="2" borderId="5" xfId="25" applyFont="1" applyFill="1" applyBorder="1" applyAlignment="1">
      <alignment horizontal="right"/>
    </xf>
    <xf numFmtId="41" fontId="6" fillId="0" borderId="13" xfId="11" applyNumberFormat="1" applyFont="1" applyFill="1" applyBorder="1" applyAlignment="1">
      <alignment horizontal="right"/>
    </xf>
    <xf numFmtId="41" fontId="6" fillId="0" borderId="14" xfId="4" applyNumberFormat="1" applyFont="1" applyFill="1" applyBorder="1" applyAlignment="1">
      <alignment horizontal="right"/>
    </xf>
    <xf numFmtId="41" fontId="6" fillId="0" borderId="15" xfId="4" applyNumberFormat="1" applyFont="1" applyFill="1" applyBorder="1" applyAlignment="1">
      <alignment horizontal="right"/>
    </xf>
    <xf numFmtId="9" fontId="14" fillId="0" borderId="14" xfId="1712" applyFont="1" applyFill="1" applyBorder="1" applyAlignment="1">
      <alignment horizontal="right"/>
    </xf>
    <xf numFmtId="9" fontId="14" fillId="0" borderId="22" xfId="25" applyFont="1" applyBorder="1"/>
    <xf numFmtId="41" fontId="6" fillId="0" borderId="4" xfId="11" applyNumberFormat="1" applyFont="1" applyFill="1" applyBorder="1" applyAlignment="1">
      <alignment horizontal="right"/>
    </xf>
    <xf numFmtId="41" fontId="6" fillId="0" borderId="0" xfId="4" applyNumberFormat="1" applyFont="1" applyFill="1" applyBorder="1" applyAlignment="1">
      <alignment horizontal="right"/>
    </xf>
    <xf numFmtId="41" fontId="6" fillId="0" borderId="5" xfId="4" applyNumberFormat="1" applyFont="1" applyFill="1" applyBorder="1" applyAlignment="1">
      <alignment horizontal="right"/>
    </xf>
    <xf numFmtId="9" fontId="14" fillId="0" borderId="0" xfId="1712" applyFont="1" applyFill="1" applyBorder="1" applyAlignment="1">
      <alignment horizontal="right"/>
    </xf>
    <xf numFmtId="9" fontId="18" fillId="0" borderId="0" xfId="1712" applyFont="1" applyFill="1" applyBorder="1" applyAlignment="1">
      <alignment horizontal="right"/>
    </xf>
    <xf numFmtId="9" fontId="14" fillId="0" borderId="16" xfId="25" applyFont="1" applyBorder="1"/>
    <xf numFmtId="41" fontId="7" fillId="2" borderId="4" xfId="11" applyNumberFormat="1" applyFont="1" applyFill="1" applyBorder="1" applyAlignment="1">
      <alignment horizontal="right"/>
    </xf>
    <xf numFmtId="41" fontId="7" fillId="2" borderId="0" xfId="7" applyNumberFormat="1" applyFont="1" applyFill="1" applyBorder="1" applyAlignment="1">
      <alignment horizontal="right"/>
    </xf>
    <xf numFmtId="41" fontId="7" fillId="2" borderId="5" xfId="7" applyNumberFormat="1" applyFont="1" applyFill="1" applyBorder="1" applyAlignment="1">
      <alignment horizontal="right"/>
    </xf>
    <xf numFmtId="9" fontId="18" fillId="2" borderId="0" xfId="1712" applyFont="1" applyFill="1" applyBorder="1" applyAlignment="1">
      <alignment horizontal="right"/>
    </xf>
    <xf numFmtId="9" fontId="18" fillId="2" borderId="16" xfId="25" applyFont="1" applyFill="1" applyBorder="1" applyAlignment="1">
      <alignment horizontal="right"/>
    </xf>
    <xf numFmtId="164" fontId="4" fillId="2" borderId="23" xfId="4" applyNumberFormat="1" applyFont="1" applyFill="1" applyBorder="1" applyAlignment="1"/>
    <xf numFmtId="41" fontId="7" fillId="2" borderId="2" xfId="7" applyNumberFormat="1" applyFont="1" applyFill="1" applyBorder="1" applyAlignment="1">
      <alignment horizontal="right"/>
    </xf>
    <xf numFmtId="41" fontId="7" fillId="2" borderId="21" xfId="7" applyNumberFormat="1" applyFont="1" applyFill="1" applyBorder="1" applyAlignment="1">
      <alignment horizontal="right"/>
    </xf>
    <xf numFmtId="9" fontId="18" fillId="2" borderId="2" xfId="1712" applyFont="1" applyFill="1" applyBorder="1" applyAlignment="1">
      <alignment horizontal="right"/>
    </xf>
    <xf numFmtId="9" fontId="18" fillId="2" borderId="23" xfId="25" applyFont="1" applyFill="1" applyBorder="1" applyAlignment="1">
      <alignment horizontal="right"/>
    </xf>
    <xf numFmtId="0" fontId="48" fillId="0" borderId="7" xfId="17" applyFont="1" applyFill="1" applyBorder="1" applyAlignment="1">
      <alignment horizontal="center" vertical="center"/>
    </xf>
    <xf numFmtId="0" fontId="48" fillId="0" borderId="10" xfId="17" applyFont="1" applyFill="1" applyBorder="1" applyAlignment="1">
      <alignment horizontal="center" vertical="center"/>
    </xf>
    <xf numFmtId="41" fontId="18" fillId="0" borderId="3" xfId="1712" applyNumberFormat="1" applyFont="1" applyFill="1" applyBorder="1" applyAlignment="1">
      <alignment horizontal="right" vertical="top"/>
    </xf>
    <xf numFmtId="0" fontId="7" fillId="0" borderId="2" xfId="15" applyFont="1" applyBorder="1" applyAlignment="1">
      <alignment horizontal="left" wrapText="1"/>
    </xf>
  </cellXfs>
  <cellStyles count="61515">
    <cellStyle name="Attachment" xfId="1" xr:uid="{00000000-0005-0000-0000-000000000000}"/>
    <cellStyle name="Comma" xfId="2" builtinId="3"/>
    <cellStyle name="Comma 10" xfId="29" xr:uid="{00000000-0005-0000-0000-000002000000}"/>
    <cellStyle name="Comma 10 2" xfId="30" xr:uid="{00000000-0005-0000-0000-000003000000}"/>
    <cellStyle name="Comma 10 2 2" xfId="31" xr:uid="{00000000-0005-0000-0000-000004000000}"/>
    <cellStyle name="Comma 10 3" xfId="32" xr:uid="{00000000-0005-0000-0000-000005000000}"/>
    <cellStyle name="Comma 10 3 2" xfId="33" xr:uid="{00000000-0005-0000-0000-000006000000}"/>
    <cellStyle name="Comma 10 4" xfId="34" xr:uid="{00000000-0005-0000-0000-000007000000}"/>
    <cellStyle name="Comma 10 4 2" xfId="35" xr:uid="{00000000-0005-0000-0000-000008000000}"/>
    <cellStyle name="Comma 10 4 2 2" xfId="36" xr:uid="{00000000-0005-0000-0000-000009000000}"/>
    <cellStyle name="Comma 10 4 3" xfId="37" xr:uid="{00000000-0005-0000-0000-00000A000000}"/>
    <cellStyle name="Comma 10 5" xfId="38" xr:uid="{00000000-0005-0000-0000-00000B000000}"/>
    <cellStyle name="Comma 10 5 2" xfId="39" xr:uid="{00000000-0005-0000-0000-00000C000000}"/>
    <cellStyle name="Comma 10 5 2 2" xfId="40" xr:uid="{00000000-0005-0000-0000-00000D000000}"/>
    <cellStyle name="Comma 10 5 3" xfId="41" xr:uid="{00000000-0005-0000-0000-00000E000000}"/>
    <cellStyle name="Comma 10 5 3 2" xfId="42" xr:uid="{00000000-0005-0000-0000-00000F000000}"/>
    <cellStyle name="Comma 10 5 4" xfId="43" xr:uid="{00000000-0005-0000-0000-000010000000}"/>
    <cellStyle name="Comma 10 5 4 2" xfId="44" xr:uid="{00000000-0005-0000-0000-000011000000}"/>
    <cellStyle name="Comma 10 5 4 2 2" xfId="45" xr:uid="{00000000-0005-0000-0000-000012000000}"/>
    <cellStyle name="Comma 10 5 4 2 2 2" xfId="46" xr:uid="{00000000-0005-0000-0000-000013000000}"/>
    <cellStyle name="Comma 10 5 4 2 3" xfId="47" xr:uid="{00000000-0005-0000-0000-000014000000}"/>
    <cellStyle name="Comma 10 5 4 2 3 2" xfId="48" xr:uid="{00000000-0005-0000-0000-000015000000}"/>
    <cellStyle name="Comma 10 5 4 2 3 2 2" xfId="49" xr:uid="{00000000-0005-0000-0000-000016000000}"/>
    <cellStyle name="Comma 10 5 4 2 3 3" xfId="50" xr:uid="{00000000-0005-0000-0000-000017000000}"/>
    <cellStyle name="Comma 10 5 4 2 3 3 2" xfId="51" xr:uid="{00000000-0005-0000-0000-000018000000}"/>
    <cellStyle name="Comma 10 5 4 2 3 3 2 2" xfId="52" xr:uid="{00000000-0005-0000-0000-000019000000}"/>
    <cellStyle name="Comma 10 5 4 2 3 3 3" xfId="53" xr:uid="{00000000-0005-0000-0000-00001A000000}"/>
    <cellStyle name="Comma 10 5 4 2 3 4" xfId="54" xr:uid="{00000000-0005-0000-0000-00001B000000}"/>
    <cellStyle name="Comma 10 5 4 2 4" xfId="55" xr:uid="{00000000-0005-0000-0000-00001C000000}"/>
    <cellStyle name="Comma 10 5 4 3" xfId="56" xr:uid="{00000000-0005-0000-0000-00001D000000}"/>
    <cellStyle name="Comma 10 5 4 3 2" xfId="57" xr:uid="{00000000-0005-0000-0000-00001E000000}"/>
    <cellStyle name="Comma 10 5 4 4" xfId="58" xr:uid="{00000000-0005-0000-0000-00001F000000}"/>
    <cellStyle name="Comma 10 5 4 4 2" xfId="59" xr:uid="{00000000-0005-0000-0000-000020000000}"/>
    <cellStyle name="Comma 10 5 4 4 2 2" xfId="60" xr:uid="{00000000-0005-0000-0000-000021000000}"/>
    <cellStyle name="Comma 10 5 4 4 3" xfId="61" xr:uid="{00000000-0005-0000-0000-000022000000}"/>
    <cellStyle name="Comma 10 5 4 4 3 2" xfId="62" xr:uid="{00000000-0005-0000-0000-000023000000}"/>
    <cellStyle name="Comma 10 5 4 4 3 2 2" xfId="63" xr:uid="{00000000-0005-0000-0000-000024000000}"/>
    <cellStyle name="Comma 10 5 4 4 3 3" xfId="64" xr:uid="{00000000-0005-0000-0000-000025000000}"/>
    <cellStyle name="Comma 10 5 4 4 4" xfId="65" xr:uid="{00000000-0005-0000-0000-000026000000}"/>
    <cellStyle name="Comma 10 5 4 5" xfId="66" xr:uid="{00000000-0005-0000-0000-000027000000}"/>
    <cellStyle name="Comma 10 5 5" xfId="67" xr:uid="{00000000-0005-0000-0000-000028000000}"/>
    <cellStyle name="Comma 10 6" xfId="68" xr:uid="{00000000-0005-0000-0000-000029000000}"/>
    <cellStyle name="Comma 11" xfId="69" xr:uid="{00000000-0005-0000-0000-00002A000000}"/>
    <cellStyle name="Comma 11 2" xfId="70" xr:uid="{00000000-0005-0000-0000-00002B000000}"/>
    <cellStyle name="Comma 11 2 2" xfId="71" xr:uid="{00000000-0005-0000-0000-00002C000000}"/>
    <cellStyle name="Comma 11 3" xfId="72" xr:uid="{00000000-0005-0000-0000-00002D000000}"/>
    <cellStyle name="Comma 12" xfId="73" xr:uid="{00000000-0005-0000-0000-00002E000000}"/>
    <cellStyle name="Comma 12 2" xfId="74" xr:uid="{00000000-0005-0000-0000-00002F000000}"/>
    <cellStyle name="Comma 12 2 2" xfId="75" xr:uid="{00000000-0005-0000-0000-000030000000}"/>
    <cellStyle name="Comma 12 3" xfId="76" xr:uid="{00000000-0005-0000-0000-000031000000}"/>
    <cellStyle name="Comma 12 3 2" xfId="77" xr:uid="{00000000-0005-0000-0000-000032000000}"/>
    <cellStyle name="Comma 12 4" xfId="78" xr:uid="{00000000-0005-0000-0000-000033000000}"/>
    <cellStyle name="Comma 12 4 2" xfId="79" xr:uid="{00000000-0005-0000-0000-000034000000}"/>
    <cellStyle name="Comma 12 4 2 2" xfId="80" xr:uid="{00000000-0005-0000-0000-000035000000}"/>
    <cellStyle name="Comma 12 4 2 2 2" xfId="81" xr:uid="{00000000-0005-0000-0000-000036000000}"/>
    <cellStyle name="Comma 12 4 2 3" xfId="82" xr:uid="{00000000-0005-0000-0000-000037000000}"/>
    <cellStyle name="Comma 12 4 2 3 2" xfId="83" xr:uid="{00000000-0005-0000-0000-000038000000}"/>
    <cellStyle name="Comma 12 4 2 3 2 2" xfId="84" xr:uid="{00000000-0005-0000-0000-000039000000}"/>
    <cellStyle name="Comma 12 4 2 3 3" xfId="85" xr:uid="{00000000-0005-0000-0000-00003A000000}"/>
    <cellStyle name="Comma 12 4 2 3 3 2" xfId="86" xr:uid="{00000000-0005-0000-0000-00003B000000}"/>
    <cellStyle name="Comma 12 4 2 3 3 2 2" xfId="87" xr:uid="{00000000-0005-0000-0000-00003C000000}"/>
    <cellStyle name="Comma 12 4 2 3 3 3" xfId="88" xr:uid="{00000000-0005-0000-0000-00003D000000}"/>
    <cellStyle name="Comma 12 4 2 3 4" xfId="89" xr:uid="{00000000-0005-0000-0000-00003E000000}"/>
    <cellStyle name="Comma 12 4 2 4" xfId="90" xr:uid="{00000000-0005-0000-0000-00003F000000}"/>
    <cellStyle name="Comma 12 4 3" xfId="91" xr:uid="{00000000-0005-0000-0000-000040000000}"/>
    <cellStyle name="Comma 12 4 3 2" xfId="92" xr:uid="{00000000-0005-0000-0000-000041000000}"/>
    <cellStyle name="Comma 12 4 4" xfId="93" xr:uid="{00000000-0005-0000-0000-000042000000}"/>
    <cellStyle name="Comma 12 4 4 2" xfId="94" xr:uid="{00000000-0005-0000-0000-000043000000}"/>
    <cellStyle name="Comma 12 4 4 2 2" xfId="95" xr:uid="{00000000-0005-0000-0000-000044000000}"/>
    <cellStyle name="Comma 12 4 4 3" xfId="96" xr:uid="{00000000-0005-0000-0000-000045000000}"/>
    <cellStyle name="Comma 12 4 4 3 2" xfId="97" xr:uid="{00000000-0005-0000-0000-000046000000}"/>
    <cellStyle name="Comma 12 4 4 3 2 2" xfId="98" xr:uid="{00000000-0005-0000-0000-000047000000}"/>
    <cellStyle name="Comma 12 4 4 3 3" xfId="99" xr:uid="{00000000-0005-0000-0000-000048000000}"/>
    <cellStyle name="Comma 12 4 4 4" xfId="100" xr:uid="{00000000-0005-0000-0000-000049000000}"/>
    <cellStyle name="Comma 12 4 5" xfId="101" xr:uid="{00000000-0005-0000-0000-00004A000000}"/>
    <cellStyle name="Comma 12 5" xfId="102" xr:uid="{00000000-0005-0000-0000-00004B000000}"/>
    <cellStyle name="Comma 13" xfId="103" xr:uid="{00000000-0005-0000-0000-00004C000000}"/>
    <cellStyle name="Comma 13 2" xfId="104" xr:uid="{00000000-0005-0000-0000-00004D000000}"/>
    <cellStyle name="Comma 13 2 2" xfId="105" xr:uid="{00000000-0005-0000-0000-00004E000000}"/>
    <cellStyle name="Comma 13 3" xfId="106" xr:uid="{00000000-0005-0000-0000-00004F000000}"/>
    <cellStyle name="Comma 13 3 2" xfId="107" xr:uid="{00000000-0005-0000-0000-000050000000}"/>
    <cellStyle name="Comma 14" xfId="108" xr:uid="{00000000-0005-0000-0000-000051000000}"/>
    <cellStyle name="Comma 14 2" xfId="109" xr:uid="{00000000-0005-0000-0000-000052000000}"/>
    <cellStyle name="Comma 14 2 2" xfId="110" xr:uid="{00000000-0005-0000-0000-000053000000}"/>
    <cellStyle name="Comma 14 2 2 2" xfId="111" xr:uid="{00000000-0005-0000-0000-000054000000}"/>
    <cellStyle name="Comma 14 2 3" xfId="112" xr:uid="{00000000-0005-0000-0000-000055000000}"/>
    <cellStyle name="Comma 14 2 3 2" xfId="113" xr:uid="{00000000-0005-0000-0000-000056000000}"/>
    <cellStyle name="Comma 14 2 3 2 2" xfId="114" xr:uid="{00000000-0005-0000-0000-000057000000}"/>
    <cellStyle name="Comma 14 2 3 3" xfId="115" xr:uid="{00000000-0005-0000-0000-000058000000}"/>
    <cellStyle name="Comma 14 2 3 3 2" xfId="116" xr:uid="{00000000-0005-0000-0000-000059000000}"/>
    <cellStyle name="Comma 14 2 3 3 2 2" xfId="117" xr:uid="{00000000-0005-0000-0000-00005A000000}"/>
    <cellStyle name="Comma 14 2 3 3 3" xfId="118" xr:uid="{00000000-0005-0000-0000-00005B000000}"/>
    <cellStyle name="Comma 14 2 3 4" xfId="119" xr:uid="{00000000-0005-0000-0000-00005C000000}"/>
    <cellStyle name="Comma 14 2 4" xfId="120" xr:uid="{00000000-0005-0000-0000-00005D000000}"/>
    <cellStyle name="Comma 14 3" xfId="121" xr:uid="{00000000-0005-0000-0000-00005E000000}"/>
    <cellStyle name="Comma 14 3 2" xfId="122" xr:uid="{00000000-0005-0000-0000-00005F000000}"/>
    <cellStyle name="Comma 14 4" xfId="123" xr:uid="{00000000-0005-0000-0000-000060000000}"/>
    <cellStyle name="Comma 14 4 2" xfId="124" xr:uid="{00000000-0005-0000-0000-000061000000}"/>
    <cellStyle name="Comma 14 4 2 2" xfId="125" xr:uid="{00000000-0005-0000-0000-000062000000}"/>
    <cellStyle name="Comma 14 4 3" xfId="126" xr:uid="{00000000-0005-0000-0000-000063000000}"/>
    <cellStyle name="Comma 14 4 3 2" xfId="127" xr:uid="{00000000-0005-0000-0000-000064000000}"/>
    <cellStyle name="Comma 14 4 3 2 2" xfId="128" xr:uid="{00000000-0005-0000-0000-000065000000}"/>
    <cellStyle name="Comma 14 4 3 3" xfId="129" xr:uid="{00000000-0005-0000-0000-000066000000}"/>
    <cellStyle name="Comma 14 4 4" xfId="130" xr:uid="{00000000-0005-0000-0000-000067000000}"/>
    <cellStyle name="Comma 14 5" xfId="131" xr:uid="{00000000-0005-0000-0000-000068000000}"/>
    <cellStyle name="Comma 15" xfId="132" xr:uid="{00000000-0005-0000-0000-000069000000}"/>
    <cellStyle name="Comma 15 2" xfId="133" xr:uid="{00000000-0005-0000-0000-00006A000000}"/>
    <cellStyle name="Comma 15 2 2" xfId="134" xr:uid="{00000000-0005-0000-0000-00006B000000}"/>
    <cellStyle name="Comma 15 3" xfId="135" xr:uid="{00000000-0005-0000-0000-00006C000000}"/>
    <cellStyle name="Comma 15 3 2" xfId="136" xr:uid="{00000000-0005-0000-0000-00006D000000}"/>
    <cellStyle name="Comma 15 3 2 2" xfId="137" xr:uid="{00000000-0005-0000-0000-00006E000000}"/>
    <cellStyle name="Comma 15 3 3" xfId="138" xr:uid="{00000000-0005-0000-0000-00006F000000}"/>
    <cellStyle name="Comma 15 3 3 2" xfId="139" xr:uid="{00000000-0005-0000-0000-000070000000}"/>
    <cellStyle name="Comma 15 3 3 2 2" xfId="140" xr:uid="{00000000-0005-0000-0000-000071000000}"/>
    <cellStyle name="Comma 15 3 3 3" xfId="141" xr:uid="{00000000-0005-0000-0000-000072000000}"/>
    <cellStyle name="Comma 15 3 4" xfId="142" xr:uid="{00000000-0005-0000-0000-000073000000}"/>
    <cellStyle name="Comma 15 4" xfId="143" xr:uid="{00000000-0005-0000-0000-000074000000}"/>
    <cellStyle name="Comma 15 5" xfId="144" xr:uid="{00000000-0005-0000-0000-000075000000}"/>
    <cellStyle name="Comma 16" xfId="145" xr:uid="{00000000-0005-0000-0000-000076000000}"/>
    <cellStyle name="Comma 16 2" xfId="146" xr:uid="{00000000-0005-0000-0000-000077000000}"/>
    <cellStyle name="Comma 16 2 2" xfId="147" xr:uid="{00000000-0005-0000-0000-000078000000}"/>
    <cellStyle name="Comma 16 3" xfId="148" xr:uid="{00000000-0005-0000-0000-000079000000}"/>
    <cellStyle name="Comma 16 3 2" xfId="149" xr:uid="{00000000-0005-0000-0000-00007A000000}"/>
    <cellStyle name="Comma 16 3 2 2" xfId="150" xr:uid="{00000000-0005-0000-0000-00007B000000}"/>
    <cellStyle name="Comma 16 3 3" xfId="151" xr:uid="{00000000-0005-0000-0000-00007C000000}"/>
    <cellStyle name="Comma 16 4" xfId="152" xr:uid="{00000000-0005-0000-0000-00007D000000}"/>
    <cellStyle name="Comma 17" xfId="153" xr:uid="{00000000-0005-0000-0000-00007E000000}"/>
    <cellStyle name="Comma 17 2" xfId="154" xr:uid="{00000000-0005-0000-0000-00007F000000}"/>
    <cellStyle name="Comma 17 2 2" xfId="155" xr:uid="{00000000-0005-0000-0000-000080000000}"/>
    <cellStyle name="Comma 17 3" xfId="156" xr:uid="{00000000-0005-0000-0000-000081000000}"/>
    <cellStyle name="Comma 2" xfId="3" xr:uid="{00000000-0005-0000-0000-000082000000}"/>
    <cellStyle name="Comma 2 2" xfId="4" xr:uid="{00000000-0005-0000-0000-000083000000}"/>
    <cellStyle name="Comma 2 2 2" xfId="157" xr:uid="{00000000-0005-0000-0000-000084000000}"/>
    <cellStyle name="Comma 2 2 2 2" xfId="158" xr:uid="{00000000-0005-0000-0000-000085000000}"/>
    <cellStyle name="Comma 2 2 3" xfId="159" xr:uid="{00000000-0005-0000-0000-000086000000}"/>
    <cellStyle name="Comma 2 2 4" xfId="160" xr:uid="{00000000-0005-0000-0000-000087000000}"/>
    <cellStyle name="Comma 2 2 5" xfId="161" xr:uid="{00000000-0005-0000-0000-000088000000}"/>
    <cellStyle name="Comma 2 3" xfId="162" xr:uid="{00000000-0005-0000-0000-000089000000}"/>
    <cellStyle name="Comma 2 3 2" xfId="163" xr:uid="{00000000-0005-0000-0000-00008A000000}"/>
    <cellStyle name="Comma 2 3 2 2" xfId="164" xr:uid="{00000000-0005-0000-0000-00008B000000}"/>
    <cellStyle name="Comma 2 3 3" xfId="165" xr:uid="{00000000-0005-0000-0000-00008C000000}"/>
    <cellStyle name="Comma 2 3 4" xfId="166" xr:uid="{00000000-0005-0000-0000-00008D000000}"/>
    <cellStyle name="Comma 2 4" xfId="167" xr:uid="{00000000-0005-0000-0000-00008E000000}"/>
    <cellStyle name="Comma 2 4 2" xfId="168" xr:uid="{00000000-0005-0000-0000-00008F000000}"/>
    <cellStyle name="Comma 2 5" xfId="169" xr:uid="{00000000-0005-0000-0000-000090000000}"/>
    <cellStyle name="Comma 2 5 2" xfId="170" xr:uid="{00000000-0005-0000-0000-000091000000}"/>
    <cellStyle name="Comma 2 6" xfId="171" xr:uid="{00000000-0005-0000-0000-000092000000}"/>
    <cellStyle name="Comma 2 6 2" xfId="172" xr:uid="{00000000-0005-0000-0000-000093000000}"/>
    <cellStyle name="Comma 2 7" xfId="173" xr:uid="{00000000-0005-0000-0000-000094000000}"/>
    <cellStyle name="Comma 2 8" xfId="174" xr:uid="{00000000-0005-0000-0000-000095000000}"/>
    <cellStyle name="Comma 2 8 2" xfId="175" xr:uid="{00000000-0005-0000-0000-000096000000}"/>
    <cellStyle name="Comma 2 9" xfId="176" xr:uid="{00000000-0005-0000-0000-000097000000}"/>
    <cellStyle name="Comma 3" xfId="5" xr:uid="{00000000-0005-0000-0000-000098000000}"/>
    <cellStyle name="Comma 3 2" xfId="6" xr:uid="{00000000-0005-0000-0000-000099000000}"/>
    <cellStyle name="Comma 3 2 2" xfId="7" xr:uid="{00000000-0005-0000-0000-00009A000000}"/>
    <cellStyle name="Comma 3 2 3" xfId="28" xr:uid="{00000000-0005-0000-0000-00009B000000}"/>
    <cellStyle name="Comma 3 2 3 2" xfId="177" xr:uid="{00000000-0005-0000-0000-00009C000000}"/>
    <cellStyle name="Comma 3 2 3 3" xfId="10447" xr:uid="{00000000-0005-0000-0000-00009D000000}"/>
    <cellStyle name="Comma 3 2 4" xfId="178" xr:uid="{00000000-0005-0000-0000-00009E000000}"/>
    <cellStyle name="Comma 3 2 4 2" xfId="179" xr:uid="{00000000-0005-0000-0000-00009F000000}"/>
    <cellStyle name="Comma 3 3" xfId="8" xr:uid="{00000000-0005-0000-0000-0000A0000000}"/>
    <cellStyle name="Comma 3 3 2" xfId="180" xr:uid="{00000000-0005-0000-0000-0000A1000000}"/>
    <cellStyle name="Comma 3 3 2 2" xfId="181" xr:uid="{00000000-0005-0000-0000-0000A2000000}"/>
    <cellStyle name="Comma 3 3 3" xfId="182" xr:uid="{00000000-0005-0000-0000-0000A3000000}"/>
    <cellStyle name="Comma 3 3 3 2" xfId="183" xr:uid="{00000000-0005-0000-0000-0000A4000000}"/>
    <cellStyle name="Comma 3 3 4" xfId="184" xr:uid="{00000000-0005-0000-0000-0000A5000000}"/>
    <cellStyle name="Comma 3 4" xfId="9" xr:uid="{00000000-0005-0000-0000-0000A6000000}"/>
    <cellStyle name="Comma 3 4 2" xfId="185" xr:uid="{00000000-0005-0000-0000-0000A7000000}"/>
    <cellStyle name="Comma 3 4 2 10" xfId="5445" xr:uid="{00000000-0005-0000-0000-0000A8000000}"/>
    <cellStyle name="Comma 3 4 2 10 2" xfId="18075" xr:uid="{00000000-0005-0000-0000-0000A9000000}"/>
    <cellStyle name="Comma 3 4 2 10 2 2" xfId="53291" xr:uid="{00000000-0005-0000-0000-0000AA000000}"/>
    <cellStyle name="Comma 3 4 2 10 3" xfId="40694" xr:uid="{00000000-0005-0000-0000-0000AB000000}"/>
    <cellStyle name="Comma 3 4 2 10 4" xfId="30680" xr:uid="{00000000-0005-0000-0000-0000AC000000}"/>
    <cellStyle name="Comma 3 4 2 11" xfId="6901" xr:uid="{00000000-0005-0000-0000-0000AD000000}"/>
    <cellStyle name="Comma 3 4 2 11 2" xfId="19529" xr:uid="{00000000-0005-0000-0000-0000AE000000}"/>
    <cellStyle name="Comma 3 4 2 11 2 2" xfId="54745" xr:uid="{00000000-0005-0000-0000-0000AF000000}"/>
    <cellStyle name="Comma 3 4 2 11 3" xfId="42148" xr:uid="{00000000-0005-0000-0000-0000B0000000}"/>
    <cellStyle name="Comma 3 4 2 11 4" xfId="32134" xr:uid="{00000000-0005-0000-0000-0000B1000000}"/>
    <cellStyle name="Comma 3 4 2 12" xfId="8683" xr:uid="{00000000-0005-0000-0000-0000B2000000}"/>
    <cellStyle name="Comma 3 4 2 12 2" xfId="21305" xr:uid="{00000000-0005-0000-0000-0000B3000000}"/>
    <cellStyle name="Comma 3 4 2 12 2 2" xfId="56521" xr:uid="{00000000-0005-0000-0000-0000B4000000}"/>
    <cellStyle name="Comma 3 4 2 12 3" xfId="43924" xr:uid="{00000000-0005-0000-0000-0000B5000000}"/>
    <cellStyle name="Comma 3 4 2 12 4" xfId="33910" xr:uid="{00000000-0005-0000-0000-0000B6000000}"/>
    <cellStyle name="Comma 3 4 2 13" xfId="10450" xr:uid="{00000000-0005-0000-0000-0000B7000000}"/>
    <cellStyle name="Comma 3 4 2 13 2" xfId="23066" xr:uid="{00000000-0005-0000-0000-0000B8000000}"/>
    <cellStyle name="Comma 3 4 2 13 2 2" xfId="58282" xr:uid="{00000000-0005-0000-0000-0000B9000000}"/>
    <cellStyle name="Comma 3 4 2 13 3" xfId="45685" xr:uid="{00000000-0005-0000-0000-0000BA000000}"/>
    <cellStyle name="Comma 3 4 2 13 4" xfId="35671" xr:uid="{00000000-0005-0000-0000-0000BB000000}"/>
    <cellStyle name="Comma 3 4 2 14" xfId="14844" xr:uid="{00000000-0005-0000-0000-0000BC000000}"/>
    <cellStyle name="Comma 3 4 2 14 2" xfId="50061" xr:uid="{00000000-0005-0000-0000-0000BD000000}"/>
    <cellStyle name="Comma 3 4 2 14 3" xfId="27450" xr:uid="{00000000-0005-0000-0000-0000BE000000}"/>
    <cellStyle name="Comma 3 4 2 15" xfId="12258" xr:uid="{00000000-0005-0000-0000-0000BF000000}"/>
    <cellStyle name="Comma 3 4 2 15 2" xfId="47476" xr:uid="{00000000-0005-0000-0000-0000C0000000}"/>
    <cellStyle name="Comma 3 4 2 16" xfId="37463" xr:uid="{00000000-0005-0000-0000-0000C1000000}"/>
    <cellStyle name="Comma 3 4 2 17" xfId="24865" xr:uid="{00000000-0005-0000-0000-0000C2000000}"/>
    <cellStyle name="Comma 3 4 2 18" xfId="60078" xr:uid="{00000000-0005-0000-0000-0000C3000000}"/>
    <cellStyle name="Comma 3 4 2 2" xfId="186" xr:uid="{00000000-0005-0000-0000-0000C4000000}"/>
    <cellStyle name="Comma 3 4 2 2 10" xfId="6975" xr:uid="{00000000-0005-0000-0000-0000C5000000}"/>
    <cellStyle name="Comma 3 4 2 2 10 2" xfId="19601" xr:uid="{00000000-0005-0000-0000-0000C6000000}"/>
    <cellStyle name="Comma 3 4 2 2 10 2 2" xfId="54817" xr:uid="{00000000-0005-0000-0000-0000C7000000}"/>
    <cellStyle name="Comma 3 4 2 2 10 3" xfId="42220" xr:uid="{00000000-0005-0000-0000-0000C8000000}"/>
    <cellStyle name="Comma 3 4 2 2 10 4" xfId="32206" xr:uid="{00000000-0005-0000-0000-0000C9000000}"/>
    <cellStyle name="Comma 3 4 2 2 11" xfId="8756" xr:uid="{00000000-0005-0000-0000-0000CA000000}"/>
    <cellStyle name="Comma 3 4 2 2 11 2" xfId="21377" xr:uid="{00000000-0005-0000-0000-0000CB000000}"/>
    <cellStyle name="Comma 3 4 2 2 11 2 2" xfId="56593" xr:uid="{00000000-0005-0000-0000-0000CC000000}"/>
    <cellStyle name="Comma 3 4 2 2 11 3" xfId="43996" xr:uid="{00000000-0005-0000-0000-0000CD000000}"/>
    <cellStyle name="Comma 3 4 2 2 11 4" xfId="33982" xr:uid="{00000000-0005-0000-0000-0000CE000000}"/>
    <cellStyle name="Comma 3 4 2 2 12" xfId="10451" xr:uid="{00000000-0005-0000-0000-0000CF000000}"/>
    <cellStyle name="Comma 3 4 2 2 12 2" xfId="23067" xr:uid="{00000000-0005-0000-0000-0000D0000000}"/>
    <cellStyle name="Comma 3 4 2 2 12 2 2" xfId="58283" xr:uid="{00000000-0005-0000-0000-0000D1000000}"/>
    <cellStyle name="Comma 3 4 2 2 12 3" xfId="45686" xr:uid="{00000000-0005-0000-0000-0000D2000000}"/>
    <cellStyle name="Comma 3 4 2 2 12 4" xfId="35672" xr:uid="{00000000-0005-0000-0000-0000D3000000}"/>
    <cellStyle name="Comma 3 4 2 2 13" xfId="14916" xr:uid="{00000000-0005-0000-0000-0000D4000000}"/>
    <cellStyle name="Comma 3 4 2 2 13 2" xfId="50133" xr:uid="{00000000-0005-0000-0000-0000D5000000}"/>
    <cellStyle name="Comma 3 4 2 2 13 3" xfId="27522" xr:uid="{00000000-0005-0000-0000-0000D6000000}"/>
    <cellStyle name="Comma 3 4 2 2 14" xfId="12330" xr:uid="{00000000-0005-0000-0000-0000D7000000}"/>
    <cellStyle name="Comma 3 4 2 2 14 2" xfId="47548" xr:uid="{00000000-0005-0000-0000-0000D8000000}"/>
    <cellStyle name="Comma 3 4 2 2 15" xfId="37535" xr:uid="{00000000-0005-0000-0000-0000D9000000}"/>
    <cellStyle name="Comma 3 4 2 2 16" xfId="24937" xr:uid="{00000000-0005-0000-0000-0000DA000000}"/>
    <cellStyle name="Comma 3 4 2 2 17" xfId="60150" xr:uid="{00000000-0005-0000-0000-0000DB000000}"/>
    <cellStyle name="Comma 3 4 2 2 2" xfId="187" xr:uid="{00000000-0005-0000-0000-0000DC000000}"/>
    <cellStyle name="Comma 3 4 2 2 2 10" xfId="10452" xr:uid="{00000000-0005-0000-0000-0000DD000000}"/>
    <cellStyle name="Comma 3 4 2 2 2 10 2" xfId="23068" xr:uid="{00000000-0005-0000-0000-0000DE000000}"/>
    <cellStyle name="Comma 3 4 2 2 2 10 2 2" xfId="58284" xr:uid="{00000000-0005-0000-0000-0000DF000000}"/>
    <cellStyle name="Comma 3 4 2 2 2 10 3" xfId="45687" xr:uid="{00000000-0005-0000-0000-0000E0000000}"/>
    <cellStyle name="Comma 3 4 2 2 2 10 4" xfId="35673" xr:uid="{00000000-0005-0000-0000-0000E1000000}"/>
    <cellStyle name="Comma 3 4 2 2 2 11" xfId="15071" xr:uid="{00000000-0005-0000-0000-0000E2000000}"/>
    <cellStyle name="Comma 3 4 2 2 2 11 2" xfId="50287" xr:uid="{00000000-0005-0000-0000-0000E3000000}"/>
    <cellStyle name="Comma 3 4 2 2 2 11 3" xfId="27676" xr:uid="{00000000-0005-0000-0000-0000E4000000}"/>
    <cellStyle name="Comma 3 4 2 2 2 12" xfId="12484" xr:uid="{00000000-0005-0000-0000-0000E5000000}"/>
    <cellStyle name="Comma 3 4 2 2 2 12 2" xfId="47702" xr:uid="{00000000-0005-0000-0000-0000E6000000}"/>
    <cellStyle name="Comma 3 4 2 2 2 13" xfId="37690" xr:uid="{00000000-0005-0000-0000-0000E7000000}"/>
    <cellStyle name="Comma 3 4 2 2 2 14" xfId="25091" xr:uid="{00000000-0005-0000-0000-0000E8000000}"/>
    <cellStyle name="Comma 3 4 2 2 2 15" xfId="60304" xr:uid="{00000000-0005-0000-0000-0000E9000000}"/>
    <cellStyle name="Comma 3 4 2 2 2 2" xfId="3207" xr:uid="{00000000-0005-0000-0000-0000EA000000}"/>
    <cellStyle name="Comma 3 4 2 2 2 2 10" xfId="25575" xr:uid="{00000000-0005-0000-0000-0000EB000000}"/>
    <cellStyle name="Comma 3 4 2 2 2 2 11" xfId="61110" xr:uid="{00000000-0005-0000-0000-0000EC000000}"/>
    <cellStyle name="Comma 3 4 2 2 2 2 2" xfId="5007" xr:uid="{00000000-0005-0000-0000-0000ED000000}"/>
    <cellStyle name="Comma 3 4 2 2 2 2 2 2" xfId="17653" xr:uid="{00000000-0005-0000-0000-0000EE000000}"/>
    <cellStyle name="Comma 3 4 2 2 2 2 2 2 2" xfId="52869" xr:uid="{00000000-0005-0000-0000-0000EF000000}"/>
    <cellStyle name="Comma 3 4 2 2 2 2 2 2 3" xfId="30258" xr:uid="{00000000-0005-0000-0000-0000F0000000}"/>
    <cellStyle name="Comma 3 4 2 2 2 2 2 3" xfId="14099" xr:uid="{00000000-0005-0000-0000-0000F1000000}"/>
    <cellStyle name="Comma 3 4 2 2 2 2 2 3 2" xfId="49317" xr:uid="{00000000-0005-0000-0000-0000F2000000}"/>
    <cellStyle name="Comma 3 4 2 2 2 2 2 4" xfId="40272" xr:uid="{00000000-0005-0000-0000-0000F3000000}"/>
    <cellStyle name="Comma 3 4 2 2 2 2 2 5" xfId="26706" xr:uid="{00000000-0005-0000-0000-0000F4000000}"/>
    <cellStyle name="Comma 3 4 2 2 2 2 3" xfId="6477" xr:uid="{00000000-0005-0000-0000-0000F5000000}"/>
    <cellStyle name="Comma 3 4 2 2 2 2 3 2" xfId="19107" xr:uid="{00000000-0005-0000-0000-0000F6000000}"/>
    <cellStyle name="Comma 3 4 2 2 2 2 3 2 2" xfId="54323" xr:uid="{00000000-0005-0000-0000-0000F7000000}"/>
    <cellStyle name="Comma 3 4 2 2 2 2 3 3" xfId="41726" xr:uid="{00000000-0005-0000-0000-0000F8000000}"/>
    <cellStyle name="Comma 3 4 2 2 2 2 3 4" xfId="31712" xr:uid="{00000000-0005-0000-0000-0000F9000000}"/>
    <cellStyle name="Comma 3 4 2 2 2 2 4" xfId="7936" xr:uid="{00000000-0005-0000-0000-0000FA000000}"/>
    <cellStyle name="Comma 3 4 2 2 2 2 4 2" xfId="20561" xr:uid="{00000000-0005-0000-0000-0000FB000000}"/>
    <cellStyle name="Comma 3 4 2 2 2 2 4 2 2" xfId="55777" xr:uid="{00000000-0005-0000-0000-0000FC000000}"/>
    <cellStyle name="Comma 3 4 2 2 2 2 4 3" xfId="43180" xr:uid="{00000000-0005-0000-0000-0000FD000000}"/>
    <cellStyle name="Comma 3 4 2 2 2 2 4 4" xfId="33166" xr:uid="{00000000-0005-0000-0000-0000FE000000}"/>
    <cellStyle name="Comma 3 4 2 2 2 2 5" xfId="9717" xr:uid="{00000000-0005-0000-0000-0000FF000000}"/>
    <cellStyle name="Comma 3 4 2 2 2 2 5 2" xfId="22337" xr:uid="{00000000-0005-0000-0000-000000010000}"/>
    <cellStyle name="Comma 3 4 2 2 2 2 5 2 2" xfId="57553" xr:uid="{00000000-0005-0000-0000-000001010000}"/>
    <cellStyle name="Comma 3 4 2 2 2 2 5 3" xfId="44956" xr:uid="{00000000-0005-0000-0000-000002010000}"/>
    <cellStyle name="Comma 3 4 2 2 2 2 5 4" xfId="34942" xr:uid="{00000000-0005-0000-0000-000003010000}"/>
    <cellStyle name="Comma 3 4 2 2 2 2 6" xfId="11510" xr:uid="{00000000-0005-0000-0000-000004010000}"/>
    <cellStyle name="Comma 3 4 2 2 2 2 6 2" xfId="24113" xr:uid="{00000000-0005-0000-0000-000005010000}"/>
    <cellStyle name="Comma 3 4 2 2 2 2 6 2 2" xfId="59329" xr:uid="{00000000-0005-0000-0000-000006010000}"/>
    <cellStyle name="Comma 3 4 2 2 2 2 6 3" xfId="46732" xr:uid="{00000000-0005-0000-0000-000007010000}"/>
    <cellStyle name="Comma 3 4 2 2 2 2 6 4" xfId="36718" xr:uid="{00000000-0005-0000-0000-000008010000}"/>
    <cellStyle name="Comma 3 4 2 2 2 2 7" xfId="15877" xr:uid="{00000000-0005-0000-0000-000009010000}"/>
    <cellStyle name="Comma 3 4 2 2 2 2 7 2" xfId="51093" xr:uid="{00000000-0005-0000-0000-00000A010000}"/>
    <cellStyle name="Comma 3 4 2 2 2 2 7 3" xfId="28482" xr:uid="{00000000-0005-0000-0000-00000B010000}"/>
    <cellStyle name="Comma 3 4 2 2 2 2 8" xfId="12968" xr:uid="{00000000-0005-0000-0000-00000C010000}"/>
    <cellStyle name="Comma 3 4 2 2 2 2 8 2" xfId="48186" xr:uid="{00000000-0005-0000-0000-00000D010000}"/>
    <cellStyle name="Comma 3 4 2 2 2 2 9" xfId="38496" xr:uid="{00000000-0005-0000-0000-00000E010000}"/>
    <cellStyle name="Comma 3 4 2 2 2 3" xfId="3536" xr:uid="{00000000-0005-0000-0000-00000F010000}"/>
    <cellStyle name="Comma 3 4 2 2 2 3 10" xfId="27031" xr:uid="{00000000-0005-0000-0000-000010010000}"/>
    <cellStyle name="Comma 3 4 2 2 2 3 11" xfId="61435" xr:uid="{00000000-0005-0000-0000-000011010000}"/>
    <cellStyle name="Comma 3 4 2 2 2 3 2" xfId="5332" xr:uid="{00000000-0005-0000-0000-000012010000}"/>
    <cellStyle name="Comma 3 4 2 2 2 3 2 2" xfId="17978" xr:uid="{00000000-0005-0000-0000-000013010000}"/>
    <cellStyle name="Comma 3 4 2 2 2 3 2 2 2" xfId="53194" xr:uid="{00000000-0005-0000-0000-000014010000}"/>
    <cellStyle name="Comma 3 4 2 2 2 3 2 3" xfId="40597" xr:uid="{00000000-0005-0000-0000-000015010000}"/>
    <cellStyle name="Comma 3 4 2 2 2 3 2 4" xfId="30583" xr:uid="{00000000-0005-0000-0000-000016010000}"/>
    <cellStyle name="Comma 3 4 2 2 2 3 3" xfId="6802" xr:uid="{00000000-0005-0000-0000-000017010000}"/>
    <cellStyle name="Comma 3 4 2 2 2 3 3 2" xfId="19432" xr:uid="{00000000-0005-0000-0000-000018010000}"/>
    <cellStyle name="Comma 3 4 2 2 2 3 3 2 2" xfId="54648" xr:uid="{00000000-0005-0000-0000-000019010000}"/>
    <cellStyle name="Comma 3 4 2 2 2 3 3 3" xfId="42051" xr:uid="{00000000-0005-0000-0000-00001A010000}"/>
    <cellStyle name="Comma 3 4 2 2 2 3 3 4" xfId="32037" xr:uid="{00000000-0005-0000-0000-00001B010000}"/>
    <cellStyle name="Comma 3 4 2 2 2 3 4" xfId="8261" xr:uid="{00000000-0005-0000-0000-00001C010000}"/>
    <cellStyle name="Comma 3 4 2 2 2 3 4 2" xfId="20886" xr:uid="{00000000-0005-0000-0000-00001D010000}"/>
    <cellStyle name="Comma 3 4 2 2 2 3 4 2 2" xfId="56102" xr:uid="{00000000-0005-0000-0000-00001E010000}"/>
    <cellStyle name="Comma 3 4 2 2 2 3 4 3" xfId="43505" xr:uid="{00000000-0005-0000-0000-00001F010000}"/>
    <cellStyle name="Comma 3 4 2 2 2 3 4 4" xfId="33491" xr:uid="{00000000-0005-0000-0000-000020010000}"/>
    <cellStyle name="Comma 3 4 2 2 2 3 5" xfId="10042" xr:uid="{00000000-0005-0000-0000-000021010000}"/>
    <cellStyle name="Comma 3 4 2 2 2 3 5 2" xfId="22662" xr:uid="{00000000-0005-0000-0000-000022010000}"/>
    <cellStyle name="Comma 3 4 2 2 2 3 5 2 2" xfId="57878" xr:uid="{00000000-0005-0000-0000-000023010000}"/>
    <cellStyle name="Comma 3 4 2 2 2 3 5 3" xfId="45281" xr:uid="{00000000-0005-0000-0000-000024010000}"/>
    <cellStyle name="Comma 3 4 2 2 2 3 5 4" xfId="35267" xr:uid="{00000000-0005-0000-0000-000025010000}"/>
    <cellStyle name="Comma 3 4 2 2 2 3 6" xfId="11835" xr:uid="{00000000-0005-0000-0000-000026010000}"/>
    <cellStyle name="Comma 3 4 2 2 2 3 6 2" xfId="24438" xr:uid="{00000000-0005-0000-0000-000027010000}"/>
    <cellStyle name="Comma 3 4 2 2 2 3 6 2 2" xfId="59654" xr:uid="{00000000-0005-0000-0000-000028010000}"/>
    <cellStyle name="Comma 3 4 2 2 2 3 6 3" xfId="47057" xr:uid="{00000000-0005-0000-0000-000029010000}"/>
    <cellStyle name="Comma 3 4 2 2 2 3 6 4" xfId="37043" xr:uid="{00000000-0005-0000-0000-00002A010000}"/>
    <cellStyle name="Comma 3 4 2 2 2 3 7" xfId="16202" xr:uid="{00000000-0005-0000-0000-00002B010000}"/>
    <cellStyle name="Comma 3 4 2 2 2 3 7 2" xfId="51418" xr:uid="{00000000-0005-0000-0000-00002C010000}"/>
    <cellStyle name="Comma 3 4 2 2 2 3 7 3" xfId="28807" xr:uid="{00000000-0005-0000-0000-00002D010000}"/>
    <cellStyle name="Comma 3 4 2 2 2 3 8" xfId="14424" xr:uid="{00000000-0005-0000-0000-00002E010000}"/>
    <cellStyle name="Comma 3 4 2 2 2 3 8 2" xfId="49642" xr:uid="{00000000-0005-0000-0000-00002F010000}"/>
    <cellStyle name="Comma 3 4 2 2 2 3 9" xfId="38821" xr:uid="{00000000-0005-0000-0000-000030010000}"/>
    <cellStyle name="Comma 3 4 2 2 2 4" xfId="2698" xr:uid="{00000000-0005-0000-0000-000031010000}"/>
    <cellStyle name="Comma 3 4 2 2 2 4 10" xfId="26222" xr:uid="{00000000-0005-0000-0000-000032010000}"/>
    <cellStyle name="Comma 3 4 2 2 2 4 11" xfId="60626" xr:uid="{00000000-0005-0000-0000-000033010000}"/>
    <cellStyle name="Comma 3 4 2 2 2 4 2" xfId="4523" xr:uid="{00000000-0005-0000-0000-000034010000}"/>
    <cellStyle name="Comma 3 4 2 2 2 4 2 2" xfId="17169" xr:uid="{00000000-0005-0000-0000-000035010000}"/>
    <cellStyle name="Comma 3 4 2 2 2 4 2 2 2" xfId="52385" xr:uid="{00000000-0005-0000-0000-000036010000}"/>
    <cellStyle name="Comma 3 4 2 2 2 4 2 3" xfId="39788" xr:uid="{00000000-0005-0000-0000-000037010000}"/>
    <cellStyle name="Comma 3 4 2 2 2 4 2 4" xfId="29774" xr:uid="{00000000-0005-0000-0000-000038010000}"/>
    <cellStyle name="Comma 3 4 2 2 2 4 3" xfId="5993" xr:uid="{00000000-0005-0000-0000-000039010000}"/>
    <cellStyle name="Comma 3 4 2 2 2 4 3 2" xfId="18623" xr:uid="{00000000-0005-0000-0000-00003A010000}"/>
    <cellStyle name="Comma 3 4 2 2 2 4 3 2 2" xfId="53839" xr:uid="{00000000-0005-0000-0000-00003B010000}"/>
    <cellStyle name="Comma 3 4 2 2 2 4 3 3" xfId="41242" xr:uid="{00000000-0005-0000-0000-00003C010000}"/>
    <cellStyle name="Comma 3 4 2 2 2 4 3 4" xfId="31228" xr:uid="{00000000-0005-0000-0000-00003D010000}"/>
    <cellStyle name="Comma 3 4 2 2 2 4 4" xfId="7452" xr:uid="{00000000-0005-0000-0000-00003E010000}"/>
    <cellStyle name="Comma 3 4 2 2 2 4 4 2" xfId="20077" xr:uid="{00000000-0005-0000-0000-00003F010000}"/>
    <cellStyle name="Comma 3 4 2 2 2 4 4 2 2" xfId="55293" xr:uid="{00000000-0005-0000-0000-000040010000}"/>
    <cellStyle name="Comma 3 4 2 2 2 4 4 3" xfId="42696" xr:uid="{00000000-0005-0000-0000-000041010000}"/>
    <cellStyle name="Comma 3 4 2 2 2 4 4 4" xfId="32682" xr:uid="{00000000-0005-0000-0000-000042010000}"/>
    <cellStyle name="Comma 3 4 2 2 2 4 5" xfId="9233" xr:uid="{00000000-0005-0000-0000-000043010000}"/>
    <cellStyle name="Comma 3 4 2 2 2 4 5 2" xfId="21853" xr:uid="{00000000-0005-0000-0000-000044010000}"/>
    <cellStyle name="Comma 3 4 2 2 2 4 5 2 2" xfId="57069" xr:uid="{00000000-0005-0000-0000-000045010000}"/>
    <cellStyle name="Comma 3 4 2 2 2 4 5 3" xfId="44472" xr:uid="{00000000-0005-0000-0000-000046010000}"/>
    <cellStyle name="Comma 3 4 2 2 2 4 5 4" xfId="34458" xr:uid="{00000000-0005-0000-0000-000047010000}"/>
    <cellStyle name="Comma 3 4 2 2 2 4 6" xfId="11026" xr:uid="{00000000-0005-0000-0000-000048010000}"/>
    <cellStyle name="Comma 3 4 2 2 2 4 6 2" xfId="23629" xr:uid="{00000000-0005-0000-0000-000049010000}"/>
    <cellStyle name="Comma 3 4 2 2 2 4 6 2 2" xfId="58845" xr:uid="{00000000-0005-0000-0000-00004A010000}"/>
    <cellStyle name="Comma 3 4 2 2 2 4 6 3" xfId="46248" xr:uid="{00000000-0005-0000-0000-00004B010000}"/>
    <cellStyle name="Comma 3 4 2 2 2 4 6 4" xfId="36234" xr:uid="{00000000-0005-0000-0000-00004C010000}"/>
    <cellStyle name="Comma 3 4 2 2 2 4 7" xfId="15393" xr:uid="{00000000-0005-0000-0000-00004D010000}"/>
    <cellStyle name="Comma 3 4 2 2 2 4 7 2" xfId="50609" xr:uid="{00000000-0005-0000-0000-00004E010000}"/>
    <cellStyle name="Comma 3 4 2 2 2 4 7 3" xfId="27998" xr:uid="{00000000-0005-0000-0000-00004F010000}"/>
    <cellStyle name="Comma 3 4 2 2 2 4 8" xfId="13615" xr:uid="{00000000-0005-0000-0000-000050010000}"/>
    <cellStyle name="Comma 3 4 2 2 2 4 8 2" xfId="48833" xr:uid="{00000000-0005-0000-0000-000051010000}"/>
    <cellStyle name="Comma 3 4 2 2 2 4 9" xfId="38012" xr:uid="{00000000-0005-0000-0000-000052010000}"/>
    <cellStyle name="Comma 3 4 2 2 2 5" xfId="3861" xr:uid="{00000000-0005-0000-0000-000053010000}"/>
    <cellStyle name="Comma 3 4 2 2 2 5 2" xfId="8584" xr:uid="{00000000-0005-0000-0000-000054010000}"/>
    <cellStyle name="Comma 3 4 2 2 2 5 2 2" xfId="21209" xr:uid="{00000000-0005-0000-0000-000055010000}"/>
    <cellStyle name="Comma 3 4 2 2 2 5 2 2 2" xfId="56425" xr:uid="{00000000-0005-0000-0000-000056010000}"/>
    <cellStyle name="Comma 3 4 2 2 2 5 2 3" xfId="43828" xr:uid="{00000000-0005-0000-0000-000057010000}"/>
    <cellStyle name="Comma 3 4 2 2 2 5 2 4" xfId="33814" xr:uid="{00000000-0005-0000-0000-000058010000}"/>
    <cellStyle name="Comma 3 4 2 2 2 5 3" xfId="10365" xr:uid="{00000000-0005-0000-0000-000059010000}"/>
    <cellStyle name="Comma 3 4 2 2 2 5 3 2" xfId="22985" xr:uid="{00000000-0005-0000-0000-00005A010000}"/>
    <cellStyle name="Comma 3 4 2 2 2 5 3 2 2" xfId="58201" xr:uid="{00000000-0005-0000-0000-00005B010000}"/>
    <cellStyle name="Comma 3 4 2 2 2 5 3 3" xfId="45604" xr:uid="{00000000-0005-0000-0000-00005C010000}"/>
    <cellStyle name="Comma 3 4 2 2 2 5 3 4" xfId="35590" xr:uid="{00000000-0005-0000-0000-00005D010000}"/>
    <cellStyle name="Comma 3 4 2 2 2 5 4" xfId="12160" xr:uid="{00000000-0005-0000-0000-00005E010000}"/>
    <cellStyle name="Comma 3 4 2 2 2 5 4 2" xfId="24761" xr:uid="{00000000-0005-0000-0000-00005F010000}"/>
    <cellStyle name="Comma 3 4 2 2 2 5 4 2 2" xfId="59977" xr:uid="{00000000-0005-0000-0000-000060010000}"/>
    <cellStyle name="Comma 3 4 2 2 2 5 4 3" xfId="47380" xr:uid="{00000000-0005-0000-0000-000061010000}"/>
    <cellStyle name="Comma 3 4 2 2 2 5 4 4" xfId="37366" xr:uid="{00000000-0005-0000-0000-000062010000}"/>
    <cellStyle name="Comma 3 4 2 2 2 5 5" xfId="16525" xr:uid="{00000000-0005-0000-0000-000063010000}"/>
    <cellStyle name="Comma 3 4 2 2 2 5 5 2" xfId="51741" xr:uid="{00000000-0005-0000-0000-000064010000}"/>
    <cellStyle name="Comma 3 4 2 2 2 5 5 3" xfId="29130" xr:uid="{00000000-0005-0000-0000-000065010000}"/>
    <cellStyle name="Comma 3 4 2 2 2 5 6" xfId="14747" xr:uid="{00000000-0005-0000-0000-000066010000}"/>
    <cellStyle name="Comma 3 4 2 2 2 5 6 2" xfId="49965" xr:uid="{00000000-0005-0000-0000-000067010000}"/>
    <cellStyle name="Comma 3 4 2 2 2 5 7" xfId="39144" xr:uid="{00000000-0005-0000-0000-000068010000}"/>
    <cellStyle name="Comma 3 4 2 2 2 5 8" xfId="27354" xr:uid="{00000000-0005-0000-0000-000069010000}"/>
    <cellStyle name="Comma 3 4 2 2 2 6" xfId="4201" xr:uid="{00000000-0005-0000-0000-00006A010000}"/>
    <cellStyle name="Comma 3 4 2 2 2 6 2" xfId="16847" xr:uid="{00000000-0005-0000-0000-00006B010000}"/>
    <cellStyle name="Comma 3 4 2 2 2 6 2 2" xfId="52063" xr:uid="{00000000-0005-0000-0000-00006C010000}"/>
    <cellStyle name="Comma 3 4 2 2 2 6 2 3" xfId="29452" xr:uid="{00000000-0005-0000-0000-00006D010000}"/>
    <cellStyle name="Comma 3 4 2 2 2 6 3" xfId="13293" xr:uid="{00000000-0005-0000-0000-00006E010000}"/>
    <cellStyle name="Comma 3 4 2 2 2 6 3 2" xfId="48511" xr:uid="{00000000-0005-0000-0000-00006F010000}"/>
    <cellStyle name="Comma 3 4 2 2 2 6 4" xfId="39466" xr:uid="{00000000-0005-0000-0000-000070010000}"/>
    <cellStyle name="Comma 3 4 2 2 2 6 5" xfId="25900" xr:uid="{00000000-0005-0000-0000-000071010000}"/>
    <cellStyle name="Comma 3 4 2 2 2 7" xfId="5671" xr:uid="{00000000-0005-0000-0000-000072010000}"/>
    <cellStyle name="Comma 3 4 2 2 2 7 2" xfId="18301" xr:uid="{00000000-0005-0000-0000-000073010000}"/>
    <cellStyle name="Comma 3 4 2 2 2 7 2 2" xfId="53517" xr:uid="{00000000-0005-0000-0000-000074010000}"/>
    <cellStyle name="Comma 3 4 2 2 2 7 3" xfId="40920" xr:uid="{00000000-0005-0000-0000-000075010000}"/>
    <cellStyle name="Comma 3 4 2 2 2 7 4" xfId="30906" xr:uid="{00000000-0005-0000-0000-000076010000}"/>
    <cellStyle name="Comma 3 4 2 2 2 8" xfId="7130" xr:uid="{00000000-0005-0000-0000-000077010000}"/>
    <cellStyle name="Comma 3 4 2 2 2 8 2" xfId="19755" xr:uid="{00000000-0005-0000-0000-000078010000}"/>
    <cellStyle name="Comma 3 4 2 2 2 8 2 2" xfId="54971" xr:uid="{00000000-0005-0000-0000-000079010000}"/>
    <cellStyle name="Comma 3 4 2 2 2 8 3" xfId="42374" xr:uid="{00000000-0005-0000-0000-00007A010000}"/>
    <cellStyle name="Comma 3 4 2 2 2 8 4" xfId="32360" xr:uid="{00000000-0005-0000-0000-00007B010000}"/>
    <cellStyle name="Comma 3 4 2 2 2 9" xfId="8911" xr:uid="{00000000-0005-0000-0000-00007C010000}"/>
    <cellStyle name="Comma 3 4 2 2 2 9 2" xfId="21531" xr:uid="{00000000-0005-0000-0000-00007D010000}"/>
    <cellStyle name="Comma 3 4 2 2 2 9 2 2" xfId="56747" xr:uid="{00000000-0005-0000-0000-00007E010000}"/>
    <cellStyle name="Comma 3 4 2 2 2 9 3" xfId="44150" xr:uid="{00000000-0005-0000-0000-00007F010000}"/>
    <cellStyle name="Comma 3 4 2 2 2 9 4" xfId="34136" xr:uid="{00000000-0005-0000-0000-000080010000}"/>
    <cellStyle name="Comma 3 4 2 2 3" xfId="3046" xr:uid="{00000000-0005-0000-0000-000081010000}"/>
    <cellStyle name="Comma 3 4 2 2 3 10" xfId="25418" xr:uid="{00000000-0005-0000-0000-000082010000}"/>
    <cellStyle name="Comma 3 4 2 2 3 11" xfId="60953" xr:uid="{00000000-0005-0000-0000-000083010000}"/>
    <cellStyle name="Comma 3 4 2 2 3 2" xfId="4850" xr:uid="{00000000-0005-0000-0000-000084010000}"/>
    <cellStyle name="Comma 3 4 2 2 3 2 2" xfId="17496" xr:uid="{00000000-0005-0000-0000-000085010000}"/>
    <cellStyle name="Comma 3 4 2 2 3 2 2 2" xfId="52712" xr:uid="{00000000-0005-0000-0000-000086010000}"/>
    <cellStyle name="Comma 3 4 2 2 3 2 2 3" xfId="30101" xr:uid="{00000000-0005-0000-0000-000087010000}"/>
    <cellStyle name="Comma 3 4 2 2 3 2 3" xfId="13942" xr:uid="{00000000-0005-0000-0000-000088010000}"/>
    <cellStyle name="Comma 3 4 2 2 3 2 3 2" xfId="49160" xr:uid="{00000000-0005-0000-0000-000089010000}"/>
    <cellStyle name="Comma 3 4 2 2 3 2 4" xfId="40115" xr:uid="{00000000-0005-0000-0000-00008A010000}"/>
    <cellStyle name="Comma 3 4 2 2 3 2 5" xfId="26549" xr:uid="{00000000-0005-0000-0000-00008B010000}"/>
    <cellStyle name="Comma 3 4 2 2 3 3" xfId="6320" xr:uid="{00000000-0005-0000-0000-00008C010000}"/>
    <cellStyle name="Comma 3 4 2 2 3 3 2" xfId="18950" xr:uid="{00000000-0005-0000-0000-00008D010000}"/>
    <cellStyle name="Comma 3 4 2 2 3 3 2 2" xfId="54166" xr:uid="{00000000-0005-0000-0000-00008E010000}"/>
    <cellStyle name="Comma 3 4 2 2 3 3 3" xfId="41569" xr:uid="{00000000-0005-0000-0000-00008F010000}"/>
    <cellStyle name="Comma 3 4 2 2 3 3 4" xfId="31555" xr:uid="{00000000-0005-0000-0000-000090010000}"/>
    <cellStyle name="Comma 3 4 2 2 3 4" xfId="7779" xr:uid="{00000000-0005-0000-0000-000091010000}"/>
    <cellStyle name="Comma 3 4 2 2 3 4 2" xfId="20404" xr:uid="{00000000-0005-0000-0000-000092010000}"/>
    <cellStyle name="Comma 3 4 2 2 3 4 2 2" xfId="55620" xr:uid="{00000000-0005-0000-0000-000093010000}"/>
    <cellStyle name="Comma 3 4 2 2 3 4 3" xfId="43023" xr:uid="{00000000-0005-0000-0000-000094010000}"/>
    <cellStyle name="Comma 3 4 2 2 3 4 4" xfId="33009" xr:uid="{00000000-0005-0000-0000-000095010000}"/>
    <cellStyle name="Comma 3 4 2 2 3 5" xfId="9560" xr:uid="{00000000-0005-0000-0000-000096010000}"/>
    <cellStyle name="Comma 3 4 2 2 3 5 2" xfId="22180" xr:uid="{00000000-0005-0000-0000-000097010000}"/>
    <cellStyle name="Comma 3 4 2 2 3 5 2 2" xfId="57396" xr:uid="{00000000-0005-0000-0000-000098010000}"/>
    <cellStyle name="Comma 3 4 2 2 3 5 3" xfId="44799" xr:uid="{00000000-0005-0000-0000-000099010000}"/>
    <cellStyle name="Comma 3 4 2 2 3 5 4" xfId="34785" xr:uid="{00000000-0005-0000-0000-00009A010000}"/>
    <cellStyle name="Comma 3 4 2 2 3 6" xfId="11353" xr:uid="{00000000-0005-0000-0000-00009B010000}"/>
    <cellStyle name="Comma 3 4 2 2 3 6 2" xfId="23956" xr:uid="{00000000-0005-0000-0000-00009C010000}"/>
    <cellStyle name="Comma 3 4 2 2 3 6 2 2" xfId="59172" xr:uid="{00000000-0005-0000-0000-00009D010000}"/>
    <cellStyle name="Comma 3 4 2 2 3 6 3" xfId="46575" xr:uid="{00000000-0005-0000-0000-00009E010000}"/>
    <cellStyle name="Comma 3 4 2 2 3 6 4" xfId="36561" xr:uid="{00000000-0005-0000-0000-00009F010000}"/>
    <cellStyle name="Comma 3 4 2 2 3 7" xfId="15720" xr:uid="{00000000-0005-0000-0000-0000A0010000}"/>
    <cellStyle name="Comma 3 4 2 2 3 7 2" xfId="50936" xr:uid="{00000000-0005-0000-0000-0000A1010000}"/>
    <cellStyle name="Comma 3 4 2 2 3 7 3" xfId="28325" xr:uid="{00000000-0005-0000-0000-0000A2010000}"/>
    <cellStyle name="Comma 3 4 2 2 3 8" xfId="12811" xr:uid="{00000000-0005-0000-0000-0000A3010000}"/>
    <cellStyle name="Comma 3 4 2 2 3 8 2" xfId="48029" xr:uid="{00000000-0005-0000-0000-0000A4010000}"/>
    <cellStyle name="Comma 3 4 2 2 3 9" xfId="38339" xr:uid="{00000000-0005-0000-0000-0000A5010000}"/>
    <cellStyle name="Comma 3 4 2 2 4" xfId="2874" xr:uid="{00000000-0005-0000-0000-0000A6010000}"/>
    <cellStyle name="Comma 3 4 2 2 4 10" xfId="25259" xr:uid="{00000000-0005-0000-0000-0000A7010000}"/>
    <cellStyle name="Comma 3 4 2 2 4 11" xfId="60794" xr:uid="{00000000-0005-0000-0000-0000A8010000}"/>
    <cellStyle name="Comma 3 4 2 2 4 2" xfId="4691" xr:uid="{00000000-0005-0000-0000-0000A9010000}"/>
    <cellStyle name="Comma 3 4 2 2 4 2 2" xfId="17337" xr:uid="{00000000-0005-0000-0000-0000AA010000}"/>
    <cellStyle name="Comma 3 4 2 2 4 2 2 2" xfId="52553" xr:uid="{00000000-0005-0000-0000-0000AB010000}"/>
    <cellStyle name="Comma 3 4 2 2 4 2 2 3" xfId="29942" xr:uid="{00000000-0005-0000-0000-0000AC010000}"/>
    <cellStyle name="Comma 3 4 2 2 4 2 3" xfId="13783" xr:uid="{00000000-0005-0000-0000-0000AD010000}"/>
    <cellStyle name="Comma 3 4 2 2 4 2 3 2" xfId="49001" xr:uid="{00000000-0005-0000-0000-0000AE010000}"/>
    <cellStyle name="Comma 3 4 2 2 4 2 4" xfId="39956" xr:uid="{00000000-0005-0000-0000-0000AF010000}"/>
    <cellStyle name="Comma 3 4 2 2 4 2 5" xfId="26390" xr:uid="{00000000-0005-0000-0000-0000B0010000}"/>
    <cellStyle name="Comma 3 4 2 2 4 3" xfId="6161" xr:uid="{00000000-0005-0000-0000-0000B1010000}"/>
    <cellStyle name="Comma 3 4 2 2 4 3 2" xfId="18791" xr:uid="{00000000-0005-0000-0000-0000B2010000}"/>
    <cellStyle name="Comma 3 4 2 2 4 3 2 2" xfId="54007" xr:uid="{00000000-0005-0000-0000-0000B3010000}"/>
    <cellStyle name="Comma 3 4 2 2 4 3 3" xfId="41410" xr:uid="{00000000-0005-0000-0000-0000B4010000}"/>
    <cellStyle name="Comma 3 4 2 2 4 3 4" xfId="31396" xr:uid="{00000000-0005-0000-0000-0000B5010000}"/>
    <cellStyle name="Comma 3 4 2 2 4 4" xfId="7620" xr:uid="{00000000-0005-0000-0000-0000B6010000}"/>
    <cellStyle name="Comma 3 4 2 2 4 4 2" xfId="20245" xr:uid="{00000000-0005-0000-0000-0000B7010000}"/>
    <cellStyle name="Comma 3 4 2 2 4 4 2 2" xfId="55461" xr:uid="{00000000-0005-0000-0000-0000B8010000}"/>
    <cellStyle name="Comma 3 4 2 2 4 4 3" xfId="42864" xr:uid="{00000000-0005-0000-0000-0000B9010000}"/>
    <cellStyle name="Comma 3 4 2 2 4 4 4" xfId="32850" xr:uid="{00000000-0005-0000-0000-0000BA010000}"/>
    <cellStyle name="Comma 3 4 2 2 4 5" xfId="9401" xr:uid="{00000000-0005-0000-0000-0000BB010000}"/>
    <cellStyle name="Comma 3 4 2 2 4 5 2" xfId="22021" xr:uid="{00000000-0005-0000-0000-0000BC010000}"/>
    <cellStyle name="Comma 3 4 2 2 4 5 2 2" xfId="57237" xr:uid="{00000000-0005-0000-0000-0000BD010000}"/>
    <cellStyle name="Comma 3 4 2 2 4 5 3" xfId="44640" xr:uid="{00000000-0005-0000-0000-0000BE010000}"/>
    <cellStyle name="Comma 3 4 2 2 4 5 4" xfId="34626" xr:uid="{00000000-0005-0000-0000-0000BF010000}"/>
    <cellStyle name="Comma 3 4 2 2 4 6" xfId="11194" xr:uid="{00000000-0005-0000-0000-0000C0010000}"/>
    <cellStyle name="Comma 3 4 2 2 4 6 2" xfId="23797" xr:uid="{00000000-0005-0000-0000-0000C1010000}"/>
    <cellStyle name="Comma 3 4 2 2 4 6 2 2" xfId="59013" xr:uid="{00000000-0005-0000-0000-0000C2010000}"/>
    <cellStyle name="Comma 3 4 2 2 4 6 3" xfId="46416" xr:uid="{00000000-0005-0000-0000-0000C3010000}"/>
    <cellStyle name="Comma 3 4 2 2 4 6 4" xfId="36402" xr:uid="{00000000-0005-0000-0000-0000C4010000}"/>
    <cellStyle name="Comma 3 4 2 2 4 7" xfId="15561" xr:uid="{00000000-0005-0000-0000-0000C5010000}"/>
    <cellStyle name="Comma 3 4 2 2 4 7 2" xfId="50777" xr:uid="{00000000-0005-0000-0000-0000C6010000}"/>
    <cellStyle name="Comma 3 4 2 2 4 7 3" xfId="28166" xr:uid="{00000000-0005-0000-0000-0000C7010000}"/>
    <cellStyle name="Comma 3 4 2 2 4 8" xfId="12652" xr:uid="{00000000-0005-0000-0000-0000C8010000}"/>
    <cellStyle name="Comma 3 4 2 2 4 8 2" xfId="47870" xr:uid="{00000000-0005-0000-0000-0000C9010000}"/>
    <cellStyle name="Comma 3 4 2 2 4 9" xfId="38180" xr:uid="{00000000-0005-0000-0000-0000CA010000}"/>
    <cellStyle name="Comma 3 4 2 2 5" xfId="3382" xr:uid="{00000000-0005-0000-0000-0000CB010000}"/>
    <cellStyle name="Comma 3 4 2 2 5 10" xfId="26877" xr:uid="{00000000-0005-0000-0000-0000CC010000}"/>
    <cellStyle name="Comma 3 4 2 2 5 11" xfId="61281" xr:uid="{00000000-0005-0000-0000-0000CD010000}"/>
    <cellStyle name="Comma 3 4 2 2 5 2" xfId="5178" xr:uid="{00000000-0005-0000-0000-0000CE010000}"/>
    <cellStyle name="Comma 3 4 2 2 5 2 2" xfId="17824" xr:uid="{00000000-0005-0000-0000-0000CF010000}"/>
    <cellStyle name="Comma 3 4 2 2 5 2 2 2" xfId="53040" xr:uid="{00000000-0005-0000-0000-0000D0010000}"/>
    <cellStyle name="Comma 3 4 2 2 5 2 3" xfId="40443" xr:uid="{00000000-0005-0000-0000-0000D1010000}"/>
    <cellStyle name="Comma 3 4 2 2 5 2 4" xfId="30429" xr:uid="{00000000-0005-0000-0000-0000D2010000}"/>
    <cellStyle name="Comma 3 4 2 2 5 3" xfId="6648" xr:uid="{00000000-0005-0000-0000-0000D3010000}"/>
    <cellStyle name="Comma 3 4 2 2 5 3 2" xfId="19278" xr:uid="{00000000-0005-0000-0000-0000D4010000}"/>
    <cellStyle name="Comma 3 4 2 2 5 3 2 2" xfId="54494" xr:uid="{00000000-0005-0000-0000-0000D5010000}"/>
    <cellStyle name="Comma 3 4 2 2 5 3 3" xfId="41897" xr:uid="{00000000-0005-0000-0000-0000D6010000}"/>
    <cellStyle name="Comma 3 4 2 2 5 3 4" xfId="31883" xr:uid="{00000000-0005-0000-0000-0000D7010000}"/>
    <cellStyle name="Comma 3 4 2 2 5 4" xfId="8107" xr:uid="{00000000-0005-0000-0000-0000D8010000}"/>
    <cellStyle name="Comma 3 4 2 2 5 4 2" xfId="20732" xr:uid="{00000000-0005-0000-0000-0000D9010000}"/>
    <cellStyle name="Comma 3 4 2 2 5 4 2 2" xfId="55948" xr:uid="{00000000-0005-0000-0000-0000DA010000}"/>
    <cellStyle name="Comma 3 4 2 2 5 4 3" xfId="43351" xr:uid="{00000000-0005-0000-0000-0000DB010000}"/>
    <cellStyle name="Comma 3 4 2 2 5 4 4" xfId="33337" xr:uid="{00000000-0005-0000-0000-0000DC010000}"/>
    <cellStyle name="Comma 3 4 2 2 5 5" xfId="9888" xr:uid="{00000000-0005-0000-0000-0000DD010000}"/>
    <cellStyle name="Comma 3 4 2 2 5 5 2" xfId="22508" xr:uid="{00000000-0005-0000-0000-0000DE010000}"/>
    <cellStyle name="Comma 3 4 2 2 5 5 2 2" xfId="57724" xr:uid="{00000000-0005-0000-0000-0000DF010000}"/>
    <cellStyle name="Comma 3 4 2 2 5 5 3" xfId="45127" xr:uid="{00000000-0005-0000-0000-0000E0010000}"/>
    <cellStyle name="Comma 3 4 2 2 5 5 4" xfId="35113" xr:uid="{00000000-0005-0000-0000-0000E1010000}"/>
    <cellStyle name="Comma 3 4 2 2 5 6" xfId="11681" xr:uid="{00000000-0005-0000-0000-0000E2010000}"/>
    <cellStyle name="Comma 3 4 2 2 5 6 2" xfId="24284" xr:uid="{00000000-0005-0000-0000-0000E3010000}"/>
    <cellStyle name="Comma 3 4 2 2 5 6 2 2" xfId="59500" xr:uid="{00000000-0005-0000-0000-0000E4010000}"/>
    <cellStyle name="Comma 3 4 2 2 5 6 3" xfId="46903" xr:uid="{00000000-0005-0000-0000-0000E5010000}"/>
    <cellStyle name="Comma 3 4 2 2 5 6 4" xfId="36889" xr:uid="{00000000-0005-0000-0000-0000E6010000}"/>
    <cellStyle name="Comma 3 4 2 2 5 7" xfId="16048" xr:uid="{00000000-0005-0000-0000-0000E7010000}"/>
    <cellStyle name="Comma 3 4 2 2 5 7 2" xfId="51264" xr:uid="{00000000-0005-0000-0000-0000E8010000}"/>
    <cellStyle name="Comma 3 4 2 2 5 7 3" xfId="28653" xr:uid="{00000000-0005-0000-0000-0000E9010000}"/>
    <cellStyle name="Comma 3 4 2 2 5 8" xfId="14270" xr:uid="{00000000-0005-0000-0000-0000EA010000}"/>
    <cellStyle name="Comma 3 4 2 2 5 8 2" xfId="49488" xr:uid="{00000000-0005-0000-0000-0000EB010000}"/>
    <cellStyle name="Comma 3 4 2 2 5 9" xfId="38667" xr:uid="{00000000-0005-0000-0000-0000EC010000}"/>
    <cellStyle name="Comma 3 4 2 2 6" xfId="2543" xr:uid="{00000000-0005-0000-0000-0000ED010000}"/>
    <cellStyle name="Comma 3 4 2 2 6 10" xfId="26068" xr:uid="{00000000-0005-0000-0000-0000EE010000}"/>
    <cellStyle name="Comma 3 4 2 2 6 11" xfId="60472" xr:uid="{00000000-0005-0000-0000-0000EF010000}"/>
    <cellStyle name="Comma 3 4 2 2 6 2" xfId="4369" xr:uid="{00000000-0005-0000-0000-0000F0010000}"/>
    <cellStyle name="Comma 3 4 2 2 6 2 2" xfId="17015" xr:uid="{00000000-0005-0000-0000-0000F1010000}"/>
    <cellStyle name="Comma 3 4 2 2 6 2 2 2" xfId="52231" xr:uid="{00000000-0005-0000-0000-0000F2010000}"/>
    <cellStyle name="Comma 3 4 2 2 6 2 3" xfId="39634" xr:uid="{00000000-0005-0000-0000-0000F3010000}"/>
    <cellStyle name="Comma 3 4 2 2 6 2 4" xfId="29620" xr:uid="{00000000-0005-0000-0000-0000F4010000}"/>
    <cellStyle name="Comma 3 4 2 2 6 3" xfId="5839" xr:uid="{00000000-0005-0000-0000-0000F5010000}"/>
    <cellStyle name="Comma 3 4 2 2 6 3 2" xfId="18469" xr:uid="{00000000-0005-0000-0000-0000F6010000}"/>
    <cellStyle name="Comma 3 4 2 2 6 3 2 2" xfId="53685" xr:uid="{00000000-0005-0000-0000-0000F7010000}"/>
    <cellStyle name="Comma 3 4 2 2 6 3 3" xfId="41088" xr:uid="{00000000-0005-0000-0000-0000F8010000}"/>
    <cellStyle name="Comma 3 4 2 2 6 3 4" xfId="31074" xr:uid="{00000000-0005-0000-0000-0000F9010000}"/>
    <cellStyle name="Comma 3 4 2 2 6 4" xfId="7298" xr:uid="{00000000-0005-0000-0000-0000FA010000}"/>
    <cellStyle name="Comma 3 4 2 2 6 4 2" xfId="19923" xr:uid="{00000000-0005-0000-0000-0000FB010000}"/>
    <cellStyle name="Comma 3 4 2 2 6 4 2 2" xfId="55139" xr:uid="{00000000-0005-0000-0000-0000FC010000}"/>
    <cellStyle name="Comma 3 4 2 2 6 4 3" xfId="42542" xr:uid="{00000000-0005-0000-0000-0000FD010000}"/>
    <cellStyle name="Comma 3 4 2 2 6 4 4" xfId="32528" xr:uid="{00000000-0005-0000-0000-0000FE010000}"/>
    <cellStyle name="Comma 3 4 2 2 6 5" xfId="9079" xr:uid="{00000000-0005-0000-0000-0000FF010000}"/>
    <cellStyle name="Comma 3 4 2 2 6 5 2" xfId="21699" xr:uid="{00000000-0005-0000-0000-000000020000}"/>
    <cellStyle name="Comma 3 4 2 2 6 5 2 2" xfId="56915" xr:uid="{00000000-0005-0000-0000-000001020000}"/>
    <cellStyle name="Comma 3 4 2 2 6 5 3" xfId="44318" xr:uid="{00000000-0005-0000-0000-000002020000}"/>
    <cellStyle name="Comma 3 4 2 2 6 5 4" xfId="34304" xr:uid="{00000000-0005-0000-0000-000003020000}"/>
    <cellStyle name="Comma 3 4 2 2 6 6" xfId="10872" xr:uid="{00000000-0005-0000-0000-000004020000}"/>
    <cellStyle name="Comma 3 4 2 2 6 6 2" xfId="23475" xr:uid="{00000000-0005-0000-0000-000005020000}"/>
    <cellStyle name="Comma 3 4 2 2 6 6 2 2" xfId="58691" xr:uid="{00000000-0005-0000-0000-000006020000}"/>
    <cellStyle name="Comma 3 4 2 2 6 6 3" xfId="46094" xr:uid="{00000000-0005-0000-0000-000007020000}"/>
    <cellStyle name="Comma 3 4 2 2 6 6 4" xfId="36080" xr:uid="{00000000-0005-0000-0000-000008020000}"/>
    <cellStyle name="Comma 3 4 2 2 6 7" xfId="15239" xr:uid="{00000000-0005-0000-0000-000009020000}"/>
    <cellStyle name="Comma 3 4 2 2 6 7 2" xfId="50455" xr:uid="{00000000-0005-0000-0000-00000A020000}"/>
    <cellStyle name="Comma 3 4 2 2 6 7 3" xfId="27844" xr:uid="{00000000-0005-0000-0000-00000B020000}"/>
    <cellStyle name="Comma 3 4 2 2 6 8" xfId="13461" xr:uid="{00000000-0005-0000-0000-00000C020000}"/>
    <cellStyle name="Comma 3 4 2 2 6 8 2" xfId="48679" xr:uid="{00000000-0005-0000-0000-00000D020000}"/>
    <cellStyle name="Comma 3 4 2 2 6 9" xfId="37858" xr:uid="{00000000-0005-0000-0000-00000E020000}"/>
    <cellStyle name="Comma 3 4 2 2 7" xfId="3706" xr:uid="{00000000-0005-0000-0000-00000F020000}"/>
    <cellStyle name="Comma 3 4 2 2 7 2" xfId="8430" xr:uid="{00000000-0005-0000-0000-000010020000}"/>
    <cellStyle name="Comma 3 4 2 2 7 2 2" xfId="21055" xr:uid="{00000000-0005-0000-0000-000011020000}"/>
    <cellStyle name="Comma 3 4 2 2 7 2 2 2" xfId="56271" xr:uid="{00000000-0005-0000-0000-000012020000}"/>
    <cellStyle name="Comma 3 4 2 2 7 2 3" xfId="43674" xr:uid="{00000000-0005-0000-0000-000013020000}"/>
    <cellStyle name="Comma 3 4 2 2 7 2 4" xfId="33660" xr:uid="{00000000-0005-0000-0000-000014020000}"/>
    <cellStyle name="Comma 3 4 2 2 7 3" xfId="10211" xr:uid="{00000000-0005-0000-0000-000015020000}"/>
    <cellStyle name="Comma 3 4 2 2 7 3 2" xfId="22831" xr:uid="{00000000-0005-0000-0000-000016020000}"/>
    <cellStyle name="Comma 3 4 2 2 7 3 2 2" xfId="58047" xr:uid="{00000000-0005-0000-0000-000017020000}"/>
    <cellStyle name="Comma 3 4 2 2 7 3 3" xfId="45450" xr:uid="{00000000-0005-0000-0000-000018020000}"/>
    <cellStyle name="Comma 3 4 2 2 7 3 4" xfId="35436" xr:uid="{00000000-0005-0000-0000-000019020000}"/>
    <cellStyle name="Comma 3 4 2 2 7 4" xfId="12006" xr:uid="{00000000-0005-0000-0000-00001A020000}"/>
    <cellStyle name="Comma 3 4 2 2 7 4 2" xfId="24607" xr:uid="{00000000-0005-0000-0000-00001B020000}"/>
    <cellStyle name="Comma 3 4 2 2 7 4 2 2" xfId="59823" xr:uid="{00000000-0005-0000-0000-00001C020000}"/>
    <cellStyle name="Comma 3 4 2 2 7 4 3" xfId="47226" xr:uid="{00000000-0005-0000-0000-00001D020000}"/>
    <cellStyle name="Comma 3 4 2 2 7 4 4" xfId="37212" xr:uid="{00000000-0005-0000-0000-00001E020000}"/>
    <cellStyle name="Comma 3 4 2 2 7 5" xfId="16371" xr:uid="{00000000-0005-0000-0000-00001F020000}"/>
    <cellStyle name="Comma 3 4 2 2 7 5 2" xfId="51587" xr:uid="{00000000-0005-0000-0000-000020020000}"/>
    <cellStyle name="Comma 3 4 2 2 7 5 3" xfId="28976" xr:uid="{00000000-0005-0000-0000-000021020000}"/>
    <cellStyle name="Comma 3 4 2 2 7 6" xfId="14593" xr:uid="{00000000-0005-0000-0000-000022020000}"/>
    <cellStyle name="Comma 3 4 2 2 7 6 2" xfId="49811" xr:uid="{00000000-0005-0000-0000-000023020000}"/>
    <cellStyle name="Comma 3 4 2 2 7 7" xfId="38990" xr:uid="{00000000-0005-0000-0000-000024020000}"/>
    <cellStyle name="Comma 3 4 2 2 7 8" xfId="27200" xr:uid="{00000000-0005-0000-0000-000025020000}"/>
    <cellStyle name="Comma 3 4 2 2 8" xfId="4042" xr:uid="{00000000-0005-0000-0000-000026020000}"/>
    <cellStyle name="Comma 3 4 2 2 8 2" xfId="16693" xr:uid="{00000000-0005-0000-0000-000027020000}"/>
    <cellStyle name="Comma 3 4 2 2 8 2 2" xfId="51909" xr:uid="{00000000-0005-0000-0000-000028020000}"/>
    <cellStyle name="Comma 3 4 2 2 8 2 3" xfId="29298" xr:uid="{00000000-0005-0000-0000-000029020000}"/>
    <cellStyle name="Comma 3 4 2 2 8 3" xfId="13139" xr:uid="{00000000-0005-0000-0000-00002A020000}"/>
    <cellStyle name="Comma 3 4 2 2 8 3 2" xfId="48357" xr:uid="{00000000-0005-0000-0000-00002B020000}"/>
    <cellStyle name="Comma 3 4 2 2 8 4" xfId="39312" xr:uid="{00000000-0005-0000-0000-00002C020000}"/>
    <cellStyle name="Comma 3 4 2 2 8 5" xfId="25746" xr:uid="{00000000-0005-0000-0000-00002D020000}"/>
    <cellStyle name="Comma 3 4 2 2 9" xfId="5517" xr:uid="{00000000-0005-0000-0000-00002E020000}"/>
    <cellStyle name="Comma 3 4 2 2 9 2" xfId="18147" xr:uid="{00000000-0005-0000-0000-00002F020000}"/>
    <cellStyle name="Comma 3 4 2 2 9 2 2" xfId="53363" xr:uid="{00000000-0005-0000-0000-000030020000}"/>
    <cellStyle name="Comma 3 4 2 2 9 3" xfId="40766" xr:uid="{00000000-0005-0000-0000-000031020000}"/>
    <cellStyle name="Comma 3 4 2 2 9 4" xfId="30752" xr:uid="{00000000-0005-0000-0000-000032020000}"/>
    <cellStyle name="Comma 3 4 2 3" xfId="188" xr:uid="{00000000-0005-0000-0000-000033020000}"/>
    <cellStyle name="Comma 3 4 2 3 10" xfId="10453" xr:uid="{00000000-0005-0000-0000-000034020000}"/>
    <cellStyle name="Comma 3 4 2 3 10 2" xfId="23069" xr:uid="{00000000-0005-0000-0000-000035020000}"/>
    <cellStyle name="Comma 3 4 2 3 10 2 2" xfId="58285" xr:uid="{00000000-0005-0000-0000-000036020000}"/>
    <cellStyle name="Comma 3 4 2 3 10 3" xfId="45688" xr:uid="{00000000-0005-0000-0000-000037020000}"/>
    <cellStyle name="Comma 3 4 2 3 10 4" xfId="35674" xr:uid="{00000000-0005-0000-0000-000038020000}"/>
    <cellStyle name="Comma 3 4 2 3 11" xfId="14997" xr:uid="{00000000-0005-0000-0000-000039020000}"/>
    <cellStyle name="Comma 3 4 2 3 11 2" xfId="50213" xr:uid="{00000000-0005-0000-0000-00003A020000}"/>
    <cellStyle name="Comma 3 4 2 3 11 3" xfId="27602" xr:uid="{00000000-0005-0000-0000-00003B020000}"/>
    <cellStyle name="Comma 3 4 2 3 12" xfId="12410" xr:uid="{00000000-0005-0000-0000-00003C020000}"/>
    <cellStyle name="Comma 3 4 2 3 12 2" xfId="47628" xr:uid="{00000000-0005-0000-0000-00003D020000}"/>
    <cellStyle name="Comma 3 4 2 3 13" xfId="37616" xr:uid="{00000000-0005-0000-0000-00003E020000}"/>
    <cellStyle name="Comma 3 4 2 3 14" xfId="25017" xr:uid="{00000000-0005-0000-0000-00003F020000}"/>
    <cellStyle name="Comma 3 4 2 3 15" xfId="60230" xr:uid="{00000000-0005-0000-0000-000040020000}"/>
    <cellStyle name="Comma 3 4 2 3 2" xfId="3133" xr:uid="{00000000-0005-0000-0000-000041020000}"/>
    <cellStyle name="Comma 3 4 2 3 2 10" xfId="25501" xr:uid="{00000000-0005-0000-0000-000042020000}"/>
    <cellStyle name="Comma 3 4 2 3 2 11" xfId="61036" xr:uid="{00000000-0005-0000-0000-000043020000}"/>
    <cellStyle name="Comma 3 4 2 3 2 2" xfId="4933" xr:uid="{00000000-0005-0000-0000-000044020000}"/>
    <cellStyle name="Comma 3 4 2 3 2 2 2" xfId="17579" xr:uid="{00000000-0005-0000-0000-000045020000}"/>
    <cellStyle name="Comma 3 4 2 3 2 2 2 2" xfId="52795" xr:uid="{00000000-0005-0000-0000-000046020000}"/>
    <cellStyle name="Comma 3 4 2 3 2 2 2 3" xfId="30184" xr:uid="{00000000-0005-0000-0000-000047020000}"/>
    <cellStyle name="Comma 3 4 2 3 2 2 3" xfId="14025" xr:uid="{00000000-0005-0000-0000-000048020000}"/>
    <cellStyle name="Comma 3 4 2 3 2 2 3 2" xfId="49243" xr:uid="{00000000-0005-0000-0000-000049020000}"/>
    <cellStyle name="Comma 3 4 2 3 2 2 4" xfId="40198" xr:uid="{00000000-0005-0000-0000-00004A020000}"/>
    <cellStyle name="Comma 3 4 2 3 2 2 5" xfId="26632" xr:uid="{00000000-0005-0000-0000-00004B020000}"/>
    <cellStyle name="Comma 3 4 2 3 2 3" xfId="6403" xr:uid="{00000000-0005-0000-0000-00004C020000}"/>
    <cellStyle name="Comma 3 4 2 3 2 3 2" xfId="19033" xr:uid="{00000000-0005-0000-0000-00004D020000}"/>
    <cellStyle name="Comma 3 4 2 3 2 3 2 2" xfId="54249" xr:uid="{00000000-0005-0000-0000-00004E020000}"/>
    <cellStyle name="Comma 3 4 2 3 2 3 3" xfId="41652" xr:uid="{00000000-0005-0000-0000-00004F020000}"/>
    <cellStyle name="Comma 3 4 2 3 2 3 4" xfId="31638" xr:uid="{00000000-0005-0000-0000-000050020000}"/>
    <cellStyle name="Comma 3 4 2 3 2 4" xfId="7862" xr:uid="{00000000-0005-0000-0000-000051020000}"/>
    <cellStyle name="Comma 3 4 2 3 2 4 2" xfId="20487" xr:uid="{00000000-0005-0000-0000-000052020000}"/>
    <cellStyle name="Comma 3 4 2 3 2 4 2 2" xfId="55703" xr:uid="{00000000-0005-0000-0000-000053020000}"/>
    <cellStyle name="Comma 3 4 2 3 2 4 3" xfId="43106" xr:uid="{00000000-0005-0000-0000-000054020000}"/>
    <cellStyle name="Comma 3 4 2 3 2 4 4" xfId="33092" xr:uid="{00000000-0005-0000-0000-000055020000}"/>
    <cellStyle name="Comma 3 4 2 3 2 5" xfId="9643" xr:uid="{00000000-0005-0000-0000-000056020000}"/>
    <cellStyle name="Comma 3 4 2 3 2 5 2" xfId="22263" xr:uid="{00000000-0005-0000-0000-000057020000}"/>
    <cellStyle name="Comma 3 4 2 3 2 5 2 2" xfId="57479" xr:uid="{00000000-0005-0000-0000-000058020000}"/>
    <cellStyle name="Comma 3 4 2 3 2 5 3" xfId="44882" xr:uid="{00000000-0005-0000-0000-000059020000}"/>
    <cellStyle name="Comma 3 4 2 3 2 5 4" xfId="34868" xr:uid="{00000000-0005-0000-0000-00005A020000}"/>
    <cellStyle name="Comma 3 4 2 3 2 6" xfId="11436" xr:uid="{00000000-0005-0000-0000-00005B020000}"/>
    <cellStyle name="Comma 3 4 2 3 2 6 2" xfId="24039" xr:uid="{00000000-0005-0000-0000-00005C020000}"/>
    <cellStyle name="Comma 3 4 2 3 2 6 2 2" xfId="59255" xr:uid="{00000000-0005-0000-0000-00005D020000}"/>
    <cellStyle name="Comma 3 4 2 3 2 6 3" xfId="46658" xr:uid="{00000000-0005-0000-0000-00005E020000}"/>
    <cellStyle name="Comma 3 4 2 3 2 6 4" xfId="36644" xr:uid="{00000000-0005-0000-0000-00005F020000}"/>
    <cellStyle name="Comma 3 4 2 3 2 7" xfId="15803" xr:uid="{00000000-0005-0000-0000-000060020000}"/>
    <cellStyle name="Comma 3 4 2 3 2 7 2" xfId="51019" xr:uid="{00000000-0005-0000-0000-000061020000}"/>
    <cellStyle name="Comma 3 4 2 3 2 7 3" xfId="28408" xr:uid="{00000000-0005-0000-0000-000062020000}"/>
    <cellStyle name="Comma 3 4 2 3 2 8" xfId="12894" xr:uid="{00000000-0005-0000-0000-000063020000}"/>
    <cellStyle name="Comma 3 4 2 3 2 8 2" xfId="48112" xr:uid="{00000000-0005-0000-0000-000064020000}"/>
    <cellStyle name="Comma 3 4 2 3 2 9" xfId="38422" xr:uid="{00000000-0005-0000-0000-000065020000}"/>
    <cellStyle name="Comma 3 4 2 3 3" xfId="3462" xr:uid="{00000000-0005-0000-0000-000066020000}"/>
    <cellStyle name="Comma 3 4 2 3 3 10" xfId="26957" xr:uid="{00000000-0005-0000-0000-000067020000}"/>
    <cellStyle name="Comma 3 4 2 3 3 11" xfId="61361" xr:uid="{00000000-0005-0000-0000-000068020000}"/>
    <cellStyle name="Comma 3 4 2 3 3 2" xfId="5258" xr:uid="{00000000-0005-0000-0000-000069020000}"/>
    <cellStyle name="Comma 3 4 2 3 3 2 2" xfId="17904" xr:uid="{00000000-0005-0000-0000-00006A020000}"/>
    <cellStyle name="Comma 3 4 2 3 3 2 2 2" xfId="53120" xr:uid="{00000000-0005-0000-0000-00006B020000}"/>
    <cellStyle name="Comma 3 4 2 3 3 2 3" xfId="40523" xr:uid="{00000000-0005-0000-0000-00006C020000}"/>
    <cellStyle name="Comma 3 4 2 3 3 2 4" xfId="30509" xr:uid="{00000000-0005-0000-0000-00006D020000}"/>
    <cellStyle name="Comma 3 4 2 3 3 3" xfId="6728" xr:uid="{00000000-0005-0000-0000-00006E020000}"/>
    <cellStyle name="Comma 3 4 2 3 3 3 2" xfId="19358" xr:uid="{00000000-0005-0000-0000-00006F020000}"/>
    <cellStyle name="Comma 3 4 2 3 3 3 2 2" xfId="54574" xr:uid="{00000000-0005-0000-0000-000070020000}"/>
    <cellStyle name="Comma 3 4 2 3 3 3 3" xfId="41977" xr:uid="{00000000-0005-0000-0000-000071020000}"/>
    <cellStyle name="Comma 3 4 2 3 3 3 4" xfId="31963" xr:uid="{00000000-0005-0000-0000-000072020000}"/>
    <cellStyle name="Comma 3 4 2 3 3 4" xfId="8187" xr:uid="{00000000-0005-0000-0000-000073020000}"/>
    <cellStyle name="Comma 3 4 2 3 3 4 2" xfId="20812" xr:uid="{00000000-0005-0000-0000-000074020000}"/>
    <cellStyle name="Comma 3 4 2 3 3 4 2 2" xfId="56028" xr:uid="{00000000-0005-0000-0000-000075020000}"/>
    <cellStyle name="Comma 3 4 2 3 3 4 3" xfId="43431" xr:uid="{00000000-0005-0000-0000-000076020000}"/>
    <cellStyle name="Comma 3 4 2 3 3 4 4" xfId="33417" xr:uid="{00000000-0005-0000-0000-000077020000}"/>
    <cellStyle name="Comma 3 4 2 3 3 5" xfId="9968" xr:uid="{00000000-0005-0000-0000-000078020000}"/>
    <cellStyle name="Comma 3 4 2 3 3 5 2" xfId="22588" xr:uid="{00000000-0005-0000-0000-000079020000}"/>
    <cellStyle name="Comma 3 4 2 3 3 5 2 2" xfId="57804" xr:uid="{00000000-0005-0000-0000-00007A020000}"/>
    <cellStyle name="Comma 3 4 2 3 3 5 3" xfId="45207" xr:uid="{00000000-0005-0000-0000-00007B020000}"/>
    <cellStyle name="Comma 3 4 2 3 3 5 4" xfId="35193" xr:uid="{00000000-0005-0000-0000-00007C020000}"/>
    <cellStyle name="Comma 3 4 2 3 3 6" xfId="11761" xr:uid="{00000000-0005-0000-0000-00007D020000}"/>
    <cellStyle name="Comma 3 4 2 3 3 6 2" xfId="24364" xr:uid="{00000000-0005-0000-0000-00007E020000}"/>
    <cellStyle name="Comma 3 4 2 3 3 6 2 2" xfId="59580" xr:uid="{00000000-0005-0000-0000-00007F020000}"/>
    <cellStyle name="Comma 3 4 2 3 3 6 3" xfId="46983" xr:uid="{00000000-0005-0000-0000-000080020000}"/>
    <cellStyle name="Comma 3 4 2 3 3 6 4" xfId="36969" xr:uid="{00000000-0005-0000-0000-000081020000}"/>
    <cellStyle name="Comma 3 4 2 3 3 7" xfId="16128" xr:uid="{00000000-0005-0000-0000-000082020000}"/>
    <cellStyle name="Comma 3 4 2 3 3 7 2" xfId="51344" xr:uid="{00000000-0005-0000-0000-000083020000}"/>
    <cellStyle name="Comma 3 4 2 3 3 7 3" xfId="28733" xr:uid="{00000000-0005-0000-0000-000084020000}"/>
    <cellStyle name="Comma 3 4 2 3 3 8" xfId="14350" xr:uid="{00000000-0005-0000-0000-000085020000}"/>
    <cellStyle name="Comma 3 4 2 3 3 8 2" xfId="49568" xr:uid="{00000000-0005-0000-0000-000086020000}"/>
    <cellStyle name="Comma 3 4 2 3 3 9" xfId="38747" xr:uid="{00000000-0005-0000-0000-000087020000}"/>
    <cellStyle name="Comma 3 4 2 3 4" xfId="2624" xr:uid="{00000000-0005-0000-0000-000088020000}"/>
    <cellStyle name="Comma 3 4 2 3 4 10" xfId="26148" xr:uid="{00000000-0005-0000-0000-000089020000}"/>
    <cellStyle name="Comma 3 4 2 3 4 11" xfId="60552" xr:uid="{00000000-0005-0000-0000-00008A020000}"/>
    <cellStyle name="Comma 3 4 2 3 4 2" xfId="4449" xr:uid="{00000000-0005-0000-0000-00008B020000}"/>
    <cellStyle name="Comma 3 4 2 3 4 2 2" xfId="17095" xr:uid="{00000000-0005-0000-0000-00008C020000}"/>
    <cellStyle name="Comma 3 4 2 3 4 2 2 2" xfId="52311" xr:uid="{00000000-0005-0000-0000-00008D020000}"/>
    <cellStyle name="Comma 3 4 2 3 4 2 3" xfId="39714" xr:uid="{00000000-0005-0000-0000-00008E020000}"/>
    <cellStyle name="Comma 3 4 2 3 4 2 4" xfId="29700" xr:uid="{00000000-0005-0000-0000-00008F020000}"/>
    <cellStyle name="Comma 3 4 2 3 4 3" xfId="5919" xr:uid="{00000000-0005-0000-0000-000090020000}"/>
    <cellStyle name="Comma 3 4 2 3 4 3 2" xfId="18549" xr:uid="{00000000-0005-0000-0000-000091020000}"/>
    <cellStyle name="Comma 3 4 2 3 4 3 2 2" xfId="53765" xr:uid="{00000000-0005-0000-0000-000092020000}"/>
    <cellStyle name="Comma 3 4 2 3 4 3 3" xfId="41168" xr:uid="{00000000-0005-0000-0000-000093020000}"/>
    <cellStyle name="Comma 3 4 2 3 4 3 4" xfId="31154" xr:uid="{00000000-0005-0000-0000-000094020000}"/>
    <cellStyle name="Comma 3 4 2 3 4 4" xfId="7378" xr:uid="{00000000-0005-0000-0000-000095020000}"/>
    <cellStyle name="Comma 3 4 2 3 4 4 2" xfId="20003" xr:uid="{00000000-0005-0000-0000-000096020000}"/>
    <cellStyle name="Comma 3 4 2 3 4 4 2 2" xfId="55219" xr:uid="{00000000-0005-0000-0000-000097020000}"/>
    <cellStyle name="Comma 3 4 2 3 4 4 3" xfId="42622" xr:uid="{00000000-0005-0000-0000-000098020000}"/>
    <cellStyle name="Comma 3 4 2 3 4 4 4" xfId="32608" xr:uid="{00000000-0005-0000-0000-000099020000}"/>
    <cellStyle name="Comma 3 4 2 3 4 5" xfId="9159" xr:uid="{00000000-0005-0000-0000-00009A020000}"/>
    <cellStyle name="Comma 3 4 2 3 4 5 2" xfId="21779" xr:uid="{00000000-0005-0000-0000-00009B020000}"/>
    <cellStyle name="Comma 3 4 2 3 4 5 2 2" xfId="56995" xr:uid="{00000000-0005-0000-0000-00009C020000}"/>
    <cellStyle name="Comma 3 4 2 3 4 5 3" xfId="44398" xr:uid="{00000000-0005-0000-0000-00009D020000}"/>
    <cellStyle name="Comma 3 4 2 3 4 5 4" xfId="34384" xr:uid="{00000000-0005-0000-0000-00009E020000}"/>
    <cellStyle name="Comma 3 4 2 3 4 6" xfId="10952" xr:uid="{00000000-0005-0000-0000-00009F020000}"/>
    <cellStyle name="Comma 3 4 2 3 4 6 2" xfId="23555" xr:uid="{00000000-0005-0000-0000-0000A0020000}"/>
    <cellStyle name="Comma 3 4 2 3 4 6 2 2" xfId="58771" xr:uid="{00000000-0005-0000-0000-0000A1020000}"/>
    <cellStyle name="Comma 3 4 2 3 4 6 3" xfId="46174" xr:uid="{00000000-0005-0000-0000-0000A2020000}"/>
    <cellStyle name="Comma 3 4 2 3 4 6 4" xfId="36160" xr:uid="{00000000-0005-0000-0000-0000A3020000}"/>
    <cellStyle name="Comma 3 4 2 3 4 7" xfId="15319" xr:uid="{00000000-0005-0000-0000-0000A4020000}"/>
    <cellStyle name="Comma 3 4 2 3 4 7 2" xfId="50535" xr:uid="{00000000-0005-0000-0000-0000A5020000}"/>
    <cellStyle name="Comma 3 4 2 3 4 7 3" xfId="27924" xr:uid="{00000000-0005-0000-0000-0000A6020000}"/>
    <cellStyle name="Comma 3 4 2 3 4 8" xfId="13541" xr:uid="{00000000-0005-0000-0000-0000A7020000}"/>
    <cellStyle name="Comma 3 4 2 3 4 8 2" xfId="48759" xr:uid="{00000000-0005-0000-0000-0000A8020000}"/>
    <cellStyle name="Comma 3 4 2 3 4 9" xfId="37938" xr:uid="{00000000-0005-0000-0000-0000A9020000}"/>
    <cellStyle name="Comma 3 4 2 3 5" xfId="3787" xr:uid="{00000000-0005-0000-0000-0000AA020000}"/>
    <cellStyle name="Comma 3 4 2 3 5 2" xfId="8510" xr:uid="{00000000-0005-0000-0000-0000AB020000}"/>
    <cellStyle name="Comma 3 4 2 3 5 2 2" xfId="21135" xr:uid="{00000000-0005-0000-0000-0000AC020000}"/>
    <cellStyle name="Comma 3 4 2 3 5 2 2 2" xfId="56351" xr:uid="{00000000-0005-0000-0000-0000AD020000}"/>
    <cellStyle name="Comma 3 4 2 3 5 2 3" xfId="43754" xr:uid="{00000000-0005-0000-0000-0000AE020000}"/>
    <cellStyle name="Comma 3 4 2 3 5 2 4" xfId="33740" xr:uid="{00000000-0005-0000-0000-0000AF020000}"/>
    <cellStyle name="Comma 3 4 2 3 5 3" xfId="10291" xr:uid="{00000000-0005-0000-0000-0000B0020000}"/>
    <cellStyle name="Comma 3 4 2 3 5 3 2" xfId="22911" xr:uid="{00000000-0005-0000-0000-0000B1020000}"/>
    <cellStyle name="Comma 3 4 2 3 5 3 2 2" xfId="58127" xr:uid="{00000000-0005-0000-0000-0000B2020000}"/>
    <cellStyle name="Comma 3 4 2 3 5 3 3" xfId="45530" xr:uid="{00000000-0005-0000-0000-0000B3020000}"/>
    <cellStyle name="Comma 3 4 2 3 5 3 4" xfId="35516" xr:uid="{00000000-0005-0000-0000-0000B4020000}"/>
    <cellStyle name="Comma 3 4 2 3 5 4" xfId="12086" xr:uid="{00000000-0005-0000-0000-0000B5020000}"/>
    <cellStyle name="Comma 3 4 2 3 5 4 2" xfId="24687" xr:uid="{00000000-0005-0000-0000-0000B6020000}"/>
    <cellStyle name="Comma 3 4 2 3 5 4 2 2" xfId="59903" xr:uid="{00000000-0005-0000-0000-0000B7020000}"/>
    <cellStyle name="Comma 3 4 2 3 5 4 3" xfId="47306" xr:uid="{00000000-0005-0000-0000-0000B8020000}"/>
    <cellStyle name="Comma 3 4 2 3 5 4 4" xfId="37292" xr:uid="{00000000-0005-0000-0000-0000B9020000}"/>
    <cellStyle name="Comma 3 4 2 3 5 5" xfId="16451" xr:uid="{00000000-0005-0000-0000-0000BA020000}"/>
    <cellStyle name="Comma 3 4 2 3 5 5 2" xfId="51667" xr:uid="{00000000-0005-0000-0000-0000BB020000}"/>
    <cellStyle name="Comma 3 4 2 3 5 5 3" xfId="29056" xr:uid="{00000000-0005-0000-0000-0000BC020000}"/>
    <cellStyle name="Comma 3 4 2 3 5 6" xfId="14673" xr:uid="{00000000-0005-0000-0000-0000BD020000}"/>
    <cellStyle name="Comma 3 4 2 3 5 6 2" xfId="49891" xr:uid="{00000000-0005-0000-0000-0000BE020000}"/>
    <cellStyle name="Comma 3 4 2 3 5 7" xfId="39070" xr:uid="{00000000-0005-0000-0000-0000BF020000}"/>
    <cellStyle name="Comma 3 4 2 3 5 8" xfId="27280" xr:uid="{00000000-0005-0000-0000-0000C0020000}"/>
    <cellStyle name="Comma 3 4 2 3 6" xfId="4127" xr:uid="{00000000-0005-0000-0000-0000C1020000}"/>
    <cellStyle name="Comma 3 4 2 3 6 2" xfId="16773" xr:uid="{00000000-0005-0000-0000-0000C2020000}"/>
    <cellStyle name="Comma 3 4 2 3 6 2 2" xfId="51989" xr:uid="{00000000-0005-0000-0000-0000C3020000}"/>
    <cellStyle name="Comma 3 4 2 3 6 2 3" xfId="29378" xr:uid="{00000000-0005-0000-0000-0000C4020000}"/>
    <cellStyle name="Comma 3 4 2 3 6 3" xfId="13219" xr:uid="{00000000-0005-0000-0000-0000C5020000}"/>
    <cellStyle name="Comma 3 4 2 3 6 3 2" xfId="48437" xr:uid="{00000000-0005-0000-0000-0000C6020000}"/>
    <cellStyle name="Comma 3 4 2 3 6 4" xfId="39392" xr:uid="{00000000-0005-0000-0000-0000C7020000}"/>
    <cellStyle name="Comma 3 4 2 3 6 5" xfId="25826" xr:uid="{00000000-0005-0000-0000-0000C8020000}"/>
    <cellStyle name="Comma 3 4 2 3 7" xfId="5597" xr:uid="{00000000-0005-0000-0000-0000C9020000}"/>
    <cellStyle name="Comma 3 4 2 3 7 2" xfId="18227" xr:uid="{00000000-0005-0000-0000-0000CA020000}"/>
    <cellStyle name="Comma 3 4 2 3 7 2 2" xfId="53443" xr:uid="{00000000-0005-0000-0000-0000CB020000}"/>
    <cellStyle name="Comma 3 4 2 3 7 3" xfId="40846" xr:uid="{00000000-0005-0000-0000-0000CC020000}"/>
    <cellStyle name="Comma 3 4 2 3 7 4" xfId="30832" xr:uid="{00000000-0005-0000-0000-0000CD020000}"/>
    <cellStyle name="Comma 3 4 2 3 8" xfId="7056" xr:uid="{00000000-0005-0000-0000-0000CE020000}"/>
    <cellStyle name="Comma 3 4 2 3 8 2" xfId="19681" xr:uid="{00000000-0005-0000-0000-0000CF020000}"/>
    <cellStyle name="Comma 3 4 2 3 8 2 2" xfId="54897" xr:uid="{00000000-0005-0000-0000-0000D0020000}"/>
    <cellStyle name="Comma 3 4 2 3 8 3" xfId="42300" xr:uid="{00000000-0005-0000-0000-0000D1020000}"/>
    <cellStyle name="Comma 3 4 2 3 8 4" xfId="32286" xr:uid="{00000000-0005-0000-0000-0000D2020000}"/>
    <cellStyle name="Comma 3 4 2 3 9" xfId="8837" xr:uid="{00000000-0005-0000-0000-0000D3020000}"/>
    <cellStyle name="Comma 3 4 2 3 9 2" xfId="21457" xr:uid="{00000000-0005-0000-0000-0000D4020000}"/>
    <cellStyle name="Comma 3 4 2 3 9 2 2" xfId="56673" xr:uid="{00000000-0005-0000-0000-0000D5020000}"/>
    <cellStyle name="Comma 3 4 2 3 9 3" xfId="44076" xr:uid="{00000000-0005-0000-0000-0000D6020000}"/>
    <cellStyle name="Comma 3 4 2 3 9 4" xfId="34062" xr:uid="{00000000-0005-0000-0000-0000D7020000}"/>
    <cellStyle name="Comma 3 4 2 4" xfId="2961" xr:uid="{00000000-0005-0000-0000-0000D8020000}"/>
    <cellStyle name="Comma 3 4 2 4 10" xfId="25340" xr:uid="{00000000-0005-0000-0000-0000D9020000}"/>
    <cellStyle name="Comma 3 4 2 4 11" xfId="60875" xr:uid="{00000000-0005-0000-0000-0000DA020000}"/>
    <cellStyle name="Comma 3 4 2 4 2" xfId="4772" xr:uid="{00000000-0005-0000-0000-0000DB020000}"/>
    <cellStyle name="Comma 3 4 2 4 2 2" xfId="17418" xr:uid="{00000000-0005-0000-0000-0000DC020000}"/>
    <cellStyle name="Comma 3 4 2 4 2 2 2" xfId="52634" xr:uid="{00000000-0005-0000-0000-0000DD020000}"/>
    <cellStyle name="Comma 3 4 2 4 2 2 3" xfId="30023" xr:uid="{00000000-0005-0000-0000-0000DE020000}"/>
    <cellStyle name="Comma 3 4 2 4 2 3" xfId="13864" xr:uid="{00000000-0005-0000-0000-0000DF020000}"/>
    <cellStyle name="Comma 3 4 2 4 2 3 2" xfId="49082" xr:uid="{00000000-0005-0000-0000-0000E0020000}"/>
    <cellStyle name="Comma 3 4 2 4 2 4" xfId="40037" xr:uid="{00000000-0005-0000-0000-0000E1020000}"/>
    <cellStyle name="Comma 3 4 2 4 2 5" xfId="26471" xr:uid="{00000000-0005-0000-0000-0000E2020000}"/>
    <cellStyle name="Comma 3 4 2 4 3" xfId="6242" xr:uid="{00000000-0005-0000-0000-0000E3020000}"/>
    <cellStyle name="Comma 3 4 2 4 3 2" xfId="18872" xr:uid="{00000000-0005-0000-0000-0000E4020000}"/>
    <cellStyle name="Comma 3 4 2 4 3 2 2" xfId="54088" xr:uid="{00000000-0005-0000-0000-0000E5020000}"/>
    <cellStyle name="Comma 3 4 2 4 3 3" xfId="41491" xr:uid="{00000000-0005-0000-0000-0000E6020000}"/>
    <cellStyle name="Comma 3 4 2 4 3 4" xfId="31477" xr:uid="{00000000-0005-0000-0000-0000E7020000}"/>
    <cellStyle name="Comma 3 4 2 4 4" xfId="7701" xr:uid="{00000000-0005-0000-0000-0000E8020000}"/>
    <cellStyle name="Comma 3 4 2 4 4 2" xfId="20326" xr:uid="{00000000-0005-0000-0000-0000E9020000}"/>
    <cellStyle name="Comma 3 4 2 4 4 2 2" xfId="55542" xr:uid="{00000000-0005-0000-0000-0000EA020000}"/>
    <cellStyle name="Comma 3 4 2 4 4 3" xfId="42945" xr:uid="{00000000-0005-0000-0000-0000EB020000}"/>
    <cellStyle name="Comma 3 4 2 4 4 4" xfId="32931" xr:uid="{00000000-0005-0000-0000-0000EC020000}"/>
    <cellStyle name="Comma 3 4 2 4 5" xfId="9482" xr:uid="{00000000-0005-0000-0000-0000ED020000}"/>
    <cellStyle name="Comma 3 4 2 4 5 2" xfId="22102" xr:uid="{00000000-0005-0000-0000-0000EE020000}"/>
    <cellStyle name="Comma 3 4 2 4 5 2 2" xfId="57318" xr:uid="{00000000-0005-0000-0000-0000EF020000}"/>
    <cellStyle name="Comma 3 4 2 4 5 3" xfId="44721" xr:uid="{00000000-0005-0000-0000-0000F0020000}"/>
    <cellStyle name="Comma 3 4 2 4 5 4" xfId="34707" xr:uid="{00000000-0005-0000-0000-0000F1020000}"/>
    <cellStyle name="Comma 3 4 2 4 6" xfId="11275" xr:uid="{00000000-0005-0000-0000-0000F2020000}"/>
    <cellStyle name="Comma 3 4 2 4 6 2" xfId="23878" xr:uid="{00000000-0005-0000-0000-0000F3020000}"/>
    <cellStyle name="Comma 3 4 2 4 6 2 2" xfId="59094" xr:uid="{00000000-0005-0000-0000-0000F4020000}"/>
    <cellStyle name="Comma 3 4 2 4 6 3" xfId="46497" xr:uid="{00000000-0005-0000-0000-0000F5020000}"/>
    <cellStyle name="Comma 3 4 2 4 6 4" xfId="36483" xr:uid="{00000000-0005-0000-0000-0000F6020000}"/>
    <cellStyle name="Comma 3 4 2 4 7" xfId="15642" xr:uid="{00000000-0005-0000-0000-0000F7020000}"/>
    <cellStyle name="Comma 3 4 2 4 7 2" xfId="50858" xr:uid="{00000000-0005-0000-0000-0000F8020000}"/>
    <cellStyle name="Comma 3 4 2 4 7 3" xfId="28247" xr:uid="{00000000-0005-0000-0000-0000F9020000}"/>
    <cellStyle name="Comma 3 4 2 4 8" xfId="12733" xr:uid="{00000000-0005-0000-0000-0000FA020000}"/>
    <cellStyle name="Comma 3 4 2 4 8 2" xfId="47951" xr:uid="{00000000-0005-0000-0000-0000FB020000}"/>
    <cellStyle name="Comma 3 4 2 4 9" xfId="38261" xr:uid="{00000000-0005-0000-0000-0000FC020000}"/>
    <cellStyle name="Comma 3 4 2 5" xfId="2797" xr:uid="{00000000-0005-0000-0000-0000FD020000}"/>
    <cellStyle name="Comma 3 4 2 5 10" xfId="25187" xr:uid="{00000000-0005-0000-0000-0000FE020000}"/>
    <cellStyle name="Comma 3 4 2 5 11" xfId="60722" xr:uid="{00000000-0005-0000-0000-0000FF020000}"/>
    <cellStyle name="Comma 3 4 2 5 2" xfId="4619" xr:uid="{00000000-0005-0000-0000-000000030000}"/>
    <cellStyle name="Comma 3 4 2 5 2 2" xfId="17265" xr:uid="{00000000-0005-0000-0000-000001030000}"/>
    <cellStyle name="Comma 3 4 2 5 2 2 2" xfId="52481" xr:uid="{00000000-0005-0000-0000-000002030000}"/>
    <cellStyle name="Comma 3 4 2 5 2 2 3" xfId="29870" xr:uid="{00000000-0005-0000-0000-000003030000}"/>
    <cellStyle name="Comma 3 4 2 5 2 3" xfId="13711" xr:uid="{00000000-0005-0000-0000-000004030000}"/>
    <cellStyle name="Comma 3 4 2 5 2 3 2" xfId="48929" xr:uid="{00000000-0005-0000-0000-000005030000}"/>
    <cellStyle name="Comma 3 4 2 5 2 4" xfId="39884" xr:uid="{00000000-0005-0000-0000-000006030000}"/>
    <cellStyle name="Comma 3 4 2 5 2 5" xfId="26318" xr:uid="{00000000-0005-0000-0000-000007030000}"/>
    <cellStyle name="Comma 3 4 2 5 3" xfId="6089" xr:uid="{00000000-0005-0000-0000-000008030000}"/>
    <cellStyle name="Comma 3 4 2 5 3 2" xfId="18719" xr:uid="{00000000-0005-0000-0000-000009030000}"/>
    <cellStyle name="Comma 3 4 2 5 3 2 2" xfId="53935" xr:uid="{00000000-0005-0000-0000-00000A030000}"/>
    <cellStyle name="Comma 3 4 2 5 3 3" xfId="41338" xr:uid="{00000000-0005-0000-0000-00000B030000}"/>
    <cellStyle name="Comma 3 4 2 5 3 4" xfId="31324" xr:uid="{00000000-0005-0000-0000-00000C030000}"/>
    <cellStyle name="Comma 3 4 2 5 4" xfId="7548" xr:uid="{00000000-0005-0000-0000-00000D030000}"/>
    <cellStyle name="Comma 3 4 2 5 4 2" xfId="20173" xr:uid="{00000000-0005-0000-0000-00000E030000}"/>
    <cellStyle name="Comma 3 4 2 5 4 2 2" xfId="55389" xr:uid="{00000000-0005-0000-0000-00000F030000}"/>
    <cellStyle name="Comma 3 4 2 5 4 3" xfId="42792" xr:uid="{00000000-0005-0000-0000-000010030000}"/>
    <cellStyle name="Comma 3 4 2 5 4 4" xfId="32778" xr:uid="{00000000-0005-0000-0000-000011030000}"/>
    <cellStyle name="Comma 3 4 2 5 5" xfId="9329" xr:uid="{00000000-0005-0000-0000-000012030000}"/>
    <cellStyle name="Comma 3 4 2 5 5 2" xfId="21949" xr:uid="{00000000-0005-0000-0000-000013030000}"/>
    <cellStyle name="Comma 3 4 2 5 5 2 2" xfId="57165" xr:uid="{00000000-0005-0000-0000-000014030000}"/>
    <cellStyle name="Comma 3 4 2 5 5 3" xfId="44568" xr:uid="{00000000-0005-0000-0000-000015030000}"/>
    <cellStyle name="Comma 3 4 2 5 5 4" xfId="34554" xr:uid="{00000000-0005-0000-0000-000016030000}"/>
    <cellStyle name="Comma 3 4 2 5 6" xfId="11122" xr:uid="{00000000-0005-0000-0000-000017030000}"/>
    <cellStyle name="Comma 3 4 2 5 6 2" xfId="23725" xr:uid="{00000000-0005-0000-0000-000018030000}"/>
    <cellStyle name="Comma 3 4 2 5 6 2 2" xfId="58941" xr:uid="{00000000-0005-0000-0000-000019030000}"/>
    <cellStyle name="Comma 3 4 2 5 6 3" xfId="46344" xr:uid="{00000000-0005-0000-0000-00001A030000}"/>
    <cellStyle name="Comma 3 4 2 5 6 4" xfId="36330" xr:uid="{00000000-0005-0000-0000-00001B030000}"/>
    <cellStyle name="Comma 3 4 2 5 7" xfId="15489" xr:uid="{00000000-0005-0000-0000-00001C030000}"/>
    <cellStyle name="Comma 3 4 2 5 7 2" xfId="50705" xr:uid="{00000000-0005-0000-0000-00001D030000}"/>
    <cellStyle name="Comma 3 4 2 5 7 3" xfId="28094" xr:uid="{00000000-0005-0000-0000-00001E030000}"/>
    <cellStyle name="Comma 3 4 2 5 8" xfId="12580" xr:uid="{00000000-0005-0000-0000-00001F030000}"/>
    <cellStyle name="Comma 3 4 2 5 8 2" xfId="47798" xr:uid="{00000000-0005-0000-0000-000020030000}"/>
    <cellStyle name="Comma 3 4 2 5 9" xfId="38108" xr:uid="{00000000-0005-0000-0000-000021030000}"/>
    <cellStyle name="Comma 3 4 2 6" xfId="3310" xr:uid="{00000000-0005-0000-0000-000022030000}"/>
    <cellStyle name="Comma 3 4 2 6 10" xfId="26805" xr:uid="{00000000-0005-0000-0000-000023030000}"/>
    <cellStyle name="Comma 3 4 2 6 11" xfId="61209" xr:uid="{00000000-0005-0000-0000-000024030000}"/>
    <cellStyle name="Comma 3 4 2 6 2" xfId="5106" xr:uid="{00000000-0005-0000-0000-000025030000}"/>
    <cellStyle name="Comma 3 4 2 6 2 2" xfId="17752" xr:uid="{00000000-0005-0000-0000-000026030000}"/>
    <cellStyle name="Comma 3 4 2 6 2 2 2" xfId="52968" xr:uid="{00000000-0005-0000-0000-000027030000}"/>
    <cellStyle name="Comma 3 4 2 6 2 3" xfId="40371" xr:uid="{00000000-0005-0000-0000-000028030000}"/>
    <cellStyle name="Comma 3 4 2 6 2 4" xfId="30357" xr:uid="{00000000-0005-0000-0000-000029030000}"/>
    <cellStyle name="Comma 3 4 2 6 3" xfId="6576" xr:uid="{00000000-0005-0000-0000-00002A030000}"/>
    <cellStyle name="Comma 3 4 2 6 3 2" xfId="19206" xr:uid="{00000000-0005-0000-0000-00002B030000}"/>
    <cellStyle name="Comma 3 4 2 6 3 2 2" xfId="54422" xr:uid="{00000000-0005-0000-0000-00002C030000}"/>
    <cellStyle name="Comma 3 4 2 6 3 3" xfId="41825" xr:uid="{00000000-0005-0000-0000-00002D030000}"/>
    <cellStyle name="Comma 3 4 2 6 3 4" xfId="31811" xr:uid="{00000000-0005-0000-0000-00002E030000}"/>
    <cellStyle name="Comma 3 4 2 6 4" xfId="8035" xr:uid="{00000000-0005-0000-0000-00002F030000}"/>
    <cellStyle name="Comma 3 4 2 6 4 2" xfId="20660" xr:uid="{00000000-0005-0000-0000-000030030000}"/>
    <cellStyle name="Comma 3 4 2 6 4 2 2" xfId="55876" xr:uid="{00000000-0005-0000-0000-000031030000}"/>
    <cellStyle name="Comma 3 4 2 6 4 3" xfId="43279" xr:uid="{00000000-0005-0000-0000-000032030000}"/>
    <cellStyle name="Comma 3 4 2 6 4 4" xfId="33265" xr:uid="{00000000-0005-0000-0000-000033030000}"/>
    <cellStyle name="Comma 3 4 2 6 5" xfId="9816" xr:uid="{00000000-0005-0000-0000-000034030000}"/>
    <cellStyle name="Comma 3 4 2 6 5 2" xfId="22436" xr:uid="{00000000-0005-0000-0000-000035030000}"/>
    <cellStyle name="Comma 3 4 2 6 5 2 2" xfId="57652" xr:uid="{00000000-0005-0000-0000-000036030000}"/>
    <cellStyle name="Comma 3 4 2 6 5 3" xfId="45055" xr:uid="{00000000-0005-0000-0000-000037030000}"/>
    <cellStyle name="Comma 3 4 2 6 5 4" xfId="35041" xr:uid="{00000000-0005-0000-0000-000038030000}"/>
    <cellStyle name="Comma 3 4 2 6 6" xfId="11609" xr:uid="{00000000-0005-0000-0000-000039030000}"/>
    <cellStyle name="Comma 3 4 2 6 6 2" xfId="24212" xr:uid="{00000000-0005-0000-0000-00003A030000}"/>
    <cellStyle name="Comma 3 4 2 6 6 2 2" xfId="59428" xr:uid="{00000000-0005-0000-0000-00003B030000}"/>
    <cellStyle name="Comma 3 4 2 6 6 3" xfId="46831" xr:uid="{00000000-0005-0000-0000-00003C030000}"/>
    <cellStyle name="Comma 3 4 2 6 6 4" xfId="36817" xr:uid="{00000000-0005-0000-0000-00003D030000}"/>
    <cellStyle name="Comma 3 4 2 6 7" xfId="15976" xr:uid="{00000000-0005-0000-0000-00003E030000}"/>
    <cellStyle name="Comma 3 4 2 6 7 2" xfId="51192" xr:uid="{00000000-0005-0000-0000-00003F030000}"/>
    <cellStyle name="Comma 3 4 2 6 7 3" xfId="28581" xr:uid="{00000000-0005-0000-0000-000040030000}"/>
    <cellStyle name="Comma 3 4 2 6 8" xfId="14198" xr:uid="{00000000-0005-0000-0000-000041030000}"/>
    <cellStyle name="Comma 3 4 2 6 8 2" xfId="49416" xr:uid="{00000000-0005-0000-0000-000042030000}"/>
    <cellStyle name="Comma 3 4 2 6 9" xfId="38595" xr:uid="{00000000-0005-0000-0000-000043030000}"/>
    <cellStyle name="Comma 3 4 2 7" xfId="2467" xr:uid="{00000000-0005-0000-0000-000044030000}"/>
    <cellStyle name="Comma 3 4 2 7 10" xfId="25996" xr:uid="{00000000-0005-0000-0000-000045030000}"/>
    <cellStyle name="Comma 3 4 2 7 11" xfId="60400" xr:uid="{00000000-0005-0000-0000-000046030000}"/>
    <cellStyle name="Comma 3 4 2 7 2" xfId="4297" xr:uid="{00000000-0005-0000-0000-000047030000}"/>
    <cellStyle name="Comma 3 4 2 7 2 2" xfId="16943" xr:uid="{00000000-0005-0000-0000-000048030000}"/>
    <cellStyle name="Comma 3 4 2 7 2 2 2" xfId="52159" xr:uid="{00000000-0005-0000-0000-000049030000}"/>
    <cellStyle name="Comma 3 4 2 7 2 3" xfId="39562" xr:uid="{00000000-0005-0000-0000-00004A030000}"/>
    <cellStyle name="Comma 3 4 2 7 2 4" xfId="29548" xr:uid="{00000000-0005-0000-0000-00004B030000}"/>
    <cellStyle name="Comma 3 4 2 7 3" xfId="5767" xr:uid="{00000000-0005-0000-0000-00004C030000}"/>
    <cellStyle name="Comma 3 4 2 7 3 2" xfId="18397" xr:uid="{00000000-0005-0000-0000-00004D030000}"/>
    <cellStyle name="Comma 3 4 2 7 3 2 2" xfId="53613" xr:uid="{00000000-0005-0000-0000-00004E030000}"/>
    <cellStyle name="Comma 3 4 2 7 3 3" xfId="41016" xr:uid="{00000000-0005-0000-0000-00004F030000}"/>
    <cellStyle name="Comma 3 4 2 7 3 4" xfId="31002" xr:uid="{00000000-0005-0000-0000-000050030000}"/>
    <cellStyle name="Comma 3 4 2 7 4" xfId="7226" xr:uid="{00000000-0005-0000-0000-000051030000}"/>
    <cellStyle name="Comma 3 4 2 7 4 2" xfId="19851" xr:uid="{00000000-0005-0000-0000-000052030000}"/>
    <cellStyle name="Comma 3 4 2 7 4 2 2" xfId="55067" xr:uid="{00000000-0005-0000-0000-000053030000}"/>
    <cellStyle name="Comma 3 4 2 7 4 3" xfId="42470" xr:uid="{00000000-0005-0000-0000-000054030000}"/>
    <cellStyle name="Comma 3 4 2 7 4 4" xfId="32456" xr:uid="{00000000-0005-0000-0000-000055030000}"/>
    <cellStyle name="Comma 3 4 2 7 5" xfId="9007" xr:uid="{00000000-0005-0000-0000-000056030000}"/>
    <cellStyle name="Comma 3 4 2 7 5 2" xfId="21627" xr:uid="{00000000-0005-0000-0000-000057030000}"/>
    <cellStyle name="Comma 3 4 2 7 5 2 2" xfId="56843" xr:uid="{00000000-0005-0000-0000-000058030000}"/>
    <cellStyle name="Comma 3 4 2 7 5 3" xfId="44246" xr:uid="{00000000-0005-0000-0000-000059030000}"/>
    <cellStyle name="Comma 3 4 2 7 5 4" xfId="34232" xr:uid="{00000000-0005-0000-0000-00005A030000}"/>
    <cellStyle name="Comma 3 4 2 7 6" xfId="10800" xr:uid="{00000000-0005-0000-0000-00005B030000}"/>
    <cellStyle name="Comma 3 4 2 7 6 2" xfId="23403" xr:uid="{00000000-0005-0000-0000-00005C030000}"/>
    <cellStyle name="Comma 3 4 2 7 6 2 2" xfId="58619" xr:uid="{00000000-0005-0000-0000-00005D030000}"/>
    <cellStyle name="Comma 3 4 2 7 6 3" xfId="46022" xr:uid="{00000000-0005-0000-0000-00005E030000}"/>
    <cellStyle name="Comma 3 4 2 7 6 4" xfId="36008" xr:uid="{00000000-0005-0000-0000-00005F030000}"/>
    <cellStyle name="Comma 3 4 2 7 7" xfId="15167" xr:uid="{00000000-0005-0000-0000-000060030000}"/>
    <cellStyle name="Comma 3 4 2 7 7 2" xfId="50383" xr:uid="{00000000-0005-0000-0000-000061030000}"/>
    <cellStyle name="Comma 3 4 2 7 7 3" xfId="27772" xr:uid="{00000000-0005-0000-0000-000062030000}"/>
    <cellStyle name="Comma 3 4 2 7 8" xfId="13389" xr:uid="{00000000-0005-0000-0000-000063030000}"/>
    <cellStyle name="Comma 3 4 2 7 8 2" xfId="48607" xr:uid="{00000000-0005-0000-0000-000064030000}"/>
    <cellStyle name="Comma 3 4 2 7 9" xfId="37786" xr:uid="{00000000-0005-0000-0000-000065030000}"/>
    <cellStyle name="Comma 3 4 2 8" xfId="3634" xr:uid="{00000000-0005-0000-0000-000066030000}"/>
    <cellStyle name="Comma 3 4 2 8 2" xfId="8358" xr:uid="{00000000-0005-0000-0000-000067030000}"/>
    <cellStyle name="Comma 3 4 2 8 2 2" xfId="20983" xr:uid="{00000000-0005-0000-0000-000068030000}"/>
    <cellStyle name="Comma 3 4 2 8 2 2 2" xfId="56199" xr:uid="{00000000-0005-0000-0000-000069030000}"/>
    <cellStyle name="Comma 3 4 2 8 2 3" xfId="43602" xr:uid="{00000000-0005-0000-0000-00006A030000}"/>
    <cellStyle name="Comma 3 4 2 8 2 4" xfId="33588" xr:uid="{00000000-0005-0000-0000-00006B030000}"/>
    <cellStyle name="Comma 3 4 2 8 3" xfId="10139" xr:uid="{00000000-0005-0000-0000-00006C030000}"/>
    <cellStyle name="Comma 3 4 2 8 3 2" xfId="22759" xr:uid="{00000000-0005-0000-0000-00006D030000}"/>
    <cellStyle name="Comma 3 4 2 8 3 2 2" xfId="57975" xr:uid="{00000000-0005-0000-0000-00006E030000}"/>
    <cellStyle name="Comma 3 4 2 8 3 3" xfId="45378" xr:uid="{00000000-0005-0000-0000-00006F030000}"/>
    <cellStyle name="Comma 3 4 2 8 3 4" xfId="35364" xr:uid="{00000000-0005-0000-0000-000070030000}"/>
    <cellStyle name="Comma 3 4 2 8 4" xfId="11934" xr:uid="{00000000-0005-0000-0000-000071030000}"/>
    <cellStyle name="Comma 3 4 2 8 4 2" xfId="24535" xr:uid="{00000000-0005-0000-0000-000072030000}"/>
    <cellStyle name="Comma 3 4 2 8 4 2 2" xfId="59751" xr:uid="{00000000-0005-0000-0000-000073030000}"/>
    <cellStyle name="Comma 3 4 2 8 4 3" xfId="47154" xr:uid="{00000000-0005-0000-0000-000074030000}"/>
    <cellStyle name="Comma 3 4 2 8 4 4" xfId="37140" xr:uid="{00000000-0005-0000-0000-000075030000}"/>
    <cellStyle name="Comma 3 4 2 8 5" xfId="16299" xr:uid="{00000000-0005-0000-0000-000076030000}"/>
    <cellStyle name="Comma 3 4 2 8 5 2" xfId="51515" xr:uid="{00000000-0005-0000-0000-000077030000}"/>
    <cellStyle name="Comma 3 4 2 8 5 3" xfId="28904" xr:uid="{00000000-0005-0000-0000-000078030000}"/>
    <cellStyle name="Comma 3 4 2 8 6" xfId="14521" xr:uid="{00000000-0005-0000-0000-000079030000}"/>
    <cellStyle name="Comma 3 4 2 8 6 2" xfId="49739" xr:uid="{00000000-0005-0000-0000-00007A030000}"/>
    <cellStyle name="Comma 3 4 2 8 7" xfId="38918" xr:uid="{00000000-0005-0000-0000-00007B030000}"/>
    <cellStyle name="Comma 3 4 2 8 8" xfId="27128" xr:uid="{00000000-0005-0000-0000-00007C030000}"/>
    <cellStyle name="Comma 3 4 2 9" xfId="3960" xr:uid="{00000000-0005-0000-0000-00007D030000}"/>
    <cellStyle name="Comma 3 4 2 9 2" xfId="16621" xr:uid="{00000000-0005-0000-0000-00007E030000}"/>
    <cellStyle name="Comma 3 4 2 9 2 2" xfId="51837" xr:uid="{00000000-0005-0000-0000-00007F030000}"/>
    <cellStyle name="Comma 3 4 2 9 2 3" xfId="29226" xr:uid="{00000000-0005-0000-0000-000080030000}"/>
    <cellStyle name="Comma 3 4 2 9 3" xfId="13067" xr:uid="{00000000-0005-0000-0000-000081030000}"/>
    <cellStyle name="Comma 3 4 2 9 3 2" xfId="48285" xr:uid="{00000000-0005-0000-0000-000082030000}"/>
    <cellStyle name="Comma 3 4 2 9 4" xfId="39240" xr:uid="{00000000-0005-0000-0000-000083030000}"/>
    <cellStyle name="Comma 3 4 2 9 5" xfId="25674" xr:uid="{00000000-0005-0000-0000-000084030000}"/>
    <cellStyle name="Comma 3 4 3" xfId="189" xr:uid="{00000000-0005-0000-0000-000085030000}"/>
    <cellStyle name="Comma 3 5" xfId="190" xr:uid="{00000000-0005-0000-0000-000086030000}"/>
    <cellStyle name="Comma 3 5 2" xfId="191" xr:uid="{00000000-0005-0000-0000-000087030000}"/>
    <cellStyle name="Comma 3 5 2 10" xfId="3961" xr:uid="{00000000-0005-0000-0000-000088030000}"/>
    <cellStyle name="Comma 3 5 2 10 2" xfId="16622" xr:uid="{00000000-0005-0000-0000-000089030000}"/>
    <cellStyle name="Comma 3 5 2 10 2 2" xfId="51838" xr:uid="{00000000-0005-0000-0000-00008A030000}"/>
    <cellStyle name="Comma 3 5 2 10 2 3" xfId="29227" xr:uid="{00000000-0005-0000-0000-00008B030000}"/>
    <cellStyle name="Comma 3 5 2 10 3" xfId="13068" xr:uid="{00000000-0005-0000-0000-00008C030000}"/>
    <cellStyle name="Comma 3 5 2 10 3 2" xfId="48286" xr:uid="{00000000-0005-0000-0000-00008D030000}"/>
    <cellStyle name="Comma 3 5 2 10 4" xfId="39241" xr:uid="{00000000-0005-0000-0000-00008E030000}"/>
    <cellStyle name="Comma 3 5 2 10 5" xfId="25675" xr:uid="{00000000-0005-0000-0000-00008F030000}"/>
    <cellStyle name="Comma 3 5 2 11" xfId="5446" xr:uid="{00000000-0005-0000-0000-000090030000}"/>
    <cellStyle name="Comma 3 5 2 11 2" xfId="18076" xr:uid="{00000000-0005-0000-0000-000091030000}"/>
    <cellStyle name="Comma 3 5 2 11 2 2" xfId="53292" xr:uid="{00000000-0005-0000-0000-000092030000}"/>
    <cellStyle name="Comma 3 5 2 11 3" xfId="40695" xr:uid="{00000000-0005-0000-0000-000093030000}"/>
    <cellStyle name="Comma 3 5 2 11 4" xfId="30681" xr:uid="{00000000-0005-0000-0000-000094030000}"/>
    <cellStyle name="Comma 3 5 2 12" xfId="6902" xr:uid="{00000000-0005-0000-0000-000095030000}"/>
    <cellStyle name="Comma 3 5 2 12 2" xfId="19530" xr:uid="{00000000-0005-0000-0000-000096030000}"/>
    <cellStyle name="Comma 3 5 2 12 2 2" xfId="54746" xr:uid="{00000000-0005-0000-0000-000097030000}"/>
    <cellStyle name="Comma 3 5 2 12 3" xfId="42149" xr:uid="{00000000-0005-0000-0000-000098030000}"/>
    <cellStyle name="Comma 3 5 2 12 4" xfId="32135" xr:uid="{00000000-0005-0000-0000-000099030000}"/>
    <cellStyle name="Comma 3 5 2 13" xfId="8684" xr:uid="{00000000-0005-0000-0000-00009A030000}"/>
    <cellStyle name="Comma 3 5 2 13 2" xfId="21306" xr:uid="{00000000-0005-0000-0000-00009B030000}"/>
    <cellStyle name="Comma 3 5 2 13 2 2" xfId="56522" xr:uid="{00000000-0005-0000-0000-00009C030000}"/>
    <cellStyle name="Comma 3 5 2 13 3" xfId="43925" xr:uid="{00000000-0005-0000-0000-00009D030000}"/>
    <cellStyle name="Comma 3 5 2 13 4" xfId="33911" xr:uid="{00000000-0005-0000-0000-00009E030000}"/>
    <cellStyle name="Comma 3 5 2 14" xfId="10454" xr:uid="{00000000-0005-0000-0000-00009F030000}"/>
    <cellStyle name="Comma 3 5 2 14 2" xfId="23070" xr:uid="{00000000-0005-0000-0000-0000A0030000}"/>
    <cellStyle name="Comma 3 5 2 14 2 2" xfId="58286" xr:uid="{00000000-0005-0000-0000-0000A1030000}"/>
    <cellStyle name="Comma 3 5 2 14 3" xfId="45689" xr:uid="{00000000-0005-0000-0000-0000A2030000}"/>
    <cellStyle name="Comma 3 5 2 14 4" xfId="35675" xr:uid="{00000000-0005-0000-0000-0000A3030000}"/>
    <cellStyle name="Comma 3 5 2 15" xfId="14845" xr:uid="{00000000-0005-0000-0000-0000A4030000}"/>
    <cellStyle name="Comma 3 5 2 15 2" xfId="50062" xr:uid="{00000000-0005-0000-0000-0000A5030000}"/>
    <cellStyle name="Comma 3 5 2 15 3" xfId="27451" xr:uid="{00000000-0005-0000-0000-0000A6030000}"/>
    <cellStyle name="Comma 3 5 2 16" xfId="12259" xr:uid="{00000000-0005-0000-0000-0000A7030000}"/>
    <cellStyle name="Comma 3 5 2 16 2" xfId="47477" xr:uid="{00000000-0005-0000-0000-0000A8030000}"/>
    <cellStyle name="Comma 3 5 2 17" xfId="37464" xr:uid="{00000000-0005-0000-0000-0000A9030000}"/>
    <cellStyle name="Comma 3 5 2 18" xfId="24866" xr:uid="{00000000-0005-0000-0000-0000AA030000}"/>
    <cellStyle name="Comma 3 5 2 19" xfId="60079" xr:uid="{00000000-0005-0000-0000-0000AB030000}"/>
    <cellStyle name="Comma 3 5 2 2" xfId="192" xr:uid="{00000000-0005-0000-0000-0000AC030000}"/>
    <cellStyle name="Comma 3 5 2 3" xfId="193" xr:uid="{00000000-0005-0000-0000-0000AD030000}"/>
    <cellStyle name="Comma 3 5 2 3 10" xfId="6976" xr:uid="{00000000-0005-0000-0000-0000AE030000}"/>
    <cellStyle name="Comma 3 5 2 3 10 2" xfId="19602" xr:uid="{00000000-0005-0000-0000-0000AF030000}"/>
    <cellStyle name="Comma 3 5 2 3 10 2 2" xfId="54818" xr:uid="{00000000-0005-0000-0000-0000B0030000}"/>
    <cellStyle name="Comma 3 5 2 3 10 3" xfId="42221" xr:uid="{00000000-0005-0000-0000-0000B1030000}"/>
    <cellStyle name="Comma 3 5 2 3 10 4" xfId="32207" xr:uid="{00000000-0005-0000-0000-0000B2030000}"/>
    <cellStyle name="Comma 3 5 2 3 11" xfId="8757" xr:uid="{00000000-0005-0000-0000-0000B3030000}"/>
    <cellStyle name="Comma 3 5 2 3 11 2" xfId="21378" xr:uid="{00000000-0005-0000-0000-0000B4030000}"/>
    <cellStyle name="Comma 3 5 2 3 11 2 2" xfId="56594" xr:uid="{00000000-0005-0000-0000-0000B5030000}"/>
    <cellStyle name="Comma 3 5 2 3 11 3" xfId="43997" xr:uid="{00000000-0005-0000-0000-0000B6030000}"/>
    <cellStyle name="Comma 3 5 2 3 11 4" xfId="33983" xr:uid="{00000000-0005-0000-0000-0000B7030000}"/>
    <cellStyle name="Comma 3 5 2 3 12" xfId="10455" xr:uid="{00000000-0005-0000-0000-0000B8030000}"/>
    <cellStyle name="Comma 3 5 2 3 12 2" xfId="23071" xr:uid="{00000000-0005-0000-0000-0000B9030000}"/>
    <cellStyle name="Comma 3 5 2 3 12 2 2" xfId="58287" xr:uid="{00000000-0005-0000-0000-0000BA030000}"/>
    <cellStyle name="Comma 3 5 2 3 12 3" xfId="45690" xr:uid="{00000000-0005-0000-0000-0000BB030000}"/>
    <cellStyle name="Comma 3 5 2 3 12 4" xfId="35676" xr:uid="{00000000-0005-0000-0000-0000BC030000}"/>
    <cellStyle name="Comma 3 5 2 3 13" xfId="14917" xr:uid="{00000000-0005-0000-0000-0000BD030000}"/>
    <cellStyle name="Comma 3 5 2 3 13 2" xfId="50134" xr:uid="{00000000-0005-0000-0000-0000BE030000}"/>
    <cellStyle name="Comma 3 5 2 3 13 3" xfId="27523" xr:uid="{00000000-0005-0000-0000-0000BF030000}"/>
    <cellStyle name="Comma 3 5 2 3 14" xfId="12331" xr:uid="{00000000-0005-0000-0000-0000C0030000}"/>
    <cellStyle name="Comma 3 5 2 3 14 2" xfId="47549" xr:uid="{00000000-0005-0000-0000-0000C1030000}"/>
    <cellStyle name="Comma 3 5 2 3 15" xfId="37536" xr:uid="{00000000-0005-0000-0000-0000C2030000}"/>
    <cellStyle name="Comma 3 5 2 3 16" xfId="24938" xr:uid="{00000000-0005-0000-0000-0000C3030000}"/>
    <cellStyle name="Comma 3 5 2 3 17" xfId="60151" xr:uid="{00000000-0005-0000-0000-0000C4030000}"/>
    <cellStyle name="Comma 3 5 2 3 2" xfId="194" xr:uid="{00000000-0005-0000-0000-0000C5030000}"/>
    <cellStyle name="Comma 3 5 2 3 2 10" xfId="10456" xr:uid="{00000000-0005-0000-0000-0000C6030000}"/>
    <cellStyle name="Comma 3 5 2 3 2 10 2" xfId="23072" xr:uid="{00000000-0005-0000-0000-0000C7030000}"/>
    <cellStyle name="Comma 3 5 2 3 2 10 2 2" xfId="58288" xr:uid="{00000000-0005-0000-0000-0000C8030000}"/>
    <cellStyle name="Comma 3 5 2 3 2 10 3" xfId="45691" xr:uid="{00000000-0005-0000-0000-0000C9030000}"/>
    <cellStyle name="Comma 3 5 2 3 2 10 4" xfId="35677" xr:uid="{00000000-0005-0000-0000-0000CA030000}"/>
    <cellStyle name="Comma 3 5 2 3 2 11" xfId="15072" xr:uid="{00000000-0005-0000-0000-0000CB030000}"/>
    <cellStyle name="Comma 3 5 2 3 2 11 2" xfId="50288" xr:uid="{00000000-0005-0000-0000-0000CC030000}"/>
    <cellStyle name="Comma 3 5 2 3 2 11 3" xfId="27677" xr:uid="{00000000-0005-0000-0000-0000CD030000}"/>
    <cellStyle name="Comma 3 5 2 3 2 12" xfId="12485" xr:uid="{00000000-0005-0000-0000-0000CE030000}"/>
    <cellStyle name="Comma 3 5 2 3 2 12 2" xfId="47703" xr:uid="{00000000-0005-0000-0000-0000CF030000}"/>
    <cellStyle name="Comma 3 5 2 3 2 13" xfId="37691" xr:uid="{00000000-0005-0000-0000-0000D0030000}"/>
    <cellStyle name="Comma 3 5 2 3 2 14" xfId="25092" xr:uid="{00000000-0005-0000-0000-0000D1030000}"/>
    <cellStyle name="Comma 3 5 2 3 2 15" xfId="60305" xr:uid="{00000000-0005-0000-0000-0000D2030000}"/>
    <cellStyle name="Comma 3 5 2 3 2 2" xfId="3208" xr:uid="{00000000-0005-0000-0000-0000D3030000}"/>
    <cellStyle name="Comma 3 5 2 3 2 2 10" xfId="25576" xr:uid="{00000000-0005-0000-0000-0000D4030000}"/>
    <cellStyle name="Comma 3 5 2 3 2 2 11" xfId="61111" xr:uid="{00000000-0005-0000-0000-0000D5030000}"/>
    <cellStyle name="Comma 3 5 2 3 2 2 2" xfId="5008" xr:uid="{00000000-0005-0000-0000-0000D6030000}"/>
    <cellStyle name="Comma 3 5 2 3 2 2 2 2" xfId="17654" xr:uid="{00000000-0005-0000-0000-0000D7030000}"/>
    <cellStyle name="Comma 3 5 2 3 2 2 2 2 2" xfId="52870" xr:uid="{00000000-0005-0000-0000-0000D8030000}"/>
    <cellStyle name="Comma 3 5 2 3 2 2 2 2 3" xfId="30259" xr:uid="{00000000-0005-0000-0000-0000D9030000}"/>
    <cellStyle name="Comma 3 5 2 3 2 2 2 3" xfId="14100" xr:uid="{00000000-0005-0000-0000-0000DA030000}"/>
    <cellStyle name="Comma 3 5 2 3 2 2 2 3 2" xfId="49318" xr:uid="{00000000-0005-0000-0000-0000DB030000}"/>
    <cellStyle name="Comma 3 5 2 3 2 2 2 4" xfId="40273" xr:uid="{00000000-0005-0000-0000-0000DC030000}"/>
    <cellStyle name="Comma 3 5 2 3 2 2 2 5" xfId="26707" xr:uid="{00000000-0005-0000-0000-0000DD030000}"/>
    <cellStyle name="Comma 3 5 2 3 2 2 3" xfId="6478" xr:uid="{00000000-0005-0000-0000-0000DE030000}"/>
    <cellStyle name="Comma 3 5 2 3 2 2 3 2" xfId="19108" xr:uid="{00000000-0005-0000-0000-0000DF030000}"/>
    <cellStyle name="Comma 3 5 2 3 2 2 3 2 2" xfId="54324" xr:uid="{00000000-0005-0000-0000-0000E0030000}"/>
    <cellStyle name="Comma 3 5 2 3 2 2 3 3" xfId="41727" xr:uid="{00000000-0005-0000-0000-0000E1030000}"/>
    <cellStyle name="Comma 3 5 2 3 2 2 3 4" xfId="31713" xr:uid="{00000000-0005-0000-0000-0000E2030000}"/>
    <cellStyle name="Comma 3 5 2 3 2 2 4" xfId="7937" xr:uid="{00000000-0005-0000-0000-0000E3030000}"/>
    <cellStyle name="Comma 3 5 2 3 2 2 4 2" xfId="20562" xr:uid="{00000000-0005-0000-0000-0000E4030000}"/>
    <cellStyle name="Comma 3 5 2 3 2 2 4 2 2" xfId="55778" xr:uid="{00000000-0005-0000-0000-0000E5030000}"/>
    <cellStyle name="Comma 3 5 2 3 2 2 4 3" xfId="43181" xr:uid="{00000000-0005-0000-0000-0000E6030000}"/>
    <cellStyle name="Comma 3 5 2 3 2 2 4 4" xfId="33167" xr:uid="{00000000-0005-0000-0000-0000E7030000}"/>
    <cellStyle name="Comma 3 5 2 3 2 2 5" xfId="9718" xr:uid="{00000000-0005-0000-0000-0000E8030000}"/>
    <cellStyle name="Comma 3 5 2 3 2 2 5 2" xfId="22338" xr:uid="{00000000-0005-0000-0000-0000E9030000}"/>
    <cellStyle name="Comma 3 5 2 3 2 2 5 2 2" xfId="57554" xr:uid="{00000000-0005-0000-0000-0000EA030000}"/>
    <cellStyle name="Comma 3 5 2 3 2 2 5 3" xfId="44957" xr:uid="{00000000-0005-0000-0000-0000EB030000}"/>
    <cellStyle name="Comma 3 5 2 3 2 2 5 4" xfId="34943" xr:uid="{00000000-0005-0000-0000-0000EC030000}"/>
    <cellStyle name="Comma 3 5 2 3 2 2 6" xfId="11511" xr:uid="{00000000-0005-0000-0000-0000ED030000}"/>
    <cellStyle name="Comma 3 5 2 3 2 2 6 2" xfId="24114" xr:uid="{00000000-0005-0000-0000-0000EE030000}"/>
    <cellStyle name="Comma 3 5 2 3 2 2 6 2 2" xfId="59330" xr:uid="{00000000-0005-0000-0000-0000EF030000}"/>
    <cellStyle name="Comma 3 5 2 3 2 2 6 3" xfId="46733" xr:uid="{00000000-0005-0000-0000-0000F0030000}"/>
    <cellStyle name="Comma 3 5 2 3 2 2 6 4" xfId="36719" xr:uid="{00000000-0005-0000-0000-0000F1030000}"/>
    <cellStyle name="Comma 3 5 2 3 2 2 7" xfId="15878" xr:uid="{00000000-0005-0000-0000-0000F2030000}"/>
    <cellStyle name="Comma 3 5 2 3 2 2 7 2" xfId="51094" xr:uid="{00000000-0005-0000-0000-0000F3030000}"/>
    <cellStyle name="Comma 3 5 2 3 2 2 7 3" xfId="28483" xr:uid="{00000000-0005-0000-0000-0000F4030000}"/>
    <cellStyle name="Comma 3 5 2 3 2 2 8" xfId="12969" xr:uid="{00000000-0005-0000-0000-0000F5030000}"/>
    <cellStyle name="Comma 3 5 2 3 2 2 8 2" xfId="48187" xr:uid="{00000000-0005-0000-0000-0000F6030000}"/>
    <cellStyle name="Comma 3 5 2 3 2 2 9" xfId="38497" xr:uid="{00000000-0005-0000-0000-0000F7030000}"/>
    <cellStyle name="Comma 3 5 2 3 2 3" xfId="3537" xr:uid="{00000000-0005-0000-0000-0000F8030000}"/>
    <cellStyle name="Comma 3 5 2 3 2 3 10" xfId="27032" xr:uid="{00000000-0005-0000-0000-0000F9030000}"/>
    <cellStyle name="Comma 3 5 2 3 2 3 11" xfId="61436" xr:uid="{00000000-0005-0000-0000-0000FA030000}"/>
    <cellStyle name="Comma 3 5 2 3 2 3 2" xfId="5333" xr:uid="{00000000-0005-0000-0000-0000FB030000}"/>
    <cellStyle name="Comma 3 5 2 3 2 3 2 2" xfId="17979" xr:uid="{00000000-0005-0000-0000-0000FC030000}"/>
    <cellStyle name="Comma 3 5 2 3 2 3 2 2 2" xfId="53195" xr:uid="{00000000-0005-0000-0000-0000FD030000}"/>
    <cellStyle name="Comma 3 5 2 3 2 3 2 3" xfId="40598" xr:uid="{00000000-0005-0000-0000-0000FE030000}"/>
    <cellStyle name="Comma 3 5 2 3 2 3 2 4" xfId="30584" xr:uid="{00000000-0005-0000-0000-0000FF030000}"/>
    <cellStyle name="Comma 3 5 2 3 2 3 3" xfId="6803" xr:uid="{00000000-0005-0000-0000-000000040000}"/>
    <cellStyle name="Comma 3 5 2 3 2 3 3 2" xfId="19433" xr:uid="{00000000-0005-0000-0000-000001040000}"/>
    <cellStyle name="Comma 3 5 2 3 2 3 3 2 2" xfId="54649" xr:uid="{00000000-0005-0000-0000-000002040000}"/>
    <cellStyle name="Comma 3 5 2 3 2 3 3 3" xfId="42052" xr:uid="{00000000-0005-0000-0000-000003040000}"/>
    <cellStyle name="Comma 3 5 2 3 2 3 3 4" xfId="32038" xr:uid="{00000000-0005-0000-0000-000004040000}"/>
    <cellStyle name="Comma 3 5 2 3 2 3 4" xfId="8262" xr:uid="{00000000-0005-0000-0000-000005040000}"/>
    <cellStyle name="Comma 3 5 2 3 2 3 4 2" xfId="20887" xr:uid="{00000000-0005-0000-0000-000006040000}"/>
    <cellStyle name="Comma 3 5 2 3 2 3 4 2 2" xfId="56103" xr:uid="{00000000-0005-0000-0000-000007040000}"/>
    <cellStyle name="Comma 3 5 2 3 2 3 4 3" xfId="43506" xr:uid="{00000000-0005-0000-0000-000008040000}"/>
    <cellStyle name="Comma 3 5 2 3 2 3 4 4" xfId="33492" xr:uid="{00000000-0005-0000-0000-000009040000}"/>
    <cellStyle name="Comma 3 5 2 3 2 3 5" xfId="10043" xr:uid="{00000000-0005-0000-0000-00000A040000}"/>
    <cellStyle name="Comma 3 5 2 3 2 3 5 2" xfId="22663" xr:uid="{00000000-0005-0000-0000-00000B040000}"/>
    <cellStyle name="Comma 3 5 2 3 2 3 5 2 2" xfId="57879" xr:uid="{00000000-0005-0000-0000-00000C040000}"/>
    <cellStyle name="Comma 3 5 2 3 2 3 5 3" xfId="45282" xr:uid="{00000000-0005-0000-0000-00000D040000}"/>
    <cellStyle name="Comma 3 5 2 3 2 3 5 4" xfId="35268" xr:uid="{00000000-0005-0000-0000-00000E040000}"/>
    <cellStyle name="Comma 3 5 2 3 2 3 6" xfId="11836" xr:uid="{00000000-0005-0000-0000-00000F040000}"/>
    <cellStyle name="Comma 3 5 2 3 2 3 6 2" xfId="24439" xr:uid="{00000000-0005-0000-0000-000010040000}"/>
    <cellStyle name="Comma 3 5 2 3 2 3 6 2 2" xfId="59655" xr:uid="{00000000-0005-0000-0000-000011040000}"/>
    <cellStyle name="Comma 3 5 2 3 2 3 6 3" xfId="47058" xr:uid="{00000000-0005-0000-0000-000012040000}"/>
    <cellStyle name="Comma 3 5 2 3 2 3 6 4" xfId="37044" xr:uid="{00000000-0005-0000-0000-000013040000}"/>
    <cellStyle name="Comma 3 5 2 3 2 3 7" xfId="16203" xr:uid="{00000000-0005-0000-0000-000014040000}"/>
    <cellStyle name="Comma 3 5 2 3 2 3 7 2" xfId="51419" xr:uid="{00000000-0005-0000-0000-000015040000}"/>
    <cellStyle name="Comma 3 5 2 3 2 3 7 3" xfId="28808" xr:uid="{00000000-0005-0000-0000-000016040000}"/>
    <cellStyle name="Comma 3 5 2 3 2 3 8" xfId="14425" xr:uid="{00000000-0005-0000-0000-000017040000}"/>
    <cellStyle name="Comma 3 5 2 3 2 3 8 2" xfId="49643" xr:uid="{00000000-0005-0000-0000-000018040000}"/>
    <cellStyle name="Comma 3 5 2 3 2 3 9" xfId="38822" xr:uid="{00000000-0005-0000-0000-000019040000}"/>
    <cellStyle name="Comma 3 5 2 3 2 4" xfId="2699" xr:uid="{00000000-0005-0000-0000-00001A040000}"/>
    <cellStyle name="Comma 3 5 2 3 2 4 10" xfId="26223" xr:uid="{00000000-0005-0000-0000-00001B040000}"/>
    <cellStyle name="Comma 3 5 2 3 2 4 11" xfId="60627" xr:uid="{00000000-0005-0000-0000-00001C040000}"/>
    <cellStyle name="Comma 3 5 2 3 2 4 2" xfId="4524" xr:uid="{00000000-0005-0000-0000-00001D040000}"/>
    <cellStyle name="Comma 3 5 2 3 2 4 2 2" xfId="17170" xr:uid="{00000000-0005-0000-0000-00001E040000}"/>
    <cellStyle name="Comma 3 5 2 3 2 4 2 2 2" xfId="52386" xr:uid="{00000000-0005-0000-0000-00001F040000}"/>
    <cellStyle name="Comma 3 5 2 3 2 4 2 3" xfId="39789" xr:uid="{00000000-0005-0000-0000-000020040000}"/>
    <cellStyle name="Comma 3 5 2 3 2 4 2 4" xfId="29775" xr:uid="{00000000-0005-0000-0000-000021040000}"/>
    <cellStyle name="Comma 3 5 2 3 2 4 3" xfId="5994" xr:uid="{00000000-0005-0000-0000-000022040000}"/>
    <cellStyle name="Comma 3 5 2 3 2 4 3 2" xfId="18624" xr:uid="{00000000-0005-0000-0000-000023040000}"/>
    <cellStyle name="Comma 3 5 2 3 2 4 3 2 2" xfId="53840" xr:uid="{00000000-0005-0000-0000-000024040000}"/>
    <cellStyle name="Comma 3 5 2 3 2 4 3 3" xfId="41243" xr:uid="{00000000-0005-0000-0000-000025040000}"/>
    <cellStyle name="Comma 3 5 2 3 2 4 3 4" xfId="31229" xr:uid="{00000000-0005-0000-0000-000026040000}"/>
    <cellStyle name="Comma 3 5 2 3 2 4 4" xfId="7453" xr:uid="{00000000-0005-0000-0000-000027040000}"/>
    <cellStyle name="Comma 3 5 2 3 2 4 4 2" xfId="20078" xr:uid="{00000000-0005-0000-0000-000028040000}"/>
    <cellStyle name="Comma 3 5 2 3 2 4 4 2 2" xfId="55294" xr:uid="{00000000-0005-0000-0000-000029040000}"/>
    <cellStyle name="Comma 3 5 2 3 2 4 4 3" xfId="42697" xr:uid="{00000000-0005-0000-0000-00002A040000}"/>
    <cellStyle name="Comma 3 5 2 3 2 4 4 4" xfId="32683" xr:uid="{00000000-0005-0000-0000-00002B040000}"/>
    <cellStyle name="Comma 3 5 2 3 2 4 5" xfId="9234" xr:uid="{00000000-0005-0000-0000-00002C040000}"/>
    <cellStyle name="Comma 3 5 2 3 2 4 5 2" xfId="21854" xr:uid="{00000000-0005-0000-0000-00002D040000}"/>
    <cellStyle name="Comma 3 5 2 3 2 4 5 2 2" xfId="57070" xr:uid="{00000000-0005-0000-0000-00002E040000}"/>
    <cellStyle name="Comma 3 5 2 3 2 4 5 3" xfId="44473" xr:uid="{00000000-0005-0000-0000-00002F040000}"/>
    <cellStyle name="Comma 3 5 2 3 2 4 5 4" xfId="34459" xr:uid="{00000000-0005-0000-0000-000030040000}"/>
    <cellStyle name="Comma 3 5 2 3 2 4 6" xfId="11027" xr:uid="{00000000-0005-0000-0000-000031040000}"/>
    <cellStyle name="Comma 3 5 2 3 2 4 6 2" xfId="23630" xr:uid="{00000000-0005-0000-0000-000032040000}"/>
    <cellStyle name="Comma 3 5 2 3 2 4 6 2 2" xfId="58846" xr:uid="{00000000-0005-0000-0000-000033040000}"/>
    <cellStyle name="Comma 3 5 2 3 2 4 6 3" xfId="46249" xr:uid="{00000000-0005-0000-0000-000034040000}"/>
    <cellStyle name="Comma 3 5 2 3 2 4 6 4" xfId="36235" xr:uid="{00000000-0005-0000-0000-000035040000}"/>
    <cellStyle name="Comma 3 5 2 3 2 4 7" xfId="15394" xr:uid="{00000000-0005-0000-0000-000036040000}"/>
    <cellStyle name="Comma 3 5 2 3 2 4 7 2" xfId="50610" xr:uid="{00000000-0005-0000-0000-000037040000}"/>
    <cellStyle name="Comma 3 5 2 3 2 4 7 3" xfId="27999" xr:uid="{00000000-0005-0000-0000-000038040000}"/>
    <cellStyle name="Comma 3 5 2 3 2 4 8" xfId="13616" xr:uid="{00000000-0005-0000-0000-000039040000}"/>
    <cellStyle name="Comma 3 5 2 3 2 4 8 2" xfId="48834" xr:uid="{00000000-0005-0000-0000-00003A040000}"/>
    <cellStyle name="Comma 3 5 2 3 2 4 9" xfId="38013" xr:uid="{00000000-0005-0000-0000-00003B040000}"/>
    <cellStyle name="Comma 3 5 2 3 2 5" xfId="3862" xr:uid="{00000000-0005-0000-0000-00003C040000}"/>
    <cellStyle name="Comma 3 5 2 3 2 5 2" xfId="8585" xr:uid="{00000000-0005-0000-0000-00003D040000}"/>
    <cellStyle name="Comma 3 5 2 3 2 5 2 2" xfId="21210" xr:uid="{00000000-0005-0000-0000-00003E040000}"/>
    <cellStyle name="Comma 3 5 2 3 2 5 2 2 2" xfId="56426" xr:uid="{00000000-0005-0000-0000-00003F040000}"/>
    <cellStyle name="Comma 3 5 2 3 2 5 2 3" xfId="43829" xr:uid="{00000000-0005-0000-0000-000040040000}"/>
    <cellStyle name="Comma 3 5 2 3 2 5 2 4" xfId="33815" xr:uid="{00000000-0005-0000-0000-000041040000}"/>
    <cellStyle name="Comma 3 5 2 3 2 5 3" xfId="10366" xr:uid="{00000000-0005-0000-0000-000042040000}"/>
    <cellStyle name="Comma 3 5 2 3 2 5 3 2" xfId="22986" xr:uid="{00000000-0005-0000-0000-000043040000}"/>
    <cellStyle name="Comma 3 5 2 3 2 5 3 2 2" xfId="58202" xr:uid="{00000000-0005-0000-0000-000044040000}"/>
    <cellStyle name="Comma 3 5 2 3 2 5 3 3" xfId="45605" xr:uid="{00000000-0005-0000-0000-000045040000}"/>
    <cellStyle name="Comma 3 5 2 3 2 5 3 4" xfId="35591" xr:uid="{00000000-0005-0000-0000-000046040000}"/>
    <cellStyle name="Comma 3 5 2 3 2 5 4" xfId="12161" xr:uid="{00000000-0005-0000-0000-000047040000}"/>
    <cellStyle name="Comma 3 5 2 3 2 5 4 2" xfId="24762" xr:uid="{00000000-0005-0000-0000-000048040000}"/>
    <cellStyle name="Comma 3 5 2 3 2 5 4 2 2" xfId="59978" xr:uid="{00000000-0005-0000-0000-000049040000}"/>
    <cellStyle name="Comma 3 5 2 3 2 5 4 3" xfId="47381" xr:uid="{00000000-0005-0000-0000-00004A040000}"/>
    <cellStyle name="Comma 3 5 2 3 2 5 4 4" xfId="37367" xr:uid="{00000000-0005-0000-0000-00004B040000}"/>
    <cellStyle name="Comma 3 5 2 3 2 5 5" xfId="16526" xr:uid="{00000000-0005-0000-0000-00004C040000}"/>
    <cellStyle name="Comma 3 5 2 3 2 5 5 2" xfId="51742" xr:uid="{00000000-0005-0000-0000-00004D040000}"/>
    <cellStyle name="Comma 3 5 2 3 2 5 5 3" xfId="29131" xr:uid="{00000000-0005-0000-0000-00004E040000}"/>
    <cellStyle name="Comma 3 5 2 3 2 5 6" xfId="14748" xr:uid="{00000000-0005-0000-0000-00004F040000}"/>
    <cellStyle name="Comma 3 5 2 3 2 5 6 2" xfId="49966" xr:uid="{00000000-0005-0000-0000-000050040000}"/>
    <cellStyle name="Comma 3 5 2 3 2 5 7" xfId="39145" xr:uid="{00000000-0005-0000-0000-000051040000}"/>
    <cellStyle name="Comma 3 5 2 3 2 5 8" xfId="27355" xr:uid="{00000000-0005-0000-0000-000052040000}"/>
    <cellStyle name="Comma 3 5 2 3 2 6" xfId="4202" xr:uid="{00000000-0005-0000-0000-000053040000}"/>
    <cellStyle name="Comma 3 5 2 3 2 6 2" xfId="16848" xr:uid="{00000000-0005-0000-0000-000054040000}"/>
    <cellStyle name="Comma 3 5 2 3 2 6 2 2" xfId="52064" xr:uid="{00000000-0005-0000-0000-000055040000}"/>
    <cellStyle name="Comma 3 5 2 3 2 6 2 3" xfId="29453" xr:uid="{00000000-0005-0000-0000-000056040000}"/>
    <cellStyle name="Comma 3 5 2 3 2 6 3" xfId="13294" xr:uid="{00000000-0005-0000-0000-000057040000}"/>
    <cellStyle name="Comma 3 5 2 3 2 6 3 2" xfId="48512" xr:uid="{00000000-0005-0000-0000-000058040000}"/>
    <cellStyle name="Comma 3 5 2 3 2 6 4" xfId="39467" xr:uid="{00000000-0005-0000-0000-000059040000}"/>
    <cellStyle name="Comma 3 5 2 3 2 6 5" xfId="25901" xr:uid="{00000000-0005-0000-0000-00005A040000}"/>
    <cellStyle name="Comma 3 5 2 3 2 7" xfId="5672" xr:uid="{00000000-0005-0000-0000-00005B040000}"/>
    <cellStyle name="Comma 3 5 2 3 2 7 2" xfId="18302" xr:uid="{00000000-0005-0000-0000-00005C040000}"/>
    <cellStyle name="Comma 3 5 2 3 2 7 2 2" xfId="53518" xr:uid="{00000000-0005-0000-0000-00005D040000}"/>
    <cellStyle name="Comma 3 5 2 3 2 7 3" xfId="40921" xr:uid="{00000000-0005-0000-0000-00005E040000}"/>
    <cellStyle name="Comma 3 5 2 3 2 7 4" xfId="30907" xr:uid="{00000000-0005-0000-0000-00005F040000}"/>
    <cellStyle name="Comma 3 5 2 3 2 8" xfId="7131" xr:uid="{00000000-0005-0000-0000-000060040000}"/>
    <cellStyle name="Comma 3 5 2 3 2 8 2" xfId="19756" xr:uid="{00000000-0005-0000-0000-000061040000}"/>
    <cellStyle name="Comma 3 5 2 3 2 8 2 2" xfId="54972" xr:uid="{00000000-0005-0000-0000-000062040000}"/>
    <cellStyle name="Comma 3 5 2 3 2 8 3" xfId="42375" xr:uid="{00000000-0005-0000-0000-000063040000}"/>
    <cellStyle name="Comma 3 5 2 3 2 8 4" xfId="32361" xr:uid="{00000000-0005-0000-0000-000064040000}"/>
    <cellStyle name="Comma 3 5 2 3 2 9" xfId="8912" xr:uid="{00000000-0005-0000-0000-000065040000}"/>
    <cellStyle name="Comma 3 5 2 3 2 9 2" xfId="21532" xr:uid="{00000000-0005-0000-0000-000066040000}"/>
    <cellStyle name="Comma 3 5 2 3 2 9 2 2" xfId="56748" xr:uid="{00000000-0005-0000-0000-000067040000}"/>
    <cellStyle name="Comma 3 5 2 3 2 9 3" xfId="44151" xr:uid="{00000000-0005-0000-0000-000068040000}"/>
    <cellStyle name="Comma 3 5 2 3 2 9 4" xfId="34137" xr:uid="{00000000-0005-0000-0000-000069040000}"/>
    <cellStyle name="Comma 3 5 2 3 3" xfId="3047" xr:uid="{00000000-0005-0000-0000-00006A040000}"/>
    <cellStyle name="Comma 3 5 2 3 3 10" xfId="25419" xr:uid="{00000000-0005-0000-0000-00006B040000}"/>
    <cellStyle name="Comma 3 5 2 3 3 11" xfId="60954" xr:uid="{00000000-0005-0000-0000-00006C040000}"/>
    <cellStyle name="Comma 3 5 2 3 3 2" xfId="4851" xr:uid="{00000000-0005-0000-0000-00006D040000}"/>
    <cellStyle name="Comma 3 5 2 3 3 2 2" xfId="17497" xr:uid="{00000000-0005-0000-0000-00006E040000}"/>
    <cellStyle name="Comma 3 5 2 3 3 2 2 2" xfId="52713" xr:uid="{00000000-0005-0000-0000-00006F040000}"/>
    <cellStyle name="Comma 3 5 2 3 3 2 2 3" xfId="30102" xr:uid="{00000000-0005-0000-0000-000070040000}"/>
    <cellStyle name="Comma 3 5 2 3 3 2 3" xfId="13943" xr:uid="{00000000-0005-0000-0000-000071040000}"/>
    <cellStyle name="Comma 3 5 2 3 3 2 3 2" xfId="49161" xr:uid="{00000000-0005-0000-0000-000072040000}"/>
    <cellStyle name="Comma 3 5 2 3 3 2 4" xfId="40116" xr:uid="{00000000-0005-0000-0000-000073040000}"/>
    <cellStyle name="Comma 3 5 2 3 3 2 5" xfId="26550" xr:uid="{00000000-0005-0000-0000-000074040000}"/>
    <cellStyle name="Comma 3 5 2 3 3 3" xfId="6321" xr:uid="{00000000-0005-0000-0000-000075040000}"/>
    <cellStyle name="Comma 3 5 2 3 3 3 2" xfId="18951" xr:uid="{00000000-0005-0000-0000-000076040000}"/>
    <cellStyle name="Comma 3 5 2 3 3 3 2 2" xfId="54167" xr:uid="{00000000-0005-0000-0000-000077040000}"/>
    <cellStyle name="Comma 3 5 2 3 3 3 3" xfId="41570" xr:uid="{00000000-0005-0000-0000-000078040000}"/>
    <cellStyle name="Comma 3 5 2 3 3 3 4" xfId="31556" xr:uid="{00000000-0005-0000-0000-000079040000}"/>
    <cellStyle name="Comma 3 5 2 3 3 4" xfId="7780" xr:uid="{00000000-0005-0000-0000-00007A040000}"/>
    <cellStyle name="Comma 3 5 2 3 3 4 2" xfId="20405" xr:uid="{00000000-0005-0000-0000-00007B040000}"/>
    <cellStyle name="Comma 3 5 2 3 3 4 2 2" xfId="55621" xr:uid="{00000000-0005-0000-0000-00007C040000}"/>
    <cellStyle name="Comma 3 5 2 3 3 4 3" xfId="43024" xr:uid="{00000000-0005-0000-0000-00007D040000}"/>
    <cellStyle name="Comma 3 5 2 3 3 4 4" xfId="33010" xr:uid="{00000000-0005-0000-0000-00007E040000}"/>
    <cellStyle name="Comma 3 5 2 3 3 5" xfId="9561" xr:uid="{00000000-0005-0000-0000-00007F040000}"/>
    <cellStyle name="Comma 3 5 2 3 3 5 2" xfId="22181" xr:uid="{00000000-0005-0000-0000-000080040000}"/>
    <cellStyle name="Comma 3 5 2 3 3 5 2 2" xfId="57397" xr:uid="{00000000-0005-0000-0000-000081040000}"/>
    <cellStyle name="Comma 3 5 2 3 3 5 3" xfId="44800" xr:uid="{00000000-0005-0000-0000-000082040000}"/>
    <cellStyle name="Comma 3 5 2 3 3 5 4" xfId="34786" xr:uid="{00000000-0005-0000-0000-000083040000}"/>
    <cellStyle name="Comma 3 5 2 3 3 6" xfId="11354" xr:uid="{00000000-0005-0000-0000-000084040000}"/>
    <cellStyle name="Comma 3 5 2 3 3 6 2" xfId="23957" xr:uid="{00000000-0005-0000-0000-000085040000}"/>
    <cellStyle name="Comma 3 5 2 3 3 6 2 2" xfId="59173" xr:uid="{00000000-0005-0000-0000-000086040000}"/>
    <cellStyle name="Comma 3 5 2 3 3 6 3" xfId="46576" xr:uid="{00000000-0005-0000-0000-000087040000}"/>
    <cellStyle name="Comma 3 5 2 3 3 6 4" xfId="36562" xr:uid="{00000000-0005-0000-0000-000088040000}"/>
    <cellStyle name="Comma 3 5 2 3 3 7" xfId="15721" xr:uid="{00000000-0005-0000-0000-000089040000}"/>
    <cellStyle name="Comma 3 5 2 3 3 7 2" xfId="50937" xr:uid="{00000000-0005-0000-0000-00008A040000}"/>
    <cellStyle name="Comma 3 5 2 3 3 7 3" xfId="28326" xr:uid="{00000000-0005-0000-0000-00008B040000}"/>
    <cellStyle name="Comma 3 5 2 3 3 8" xfId="12812" xr:uid="{00000000-0005-0000-0000-00008C040000}"/>
    <cellStyle name="Comma 3 5 2 3 3 8 2" xfId="48030" xr:uid="{00000000-0005-0000-0000-00008D040000}"/>
    <cellStyle name="Comma 3 5 2 3 3 9" xfId="38340" xr:uid="{00000000-0005-0000-0000-00008E040000}"/>
    <cellStyle name="Comma 3 5 2 3 4" xfId="2875" xr:uid="{00000000-0005-0000-0000-00008F040000}"/>
    <cellStyle name="Comma 3 5 2 3 4 10" xfId="25260" xr:uid="{00000000-0005-0000-0000-000090040000}"/>
    <cellStyle name="Comma 3 5 2 3 4 11" xfId="60795" xr:uid="{00000000-0005-0000-0000-000091040000}"/>
    <cellStyle name="Comma 3 5 2 3 4 2" xfId="4692" xr:uid="{00000000-0005-0000-0000-000092040000}"/>
    <cellStyle name="Comma 3 5 2 3 4 2 2" xfId="17338" xr:uid="{00000000-0005-0000-0000-000093040000}"/>
    <cellStyle name="Comma 3 5 2 3 4 2 2 2" xfId="52554" xr:uid="{00000000-0005-0000-0000-000094040000}"/>
    <cellStyle name="Comma 3 5 2 3 4 2 2 3" xfId="29943" xr:uid="{00000000-0005-0000-0000-000095040000}"/>
    <cellStyle name="Comma 3 5 2 3 4 2 3" xfId="13784" xr:uid="{00000000-0005-0000-0000-000096040000}"/>
    <cellStyle name="Comma 3 5 2 3 4 2 3 2" xfId="49002" xr:uid="{00000000-0005-0000-0000-000097040000}"/>
    <cellStyle name="Comma 3 5 2 3 4 2 4" xfId="39957" xr:uid="{00000000-0005-0000-0000-000098040000}"/>
    <cellStyle name="Comma 3 5 2 3 4 2 5" xfId="26391" xr:uid="{00000000-0005-0000-0000-000099040000}"/>
    <cellStyle name="Comma 3 5 2 3 4 3" xfId="6162" xr:uid="{00000000-0005-0000-0000-00009A040000}"/>
    <cellStyle name="Comma 3 5 2 3 4 3 2" xfId="18792" xr:uid="{00000000-0005-0000-0000-00009B040000}"/>
    <cellStyle name="Comma 3 5 2 3 4 3 2 2" xfId="54008" xr:uid="{00000000-0005-0000-0000-00009C040000}"/>
    <cellStyle name="Comma 3 5 2 3 4 3 3" xfId="41411" xr:uid="{00000000-0005-0000-0000-00009D040000}"/>
    <cellStyle name="Comma 3 5 2 3 4 3 4" xfId="31397" xr:uid="{00000000-0005-0000-0000-00009E040000}"/>
    <cellStyle name="Comma 3 5 2 3 4 4" xfId="7621" xr:uid="{00000000-0005-0000-0000-00009F040000}"/>
    <cellStyle name="Comma 3 5 2 3 4 4 2" xfId="20246" xr:uid="{00000000-0005-0000-0000-0000A0040000}"/>
    <cellStyle name="Comma 3 5 2 3 4 4 2 2" xfId="55462" xr:uid="{00000000-0005-0000-0000-0000A1040000}"/>
    <cellStyle name="Comma 3 5 2 3 4 4 3" xfId="42865" xr:uid="{00000000-0005-0000-0000-0000A2040000}"/>
    <cellStyle name="Comma 3 5 2 3 4 4 4" xfId="32851" xr:uid="{00000000-0005-0000-0000-0000A3040000}"/>
    <cellStyle name="Comma 3 5 2 3 4 5" xfId="9402" xr:uid="{00000000-0005-0000-0000-0000A4040000}"/>
    <cellStyle name="Comma 3 5 2 3 4 5 2" xfId="22022" xr:uid="{00000000-0005-0000-0000-0000A5040000}"/>
    <cellStyle name="Comma 3 5 2 3 4 5 2 2" xfId="57238" xr:uid="{00000000-0005-0000-0000-0000A6040000}"/>
    <cellStyle name="Comma 3 5 2 3 4 5 3" xfId="44641" xr:uid="{00000000-0005-0000-0000-0000A7040000}"/>
    <cellStyle name="Comma 3 5 2 3 4 5 4" xfId="34627" xr:uid="{00000000-0005-0000-0000-0000A8040000}"/>
    <cellStyle name="Comma 3 5 2 3 4 6" xfId="11195" xr:uid="{00000000-0005-0000-0000-0000A9040000}"/>
    <cellStyle name="Comma 3 5 2 3 4 6 2" xfId="23798" xr:uid="{00000000-0005-0000-0000-0000AA040000}"/>
    <cellStyle name="Comma 3 5 2 3 4 6 2 2" xfId="59014" xr:uid="{00000000-0005-0000-0000-0000AB040000}"/>
    <cellStyle name="Comma 3 5 2 3 4 6 3" xfId="46417" xr:uid="{00000000-0005-0000-0000-0000AC040000}"/>
    <cellStyle name="Comma 3 5 2 3 4 6 4" xfId="36403" xr:uid="{00000000-0005-0000-0000-0000AD040000}"/>
    <cellStyle name="Comma 3 5 2 3 4 7" xfId="15562" xr:uid="{00000000-0005-0000-0000-0000AE040000}"/>
    <cellStyle name="Comma 3 5 2 3 4 7 2" xfId="50778" xr:uid="{00000000-0005-0000-0000-0000AF040000}"/>
    <cellStyle name="Comma 3 5 2 3 4 7 3" xfId="28167" xr:uid="{00000000-0005-0000-0000-0000B0040000}"/>
    <cellStyle name="Comma 3 5 2 3 4 8" xfId="12653" xr:uid="{00000000-0005-0000-0000-0000B1040000}"/>
    <cellStyle name="Comma 3 5 2 3 4 8 2" xfId="47871" xr:uid="{00000000-0005-0000-0000-0000B2040000}"/>
    <cellStyle name="Comma 3 5 2 3 4 9" xfId="38181" xr:uid="{00000000-0005-0000-0000-0000B3040000}"/>
    <cellStyle name="Comma 3 5 2 3 5" xfId="3383" xr:uid="{00000000-0005-0000-0000-0000B4040000}"/>
    <cellStyle name="Comma 3 5 2 3 5 10" xfId="26878" xr:uid="{00000000-0005-0000-0000-0000B5040000}"/>
    <cellStyle name="Comma 3 5 2 3 5 11" xfId="61282" xr:uid="{00000000-0005-0000-0000-0000B6040000}"/>
    <cellStyle name="Comma 3 5 2 3 5 2" xfId="5179" xr:uid="{00000000-0005-0000-0000-0000B7040000}"/>
    <cellStyle name="Comma 3 5 2 3 5 2 2" xfId="17825" xr:uid="{00000000-0005-0000-0000-0000B8040000}"/>
    <cellStyle name="Comma 3 5 2 3 5 2 2 2" xfId="53041" xr:uid="{00000000-0005-0000-0000-0000B9040000}"/>
    <cellStyle name="Comma 3 5 2 3 5 2 3" xfId="40444" xr:uid="{00000000-0005-0000-0000-0000BA040000}"/>
    <cellStyle name="Comma 3 5 2 3 5 2 4" xfId="30430" xr:uid="{00000000-0005-0000-0000-0000BB040000}"/>
    <cellStyle name="Comma 3 5 2 3 5 3" xfId="6649" xr:uid="{00000000-0005-0000-0000-0000BC040000}"/>
    <cellStyle name="Comma 3 5 2 3 5 3 2" xfId="19279" xr:uid="{00000000-0005-0000-0000-0000BD040000}"/>
    <cellStyle name="Comma 3 5 2 3 5 3 2 2" xfId="54495" xr:uid="{00000000-0005-0000-0000-0000BE040000}"/>
    <cellStyle name="Comma 3 5 2 3 5 3 3" xfId="41898" xr:uid="{00000000-0005-0000-0000-0000BF040000}"/>
    <cellStyle name="Comma 3 5 2 3 5 3 4" xfId="31884" xr:uid="{00000000-0005-0000-0000-0000C0040000}"/>
    <cellStyle name="Comma 3 5 2 3 5 4" xfId="8108" xr:uid="{00000000-0005-0000-0000-0000C1040000}"/>
    <cellStyle name="Comma 3 5 2 3 5 4 2" xfId="20733" xr:uid="{00000000-0005-0000-0000-0000C2040000}"/>
    <cellStyle name="Comma 3 5 2 3 5 4 2 2" xfId="55949" xr:uid="{00000000-0005-0000-0000-0000C3040000}"/>
    <cellStyle name="Comma 3 5 2 3 5 4 3" xfId="43352" xr:uid="{00000000-0005-0000-0000-0000C4040000}"/>
    <cellStyle name="Comma 3 5 2 3 5 4 4" xfId="33338" xr:uid="{00000000-0005-0000-0000-0000C5040000}"/>
    <cellStyle name="Comma 3 5 2 3 5 5" xfId="9889" xr:uid="{00000000-0005-0000-0000-0000C6040000}"/>
    <cellStyle name="Comma 3 5 2 3 5 5 2" xfId="22509" xr:uid="{00000000-0005-0000-0000-0000C7040000}"/>
    <cellStyle name="Comma 3 5 2 3 5 5 2 2" xfId="57725" xr:uid="{00000000-0005-0000-0000-0000C8040000}"/>
    <cellStyle name="Comma 3 5 2 3 5 5 3" xfId="45128" xr:uid="{00000000-0005-0000-0000-0000C9040000}"/>
    <cellStyle name="Comma 3 5 2 3 5 5 4" xfId="35114" xr:uid="{00000000-0005-0000-0000-0000CA040000}"/>
    <cellStyle name="Comma 3 5 2 3 5 6" xfId="11682" xr:uid="{00000000-0005-0000-0000-0000CB040000}"/>
    <cellStyle name="Comma 3 5 2 3 5 6 2" xfId="24285" xr:uid="{00000000-0005-0000-0000-0000CC040000}"/>
    <cellStyle name="Comma 3 5 2 3 5 6 2 2" xfId="59501" xr:uid="{00000000-0005-0000-0000-0000CD040000}"/>
    <cellStyle name="Comma 3 5 2 3 5 6 3" xfId="46904" xr:uid="{00000000-0005-0000-0000-0000CE040000}"/>
    <cellStyle name="Comma 3 5 2 3 5 6 4" xfId="36890" xr:uid="{00000000-0005-0000-0000-0000CF040000}"/>
    <cellStyle name="Comma 3 5 2 3 5 7" xfId="16049" xr:uid="{00000000-0005-0000-0000-0000D0040000}"/>
    <cellStyle name="Comma 3 5 2 3 5 7 2" xfId="51265" xr:uid="{00000000-0005-0000-0000-0000D1040000}"/>
    <cellStyle name="Comma 3 5 2 3 5 7 3" xfId="28654" xr:uid="{00000000-0005-0000-0000-0000D2040000}"/>
    <cellStyle name="Comma 3 5 2 3 5 8" xfId="14271" xr:uid="{00000000-0005-0000-0000-0000D3040000}"/>
    <cellStyle name="Comma 3 5 2 3 5 8 2" xfId="49489" xr:uid="{00000000-0005-0000-0000-0000D4040000}"/>
    <cellStyle name="Comma 3 5 2 3 5 9" xfId="38668" xr:uid="{00000000-0005-0000-0000-0000D5040000}"/>
    <cellStyle name="Comma 3 5 2 3 6" xfId="2544" xr:uid="{00000000-0005-0000-0000-0000D6040000}"/>
    <cellStyle name="Comma 3 5 2 3 6 10" xfId="26069" xr:uid="{00000000-0005-0000-0000-0000D7040000}"/>
    <cellStyle name="Comma 3 5 2 3 6 11" xfId="60473" xr:uid="{00000000-0005-0000-0000-0000D8040000}"/>
    <cellStyle name="Comma 3 5 2 3 6 2" xfId="4370" xr:uid="{00000000-0005-0000-0000-0000D9040000}"/>
    <cellStyle name="Comma 3 5 2 3 6 2 2" xfId="17016" xr:uid="{00000000-0005-0000-0000-0000DA040000}"/>
    <cellStyle name="Comma 3 5 2 3 6 2 2 2" xfId="52232" xr:uid="{00000000-0005-0000-0000-0000DB040000}"/>
    <cellStyle name="Comma 3 5 2 3 6 2 3" xfId="39635" xr:uid="{00000000-0005-0000-0000-0000DC040000}"/>
    <cellStyle name="Comma 3 5 2 3 6 2 4" xfId="29621" xr:uid="{00000000-0005-0000-0000-0000DD040000}"/>
    <cellStyle name="Comma 3 5 2 3 6 3" xfId="5840" xr:uid="{00000000-0005-0000-0000-0000DE040000}"/>
    <cellStyle name="Comma 3 5 2 3 6 3 2" xfId="18470" xr:uid="{00000000-0005-0000-0000-0000DF040000}"/>
    <cellStyle name="Comma 3 5 2 3 6 3 2 2" xfId="53686" xr:uid="{00000000-0005-0000-0000-0000E0040000}"/>
    <cellStyle name="Comma 3 5 2 3 6 3 3" xfId="41089" xr:uid="{00000000-0005-0000-0000-0000E1040000}"/>
    <cellStyle name="Comma 3 5 2 3 6 3 4" xfId="31075" xr:uid="{00000000-0005-0000-0000-0000E2040000}"/>
    <cellStyle name="Comma 3 5 2 3 6 4" xfId="7299" xr:uid="{00000000-0005-0000-0000-0000E3040000}"/>
    <cellStyle name="Comma 3 5 2 3 6 4 2" xfId="19924" xr:uid="{00000000-0005-0000-0000-0000E4040000}"/>
    <cellStyle name="Comma 3 5 2 3 6 4 2 2" xfId="55140" xr:uid="{00000000-0005-0000-0000-0000E5040000}"/>
    <cellStyle name="Comma 3 5 2 3 6 4 3" xfId="42543" xr:uid="{00000000-0005-0000-0000-0000E6040000}"/>
    <cellStyle name="Comma 3 5 2 3 6 4 4" xfId="32529" xr:uid="{00000000-0005-0000-0000-0000E7040000}"/>
    <cellStyle name="Comma 3 5 2 3 6 5" xfId="9080" xr:uid="{00000000-0005-0000-0000-0000E8040000}"/>
    <cellStyle name="Comma 3 5 2 3 6 5 2" xfId="21700" xr:uid="{00000000-0005-0000-0000-0000E9040000}"/>
    <cellStyle name="Comma 3 5 2 3 6 5 2 2" xfId="56916" xr:uid="{00000000-0005-0000-0000-0000EA040000}"/>
    <cellStyle name="Comma 3 5 2 3 6 5 3" xfId="44319" xr:uid="{00000000-0005-0000-0000-0000EB040000}"/>
    <cellStyle name="Comma 3 5 2 3 6 5 4" xfId="34305" xr:uid="{00000000-0005-0000-0000-0000EC040000}"/>
    <cellStyle name="Comma 3 5 2 3 6 6" xfId="10873" xr:uid="{00000000-0005-0000-0000-0000ED040000}"/>
    <cellStyle name="Comma 3 5 2 3 6 6 2" xfId="23476" xr:uid="{00000000-0005-0000-0000-0000EE040000}"/>
    <cellStyle name="Comma 3 5 2 3 6 6 2 2" xfId="58692" xr:uid="{00000000-0005-0000-0000-0000EF040000}"/>
    <cellStyle name="Comma 3 5 2 3 6 6 3" xfId="46095" xr:uid="{00000000-0005-0000-0000-0000F0040000}"/>
    <cellStyle name="Comma 3 5 2 3 6 6 4" xfId="36081" xr:uid="{00000000-0005-0000-0000-0000F1040000}"/>
    <cellStyle name="Comma 3 5 2 3 6 7" xfId="15240" xr:uid="{00000000-0005-0000-0000-0000F2040000}"/>
    <cellStyle name="Comma 3 5 2 3 6 7 2" xfId="50456" xr:uid="{00000000-0005-0000-0000-0000F3040000}"/>
    <cellStyle name="Comma 3 5 2 3 6 7 3" xfId="27845" xr:uid="{00000000-0005-0000-0000-0000F4040000}"/>
    <cellStyle name="Comma 3 5 2 3 6 8" xfId="13462" xr:uid="{00000000-0005-0000-0000-0000F5040000}"/>
    <cellStyle name="Comma 3 5 2 3 6 8 2" xfId="48680" xr:uid="{00000000-0005-0000-0000-0000F6040000}"/>
    <cellStyle name="Comma 3 5 2 3 6 9" xfId="37859" xr:uid="{00000000-0005-0000-0000-0000F7040000}"/>
    <cellStyle name="Comma 3 5 2 3 7" xfId="3707" xr:uid="{00000000-0005-0000-0000-0000F8040000}"/>
    <cellStyle name="Comma 3 5 2 3 7 2" xfId="8431" xr:uid="{00000000-0005-0000-0000-0000F9040000}"/>
    <cellStyle name="Comma 3 5 2 3 7 2 2" xfId="21056" xr:uid="{00000000-0005-0000-0000-0000FA040000}"/>
    <cellStyle name="Comma 3 5 2 3 7 2 2 2" xfId="56272" xr:uid="{00000000-0005-0000-0000-0000FB040000}"/>
    <cellStyle name="Comma 3 5 2 3 7 2 3" xfId="43675" xr:uid="{00000000-0005-0000-0000-0000FC040000}"/>
    <cellStyle name="Comma 3 5 2 3 7 2 4" xfId="33661" xr:uid="{00000000-0005-0000-0000-0000FD040000}"/>
    <cellStyle name="Comma 3 5 2 3 7 3" xfId="10212" xr:uid="{00000000-0005-0000-0000-0000FE040000}"/>
    <cellStyle name="Comma 3 5 2 3 7 3 2" xfId="22832" xr:uid="{00000000-0005-0000-0000-0000FF040000}"/>
    <cellStyle name="Comma 3 5 2 3 7 3 2 2" xfId="58048" xr:uid="{00000000-0005-0000-0000-000000050000}"/>
    <cellStyle name="Comma 3 5 2 3 7 3 3" xfId="45451" xr:uid="{00000000-0005-0000-0000-000001050000}"/>
    <cellStyle name="Comma 3 5 2 3 7 3 4" xfId="35437" xr:uid="{00000000-0005-0000-0000-000002050000}"/>
    <cellStyle name="Comma 3 5 2 3 7 4" xfId="12007" xr:uid="{00000000-0005-0000-0000-000003050000}"/>
    <cellStyle name="Comma 3 5 2 3 7 4 2" xfId="24608" xr:uid="{00000000-0005-0000-0000-000004050000}"/>
    <cellStyle name="Comma 3 5 2 3 7 4 2 2" xfId="59824" xr:uid="{00000000-0005-0000-0000-000005050000}"/>
    <cellStyle name="Comma 3 5 2 3 7 4 3" xfId="47227" xr:uid="{00000000-0005-0000-0000-000006050000}"/>
    <cellStyle name="Comma 3 5 2 3 7 4 4" xfId="37213" xr:uid="{00000000-0005-0000-0000-000007050000}"/>
    <cellStyle name="Comma 3 5 2 3 7 5" xfId="16372" xr:uid="{00000000-0005-0000-0000-000008050000}"/>
    <cellStyle name="Comma 3 5 2 3 7 5 2" xfId="51588" xr:uid="{00000000-0005-0000-0000-000009050000}"/>
    <cellStyle name="Comma 3 5 2 3 7 5 3" xfId="28977" xr:uid="{00000000-0005-0000-0000-00000A050000}"/>
    <cellStyle name="Comma 3 5 2 3 7 6" xfId="14594" xr:uid="{00000000-0005-0000-0000-00000B050000}"/>
    <cellStyle name="Comma 3 5 2 3 7 6 2" xfId="49812" xr:uid="{00000000-0005-0000-0000-00000C050000}"/>
    <cellStyle name="Comma 3 5 2 3 7 7" xfId="38991" xr:uid="{00000000-0005-0000-0000-00000D050000}"/>
    <cellStyle name="Comma 3 5 2 3 7 8" xfId="27201" xr:uid="{00000000-0005-0000-0000-00000E050000}"/>
    <cellStyle name="Comma 3 5 2 3 8" xfId="4043" xr:uid="{00000000-0005-0000-0000-00000F050000}"/>
    <cellStyle name="Comma 3 5 2 3 8 2" xfId="16694" xr:uid="{00000000-0005-0000-0000-000010050000}"/>
    <cellStyle name="Comma 3 5 2 3 8 2 2" xfId="51910" xr:uid="{00000000-0005-0000-0000-000011050000}"/>
    <cellStyle name="Comma 3 5 2 3 8 2 3" xfId="29299" xr:uid="{00000000-0005-0000-0000-000012050000}"/>
    <cellStyle name="Comma 3 5 2 3 8 3" xfId="13140" xr:uid="{00000000-0005-0000-0000-000013050000}"/>
    <cellStyle name="Comma 3 5 2 3 8 3 2" xfId="48358" xr:uid="{00000000-0005-0000-0000-000014050000}"/>
    <cellStyle name="Comma 3 5 2 3 8 4" xfId="39313" xr:uid="{00000000-0005-0000-0000-000015050000}"/>
    <cellStyle name="Comma 3 5 2 3 8 5" xfId="25747" xr:uid="{00000000-0005-0000-0000-000016050000}"/>
    <cellStyle name="Comma 3 5 2 3 9" xfId="5518" xr:uid="{00000000-0005-0000-0000-000017050000}"/>
    <cellStyle name="Comma 3 5 2 3 9 2" xfId="18148" xr:uid="{00000000-0005-0000-0000-000018050000}"/>
    <cellStyle name="Comma 3 5 2 3 9 2 2" xfId="53364" xr:uid="{00000000-0005-0000-0000-000019050000}"/>
    <cellStyle name="Comma 3 5 2 3 9 3" xfId="40767" xr:uid="{00000000-0005-0000-0000-00001A050000}"/>
    <cellStyle name="Comma 3 5 2 3 9 4" xfId="30753" xr:uid="{00000000-0005-0000-0000-00001B050000}"/>
    <cellStyle name="Comma 3 5 2 4" xfId="195" xr:uid="{00000000-0005-0000-0000-00001C050000}"/>
    <cellStyle name="Comma 3 5 2 4 10" xfId="10457" xr:uid="{00000000-0005-0000-0000-00001D050000}"/>
    <cellStyle name="Comma 3 5 2 4 10 2" xfId="23073" xr:uid="{00000000-0005-0000-0000-00001E050000}"/>
    <cellStyle name="Comma 3 5 2 4 10 2 2" xfId="58289" xr:uid="{00000000-0005-0000-0000-00001F050000}"/>
    <cellStyle name="Comma 3 5 2 4 10 3" xfId="45692" xr:uid="{00000000-0005-0000-0000-000020050000}"/>
    <cellStyle name="Comma 3 5 2 4 10 4" xfId="35678" xr:uid="{00000000-0005-0000-0000-000021050000}"/>
    <cellStyle name="Comma 3 5 2 4 11" xfId="14998" xr:uid="{00000000-0005-0000-0000-000022050000}"/>
    <cellStyle name="Comma 3 5 2 4 11 2" xfId="50214" xr:uid="{00000000-0005-0000-0000-000023050000}"/>
    <cellStyle name="Comma 3 5 2 4 11 3" xfId="27603" xr:uid="{00000000-0005-0000-0000-000024050000}"/>
    <cellStyle name="Comma 3 5 2 4 12" xfId="12411" xr:uid="{00000000-0005-0000-0000-000025050000}"/>
    <cellStyle name="Comma 3 5 2 4 12 2" xfId="47629" xr:uid="{00000000-0005-0000-0000-000026050000}"/>
    <cellStyle name="Comma 3 5 2 4 13" xfId="37617" xr:uid="{00000000-0005-0000-0000-000027050000}"/>
    <cellStyle name="Comma 3 5 2 4 14" xfId="25018" xr:uid="{00000000-0005-0000-0000-000028050000}"/>
    <cellStyle name="Comma 3 5 2 4 15" xfId="60231" xr:uid="{00000000-0005-0000-0000-000029050000}"/>
    <cellStyle name="Comma 3 5 2 4 2" xfId="3134" xr:uid="{00000000-0005-0000-0000-00002A050000}"/>
    <cellStyle name="Comma 3 5 2 4 2 10" xfId="25502" xr:uid="{00000000-0005-0000-0000-00002B050000}"/>
    <cellStyle name="Comma 3 5 2 4 2 11" xfId="61037" xr:uid="{00000000-0005-0000-0000-00002C050000}"/>
    <cellStyle name="Comma 3 5 2 4 2 2" xfId="4934" xr:uid="{00000000-0005-0000-0000-00002D050000}"/>
    <cellStyle name="Comma 3 5 2 4 2 2 2" xfId="17580" xr:uid="{00000000-0005-0000-0000-00002E050000}"/>
    <cellStyle name="Comma 3 5 2 4 2 2 2 2" xfId="52796" xr:uid="{00000000-0005-0000-0000-00002F050000}"/>
    <cellStyle name="Comma 3 5 2 4 2 2 2 3" xfId="30185" xr:uid="{00000000-0005-0000-0000-000030050000}"/>
    <cellStyle name="Comma 3 5 2 4 2 2 3" xfId="14026" xr:uid="{00000000-0005-0000-0000-000031050000}"/>
    <cellStyle name="Comma 3 5 2 4 2 2 3 2" xfId="49244" xr:uid="{00000000-0005-0000-0000-000032050000}"/>
    <cellStyle name="Comma 3 5 2 4 2 2 4" xfId="40199" xr:uid="{00000000-0005-0000-0000-000033050000}"/>
    <cellStyle name="Comma 3 5 2 4 2 2 5" xfId="26633" xr:uid="{00000000-0005-0000-0000-000034050000}"/>
    <cellStyle name="Comma 3 5 2 4 2 3" xfId="6404" xr:uid="{00000000-0005-0000-0000-000035050000}"/>
    <cellStyle name="Comma 3 5 2 4 2 3 2" xfId="19034" xr:uid="{00000000-0005-0000-0000-000036050000}"/>
    <cellStyle name="Comma 3 5 2 4 2 3 2 2" xfId="54250" xr:uid="{00000000-0005-0000-0000-000037050000}"/>
    <cellStyle name="Comma 3 5 2 4 2 3 3" xfId="41653" xr:uid="{00000000-0005-0000-0000-000038050000}"/>
    <cellStyle name="Comma 3 5 2 4 2 3 4" xfId="31639" xr:uid="{00000000-0005-0000-0000-000039050000}"/>
    <cellStyle name="Comma 3 5 2 4 2 4" xfId="7863" xr:uid="{00000000-0005-0000-0000-00003A050000}"/>
    <cellStyle name="Comma 3 5 2 4 2 4 2" xfId="20488" xr:uid="{00000000-0005-0000-0000-00003B050000}"/>
    <cellStyle name="Comma 3 5 2 4 2 4 2 2" xfId="55704" xr:uid="{00000000-0005-0000-0000-00003C050000}"/>
    <cellStyle name="Comma 3 5 2 4 2 4 3" xfId="43107" xr:uid="{00000000-0005-0000-0000-00003D050000}"/>
    <cellStyle name="Comma 3 5 2 4 2 4 4" xfId="33093" xr:uid="{00000000-0005-0000-0000-00003E050000}"/>
    <cellStyle name="Comma 3 5 2 4 2 5" xfId="9644" xr:uid="{00000000-0005-0000-0000-00003F050000}"/>
    <cellStyle name="Comma 3 5 2 4 2 5 2" xfId="22264" xr:uid="{00000000-0005-0000-0000-000040050000}"/>
    <cellStyle name="Comma 3 5 2 4 2 5 2 2" xfId="57480" xr:uid="{00000000-0005-0000-0000-000041050000}"/>
    <cellStyle name="Comma 3 5 2 4 2 5 3" xfId="44883" xr:uid="{00000000-0005-0000-0000-000042050000}"/>
    <cellStyle name="Comma 3 5 2 4 2 5 4" xfId="34869" xr:uid="{00000000-0005-0000-0000-000043050000}"/>
    <cellStyle name="Comma 3 5 2 4 2 6" xfId="11437" xr:uid="{00000000-0005-0000-0000-000044050000}"/>
    <cellStyle name="Comma 3 5 2 4 2 6 2" xfId="24040" xr:uid="{00000000-0005-0000-0000-000045050000}"/>
    <cellStyle name="Comma 3 5 2 4 2 6 2 2" xfId="59256" xr:uid="{00000000-0005-0000-0000-000046050000}"/>
    <cellStyle name="Comma 3 5 2 4 2 6 3" xfId="46659" xr:uid="{00000000-0005-0000-0000-000047050000}"/>
    <cellStyle name="Comma 3 5 2 4 2 6 4" xfId="36645" xr:uid="{00000000-0005-0000-0000-000048050000}"/>
    <cellStyle name="Comma 3 5 2 4 2 7" xfId="15804" xr:uid="{00000000-0005-0000-0000-000049050000}"/>
    <cellStyle name="Comma 3 5 2 4 2 7 2" xfId="51020" xr:uid="{00000000-0005-0000-0000-00004A050000}"/>
    <cellStyle name="Comma 3 5 2 4 2 7 3" xfId="28409" xr:uid="{00000000-0005-0000-0000-00004B050000}"/>
    <cellStyle name="Comma 3 5 2 4 2 8" xfId="12895" xr:uid="{00000000-0005-0000-0000-00004C050000}"/>
    <cellStyle name="Comma 3 5 2 4 2 8 2" xfId="48113" xr:uid="{00000000-0005-0000-0000-00004D050000}"/>
    <cellStyle name="Comma 3 5 2 4 2 9" xfId="38423" xr:uid="{00000000-0005-0000-0000-00004E050000}"/>
    <cellStyle name="Comma 3 5 2 4 3" xfId="3463" xr:uid="{00000000-0005-0000-0000-00004F050000}"/>
    <cellStyle name="Comma 3 5 2 4 3 10" xfId="26958" xr:uid="{00000000-0005-0000-0000-000050050000}"/>
    <cellStyle name="Comma 3 5 2 4 3 11" xfId="61362" xr:uid="{00000000-0005-0000-0000-000051050000}"/>
    <cellStyle name="Comma 3 5 2 4 3 2" xfId="5259" xr:uid="{00000000-0005-0000-0000-000052050000}"/>
    <cellStyle name="Comma 3 5 2 4 3 2 2" xfId="17905" xr:uid="{00000000-0005-0000-0000-000053050000}"/>
    <cellStyle name="Comma 3 5 2 4 3 2 2 2" xfId="53121" xr:uid="{00000000-0005-0000-0000-000054050000}"/>
    <cellStyle name="Comma 3 5 2 4 3 2 3" xfId="40524" xr:uid="{00000000-0005-0000-0000-000055050000}"/>
    <cellStyle name="Comma 3 5 2 4 3 2 4" xfId="30510" xr:uid="{00000000-0005-0000-0000-000056050000}"/>
    <cellStyle name="Comma 3 5 2 4 3 3" xfId="6729" xr:uid="{00000000-0005-0000-0000-000057050000}"/>
    <cellStyle name="Comma 3 5 2 4 3 3 2" xfId="19359" xr:uid="{00000000-0005-0000-0000-000058050000}"/>
    <cellStyle name="Comma 3 5 2 4 3 3 2 2" xfId="54575" xr:uid="{00000000-0005-0000-0000-000059050000}"/>
    <cellStyle name="Comma 3 5 2 4 3 3 3" xfId="41978" xr:uid="{00000000-0005-0000-0000-00005A050000}"/>
    <cellStyle name="Comma 3 5 2 4 3 3 4" xfId="31964" xr:uid="{00000000-0005-0000-0000-00005B050000}"/>
    <cellStyle name="Comma 3 5 2 4 3 4" xfId="8188" xr:uid="{00000000-0005-0000-0000-00005C050000}"/>
    <cellStyle name="Comma 3 5 2 4 3 4 2" xfId="20813" xr:uid="{00000000-0005-0000-0000-00005D050000}"/>
    <cellStyle name="Comma 3 5 2 4 3 4 2 2" xfId="56029" xr:uid="{00000000-0005-0000-0000-00005E050000}"/>
    <cellStyle name="Comma 3 5 2 4 3 4 3" xfId="43432" xr:uid="{00000000-0005-0000-0000-00005F050000}"/>
    <cellStyle name="Comma 3 5 2 4 3 4 4" xfId="33418" xr:uid="{00000000-0005-0000-0000-000060050000}"/>
    <cellStyle name="Comma 3 5 2 4 3 5" xfId="9969" xr:uid="{00000000-0005-0000-0000-000061050000}"/>
    <cellStyle name="Comma 3 5 2 4 3 5 2" xfId="22589" xr:uid="{00000000-0005-0000-0000-000062050000}"/>
    <cellStyle name="Comma 3 5 2 4 3 5 2 2" xfId="57805" xr:uid="{00000000-0005-0000-0000-000063050000}"/>
    <cellStyle name="Comma 3 5 2 4 3 5 3" xfId="45208" xr:uid="{00000000-0005-0000-0000-000064050000}"/>
    <cellStyle name="Comma 3 5 2 4 3 5 4" xfId="35194" xr:uid="{00000000-0005-0000-0000-000065050000}"/>
    <cellStyle name="Comma 3 5 2 4 3 6" xfId="11762" xr:uid="{00000000-0005-0000-0000-000066050000}"/>
    <cellStyle name="Comma 3 5 2 4 3 6 2" xfId="24365" xr:uid="{00000000-0005-0000-0000-000067050000}"/>
    <cellStyle name="Comma 3 5 2 4 3 6 2 2" xfId="59581" xr:uid="{00000000-0005-0000-0000-000068050000}"/>
    <cellStyle name="Comma 3 5 2 4 3 6 3" xfId="46984" xr:uid="{00000000-0005-0000-0000-000069050000}"/>
    <cellStyle name="Comma 3 5 2 4 3 6 4" xfId="36970" xr:uid="{00000000-0005-0000-0000-00006A050000}"/>
    <cellStyle name="Comma 3 5 2 4 3 7" xfId="16129" xr:uid="{00000000-0005-0000-0000-00006B050000}"/>
    <cellStyle name="Comma 3 5 2 4 3 7 2" xfId="51345" xr:uid="{00000000-0005-0000-0000-00006C050000}"/>
    <cellStyle name="Comma 3 5 2 4 3 7 3" xfId="28734" xr:uid="{00000000-0005-0000-0000-00006D050000}"/>
    <cellStyle name="Comma 3 5 2 4 3 8" xfId="14351" xr:uid="{00000000-0005-0000-0000-00006E050000}"/>
    <cellStyle name="Comma 3 5 2 4 3 8 2" xfId="49569" xr:uid="{00000000-0005-0000-0000-00006F050000}"/>
    <cellStyle name="Comma 3 5 2 4 3 9" xfId="38748" xr:uid="{00000000-0005-0000-0000-000070050000}"/>
    <cellStyle name="Comma 3 5 2 4 4" xfId="2625" xr:uid="{00000000-0005-0000-0000-000071050000}"/>
    <cellStyle name="Comma 3 5 2 4 4 10" xfId="26149" xr:uid="{00000000-0005-0000-0000-000072050000}"/>
    <cellStyle name="Comma 3 5 2 4 4 11" xfId="60553" xr:uid="{00000000-0005-0000-0000-000073050000}"/>
    <cellStyle name="Comma 3 5 2 4 4 2" xfId="4450" xr:uid="{00000000-0005-0000-0000-000074050000}"/>
    <cellStyle name="Comma 3 5 2 4 4 2 2" xfId="17096" xr:uid="{00000000-0005-0000-0000-000075050000}"/>
    <cellStyle name="Comma 3 5 2 4 4 2 2 2" xfId="52312" xr:uid="{00000000-0005-0000-0000-000076050000}"/>
    <cellStyle name="Comma 3 5 2 4 4 2 3" xfId="39715" xr:uid="{00000000-0005-0000-0000-000077050000}"/>
    <cellStyle name="Comma 3 5 2 4 4 2 4" xfId="29701" xr:uid="{00000000-0005-0000-0000-000078050000}"/>
    <cellStyle name="Comma 3 5 2 4 4 3" xfId="5920" xr:uid="{00000000-0005-0000-0000-000079050000}"/>
    <cellStyle name="Comma 3 5 2 4 4 3 2" xfId="18550" xr:uid="{00000000-0005-0000-0000-00007A050000}"/>
    <cellStyle name="Comma 3 5 2 4 4 3 2 2" xfId="53766" xr:uid="{00000000-0005-0000-0000-00007B050000}"/>
    <cellStyle name="Comma 3 5 2 4 4 3 3" xfId="41169" xr:uid="{00000000-0005-0000-0000-00007C050000}"/>
    <cellStyle name="Comma 3 5 2 4 4 3 4" xfId="31155" xr:uid="{00000000-0005-0000-0000-00007D050000}"/>
    <cellStyle name="Comma 3 5 2 4 4 4" xfId="7379" xr:uid="{00000000-0005-0000-0000-00007E050000}"/>
    <cellStyle name="Comma 3 5 2 4 4 4 2" xfId="20004" xr:uid="{00000000-0005-0000-0000-00007F050000}"/>
    <cellStyle name="Comma 3 5 2 4 4 4 2 2" xfId="55220" xr:uid="{00000000-0005-0000-0000-000080050000}"/>
    <cellStyle name="Comma 3 5 2 4 4 4 3" xfId="42623" xr:uid="{00000000-0005-0000-0000-000081050000}"/>
    <cellStyle name="Comma 3 5 2 4 4 4 4" xfId="32609" xr:uid="{00000000-0005-0000-0000-000082050000}"/>
    <cellStyle name="Comma 3 5 2 4 4 5" xfId="9160" xr:uid="{00000000-0005-0000-0000-000083050000}"/>
    <cellStyle name="Comma 3 5 2 4 4 5 2" xfId="21780" xr:uid="{00000000-0005-0000-0000-000084050000}"/>
    <cellStyle name="Comma 3 5 2 4 4 5 2 2" xfId="56996" xr:uid="{00000000-0005-0000-0000-000085050000}"/>
    <cellStyle name="Comma 3 5 2 4 4 5 3" xfId="44399" xr:uid="{00000000-0005-0000-0000-000086050000}"/>
    <cellStyle name="Comma 3 5 2 4 4 5 4" xfId="34385" xr:uid="{00000000-0005-0000-0000-000087050000}"/>
    <cellStyle name="Comma 3 5 2 4 4 6" xfId="10953" xr:uid="{00000000-0005-0000-0000-000088050000}"/>
    <cellStyle name="Comma 3 5 2 4 4 6 2" xfId="23556" xr:uid="{00000000-0005-0000-0000-000089050000}"/>
    <cellStyle name="Comma 3 5 2 4 4 6 2 2" xfId="58772" xr:uid="{00000000-0005-0000-0000-00008A050000}"/>
    <cellStyle name="Comma 3 5 2 4 4 6 3" xfId="46175" xr:uid="{00000000-0005-0000-0000-00008B050000}"/>
    <cellStyle name="Comma 3 5 2 4 4 6 4" xfId="36161" xr:uid="{00000000-0005-0000-0000-00008C050000}"/>
    <cellStyle name="Comma 3 5 2 4 4 7" xfId="15320" xr:uid="{00000000-0005-0000-0000-00008D050000}"/>
    <cellStyle name="Comma 3 5 2 4 4 7 2" xfId="50536" xr:uid="{00000000-0005-0000-0000-00008E050000}"/>
    <cellStyle name="Comma 3 5 2 4 4 7 3" xfId="27925" xr:uid="{00000000-0005-0000-0000-00008F050000}"/>
    <cellStyle name="Comma 3 5 2 4 4 8" xfId="13542" xr:uid="{00000000-0005-0000-0000-000090050000}"/>
    <cellStyle name="Comma 3 5 2 4 4 8 2" xfId="48760" xr:uid="{00000000-0005-0000-0000-000091050000}"/>
    <cellStyle name="Comma 3 5 2 4 4 9" xfId="37939" xr:uid="{00000000-0005-0000-0000-000092050000}"/>
    <cellStyle name="Comma 3 5 2 4 5" xfId="3788" xr:uid="{00000000-0005-0000-0000-000093050000}"/>
    <cellStyle name="Comma 3 5 2 4 5 2" xfId="8511" xr:uid="{00000000-0005-0000-0000-000094050000}"/>
    <cellStyle name="Comma 3 5 2 4 5 2 2" xfId="21136" xr:uid="{00000000-0005-0000-0000-000095050000}"/>
    <cellStyle name="Comma 3 5 2 4 5 2 2 2" xfId="56352" xr:uid="{00000000-0005-0000-0000-000096050000}"/>
    <cellStyle name="Comma 3 5 2 4 5 2 3" xfId="43755" xr:uid="{00000000-0005-0000-0000-000097050000}"/>
    <cellStyle name="Comma 3 5 2 4 5 2 4" xfId="33741" xr:uid="{00000000-0005-0000-0000-000098050000}"/>
    <cellStyle name="Comma 3 5 2 4 5 3" xfId="10292" xr:uid="{00000000-0005-0000-0000-000099050000}"/>
    <cellStyle name="Comma 3 5 2 4 5 3 2" xfId="22912" xr:uid="{00000000-0005-0000-0000-00009A050000}"/>
    <cellStyle name="Comma 3 5 2 4 5 3 2 2" xfId="58128" xr:uid="{00000000-0005-0000-0000-00009B050000}"/>
    <cellStyle name="Comma 3 5 2 4 5 3 3" xfId="45531" xr:uid="{00000000-0005-0000-0000-00009C050000}"/>
    <cellStyle name="Comma 3 5 2 4 5 3 4" xfId="35517" xr:uid="{00000000-0005-0000-0000-00009D050000}"/>
    <cellStyle name="Comma 3 5 2 4 5 4" xfId="12087" xr:uid="{00000000-0005-0000-0000-00009E050000}"/>
    <cellStyle name="Comma 3 5 2 4 5 4 2" xfId="24688" xr:uid="{00000000-0005-0000-0000-00009F050000}"/>
    <cellStyle name="Comma 3 5 2 4 5 4 2 2" xfId="59904" xr:uid="{00000000-0005-0000-0000-0000A0050000}"/>
    <cellStyle name="Comma 3 5 2 4 5 4 3" xfId="47307" xr:uid="{00000000-0005-0000-0000-0000A1050000}"/>
    <cellStyle name="Comma 3 5 2 4 5 4 4" xfId="37293" xr:uid="{00000000-0005-0000-0000-0000A2050000}"/>
    <cellStyle name="Comma 3 5 2 4 5 5" xfId="16452" xr:uid="{00000000-0005-0000-0000-0000A3050000}"/>
    <cellStyle name="Comma 3 5 2 4 5 5 2" xfId="51668" xr:uid="{00000000-0005-0000-0000-0000A4050000}"/>
    <cellStyle name="Comma 3 5 2 4 5 5 3" xfId="29057" xr:uid="{00000000-0005-0000-0000-0000A5050000}"/>
    <cellStyle name="Comma 3 5 2 4 5 6" xfId="14674" xr:uid="{00000000-0005-0000-0000-0000A6050000}"/>
    <cellStyle name="Comma 3 5 2 4 5 6 2" xfId="49892" xr:uid="{00000000-0005-0000-0000-0000A7050000}"/>
    <cellStyle name="Comma 3 5 2 4 5 7" xfId="39071" xr:uid="{00000000-0005-0000-0000-0000A8050000}"/>
    <cellStyle name="Comma 3 5 2 4 5 8" xfId="27281" xr:uid="{00000000-0005-0000-0000-0000A9050000}"/>
    <cellStyle name="Comma 3 5 2 4 6" xfId="4128" xr:uid="{00000000-0005-0000-0000-0000AA050000}"/>
    <cellStyle name="Comma 3 5 2 4 6 2" xfId="16774" xr:uid="{00000000-0005-0000-0000-0000AB050000}"/>
    <cellStyle name="Comma 3 5 2 4 6 2 2" xfId="51990" xr:uid="{00000000-0005-0000-0000-0000AC050000}"/>
    <cellStyle name="Comma 3 5 2 4 6 2 3" xfId="29379" xr:uid="{00000000-0005-0000-0000-0000AD050000}"/>
    <cellStyle name="Comma 3 5 2 4 6 3" xfId="13220" xr:uid="{00000000-0005-0000-0000-0000AE050000}"/>
    <cellStyle name="Comma 3 5 2 4 6 3 2" xfId="48438" xr:uid="{00000000-0005-0000-0000-0000AF050000}"/>
    <cellStyle name="Comma 3 5 2 4 6 4" xfId="39393" xr:uid="{00000000-0005-0000-0000-0000B0050000}"/>
    <cellStyle name="Comma 3 5 2 4 6 5" xfId="25827" xr:uid="{00000000-0005-0000-0000-0000B1050000}"/>
    <cellStyle name="Comma 3 5 2 4 7" xfId="5598" xr:uid="{00000000-0005-0000-0000-0000B2050000}"/>
    <cellStyle name="Comma 3 5 2 4 7 2" xfId="18228" xr:uid="{00000000-0005-0000-0000-0000B3050000}"/>
    <cellStyle name="Comma 3 5 2 4 7 2 2" xfId="53444" xr:uid="{00000000-0005-0000-0000-0000B4050000}"/>
    <cellStyle name="Comma 3 5 2 4 7 3" xfId="40847" xr:uid="{00000000-0005-0000-0000-0000B5050000}"/>
    <cellStyle name="Comma 3 5 2 4 7 4" xfId="30833" xr:uid="{00000000-0005-0000-0000-0000B6050000}"/>
    <cellStyle name="Comma 3 5 2 4 8" xfId="7057" xr:uid="{00000000-0005-0000-0000-0000B7050000}"/>
    <cellStyle name="Comma 3 5 2 4 8 2" xfId="19682" xr:uid="{00000000-0005-0000-0000-0000B8050000}"/>
    <cellStyle name="Comma 3 5 2 4 8 2 2" xfId="54898" xr:uid="{00000000-0005-0000-0000-0000B9050000}"/>
    <cellStyle name="Comma 3 5 2 4 8 3" xfId="42301" xr:uid="{00000000-0005-0000-0000-0000BA050000}"/>
    <cellStyle name="Comma 3 5 2 4 8 4" xfId="32287" xr:uid="{00000000-0005-0000-0000-0000BB050000}"/>
    <cellStyle name="Comma 3 5 2 4 9" xfId="8838" xr:uid="{00000000-0005-0000-0000-0000BC050000}"/>
    <cellStyle name="Comma 3 5 2 4 9 2" xfId="21458" xr:uid="{00000000-0005-0000-0000-0000BD050000}"/>
    <cellStyle name="Comma 3 5 2 4 9 2 2" xfId="56674" xr:uid="{00000000-0005-0000-0000-0000BE050000}"/>
    <cellStyle name="Comma 3 5 2 4 9 3" xfId="44077" xr:uid="{00000000-0005-0000-0000-0000BF050000}"/>
    <cellStyle name="Comma 3 5 2 4 9 4" xfId="34063" xr:uid="{00000000-0005-0000-0000-0000C0050000}"/>
    <cellStyle name="Comma 3 5 2 5" xfId="2962" xr:uid="{00000000-0005-0000-0000-0000C1050000}"/>
    <cellStyle name="Comma 3 5 2 5 10" xfId="25341" xr:uid="{00000000-0005-0000-0000-0000C2050000}"/>
    <cellStyle name="Comma 3 5 2 5 11" xfId="60876" xr:uid="{00000000-0005-0000-0000-0000C3050000}"/>
    <cellStyle name="Comma 3 5 2 5 2" xfId="4773" xr:uid="{00000000-0005-0000-0000-0000C4050000}"/>
    <cellStyle name="Comma 3 5 2 5 2 2" xfId="17419" xr:uid="{00000000-0005-0000-0000-0000C5050000}"/>
    <cellStyle name="Comma 3 5 2 5 2 2 2" xfId="52635" xr:uid="{00000000-0005-0000-0000-0000C6050000}"/>
    <cellStyle name="Comma 3 5 2 5 2 2 3" xfId="30024" xr:uid="{00000000-0005-0000-0000-0000C7050000}"/>
    <cellStyle name="Comma 3 5 2 5 2 3" xfId="13865" xr:uid="{00000000-0005-0000-0000-0000C8050000}"/>
    <cellStyle name="Comma 3 5 2 5 2 3 2" xfId="49083" xr:uid="{00000000-0005-0000-0000-0000C9050000}"/>
    <cellStyle name="Comma 3 5 2 5 2 4" xfId="40038" xr:uid="{00000000-0005-0000-0000-0000CA050000}"/>
    <cellStyle name="Comma 3 5 2 5 2 5" xfId="26472" xr:uid="{00000000-0005-0000-0000-0000CB050000}"/>
    <cellStyle name="Comma 3 5 2 5 3" xfId="6243" xr:uid="{00000000-0005-0000-0000-0000CC050000}"/>
    <cellStyle name="Comma 3 5 2 5 3 2" xfId="18873" xr:uid="{00000000-0005-0000-0000-0000CD050000}"/>
    <cellStyle name="Comma 3 5 2 5 3 2 2" xfId="54089" xr:uid="{00000000-0005-0000-0000-0000CE050000}"/>
    <cellStyle name="Comma 3 5 2 5 3 3" xfId="41492" xr:uid="{00000000-0005-0000-0000-0000CF050000}"/>
    <cellStyle name="Comma 3 5 2 5 3 4" xfId="31478" xr:uid="{00000000-0005-0000-0000-0000D0050000}"/>
    <cellStyle name="Comma 3 5 2 5 4" xfId="7702" xr:uid="{00000000-0005-0000-0000-0000D1050000}"/>
    <cellStyle name="Comma 3 5 2 5 4 2" xfId="20327" xr:uid="{00000000-0005-0000-0000-0000D2050000}"/>
    <cellStyle name="Comma 3 5 2 5 4 2 2" xfId="55543" xr:uid="{00000000-0005-0000-0000-0000D3050000}"/>
    <cellStyle name="Comma 3 5 2 5 4 3" xfId="42946" xr:uid="{00000000-0005-0000-0000-0000D4050000}"/>
    <cellStyle name="Comma 3 5 2 5 4 4" xfId="32932" xr:uid="{00000000-0005-0000-0000-0000D5050000}"/>
    <cellStyle name="Comma 3 5 2 5 5" xfId="9483" xr:uid="{00000000-0005-0000-0000-0000D6050000}"/>
    <cellStyle name="Comma 3 5 2 5 5 2" xfId="22103" xr:uid="{00000000-0005-0000-0000-0000D7050000}"/>
    <cellStyle name="Comma 3 5 2 5 5 2 2" xfId="57319" xr:uid="{00000000-0005-0000-0000-0000D8050000}"/>
    <cellStyle name="Comma 3 5 2 5 5 3" xfId="44722" xr:uid="{00000000-0005-0000-0000-0000D9050000}"/>
    <cellStyle name="Comma 3 5 2 5 5 4" xfId="34708" xr:uid="{00000000-0005-0000-0000-0000DA050000}"/>
    <cellStyle name="Comma 3 5 2 5 6" xfId="11276" xr:uid="{00000000-0005-0000-0000-0000DB050000}"/>
    <cellStyle name="Comma 3 5 2 5 6 2" xfId="23879" xr:uid="{00000000-0005-0000-0000-0000DC050000}"/>
    <cellStyle name="Comma 3 5 2 5 6 2 2" xfId="59095" xr:uid="{00000000-0005-0000-0000-0000DD050000}"/>
    <cellStyle name="Comma 3 5 2 5 6 3" xfId="46498" xr:uid="{00000000-0005-0000-0000-0000DE050000}"/>
    <cellStyle name="Comma 3 5 2 5 6 4" xfId="36484" xr:uid="{00000000-0005-0000-0000-0000DF050000}"/>
    <cellStyle name="Comma 3 5 2 5 7" xfId="15643" xr:uid="{00000000-0005-0000-0000-0000E0050000}"/>
    <cellStyle name="Comma 3 5 2 5 7 2" xfId="50859" xr:uid="{00000000-0005-0000-0000-0000E1050000}"/>
    <cellStyle name="Comma 3 5 2 5 7 3" xfId="28248" xr:uid="{00000000-0005-0000-0000-0000E2050000}"/>
    <cellStyle name="Comma 3 5 2 5 8" xfId="12734" xr:uid="{00000000-0005-0000-0000-0000E3050000}"/>
    <cellStyle name="Comma 3 5 2 5 8 2" xfId="47952" xr:uid="{00000000-0005-0000-0000-0000E4050000}"/>
    <cellStyle name="Comma 3 5 2 5 9" xfId="38262" xr:uid="{00000000-0005-0000-0000-0000E5050000}"/>
    <cellStyle name="Comma 3 5 2 6" xfId="2798" xr:uid="{00000000-0005-0000-0000-0000E6050000}"/>
    <cellStyle name="Comma 3 5 2 6 10" xfId="25188" xr:uid="{00000000-0005-0000-0000-0000E7050000}"/>
    <cellStyle name="Comma 3 5 2 6 11" xfId="60723" xr:uid="{00000000-0005-0000-0000-0000E8050000}"/>
    <cellStyle name="Comma 3 5 2 6 2" xfId="4620" xr:uid="{00000000-0005-0000-0000-0000E9050000}"/>
    <cellStyle name="Comma 3 5 2 6 2 2" xfId="17266" xr:uid="{00000000-0005-0000-0000-0000EA050000}"/>
    <cellStyle name="Comma 3 5 2 6 2 2 2" xfId="52482" xr:uid="{00000000-0005-0000-0000-0000EB050000}"/>
    <cellStyle name="Comma 3 5 2 6 2 2 3" xfId="29871" xr:uid="{00000000-0005-0000-0000-0000EC050000}"/>
    <cellStyle name="Comma 3 5 2 6 2 3" xfId="13712" xr:uid="{00000000-0005-0000-0000-0000ED050000}"/>
    <cellStyle name="Comma 3 5 2 6 2 3 2" xfId="48930" xr:uid="{00000000-0005-0000-0000-0000EE050000}"/>
    <cellStyle name="Comma 3 5 2 6 2 4" xfId="39885" xr:uid="{00000000-0005-0000-0000-0000EF050000}"/>
    <cellStyle name="Comma 3 5 2 6 2 5" xfId="26319" xr:uid="{00000000-0005-0000-0000-0000F0050000}"/>
    <cellStyle name="Comma 3 5 2 6 3" xfId="6090" xr:uid="{00000000-0005-0000-0000-0000F1050000}"/>
    <cellStyle name="Comma 3 5 2 6 3 2" xfId="18720" xr:uid="{00000000-0005-0000-0000-0000F2050000}"/>
    <cellStyle name="Comma 3 5 2 6 3 2 2" xfId="53936" xr:uid="{00000000-0005-0000-0000-0000F3050000}"/>
    <cellStyle name="Comma 3 5 2 6 3 3" xfId="41339" xr:uid="{00000000-0005-0000-0000-0000F4050000}"/>
    <cellStyle name="Comma 3 5 2 6 3 4" xfId="31325" xr:uid="{00000000-0005-0000-0000-0000F5050000}"/>
    <cellStyle name="Comma 3 5 2 6 4" xfId="7549" xr:uid="{00000000-0005-0000-0000-0000F6050000}"/>
    <cellStyle name="Comma 3 5 2 6 4 2" xfId="20174" xr:uid="{00000000-0005-0000-0000-0000F7050000}"/>
    <cellStyle name="Comma 3 5 2 6 4 2 2" xfId="55390" xr:uid="{00000000-0005-0000-0000-0000F8050000}"/>
    <cellStyle name="Comma 3 5 2 6 4 3" xfId="42793" xr:uid="{00000000-0005-0000-0000-0000F9050000}"/>
    <cellStyle name="Comma 3 5 2 6 4 4" xfId="32779" xr:uid="{00000000-0005-0000-0000-0000FA050000}"/>
    <cellStyle name="Comma 3 5 2 6 5" xfId="9330" xr:uid="{00000000-0005-0000-0000-0000FB050000}"/>
    <cellStyle name="Comma 3 5 2 6 5 2" xfId="21950" xr:uid="{00000000-0005-0000-0000-0000FC050000}"/>
    <cellStyle name="Comma 3 5 2 6 5 2 2" xfId="57166" xr:uid="{00000000-0005-0000-0000-0000FD050000}"/>
    <cellStyle name="Comma 3 5 2 6 5 3" xfId="44569" xr:uid="{00000000-0005-0000-0000-0000FE050000}"/>
    <cellStyle name="Comma 3 5 2 6 5 4" xfId="34555" xr:uid="{00000000-0005-0000-0000-0000FF050000}"/>
    <cellStyle name="Comma 3 5 2 6 6" xfId="11123" xr:uid="{00000000-0005-0000-0000-000000060000}"/>
    <cellStyle name="Comma 3 5 2 6 6 2" xfId="23726" xr:uid="{00000000-0005-0000-0000-000001060000}"/>
    <cellStyle name="Comma 3 5 2 6 6 2 2" xfId="58942" xr:uid="{00000000-0005-0000-0000-000002060000}"/>
    <cellStyle name="Comma 3 5 2 6 6 3" xfId="46345" xr:uid="{00000000-0005-0000-0000-000003060000}"/>
    <cellStyle name="Comma 3 5 2 6 6 4" xfId="36331" xr:uid="{00000000-0005-0000-0000-000004060000}"/>
    <cellStyle name="Comma 3 5 2 6 7" xfId="15490" xr:uid="{00000000-0005-0000-0000-000005060000}"/>
    <cellStyle name="Comma 3 5 2 6 7 2" xfId="50706" xr:uid="{00000000-0005-0000-0000-000006060000}"/>
    <cellStyle name="Comma 3 5 2 6 7 3" xfId="28095" xr:uid="{00000000-0005-0000-0000-000007060000}"/>
    <cellStyle name="Comma 3 5 2 6 8" xfId="12581" xr:uid="{00000000-0005-0000-0000-000008060000}"/>
    <cellStyle name="Comma 3 5 2 6 8 2" xfId="47799" xr:uid="{00000000-0005-0000-0000-000009060000}"/>
    <cellStyle name="Comma 3 5 2 6 9" xfId="38109" xr:uid="{00000000-0005-0000-0000-00000A060000}"/>
    <cellStyle name="Comma 3 5 2 7" xfId="3311" xr:uid="{00000000-0005-0000-0000-00000B060000}"/>
    <cellStyle name="Comma 3 5 2 7 10" xfId="26806" xr:uid="{00000000-0005-0000-0000-00000C060000}"/>
    <cellStyle name="Comma 3 5 2 7 11" xfId="61210" xr:uid="{00000000-0005-0000-0000-00000D060000}"/>
    <cellStyle name="Comma 3 5 2 7 2" xfId="5107" xr:uid="{00000000-0005-0000-0000-00000E060000}"/>
    <cellStyle name="Comma 3 5 2 7 2 2" xfId="17753" xr:uid="{00000000-0005-0000-0000-00000F060000}"/>
    <cellStyle name="Comma 3 5 2 7 2 2 2" xfId="52969" xr:uid="{00000000-0005-0000-0000-000010060000}"/>
    <cellStyle name="Comma 3 5 2 7 2 3" xfId="40372" xr:uid="{00000000-0005-0000-0000-000011060000}"/>
    <cellStyle name="Comma 3 5 2 7 2 4" xfId="30358" xr:uid="{00000000-0005-0000-0000-000012060000}"/>
    <cellStyle name="Comma 3 5 2 7 3" xfId="6577" xr:uid="{00000000-0005-0000-0000-000013060000}"/>
    <cellStyle name="Comma 3 5 2 7 3 2" xfId="19207" xr:uid="{00000000-0005-0000-0000-000014060000}"/>
    <cellStyle name="Comma 3 5 2 7 3 2 2" xfId="54423" xr:uid="{00000000-0005-0000-0000-000015060000}"/>
    <cellStyle name="Comma 3 5 2 7 3 3" xfId="41826" xr:uid="{00000000-0005-0000-0000-000016060000}"/>
    <cellStyle name="Comma 3 5 2 7 3 4" xfId="31812" xr:uid="{00000000-0005-0000-0000-000017060000}"/>
    <cellStyle name="Comma 3 5 2 7 4" xfId="8036" xr:uid="{00000000-0005-0000-0000-000018060000}"/>
    <cellStyle name="Comma 3 5 2 7 4 2" xfId="20661" xr:uid="{00000000-0005-0000-0000-000019060000}"/>
    <cellStyle name="Comma 3 5 2 7 4 2 2" xfId="55877" xr:uid="{00000000-0005-0000-0000-00001A060000}"/>
    <cellStyle name="Comma 3 5 2 7 4 3" xfId="43280" xr:uid="{00000000-0005-0000-0000-00001B060000}"/>
    <cellStyle name="Comma 3 5 2 7 4 4" xfId="33266" xr:uid="{00000000-0005-0000-0000-00001C060000}"/>
    <cellStyle name="Comma 3 5 2 7 5" xfId="9817" xr:uid="{00000000-0005-0000-0000-00001D060000}"/>
    <cellStyle name="Comma 3 5 2 7 5 2" xfId="22437" xr:uid="{00000000-0005-0000-0000-00001E060000}"/>
    <cellStyle name="Comma 3 5 2 7 5 2 2" xfId="57653" xr:uid="{00000000-0005-0000-0000-00001F060000}"/>
    <cellStyle name="Comma 3 5 2 7 5 3" xfId="45056" xr:uid="{00000000-0005-0000-0000-000020060000}"/>
    <cellStyle name="Comma 3 5 2 7 5 4" xfId="35042" xr:uid="{00000000-0005-0000-0000-000021060000}"/>
    <cellStyle name="Comma 3 5 2 7 6" xfId="11610" xr:uid="{00000000-0005-0000-0000-000022060000}"/>
    <cellStyle name="Comma 3 5 2 7 6 2" xfId="24213" xr:uid="{00000000-0005-0000-0000-000023060000}"/>
    <cellStyle name="Comma 3 5 2 7 6 2 2" xfId="59429" xr:uid="{00000000-0005-0000-0000-000024060000}"/>
    <cellStyle name="Comma 3 5 2 7 6 3" xfId="46832" xr:uid="{00000000-0005-0000-0000-000025060000}"/>
    <cellStyle name="Comma 3 5 2 7 6 4" xfId="36818" xr:uid="{00000000-0005-0000-0000-000026060000}"/>
    <cellStyle name="Comma 3 5 2 7 7" xfId="15977" xr:uid="{00000000-0005-0000-0000-000027060000}"/>
    <cellStyle name="Comma 3 5 2 7 7 2" xfId="51193" xr:uid="{00000000-0005-0000-0000-000028060000}"/>
    <cellStyle name="Comma 3 5 2 7 7 3" xfId="28582" xr:uid="{00000000-0005-0000-0000-000029060000}"/>
    <cellStyle name="Comma 3 5 2 7 8" xfId="14199" xr:uid="{00000000-0005-0000-0000-00002A060000}"/>
    <cellStyle name="Comma 3 5 2 7 8 2" xfId="49417" xr:uid="{00000000-0005-0000-0000-00002B060000}"/>
    <cellStyle name="Comma 3 5 2 7 9" xfId="38596" xr:uid="{00000000-0005-0000-0000-00002C060000}"/>
    <cellStyle name="Comma 3 5 2 8" xfId="2468" xr:uid="{00000000-0005-0000-0000-00002D060000}"/>
    <cellStyle name="Comma 3 5 2 8 10" xfId="25997" xr:uid="{00000000-0005-0000-0000-00002E060000}"/>
    <cellStyle name="Comma 3 5 2 8 11" xfId="60401" xr:uid="{00000000-0005-0000-0000-00002F060000}"/>
    <cellStyle name="Comma 3 5 2 8 2" xfId="4298" xr:uid="{00000000-0005-0000-0000-000030060000}"/>
    <cellStyle name="Comma 3 5 2 8 2 2" xfId="16944" xr:uid="{00000000-0005-0000-0000-000031060000}"/>
    <cellStyle name="Comma 3 5 2 8 2 2 2" xfId="52160" xr:uid="{00000000-0005-0000-0000-000032060000}"/>
    <cellStyle name="Comma 3 5 2 8 2 3" xfId="39563" xr:uid="{00000000-0005-0000-0000-000033060000}"/>
    <cellStyle name="Comma 3 5 2 8 2 4" xfId="29549" xr:uid="{00000000-0005-0000-0000-000034060000}"/>
    <cellStyle name="Comma 3 5 2 8 3" xfId="5768" xr:uid="{00000000-0005-0000-0000-000035060000}"/>
    <cellStyle name="Comma 3 5 2 8 3 2" xfId="18398" xr:uid="{00000000-0005-0000-0000-000036060000}"/>
    <cellStyle name="Comma 3 5 2 8 3 2 2" xfId="53614" xr:uid="{00000000-0005-0000-0000-000037060000}"/>
    <cellStyle name="Comma 3 5 2 8 3 3" xfId="41017" xr:uid="{00000000-0005-0000-0000-000038060000}"/>
    <cellStyle name="Comma 3 5 2 8 3 4" xfId="31003" xr:uid="{00000000-0005-0000-0000-000039060000}"/>
    <cellStyle name="Comma 3 5 2 8 4" xfId="7227" xr:uid="{00000000-0005-0000-0000-00003A060000}"/>
    <cellStyle name="Comma 3 5 2 8 4 2" xfId="19852" xr:uid="{00000000-0005-0000-0000-00003B060000}"/>
    <cellStyle name="Comma 3 5 2 8 4 2 2" xfId="55068" xr:uid="{00000000-0005-0000-0000-00003C060000}"/>
    <cellStyle name="Comma 3 5 2 8 4 3" xfId="42471" xr:uid="{00000000-0005-0000-0000-00003D060000}"/>
    <cellStyle name="Comma 3 5 2 8 4 4" xfId="32457" xr:uid="{00000000-0005-0000-0000-00003E060000}"/>
    <cellStyle name="Comma 3 5 2 8 5" xfId="9008" xr:uid="{00000000-0005-0000-0000-00003F060000}"/>
    <cellStyle name="Comma 3 5 2 8 5 2" xfId="21628" xr:uid="{00000000-0005-0000-0000-000040060000}"/>
    <cellStyle name="Comma 3 5 2 8 5 2 2" xfId="56844" xr:uid="{00000000-0005-0000-0000-000041060000}"/>
    <cellStyle name="Comma 3 5 2 8 5 3" xfId="44247" xr:uid="{00000000-0005-0000-0000-000042060000}"/>
    <cellStyle name="Comma 3 5 2 8 5 4" xfId="34233" xr:uid="{00000000-0005-0000-0000-000043060000}"/>
    <cellStyle name="Comma 3 5 2 8 6" xfId="10801" xr:uid="{00000000-0005-0000-0000-000044060000}"/>
    <cellStyle name="Comma 3 5 2 8 6 2" xfId="23404" xr:uid="{00000000-0005-0000-0000-000045060000}"/>
    <cellStyle name="Comma 3 5 2 8 6 2 2" xfId="58620" xr:uid="{00000000-0005-0000-0000-000046060000}"/>
    <cellStyle name="Comma 3 5 2 8 6 3" xfId="46023" xr:uid="{00000000-0005-0000-0000-000047060000}"/>
    <cellStyle name="Comma 3 5 2 8 6 4" xfId="36009" xr:uid="{00000000-0005-0000-0000-000048060000}"/>
    <cellStyle name="Comma 3 5 2 8 7" xfId="15168" xr:uid="{00000000-0005-0000-0000-000049060000}"/>
    <cellStyle name="Comma 3 5 2 8 7 2" xfId="50384" xr:uid="{00000000-0005-0000-0000-00004A060000}"/>
    <cellStyle name="Comma 3 5 2 8 7 3" xfId="27773" xr:uid="{00000000-0005-0000-0000-00004B060000}"/>
    <cellStyle name="Comma 3 5 2 8 8" xfId="13390" xr:uid="{00000000-0005-0000-0000-00004C060000}"/>
    <cellStyle name="Comma 3 5 2 8 8 2" xfId="48608" xr:uid="{00000000-0005-0000-0000-00004D060000}"/>
    <cellStyle name="Comma 3 5 2 8 9" xfId="37787" xr:uid="{00000000-0005-0000-0000-00004E060000}"/>
    <cellStyle name="Comma 3 5 2 9" xfId="3635" xr:uid="{00000000-0005-0000-0000-00004F060000}"/>
    <cellStyle name="Comma 3 5 2 9 2" xfId="8359" xr:uid="{00000000-0005-0000-0000-000050060000}"/>
    <cellStyle name="Comma 3 5 2 9 2 2" xfId="20984" xr:uid="{00000000-0005-0000-0000-000051060000}"/>
    <cellStyle name="Comma 3 5 2 9 2 2 2" xfId="56200" xr:uid="{00000000-0005-0000-0000-000052060000}"/>
    <cellStyle name="Comma 3 5 2 9 2 3" xfId="43603" xr:uid="{00000000-0005-0000-0000-000053060000}"/>
    <cellStyle name="Comma 3 5 2 9 2 4" xfId="33589" xr:uid="{00000000-0005-0000-0000-000054060000}"/>
    <cellStyle name="Comma 3 5 2 9 3" xfId="10140" xr:uid="{00000000-0005-0000-0000-000055060000}"/>
    <cellStyle name="Comma 3 5 2 9 3 2" xfId="22760" xr:uid="{00000000-0005-0000-0000-000056060000}"/>
    <cellStyle name="Comma 3 5 2 9 3 2 2" xfId="57976" xr:uid="{00000000-0005-0000-0000-000057060000}"/>
    <cellStyle name="Comma 3 5 2 9 3 3" xfId="45379" xr:uid="{00000000-0005-0000-0000-000058060000}"/>
    <cellStyle name="Comma 3 5 2 9 3 4" xfId="35365" xr:uid="{00000000-0005-0000-0000-000059060000}"/>
    <cellStyle name="Comma 3 5 2 9 4" xfId="11935" xr:uid="{00000000-0005-0000-0000-00005A060000}"/>
    <cellStyle name="Comma 3 5 2 9 4 2" xfId="24536" xr:uid="{00000000-0005-0000-0000-00005B060000}"/>
    <cellStyle name="Comma 3 5 2 9 4 2 2" xfId="59752" xr:uid="{00000000-0005-0000-0000-00005C060000}"/>
    <cellStyle name="Comma 3 5 2 9 4 3" xfId="47155" xr:uid="{00000000-0005-0000-0000-00005D060000}"/>
    <cellStyle name="Comma 3 5 2 9 4 4" xfId="37141" xr:uid="{00000000-0005-0000-0000-00005E060000}"/>
    <cellStyle name="Comma 3 5 2 9 5" xfId="16300" xr:uid="{00000000-0005-0000-0000-00005F060000}"/>
    <cellStyle name="Comma 3 5 2 9 5 2" xfId="51516" xr:uid="{00000000-0005-0000-0000-000060060000}"/>
    <cellStyle name="Comma 3 5 2 9 5 3" xfId="28905" xr:uid="{00000000-0005-0000-0000-000061060000}"/>
    <cellStyle name="Comma 3 5 2 9 6" xfId="14522" xr:uid="{00000000-0005-0000-0000-000062060000}"/>
    <cellStyle name="Comma 3 5 2 9 6 2" xfId="49740" xr:uid="{00000000-0005-0000-0000-000063060000}"/>
    <cellStyle name="Comma 3 5 2 9 7" xfId="38919" xr:uid="{00000000-0005-0000-0000-000064060000}"/>
    <cellStyle name="Comma 3 5 2 9 8" xfId="27129" xr:uid="{00000000-0005-0000-0000-000065060000}"/>
    <cellStyle name="Comma 3 5 3" xfId="196" xr:uid="{00000000-0005-0000-0000-000066060000}"/>
    <cellStyle name="Comma 3 6" xfId="197" xr:uid="{00000000-0005-0000-0000-000067060000}"/>
    <cellStyle name="Comma 4" xfId="10" xr:uid="{00000000-0005-0000-0000-000068060000}"/>
    <cellStyle name="Comma 4 10" xfId="3616" xr:uid="{00000000-0005-0000-0000-000069060000}"/>
    <cellStyle name="Comma 4 10 2" xfId="8341" xr:uid="{00000000-0005-0000-0000-00006A060000}"/>
    <cellStyle name="Comma 4 10 2 2" xfId="20966" xr:uid="{00000000-0005-0000-0000-00006B060000}"/>
    <cellStyle name="Comma 4 10 2 2 2" xfId="56182" xr:uid="{00000000-0005-0000-0000-00006C060000}"/>
    <cellStyle name="Comma 4 10 2 3" xfId="43585" xr:uid="{00000000-0005-0000-0000-00006D060000}"/>
    <cellStyle name="Comma 4 10 2 4" xfId="33571" xr:uid="{00000000-0005-0000-0000-00006E060000}"/>
    <cellStyle name="Comma 4 10 3" xfId="10122" xr:uid="{00000000-0005-0000-0000-00006F060000}"/>
    <cellStyle name="Comma 4 10 3 2" xfId="22742" xr:uid="{00000000-0005-0000-0000-000070060000}"/>
    <cellStyle name="Comma 4 10 3 2 2" xfId="57958" xr:uid="{00000000-0005-0000-0000-000071060000}"/>
    <cellStyle name="Comma 4 10 3 3" xfId="45361" xr:uid="{00000000-0005-0000-0000-000072060000}"/>
    <cellStyle name="Comma 4 10 3 4" xfId="35347" xr:uid="{00000000-0005-0000-0000-000073060000}"/>
    <cellStyle name="Comma 4 10 4" xfId="11917" xr:uid="{00000000-0005-0000-0000-000074060000}"/>
    <cellStyle name="Comma 4 10 4 2" xfId="24518" xr:uid="{00000000-0005-0000-0000-000075060000}"/>
    <cellStyle name="Comma 4 10 4 2 2" xfId="59734" xr:uid="{00000000-0005-0000-0000-000076060000}"/>
    <cellStyle name="Comma 4 10 4 3" xfId="47137" xr:uid="{00000000-0005-0000-0000-000077060000}"/>
    <cellStyle name="Comma 4 10 4 4" xfId="37123" xr:uid="{00000000-0005-0000-0000-000078060000}"/>
    <cellStyle name="Comma 4 10 5" xfId="16282" xr:uid="{00000000-0005-0000-0000-000079060000}"/>
    <cellStyle name="Comma 4 10 5 2" xfId="51498" xr:uid="{00000000-0005-0000-0000-00007A060000}"/>
    <cellStyle name="Comma 4 10 5 3" xfId="28887" xr:uid="{00000000-0005-0000-0000-00007B060000}"/>
    <cellStyle name="Comma 4 10 6" xfId="14504" xr:uid="{00000000-0005-0000-0000-00007C060000}"/>
    <cellStyle name="Comma 4 10 6 2" xfId="49722" xr:uid="{00000000-0005-0000-0000-00007D060000}"/>
    <cellStyle name="Comma 4 10 7" xfId="38901" xr:uid="{00000000-0005-0000-0000-00007E060000}"/>
    <cellStyle name="Comma 4 10 8" xfId="27111" xr:uid="{00000000-0005-0000-0000-00007F060000}"/>
    <cellStyle name="Comma 4 11" xfId="3941" xr:uid="{00000000-0005-0000-0000-000080060000}"/>
    <cellStyle name="Comma 4 11 2" xfId="16604" xr:uid="{00000000-0005-0000-0000-000081060000}"/>
    <cellStyle name="Comma 4 11 2 2" xfId="51820" xr:uid="{00000000-0005-0000-0000-000082060000}"/>
    <cellStyle name="Comma 4 11 2 3" xfId="29209" xr:uid="{00000000-0005-0000-0000-000083060000}"/>
    <cellStyle name="Comma 4 11 3" xfId="13050" xr:uid="{00000000-0005-0000-0000-000084060000}"/>
    <cellStyle name="Comma 4 11 3 2" xfId="48268" xr:uid="{00000000-0005-0000-0000-000085060000}"/>
    <cellStyle name="Comma 4 11 4" xfId="39223" xr:uid="{00000000-0005-0000-0000-000086060000}"/>
    <cellStyle name="Comma 4 11 5" xfId="25657" xr:uid="{00000000-0005-0000-0000-000087060000}"/>
    <cellStyle name="Comma 4 12" xfId="5427" xr:uid="{00000000-0005-0000-0000-000088060000}"/>
    <cellStyle name="Comma 4 12 2" xfId="18058" xr:uid="{00000000-0005-0000-0000-000089060000}"/>
    <cellStyle name="Comma 4 12 2 2" xfId="53274" xr:uid="{00000000-0005-0000-0000-00008A060000}"/>
    <cellStyle name="Comma 4 12 3" xfId="40677" xr:uid="{00000000-0005-0000-0000-00008B060000}"/>
    <cellStyle name="Comma 4 12 4" xfId="30663" xr:uid="{00000000-0005-0000-0000-00008C060000}"/>
    <cellStyle name="Comma 4 13" xfId="6883" xr:uid="{00000000-0005-0000-0000-00008D060000}"/>
    <cellStyle name="Comma 4 13 2" xfId="19512" xr:uid="{00000000-0005-0000-0000-00008E060000}"/>
    <cellStyle name="Comma 4 13 2 2" xfId="54728" xr:uid="{00000000-0005-0000-0000-00008F060000}"/>
    <cellStyle name="Comma 4 13 3" xfId="42131" xr:uid="{00000000-0005-0000-0000-000090060000}"/>
    <cellStyle name="Comma 4 13 4" xfId="32117" xr:uid="{00000000-0005-0000-0000-000091060000}"/>
    <cellStyle name="Comma 4 14" xfId="8665" xr:uid="{00000000-0005-0000-0000-000092060000}"/>
    <cellStyle name="Comma 4 14 2" xfId="21288" xr:uid="{00000000-0005-0000-0000-000093060000}"/>
    <cellStyle name="Comma 4 14 2 2" xfId="56504" xr:uid="{00000000-0005-0000-0000-000094060000}"/>
    <cellStyle name="Comma 4 14 3" xfId="43907" xr:uid="{00000000-0005-0000-0000-000095060000}"/>
    <cellStyle name="Comma 4 14 4" xfId="33893" xr:uid="{00000000-0005-0000-0000-000096060000}"/>
    <cellStyle name="Comma 4 15" xfId="14826" xr:uid="{00000000-0005-0000-0000-000097060000}"/>
    <cellStyle name="Comma 4 15 2" xfId="50044" xr:uid="{00000000-0005-0000-0000-000098060000}"/>
    <cellStyle name="Comma 4 15 3" xfId="27433" xr:uid="{00000000-0005-0000-0000-000099060000}"/>
    <cellStyle name="Comma 4 16" xfId="12240" xr:uid="{00000000-0005-0000-0000-00009A060000}"/>
    <cellStyle name="Comma 4 16 2" xfId="47459" xr:uid="{00000000-0005-0000-0000-00009B060000}"/>
    <cellStyle name="Comma 4 17" xfId="37445" xr:uid="{00000000-0005-0000-0000-00009C060000}"/>
    <cellStyle name="Comma 4 18" xfId="24847" xr:uid="{00000000-0005-0000-0000-00009D060000}"/>
    <cellStyle name="Comma 4 19" xfId="60060" xr:uid="{00000000-0005-0000-0000-00009E060000}"/>
    <cellStyle name="Comma 4 2" xfId="11" xr:uid="{00000000-0005-0000-0000-00009F060000}"/>
    <cellStyle name="Comma 4 2 2" xfId="198" xr:uid="{00000000-0005-0000-0000-0000A0060000}"/>
    <cellStyle name="Comma 4 2 2 2" xfId="199" xr:uid="{00000000-0005-0000-0000-0000A1060000}"/>
    <cellStyle name="Comma 4 2 3" xfId="200" xr:uid="{00000000-0005-0000-0000-0000A2060000}"/>
    <cellStyle name="Comma 4 3" xfId="201" xr:uid="{00000000-0005-0000-0000-0000A3060000}"/>
    <cellStyle name="Comma 4 3 2" xfId="202" xr:uid="{00000000-0005-0000-0000-0000A4060000}"/>
    <cellStyle name="Comma 4 4" xfId="203" xr:uid="{00000000-0005-0000-0000-0000A5060000}"/>
    <cellStyle name="Comma 4 4 10" xfId="6958" xr:uid="{00000000-0005-0000-0000-0000A6060000}"/>
    <cellStyle name="Comma 4 4 10 2" xfId="19584" xr:uid="{00000000-0005-0000-0000-0000A7060000}"/>
    <cellStyle name="Comma 4 4 10 2 2" xfId="54800" xr:uid="{00000000-0005-0000-0000-0000A8060000}"/>
    <cellStyle name="Comma 4 4 10 3" xfId="42203" xr:uid="{00000000-0005-0000-0000-0000A9060000}"/>
    <cellStyle name="Comma 4 4 10 4" xfId="32189" xr:uid="{00000000-0005-0000-0000-0000AA060000}"/>
    <cellStyle name="Comma 4 4 11" xfId="8739" xr:uid="{00000000-0005-0000-0000-0000AB060000}"/>
    <cellStyle name="Comma 4 4 11 2" xfId="21360" xr:uid="{00000000-0005-0000-0000-0000AC060000}"/>
    <cellStyle name="Comma 4 4 11 2 2" xfId="56576" xr:uid="{00000000-0005-0000-0000-0000AD060000}"/>
    <cellStyle name="Comma 4 4 11 3" xfId="43979" xr:uid="{00000000-0005-0000-0000-0000AE060000}"/>
    <cellStyle name="Comma 4 4 11 4" xfId="33965" xr:uid="{00000000-0005-0000-0000-0000AF060000}"/>
    <cellStyle name="Comma 4 4 12" xfId="10458" xr:uid="{00000000-0005-0000-0000-0000B0060000}"/>
    <cellStyle name="Comma 4 4 12 2" xfId="23074" xr:uid="{00000000-0005-0000-0000-0000B1060000}"/>
    <cellStyle name="Comma 4 4 12 2 2" xfId="58290" xr:uid="{00000000-0005-0000-0000-0000B2060000}"/>
    <cellStyle name="Comma 4 4 12 3" xfId="45693" xr:uid="{00000000-0005-0000-0000-0000B3060000}"/>
    <cellStyle name="Comma 4 4 12 4" xfId="35679" xr:uid="{00000000-0005-0000-0000-0000B4060000}"/>
    <cellStyle name="Comma 4 4 13" xfId="14899" xr:uid="{00000000-0005-0000-0000-0000B5060000}"/>
    <cellStyle name="Comma 4 4 13 2" xfId="50116" xr:uid="{00000000-0005-0000-0000-0000B6060000}"/>
    <cellStyle name="Comma 4 4 13 3" xfId="27505" xr:uid="{00000000-0005-0000-0000-0000B7060000}"/>
    <cellStyle name="Comma 4 4 14" xfId="12313" xr:uid="{00000000-0005-0000-0000-0000B8060000}"/>
    <cellStyle name="Comma 4 4 14 2" xfId="47531" xr:uid="{00000000-0005-0000-0000-0000B9060000}"/>
    <cellStyle name="Comma 4 4 15" xfId="37518" xr:uid="{00000000-0005-0000-0000-0000BA060000}"/>
    <cellStyle name="Comma 4 4 16" xfId="24920" xr:uid="{00000000-0005-0000-0000-0000BB060000}"/>
    <cellStyle name="Comma 4 4 17" xfId="60133" xr:uid="{00000000-0005-0000-0000-0000BC060000}"/>
    <cellStyle name="Comma 4 4 2" xfId="204" xr:uid="{00000000-0005-0000-0000-0000BD060000}"/>
    <cellStyle name="Comma 4 4 2 10" xfId="10459" xr:uid="{00000000-0005-0000-0000-0000BE060000}"/>
    <cellStyle name="Comma 4 4 2 10 2" xfId="23075" xr:uid="{00000000-0005-0000-0000-0000BF060000}"/>
    <cellStyle name="Comma 4 4 2 10 2 2" xfId="58291" xr:uid="{00000000-0005-0000-0000-0000C0060000}"/>
    <cellStyle name="Comma 4 4 2 10 3" xfId="45694" xr:uid="{00000000-0005-0000-0000-0000C1060000}"/>
    <cellStyle name="Comma 4 4 2 10 4" xfId="35680" xr:uid="{00000000-0005-0000-0000-0000C2060000}"/>
    <cellStyle name="Comma 4 4 2 11" xfId="15054" xr:uid="{00000000-0005-0000-0000-0000C3060000}"/>
    <cellStyle name="Comma 4 4 2 11 2" xfId="50270" xr:uid="{00000000-0005-0000-0000-0000C4060000}"/>
    <cellStyle name="Comma 4 4 2 11 3" xfId="27659" xr:uid="{00000000-0005-0000-0000-0000C5060000}"/>
    <cellStyle name="Comma 4 4 2 12" xfId="12467" xr:uid="{00000000-0005-0000-0000-0000C6060000}"/>
    <cellStyle name="Comma 4 4 2 12 2" xfId="47685" xr:uid="{00000000-0005-0000-0000-0000C7060000}"/>
    <cellStyle name="Comma 4 4 2 13" xfId="37673" xr:uid="{00000000-0005-0000-0000-0000C8060000}"/>
    <cellStyle name="Comma 4 4 2 14" xfId="25074" xr:uid="{00000000-0005-0000-0000-0000C9060000}"/>
    <cellStyle name="Comma 4 4 2 15" xfId="60287" xr:uid="{00000000-0005-0000-0000-0000CA060000}"/>
    <cellStyle name="Comma 4 4 2 2" xfId="3190" xr:uid="{00000000-0005-0000-0000-0000CB060000}"/>
    <cellStyle name="Comma 4 4 2 2 10" xfId="25558" xr:uid="{00000000-0005-0000-0000-0000CC060000}"/>
    <cellStyle name="Comma 4 4 2 2 11" xfId="61093" xr:uid="{00000000-0005-0000-0000-0000CD060000}"/>
    <cellStyle name="Comma 4 4 2 2 2" xfId="4990" xr:uid="{00000000-0005-0000-0000-0000CE060000}"/>
    <cellStyle name="Comma 4 4 2 2 2 2" xfId="17636" xr:uid="{00000000-0005-0000-0000-0000CF060000}"/>
    <cellStyle name="Comma 4 4 2 2 2 2 2" xfId="52852" xr:uid="{00000000-0005-0000-0000-0000D0060000}"/>
    <cellStyle name="Comma 4 4 2 2 2 2 3" xfId="30241" xr:uid="{00000000-0005-0000-0000-0000D1060000}"/>
    <cellStyle name="Comma 4 4 2 2 2 3" xfId="14082" xr:uid="{00000000-0005-0000-0000-0000D2060000}"/>
    <cellStyle name="Comma 4 4 2 2 2 3 2" xfId="49300" xr:uid="{00000000-0005-0000-0000-0000D3060000}"/>
    <cellStyle name="Comma 4 4 2 2 2 4" xfId="40255" xr:uid="{00000000-0005-0000-0000-0000D4060000}"/>
    <cellStyle name="Comma 4 4 2 2 2 5" xfId="26689" xr:uid="{00000000-0005-0000-0000-0000D5060000}"/>
    <cellStyle name="Comma 4 4 2 2 3" xfId="6460" xr:uid="{00000000-0005-0000-0000-0000D6060000}"/>
    <cellStyle name="Comma 4 4 2 2 3 2" xfId="19090" xr:uid="{00000000-0005-0000-0000-0000D7060000}"/>
    <cellStyle name="Comma 4 4 2 2 3 2 2" xfId="54306" xr:uid="{00000000-0005-0000-0000-0000D8060000}"/>
    <cellStyle name="Comma 4 4 2 2 3 3" xfId="41709" xr:uid="{00000000-0005-0000-0000-0000D9060000}"/>
    <cellStyle name="Comma 4 4 2 2 3 4" xfId="31695" xr:uid="{00000000-0005-0000-0000-0000DA060000}"/>
    <cellStyle name="Comma 4 4 2 2 4" xfId="7919" xr:uid="{00000000-0005-0000-0000-0000DB060000}"/>
    <cellStyle name="Comma 4 4 2 2 4 2" xfId="20544" xr:uid="{00000000-0005-0000-0000-0000DC060000}"/>
    <cellStyle name="Comma 4 4 2 2 4 2 2" xfId="55760" xr:uid="{00000000-0005-0000-0000-0000DD060000}"/>
    <cellStyle name="Comma 4 4 2 2 4 3" xfId="43163" xr:uid="{00000000-0005-0000-0000-0000DE060000}"/>
    <cellStyle name="Comma 4 4 2 2 4 4" xfId="33149" xr:uid="{00000000-0005-0000-0000-0000DF060000}"/>
    <cellStyle name="Comma 4 4 2 2 5" xfId="9700" xr:uid="{00000000-0005-0000-0000-0000E0060000}"/>
    <cellStyle name="Comma 4 4 2 2 5 2" xfId="22320" xr:uid="{00000000-0005-0000-0000-0000E1060000}"/>
    <cellStyle name="Comma 4 4 2 2 5 2 2" xfId="57536" xr:uid="{00000000-0005-0000-0000-0000E2060000}"/>
    <cellStyle name="Comma 4 4 2 2 5 3" xfId="44939" xr:uid="{00000000-0005-0000-0000-0000E3060000}"/>
    <cellStyle name="Comma 4 4 2 2 5 4" xfId="34925" xr:uid="{00000000-0005-0000-0000-0000E4060000}"/>
    <cellStyle name="Comma 4 4 2 2 6" xfId="11493" xr:uid="{00000000-0005-0000-0000-0000E5060000}"/>
    <cellStyle name="Comma 4 4 2 2 6 2" xfId="24096" xr:uid="{00000000-0005-0000-0000-0000E6060000}"/>
    <cellStyle name="Comma 4 4 2 2 6 2 2" xfId="59312" xr:uid="{00000000-0005-0000-0000-0000E7060000}"/>
    <cellStyle name="Comma 4 4 2 2 6 3" xfId="46715" xr:uid="{00000000-0005-0000-0000-0000E8060000}"/>
    <cellStyle name="Comma 4 4 2 2 6 4" xfId="36701" xr:uid="{00000000-0005-0000-0000-0000E9060000}"/>
    <cellStyle name="Comma 4 4 2 2 7" xfId="15860" xr:uid="{00000000-0005-0000-0000-0000EA060000}"/>
    <cellStyle name="Comma 4 4 2 2 7 2" xfId="51076" xr:uid="{00000000-0005-0000-0000-0000EB060000}"/>
    <cellStyle name="Comma 4 4 2 2 7 3" xfId="28465" xr:uid="{00000000-0005-0000-0000-0000EC060000}"/>
    <cellStyle name="Comma 4 4 2 2 8" xfId="12951" xr:uid="{00000000-0005-0000-0000-0000ED060000}"/>
    <cellStyle name="Comma 4 4 2 2 8 2" xfId="48169" xr:uid="{00000000-0005-0000-0000-0000EE060000}"/>
    <cellStyle name="Comma 4 4 2 2 9" xfId="38479" xr:uid="{00000000-0005-0000-0000-0000EF060000}"/>
    <cellStyle name="Comma 4 4 2 3" xfId="3519" xr:uid="{00000000-0005-0000-0000-0000F0060000}"/>
    <cellStyle name="Comma 4 4 2 3 10" xfId="27014" xr:uid="{00000000-0005-0000-0000-0000F1060000}"/>
    <cellStyle name="Comma 4 4 2 3 11" xfId="61418" xr:uid="{00000000-0005-0000-0000-0000F2060000}"/>
    <cellStyle name="Comma 4 4 2 3 2" xfId="5315" xr:uid="{00000000-0005-0000-0000-0000F3060000}"/>
    <cellStyle name="Comma 4 4 2 3 2 2" xfId="17961" xr:uid="{00000000-0005-0000-0000-0000F4060000}"/>
    <cellStyle name="Comma 4 4 2 3 2 2 2" xfId="53177" xr:uid="{00000000-0005-0000-0000-0000F5060000}"/>
    <cellStyle name="Comma 4 4 2 3 2 3" xfId="40580" xr:uid="{00000000-0005-0000-0000-0000F6060000}"/>
    <cellStyle name="Comma 4 4 2 3 2 4" xfId="30566" xr:uid="{00000000-0005-0000-0000-0000F7060000}"/>
    <cellStyle name="Comma 4 4 2 3 3" xfId="6785" xr:uid="{00000000-0005-0000-0000-0000F8060000}"/>
    <cellStyle name="Comma 4 4 2 3 3 2" xfId="19415" xr:uid="{00000000-0005-0000-0000-0000F9060000}"/>
    <cellStyle name="Comma 4 4 2 3 3 2 2" xfId="54631" xr:uid="{00000000-0005-0000-0000-0000FA060000}"/>
    <cellStyle name="Comma 4 4 2 3 3 3" xfId="42034" xr:uid="{00000000-0005-0000-0000-0000FB060000}"/>
    <cellStyle name="Comma 4 4 2 3 3 4" xfId="32020" xr:uid="{00000000-0005-0000-0000-0000FC060000}"/>
    <cellStyle name="Comma 4 4 2 3 4" xfId="8244" xr:uid="{00000000-0005-0000-0000-0000FD060000}"/>
    <cellStyle name="Comma 4 4 2 3 4 2" xfId="20869" xr:uid="{00000000-0005-0000-0000-0000FE060000}"/>
    <cellStyle name="Comma 4 4 2 3 4 2 2" xfId="56085" xr:uid="{00000000-0005-0000-0000-0000FF060000}"/>
    <cellStyle name="Comma 4 4 2 3 4 3" xfId="43488" xr:uid="{00000000-0005-0000-0000-000000070000}"/>
    <cellStyle name="Comma 4 4 2 3 4 4" xfId="33474" xr:uid="{00000000-0005-0000-0000-000001070000}"/>
    <cellStyle name="Comma 4 4 2 3 5" xfId="10025" xr:uid="{00000000-0005-0000-0000-000002070000}"/>
    <cellStyle name="Comma 4 4 2 3 5 2" xfId="22645" xr:uid="{00000000-0005-0000-0000-000003070000}"/>
    <cellStyle name="Comma 4 4 2 3 5 2 2" xfId="57861" xr:uid="{00000000-0005-0000-0000-000004070000}"/>
    <cellStyle name="Comma 4 4 2 3 5 3" xfId="45264" xr:uid="{00000000-0005-0000-0000-000005070000}"/>
    <cellStyle name="Comma 4 4 2 3 5 4" xfId="35250" xr:uid="{00000000-0005-0000-0000-000006070000}"/>
    <cellStyle name="Comma 4 4 2 3 6" xfId="11818" xr:uid="{00000000-0005-0000-0000-000007070000}"/>
    <cellStyle name="Comma 4 4 2 3 6 2" xfId="24421" xr:uid="{00000000-0005-0000-0000-000008070000}"/>
    <cellStyle name="Comma 4 4 2 3 6 2 2" xfId="59637" xr:uid="{00000000-0005-0000-0000-000009070000}"/>
    <cellStyle name="Comma 4 4 2 3 6 3" xfId="47040" xr:uid="{00000000-0005-0000-0000-00000A070000}"/>
    <cellStyle name="Comma 4 4 2 3 6 4" xfId="37026" xr:uid="{00000000-0005-0000-0000-00000B070000}"/>
    <cellStyle name="Comma 4 4 2 3 7" xfId="16185" xr:uid="{00000000-0005-0000-0000-00000C070000}"/>
    <cellStyle name="Comma 4 4 2 3 7 2" xfId="51401" xr:uid="{00000000-0005-0000-0000-00000D070000}"/>
    <cellStyle name="Comma 4 4 2 3 7 3" xfId="28790" xr:uid="{00000000-0005-0000-0000-00000E070000}"/>
    <cellStyle name="Comma 4 4 2 3 8" xfId="14407" xr:uid="{00000000-0005-0000-0000-00000F070000}"/>
    <cellStyle name="Comma 4 4 2 3 8 2" xfId="49625" xr:uid="{00000000-0005-0000-0000-000010070000}"/>
    <cellStyle name="Comma 4 4 2 3 9" xfId="38804" xr:uid="{00000000-0005-0000-0000-000011070000}"/>
    <cellStyle name="Comma 4 4 2 4" xfId="2681" xr:uid="{00000000-0005-0000-0000-000012070000}"/>
    <cellStyle name="Comma 4 4 2 4 10" xfId="26205" xr:uid="{00000000-0005-0000-0000-000013070000}"/>
    <cellStyle name="Comma 4 4 2 4 11" xfId="60609" xr:uid="{00000000-0005-0000-0000-000014070000}"/>
    <cellStyle name="Comma 4 4 2 4 2" xfId="4506" xr:uid="{00000000-0005-0000-0000-000015070000}"/>
    <cellStyle name="Comma 4 4 2 4 2 2" xfId="17152" xr:uid="{00000000-0005-0000-0000-000016070000}"/>
    <cellStyle name="Comma 4 4 2 4 2 2 2" xfId="52368" xr:uid="{00000000-0005-0000-0000-000017070000}"/>
    <cellStyle name="Comma 4 4 2 4 2 3" xfId="39771" xr:uid="{00000000-0005-0000-0000-000018070000}"/>
    <cellStyle name="Comma 4 4 2 4 2 4" xfId="29757" xr:uid="{00000000-0005-0000-0000-000019070000}"/>
    <cellStyle name="Comma 4 4 2 4 3" xfId="5976" xr:uid="{00000000-0005-0000-0000-00001A070000}"/>
    <cellStyle name="Comma 4 4 2 4 3 2" xfId="18606" xr:uid="{00000000-0005-0000-0000-00001B070000}"/>
    <cellStyle name="Comma 4 4 2 4 3 2 2" xfId="53822" xr:uid="{00000000-0005-0000-0000-00001C070000}"/>
    <cellStyle name="Comma 4 4 2 4 3 3" xfId="41225" xr:uid="{00000000-0005-0000-0000-00001D070000}"/>
    <cellStyle name="Comma 4 4 2 4 3 4" xfId="31211" xr:uid="{00000000-0005-0000-0000-00001E070000}"/>
    <cellStyle name="Comma 4 4 2 4 4" xfId="7435" xr:uid="{00000000-0005-0000-0000-00001F070000}"/>
    <cellStyle name="Comma 4 4 2 4 4 2" xfId="20060" xr:uid="{00000000-0005-0000-0000-000020070000}"/>
    <cellStyle name="Comma 4 4 2 4 4 2 2" xfId="55276" xr:uid="{00000000-0005-0000-0000-000021070000}"/>
    <cellStyle name="Comma 4 4 2 4 4 3" xfId="42679" xr:uid="{00000000-0005-0000-0000-000022070000}"/>
    <cellStyle name="Comma 4 4 2 4 4 4" xfId="32665" xr:uid="{00000000-0005-0000-0000-000023070000}"/>
    <cellStyle name="Comma 4 4 2 4 5" xfId="9216" xr:uid="{00000000-0005-0000-0000-000024070000}"/>
    <cellStyle name="Comma 4 4 2 4 5 2" xfId="21836" xr:uid="{00000000-0005-0000-0000-000025070000}"/>
    <cellStyle name="Comma 4 4 2 4 5 2 2" xfId="57052" xr:uid="{00000000-0005-0000-0000-000026070000}"/>
    <cellStyle name="Comma 4 4 2 4 5 3" xfId="44455" xr:uid="{00000000-0005-0000-0000-000027070000}"/>
    <cellStyle name="Comma 4 4 2 4 5 4" xfId="34441" xr:uid="{00000000-0005-0000-0000-000028070000}"/>
    <cellStyle name="Comma 4 4 2 4 6" xfId="11009" xr:uid="{00000000-0005-0000-0000-000029070000}"/>
    <cellStyle name="Comma 4 4 2 4 6 2" xfId="23612" xr:uid="{00000000-0005-0000-0000-00002A070000}"/>
    <cellStyle name="Comma 4 4 2 4 6 2 2" xfId="58828" xr:uid="{00000000-0005-0000-0000-00002B070000}"/>
    <cellStyle name="Comma 4 4 2 4 6 3" xfId="46231" xr:uid="{00000000-0005-0000-0000-00002C070000}"/>
    <cellStyle name="Comma 4 4 2 4 6 4" xfId="36217" xr:uid="{00000000-0005-0000-0000-00002D070000}"/>
    <cellStyle name="Comma 4 4 2 4 7" xfId="15376" xr:uid="{00000000-0005-0000-0000-00002E070000}"/>
    <cellStyle name="Comma 4 4 2 4 7 2" xfId="50592" xr:uid="{00000000-0005-0000-0000-00002F070000}"/>
    <cellStyle name="Comma 4 4 2 4 7 3" xfId="27981" xr:uid="{00000000-0005-0000-0000-000030070000}"/>
    <cellStyle name="Comma 4 4 2 4 8" xfId="13598" xr:uid="{00000000-0005-0000-0000-000031070000}"/>
    <cellStyle name="Comma 4 4 2 4 8 2" xfId="48816" xr:uid="{00000000-0005-0000-0000-000032070000}"/>
    <cellStyle name="Comma 4 4 2 4 9" xfId="37995" xr:uid="{00000000-0005-0000-0000-000033070000}"/>
    <cellStyle name="Comma 4 4 2 5" xfId="3844" xr:uid="{00000000-0005-0000-0000-000034070000}"/>
    <cellStyle name="Comma 4 4 2 5 2" xfId="8567" xr:uid="{00000000-0005-0000-0000-000035070000}"/>
    <cellStyle name="Comma 4 4 2 5 2 2" xfId="21192" xr:uid="{00000000-0005-0000-0000-000036070000}"/>
    <cellStyle name="Comma 4 4 2 5 2 2 2" xfId="56408" xr:uid="{00000000-0005-0000-0000-000037070000}"/>
    <cellStyle name="Comma 4 4 2 5 2 3" xfId="43811" xr:uid="{00000000-0005-0000-0000-000038070000}"/>
    <cellStyle name="Comma 4 4 2 5 2 4" xfId="33797" xr:uid="{00000000-0005-0000-0000-000039070000}"/>
    <cellStyle name="Comma 4 4 2 5 3" xfId="10348" xr:uid="{00000000-0005-0000-0000-00003A070000}"/>
    <cellStyle name="Comma 4 4 2 5 3 2" xfId="22968" xr:uid="{00000000-0005-0000-0000-00003B070000}"/>
    <cellStyle name="Comma 4 4 2 5 3 2 2" xfId="58184" xr:uid="{00000000-0005-0000-0000-00003C070000}"/>
    <cellStyle name="Comma 4 4 2 5 3 3" xfId="45587" xr:uid="{00000000-0005-0000-0000-00003D070000}"/>
    <cellStyle name="Comma 4 4 2 5 3 4" xfId="35573" xr:uid="{00000000-0005-0000-0000-00003E070000}"/>
    <cellStyle name="Comma 4 4 2 5 4" xfId="12143" xr:uid="{00000000-0005-0000-0000-00003F070000}"/>
    <cellStyle name="Comma 4 4 2 5 4 2" xfId="24744" xr:uid="{00000000-0005-0000-0000-000040070000}"/>
    <cellStyle name="Comma 4 4 2 5 4 2 2" xfId="59960" xr:uid="{00000000-0005-0000-0000-000041070000}"/>
    <cellStyle name="Comma 4 4 2 5 4 3" xfId="47363" xr:uid="{00000000-0005-0000-0000-000042070000}"/>
    <cellStyle name="Comma 4 4 2 5 4 4" xfId="37349" xr:uid="{00000000-0005-0000-0000-000043070000}"/>
    <cellStyle name="Comma 4 4 2 5 5" xfId="16508" xr:uid="{00000000-0005-0000-0000-000044070000}"/>
    <cellStyle name="Comma 4 4 2 5 5 2" xfId="51724" xr:uid="{00000000-0005-0000-0000-000045070000}"/>
    <cellStyle name="Comma 4 4 2 5 5 3" xfId="29113" xr:uid="{00000000-0005-0000-0000-000046070000}"/>
    <cellStyle name="Comma 4 4 2 5 6" xfId="14730" xr:uid="{00000000-0005-0000-0000-000047070000}"/>
    <cellStyle name="Comma 4 4 2 5 6 2" xfId="49948" xr:uid="{00000000-0005-0000-0000-000048070000}"/>
    <cellStyle name="Comma 4 4 2 5 7" xfId="39127" xr:uid="{00000000-0005-0000-0000-000049070000}"/>
    <cellStyle name="Comma 4 4 2 5 8" xfId="27337" xr:uid="{00000000-0005-0000-0000-00004A070000}"/>
    <cellStyle name="Comma 4 4 2 6" xfId="4184" xr:uid="{00000000-0005-0000-0000-00004B070000}"/>
    <cellStyle name="Comma 4 4 2 6 2" xfId="16830" xr:uid="{00000000-0005-0000-0000-00004C070000}"/>
    <cellStyle name="Comma 4 4 2 6 2 2" xfId="52046" xr:uid="{00000000-0005-0000-0000-00004D070000}"/>
    <cellStyle name="Comma 4 4 2 6 2 3" xfId="29435" xr:uid="{00000000-0005-0000-0000-00004E070000}"/>
    <cellStyle name="Comma 4 4 2 6 3" xfId="13276" xr:uid="{00000000-0005-0000-0000-00004F070000}"/>
    <cellStyle name="Comma 4 4 2 6 3 2" xfId="48494" xr:uid="{00000000-0005-0000-0000-000050070000}"/>
    <cellStyle name="Comma 4 4 2 6 4" xfId="39449" xr:uid="{00000000-0005-0000-0000-000051070000}"/>
    <cellStyle name="Comma 4 4 2 6 5" xfId="25883" xr:uid="{00000000-0005-0000-0000-000052070000}"/>
    <cellStyle name="Comma 4 4 2 7" xfId="5654" xr:uid="{00000000-0005-0000-0000-000053070000}"/>
    <cellStyle name="Comma 4 4 2 7 2" xfId="18284" xr:uid="{00000000-0005-0000-0000-000054070000}"/>
    <cellStyle name="Comma 4 4 2 7 2 2" xfId="53500" xr:uid="{00000000-0005-0000-0000-000055070000}"/>
    <cellStyle name="Comma 4 4 2 7 3" xfId="40903" xr:uid="{00000000-0005-0000-0000-000056070000}"/>
    <cellStyle name="Comma 4 4 2 7 4" xfId="30889" xr:uid="{00000000-0005-0000-0000-000057070000}"/>
    <cellStyle name="Comma 4 4 2 8" xfId="7113" xr:uid="{00000000-0005-0000-0000-000058070000}"/>
    <cellStyle name="Comma 4 4 2 8 2" xfId="19738" xr:uid="{00000000-0005-0000-0000-000059070000}"/>
    <cellStyle name="Comma 4 4 2 8 2 2" xfId="54954" xr:uid="{00000000-0005-0000-0000-00005A070000}"/>
    <cellStyle name="Comma 4 4 2 8 3" xfId="42357" xr:uid="{00000000-0005-0000-0000-00005B070000}"/>
    <cellStyle name="Comma 4 4 2 8 4" xfId="32343" xr:uid="{00000000-0005-0000-0000-00005C070000}"/>
    <cellStyle name="Comma 4 4 2 9" xfId="8894" xr:uid="{00000000-0005-0000-0000-00005D070000}"/>
    <cellStyle name="Comma 4 4 2 9 2" xfId="21514" xr:uid="{00000000-0005-0000-0000-00005E070000}"/>
    <cellStyle name="Comma 4 4 2 9 2 2" xfId="56730" xr:uid="{00000000-0005-0000-0000-00005F070000}"/>
    <cellStyle name="Comma 4 4 2 9 3" xfId="44133" xr:uid="{00000000-0005-0000-0000-000060070000}"/>
    <cellStyle name="Comma 4 4 2 9 4" xfId="34119" xr:uid="{00000000-0005-0000-0000-000061070000}"/>
    <cellStyle name="Comma 4 4 3" xfId="3029" xr:uid="{00000000-0005-0000-0000-000062070000}"/>
    <cellStyle name="Comma 4 4 3 10" xfId="25401" xr:uid="{00000000-0005-0000-0000-000063070000}"/>
    <cellStyle name="Comma 4 4 3 11" xfId="60936" xr:uid="{00000000-0005-0000-0000-000064070000}"/>
    <cellStyle name="Comma 4 4 3 2" xfId="4833" xr:uid="{00000000-0005-0000-0000-000065070000}"/>
    <cellStyle name="Comma 4 4 3 2 2" xfId="17479" xr:uid="{00000000-0005-0000-0000-000066070000}"/>
    <cellStyle name="Comma 4 4 3 2 2 2" xfId="52695" xr:uid="{00000000-0005-0000-0000-000067070000}"/>
    <cellStyle name="Comma 4 4 3 2 2 3" xfId="30084" xr:uid="{00000000-0005-0000-0000-000068070000}"/>
    <cellStyle name="Comma 4 4 3 2 3" xfId="13925" xr:uid="{00000000-0005-0000-0000-000069070000}"/>
    <cellStyle name="Comma 4 4 3 2 3 2" xfId="49143" xr:uid="{00000000-0005-0000-0000-00006A070000}"/>
    <cellStyle name="Comma 4 4 3 2 4" xfId="40098" xr:uid="{00000000-0005-0000-0000-00006B070000}"/>
    <cellStyle name="Comma 4 4 3 2 5" xfId="26532" xr:uid="{00000000-0005-0000-0000-00006C070000}"/>
    <cellStyle name="Comma 4 4 3 3" xfId="6303" xr:uid="{00000000-0005-0000-0000-00006D070000}"/>
    <cellStyle name="Comma 4 4 3 3 2" xfId="18933" xr:uid="{00000000-0005-0000-0000-00006E070000}"/>
    <cellStyle name="Comma 4 4 3 3 2 2" xfId="54149" xr:uid="{00000000-0005-0000-0000-00006F070000}"/>
    <cellStyle name="Comma 4 4 3 3 3" xfId="41552" xr:uid="{00000000-0005-0000-0000-000070070000}"/>
    <cellStyle name="Comma 4 4 3 3 4" xfId="31538" xr:uid="{00000000-0005-0000-0000-000071070000}"/>
    <cellStyle name="Comma 4 4 3 4" xfId="7762" xr:uid="{00000000-0005-0000-0000-000072070000}"/>
    <cellStyle name="Comma 4 4 3 4 2" xfId="20387" xr:uid="{00000000-0005-0000-0000-000073070000}"/>
    <cellStyle name="Comma 4 4 3 4 2 2" xfId="55603" xr:uid="{00000000-0005-0000-0000-000074070000}"/>
    <cellStyle name="Comma 4 4 3 4 3" xfId="43006" xr:uid="{00000000-0005-0000-0000-000075070000}"/>
    <cellStyle name="Comma 4 4 3 4 4" xfId="32992" xr:uid="{00000000-0005-0000-0000-000076070000}"/>
    <cellStyle name="Comma 4 4 3 5" xfId="9543" xr:uid="{00000000-0005-0000-0000-000077070000}"/>
    <cellStyle name="Comma 4 4 3 5 2" xfId="22163" xr:uid="{00000000-0005-0000-0000-000078070000}"/>
    <cellStyle name="Comma 4 4 3 5 2 2" xfId="57379" xr:uid="{00000000-0005-0000-0000-000079070000}"/>
    <cellStyle name="Comma 4 4 3 5 3" xfId="44782" xr:uid="{00000000-0005-0000-0000-00007A070000}"/>
    <cellStyle name="Comma 4 4 3 5 4" xfId="34768" xr:uid="{00000000-0005-0000-0000-00007B070000}"/>
    <cellStyle name="Comma 4 4 3 6" xfId="11336" xr:uid="{00000000-0005-0000-0000-00007C070000}"/>
    <cellStyle name="Comma 4 4 3 6 2" xfId="23939" xr:uid="{00000000-0005-0000-0000-00007D070000}"/>
    <cellStyle name="Comma 4 4 3 6 2 2" xfId="59155" xr:uid="{00000000-0005-0000-0000-00007E070000}"/>
    <cellStyle name="Comma 4 4 3 6 3" xfId="46558" xr:uid="{00000000-0005-0000-0000-00007F070000}"/>
    <cellStyle name="Comma 4 4 3 6 4" xfId="36544" xr:uid="{00000000-0005-0000-0000-000080070000}"/>
    <cellStyle name="Comma 4 4 3 7" xfId="15703" xr:uid="{00000000-0005-0000-0000-000081070000}"/>
    <cellStyle name="Comma 4 4 3 7 2" xfId="50919" xr:uid="{00000000-0005-0000-0000-000082070000}"/>
    <cellStyle name="Comma 4 4 3 7 3" xfId="28308" xr:uid="{00000000-0005-0000-0000-000083070000}"/>
    <cellStyle name="Comma 4 4 3 8" xfId="12794" xr:uid="{00000000-0005-0000-0000-000084070000}"/>
    <cellStyle name="Comma 4 4 3 8 2" xfId="48012" xr:uid="{00000000-0005-0000-0000-000085070000}"/>
    <cellStyle name="Comma 4 4 3 9" xfId="38322" xr:uid="{00000000-0005-0000-0000-000086070000}"/>
    <cellStyle name="Comma 4 4 4" xfId="2857" xr:uid="{00000000-0005-0000-0000-000087070000}"/>
    <cellStyle name="Comma 4 4 4 10" xfId="25242" xr:uid="{00000000-0005-0000-0000-000088070000}"/>
    <cellStyle name="Comma 4 4 4 11" xfId="60777" xr:uid="{00000000-0005-0000-0000-000089070000}"/>
    <cellStyle name="Comma 4 4 4 2" xfId="4674" xr:uid="{00000000-0005-0000-0000-00008A070000}"/>
    <cellStyle name="Comma 4 4 4 2 2" xfId="17320" xr:uid="{00000000-0005-0000-0000-00008B070000}"/>
    <cellStyle name="Comma 4 4 4 2 2 2" xfId="52536" xr:uid="{00000000-0005-0000-0000-00008C070000}"/>
    <cellStyle name="Comma 4 4 4 2 2 3" xfId="29925" xr:uid="{00000000-0005-0000-0000-00008D070000}"/>
    <cellStyle name="Comma 4 4 4 2 3" xfId="13766" xr:uid="{00000000-0005-0000-0000-00008E070000}"/>
    <cellStyle name="Comma 4 4 4 2 3 2" xfId="48984" xr:uid="{00000000-0005-0000-0000-00008F070000}"/>
    <cellStyle name="Comma 4 4 4 2 4" xfId="39939" xr:uid="{00000000-0005-0000-0000-000090070000}"/>
    <cellStyle name="Comma 4 4 4 2 5" xfId="26373" xr:uid="{00000000-0005-0000-0000-000091070000}"/>
    <cellStyle name="Comma 4 4 4 3" xfId="6144" xr:uid="{00000000-0005-0000-0000-000092070000}"/>
    <cellStyle name="Comma 4 4 4 3 2" xfId="18774" xr:uid="{00000000-0005-0000-0000-000093070000}"/>
    <cellStyle name="Comma 4 4 4 3 2 2" xfId="53990" xr:uid="{00000000-0005-0000-0000-000094070000}"/>
    <cellStyle name="Comma 4 4 4 3 3" xfId="41393" xr:uid="{00000000-0005-0000-0000-000095070000}"/>
    <cellStyle name="Comma 4 4 4 3 4" xfId="31379" xr:uid="{00000000-0005-0000-0000-000096070000}"/>
    <cellStyle name="Comma 4 4 4 4" xfId="7603" xr:uid="{00000000-0005-0000-0000-000097070000}"/>
    <cellStyle name="Comma 4 4 4 4 2" xfId="20228" xr:uid="{00000000-0005-0000-0000-000098070000}"/>
    <cellStyle name="Comma 4 4 4 4 2 2" xfId="55444" xr:uid="{00000000-0005-0000-0000-000099070000}"/>
    <cellStyle name="Comma 4 4 4 4 3" xfId="42847" xr:uid="{00000000-0005-0000-0000-00009A070000}"/>
    <cellStyle name="Comma 4 4 4 4 4" xfId="32833" xr:uid="{00000000-0005-0000-0000-00009B070000}"/>
    <cellStyle name="Comma 4 4 4 5" xfId="9384" xr:uid="{00000000-0005-0000-0000-00009C070000}"/>
    <cellStyle name="Comma 4 4 4 5 2" xfId="22004" xr:uid="{00000000-0005-0000-0000-00009D070000}"/>
    <cellStyle name="Comma 4 4 4 5 2 2" xfId="57220" xr:uid="{00000000-0005-0000-0000-00009E070000}"/>
    <cellStyle name="Comma 4 4 4 5 3" xfId="44623" xr:uid="{00000000-0005-0000-0000-00009F070000}"/>
    <cellStyle name="Comma 4 4 4 5 4" xfId="34609" xr:uid="{00000000-0005-0000-0000-0000A0070000}"/>
    <cellStyle name="Comma 4 4 4 6" xfId="11177" xr:uid="{00000000-0005-0000-0000-0000A1070000}"/>
    <cellStyle name="Comma 4 4 4 6 2" xfId="23780" xr:uid="{00000000-0005-0000-0000-0000A2070000}"/>
    <cellStyle name="Comma 4 4 4 6 2 2" xfId="58996" xr:uid="{00000000-0005-0000-0000-0000A3070000}"/>
    <cellStyle name="Comma 4 4 4 6 3" xfId="46399" xr:uid="{00000000-0005-0000-0000-0000A4070000}"/>
    <cellStyle name="Comma 4 4 4 6 4" xfId="36385" xr:uid="{00000000-0005-0000-0000-0000A5070000}"/>
    <cellStyle name="Comma 4 4 4 7" xfId="15544" xr:uid="{00000000-0005-0000-0000-0000A6070000}"/>
    <cellStyle name="Comma 4 4 4 7 2" xfId="50760" xr:uid="{00000000-0005-0000-0000-0000A7070000}"/>
    <cellStyle name="Comma 4 4 4 7 3" xfId="28149" xr:uid="{00000000-0005-0000-0000-0000A8070000}"/>
    <cellStyle name="Comma 4 4 4 8" xfId="12635" xr:uid="{00000000-0005-0000-0000-0000A9070000}"/>
    <cellStyle name="Comma 4 4 4 8 2" xfId="47853" xr:uid="{00000000-0005-0000-0000-0000AA070000}"/>
    <cellStyle name="Comma 4 4 4 9" xfId="38163" xr:uid="{00000000-0005-0000-0000-0000AB070000}"/>
    <cellStyle name="Comma 4 4 5" xfId="3365" xr:uid="{00000000-0005-0000-0000-0000AC070000}"/>
    <cellStyle name="Comma 4 4 5 10" xfId="26860" xr:uid="{00000000-0005-0000-0000-0000AD070000}"/>
    <cellStyle name="Comma 4 4 5 11" xfId="61264" xr:uid="{00000000-0005-0000-0000-0000AE070000}"/>
    <cellStyle name="Comma 4 4 5 2" xfId="5161" xr:uid="{00000000-0005-0000-0000-0000AF070000}"/>
    <cellStyle name="Comma 4 4 5 2 2" xfId="17807" xr:uid="{00000000-0005-0000-0000-0000B0070000}"/>
    <cellStyle name="Comma 4 4 5 2 2 2" xfId="53023" xr:uid="{00000000-0005-0000-0000-0000B1070000}"/>
    <cellStyle name="Comma 4 4 5 2 3" xfId="40426" xr:uid="{00000000-0005-0000-0000-0000B2070000}"/>
    <cellStyle name="Comma 4 4 5 2 4" xfId="30412" xr:uid="{00000000-0005-0000-0000-0000B3070000}"/>
    <cellStyle name="Comma 4 4 5 3" xfId="6631" xr:uid="{00000000-0005-0000-0000-0000B4070000}"/>
    <cellStyle name="Comma 4 4 5 3 2" xfId="19261" xr:uid="{00000000-0005-0000-0000-0000B5070000}"/>
    <cellStyle name="Comma 4 4 5 3 2 2" xfId="54477" xr:uid="{00000000-0005-0000-0000-0000B6070000}"/>
    <cellStyle name="Comma 4 4 5 3 3" xfId="41880" xr:uid="{00000000-0005-0000-0000-0000B7070000}"/>
    <cellStyle name="Comma 4 4 5 3 4" xfId="31866" xr:uid="{00000000-0005-0000-0000-0000B8070000}"/>
    <cellStyle name="Comma 4 4 5 4" xfId="8090" xr:uid="{00000000-0005-0000-0000-0000B9070000}"/>
    <cellStyle name="Comma 4 4 5 4 2" xfId="20715" xr:uid="{00000000-0005-0000-0000-0000BA070000}"/>
    <cellStyle name="Comma 4 4 5 4 2 2" xfId="55931" xr:uid="{00000000-0005-0000-0000-0000BB070000}"/>
    <cellStyle name="Comma 4 4 5 4 3" xfId="43334" xr:uid="{00000000-0005-0000-0000-0000BC070000}"/>
    <cellStyle name="Comma 4 4 5 4 4" xfId="33320" xr:uid="{00000000-0005-0000-0000-0000BD070000}"/>
    <cellStyle name="Comma 4 4 5 5" xfId="9871" xr:uid="{00000000-0005-0000-0000-0000BE070000}"/>
    <cellStyle name="Comma 4 4 5 5 2" xfId="22491" xr:uid="{00000000-0005-0000-0000-0000BF070000}"/>
    <cellStyle name="Comma 4 4 5 5 2 2" xfId="57707" xr:uid="{00000000-0005-0000-0000-0000C0070000}"/>
    <cellStyle name="Comma 4 4 5 5 3" xfId="45110" xr:uid="{00000000-0005-0000-0000-0000C1070000}"/>
    <cellStyle name="Comma 4 4 5 5 4" xfId="35096" xr:uid="{00000000-0005-0000-0000-0000C2070000}"/>
    <cellStyle name="Comma 4 4 5 6" xfId="11664" xr:uid="{00000000-0005-0000-0000-0000C3070000}"/>
    <cellStyle name="Comma 4 4 5 6 2" xfId="24267" xr:uid="{00000000-0005-0000-0000-0000C4070000}"/>
    <cellStyle name="Comma 4 4 5 6 2 2" xfId="59483" xr:uid="{00000000-0005-0000-0000-0000C5070000}"/>
    <cellStyle name="Comma 4 4 5 6 3" xfId="46886" xr:uid="{00000000-0005-0000-0000-0000C6070000}"/>
    <cellStyle name="Comma 4 4 5 6 4" xfId="36872" xr:uid="{00000000-0005-0000-0000-0000C7070000}"/>
    <cellStyle name="Comma 4 4 5 7" xfId="16031" xr:uid="{00000000-0005-0000-0000-0000C8070000}"/>
    <cellStyle name="Comma 4 4 5 7 2" xfId="51247" xr:uid="{00000000-0005-0000-0000-0000C9070000}"/>
    <cellStyle name="Comma 4 4 5 7 3" xfId="28636" xr:uid="{00000000-0005-0000-0000-0000CA070000}"/>
    <cellStyle name="Comma 4 4 5 8" xfId="14253" xr:uid="{00000000-0005-0000-0000-0000CB070000}"/>
    <cellStyle name="Comma 4 4 5 8 2" xfId="49471" xr:uid="{00000000-0005-0000-0000-0000CC070000}"/>
    <cellStyle name="Comma 4 4 5 9" xfId="38650" xr:uid="{00000000-0005-0000-0000-0000CD070000}"/>
    <cellStyle name="Comma 4 4 6" xfId="2526" xr:uid="{00000000-0005-0000-0000-0000CE070000}"/>
    <cellStyle name="Comma 4 4 6 10" xfId="26051" xr:uid="{00000000-0005-0000-0000-0000CF070000}"/>
    <cellStyle name="Comma 4 4 6 11" xfId="60455" xr:uid="{00000000-0005-0000-0000-0000D0070000}"/>
    <cellStyle name="Comma 4 4 6 2" xfId="4352" xr:uid="{00000000-0005-0000-0000-0000D1070000}"/>
    <cellStyle name="Comma 4 4 6 2 2" xfId="16998" xr:uid="{00000000-0005-0000-0000-0000D2070000}"/>
    <cellStyle name="Comma 4 4 6 2 2 2" xfId="52214" xr:uid="{00000000-0005-0000-0000-0000D3070000}"/>
    <cellStyle name="Comma 4 4 6 2 3" xfId="39617" xr:uid="{00000000-0005-0000-0000-0000D4070000}"/>
    <cellStyle name="Comma 4 4 6 2 4" xfId="29603" xr:uid="{00000000-0005-0000-0000-0000D5070000}"/>
    <cellStyle name="Comma 4 4 6 3" xfId="5822" xr:uid="{00000000-0005-0000-0000-0000D6070000}"/>
    <cellStyle name="Comma 4 4 6 3 2" xfId="18452" xr:uid="{00000000-0005-0000-0000-0000D7070000}"/>
    <cellStyle name="Comma 4 4 6 3 2 2" xfId="53668" xr:uid="{00000000-0005-0000-0000-0000D8070000}"/>
    <cellStyle name="Comma 4 4 6 3 3" xfId="41071" xr:uid="{00000000-0005-0000-0000-0000D9070000}"/>
    <cellStyle name="Comma 4 4 6 3 4" xfId="31057" xr:uid="{00000000-0005-0000-0000-0000DA070000}"/>
    <cellStyle name="Comma 4 4 6 4" xfId="7281" xr:uid="{00000000-0005-0000-0000-0000DB070000}"/>
    <cellStyle name="Comma 4 4 6 4 2" xfId="19906" xr:uid="{00000000-0005-0000-0000-0000DC070000}"/>
    <cellStyle name="Comma 4 4 6 4 2 2" xfId="55122" xr:uid="{00000000-0005-0000-0000-0000DD070000}"/>
    <cellStyle name="Comma 4 4 6 4 3" xfId="42525" xr:uid="{00000000-0005-0000-0000-0000DE070000}"/>
    <cellStyle name="Comma 4 4 6 4 4" xfId="32511" xr:uid="{00000000-0005-0000-0000-0000DF070000}"/>
    <cellStyle name="Comma 4 4 6 5" xfId="9062" xr:uid="{00000000-0005-0000-0000-0000E0070000}"/>
    <cellStyle name="Comma 4 4 6 5 2" xfId="21682" xr:uid="{00000000-0005-0000-0000-0000E1070000}"/>
    <cellStyle name="Comma 4 4 6 5 2 2" xfId="56898" xr:uid="{00000000-0005-0000-0000-0000E2070000}"/>
    <cellStyle name="Comma 4 4 6 5 3" xfId="44301" xr:uid="{00000000-0005-0000-0000-0000E3070000}"/>
    <cellStyle name="Comma 4 4 6 5 4" xfId="34287" xr:uid="{00000000-0005-0000-0000-0000E4070000}"/>
    <cellStyle name="Comma 4 4 6 6" xfId="10855" xr:uid="{00000000-0005-0000-0000-0000E5070000}"/>
    <cellStyle name="Comma 4 4 6 6 2" xfId="23458" xr:uid="{00000000-0005-0000-0000-0000E6070000}"/>
    <cellStyle name="Comma 4 4 6 6 2 2" xfId="58674" xr:uid="{00000000-0005-0000-0000-0000E7070000}"/>
    <cellStyle name="Comma 4 4 6 6 3" xfId="46077" xr:uid="{00000000-0005-0000-0000-0000E8070000}"/>
    <cellStyle name="Comma 4 4 6 6 4" xfId="36063" xr:uid="{00000000-0005-0000-0000-0000E9070000}"/>
    <cellStyle name="Comma 4 4 6 7" xfId="15222" xr:uid="{00000000-0005-0000-0000-0000EA070000}"/>
    <cellStyle name="Comma 4 4 6 7 2" xfId="50438" xr:uid="{00000000-0005-0000-0000-0000EB070000}"/>
    <cellStyle name="Comma 4 4 6 7 3" xfId="27827" xr:uid="{00000000-0005-0000-0000-0000EC070000}"/>
    <cellStyle name="Comma 4 4 6 8" xfId="13444" xr:uid="{00000000-0005-0000-0000-0000ED070000}"/>
    <cellStyle name="Comma 4 4 6 8 2" xfId="48662" xr:uid="{00000000-0005-0000-0000-0000EE070000}"/>
    <cellStyle name="Comma 4 4 6 9" xfId="37841" xr:uid="{00000000-0005-0000-0000-0000EF070000}"/>
    <cellStyle name="Comma 4 4 7" xfId="3689" xr:uid="{00000000-0005-0000-0000-0000F0070000}"/>
    <cellStyle name="Comma 4 4 7 2" xfId="8413" xr:uid="{00000000-0005-0000-0000-0000F1070000}"/>
    <cellStyle name="Comma 4 4 7 2 2" xfId="21038" xr:uid="{00000000-0005-0000-0000-0000F2070000}"/>
    <cellStyle name="Comma 4 4 7 2 2 2" xfId="56254" xr:uid="{00000000-0005-0000-0000-0000F3070000}"/>
    <cellStyle name="Comma 4 4 7 2 3" xfId="43657" xr:uid="{00000000-0005-0000-0000-0000F4070000}"/>
    <cellStyle name="Comma 4 4 7 2 4" xfId="33643" xr:uid="{00000000-0005-0000-0000-0000F5070000}"/>
    <cellStyle name="Comma 4 4 7 3" xfId="10194" xr:uid="{00000000-0005-0000-0000-0000F6070000}"/>
    <cellStyle name="Comma 4 4 7 3 2" xfId="22814" xr:uid="{00000000-0005-0000-0000-0000F7070000}"/>
    <cellStyle name="Comma 4 4 7 3 2 2" xfId="58030" xr:uid="{00000000-0005-0000-0000-0000F8070000}"/>
    <cellStyle name="Comma 4 4 7 3 3" xfId="45433" xr:uid="{00000000-0005-0000-0000-0000F9070000}"/>
    <cellStyle name="Comma 4 4 7 3 4" xfId="35419" xr:uid="{00000000-0005-0000-0000-0000FA070000}"/>
    <cellStyle name="Comma 4 4 7 4" xfId="11989" xr:uid="{00000000-0005-0000-0000-0000FB070000}"/>
    <cellStyle name="Comma 4 4 7 4 2" xfId="24590" xr:uid="{00000000-0005-0000-0000-0000FC070000}"/>
    <cellStyle name="Comma 4 4 7 4 2 2" xfId="59806" xr:uid="{00000000-0005-0000-0000-0000FD070000}"/>
    <cellStyle name="Comma 4 4 7 4 3" xfId="47209" xr:uid="{00000000-0005-0000-0000-0000FE070000}"/>
    <cellStyle name="Comma 4 4 7 4 4" xfId="37195" xr:uid="{00000000-0005-0000-0000-0000FF070000}"/>
    <cellStyle name="Comma 4 4 7 5" xfId="16354" xr:uid="{00000000-0005-0000-0000-000000080000}"/>
    <cellStyle name="Comma 4 4 7 5 2" xfId="51570" xr:uid="{00000000-0005-0000-0000-000001080000}"/>
    <cellStyle name="Comma 4 4 7 5 3" xfId="28959" xr:uid="{00000000-0005-0000-0000-000002080000}"/>
    <cellStyle name="Comma 4 4 7 6" xfId="14576" xr:uid="{00000000-0005-0000-0000-000003080000}"/>
    <cellStyle name="Comma 4 4 7 6 2" xfId="49794" xr:uid="{00000000-0005-0000-0000-000004080000}"/>
    <cellStyle name="Comma 4 4 7 7" xfId="38973" xr:uid="{00000000-0005-0000-0000-000005080000}"/>
    <cellStyle name="Comma 4 4 7 8" xfId="27183" xr:uid="{00000000-0005-0000-0000-000006080000}"/>
    <cellStyle name="Comma 4 4 8" xfId="4025" xr:uid="{00000000-0005-0000-0000-000007080000}"/>
    <cellStyle name="Comma 4 4 8 2" xfId="16676" xr:uid="{00000000-0005-0000-0000-000008080000}"/>
    <cellStyle name="Comma 4 4 8 2 2" xfId="51892" xr:uid="{00000000-0005-0000-0000-000009080000}"/>
    <cellStyle name="Comma 4 4 8 2 3" xfId="29281" xr:uid="{00000000-0005-0000-0000-00000A080000}"/>
    <cellStyle name="Comma 4 4 8 3" xfId="13122" xr:uid="{00000000-0005-0000-0000-00000B080000}"/>
    <cellStyle name="Comma 4 4 8 3 2" xfId="48340" xr:uid="{00000000-0005-0000-0000-00000C080000}"/>
    <cellStyle name="Comma 4 4 8 4" xfId="39295" xr:uid="{00000000-0005-0000-0000-00000D080000}"/>
    <cellStyle name="Comma 4 4 8 5" xfId="25729" xr:uid="{00000000-0005-0000-0000-00000E080000}"/>
    <cellStyle name="Comma 4 4 9" xfId="5500" xr:uid="{00000000-0005-0000-0000-00000F080000}"/>
    <cellStyle name="Comma 4 4 9 2" xfId="18130" xr:uid="{00000000-0005-0000-0000-000010080000}"/>
    <cellStyle name="Comma 4 4 9 2 2" xfId="53346" xr:uid="{00000000-0005-0000-0000-000011080000}"/>
    <cellStyle name="Comma 4 4 9 3" xfId="40749" xr:uid="{00000000-0005-0000-0000-000012080000}"/>
    <cellStyle name="Comma 4 4 9 4" xfId="30735" xr:uid="{00000000-0005-0000-0000-000013080000}"/>
    <cellStyle name="Comma 4 5" xfId="205" xr:uid="{00000000-0005-0000-0000-000014080000}"/>
    <cellStyle name="Comma 4 5 10" xfId="10460" xr:uid="{00000000-0005-0000-0000-000015080000}"/>
    <cellStyle name="Comma 4 5 10 2" xfId="23076" xr:uid="{00000000-0005-0000-0000-000016080000}"/>
    <cellStyle name="Comma 4 5 10 2 2" xfId="58292" xr:uid="{00000000-0005-0000-0000-000017080000}"/>
    <cellStyle name="Comma 4 5 10 3" xfId="45695" xr:uid="{00000000-0005-0000-0000-000018080000}"/>
    <cellStyle name="Comma 4 5 10 4" xfId="35681" xr:uid="{00000000-0005-0000-0000-000019080000}"/>
    <cellStyle name="Comma 4 5 11" xfId="14980" xr:uid="{00000000-0005-0000-0000-00001A080000}"/>
    <cellStyle name="Comma 4 5 11 2" xfId="50196" xr:uid="{00000000-0005-0000-0000-00001B080000}"/>
    <cellStyle name="Comma 4 5 11 3" xfId="27585" xr:uid="{00000000-0005-0000-0000-00001C080000}"/>
    <cellStyle name="Comma 4 5 12" xfId="12393" xr:uid="{00000000-0005-0000-0000-00001D080000}"/>
    <cellStyle name="Comma 4 5 12 2" xfId="47611" xr:uid="{00000000-0005-0000-0000-00001E080000}"/>
    <cellStyle name="Comma 4 5 13" xfId="37599" xr:uid="{00000000-0005-0000-0000-00001F080000}"/>
    <cellStyle name="Comma 4 5 14" xfId="25000" xr:uid="{00000000-0005-0000-0000-000020080000}"/>
    <cellStyle name="Comma 4 5 15" xfId="60213" xr:uid="{00000000-0005-0000-0000-000021080000}"/>
    <cellStyle name="Comma 4 5 2" xfId="3116" xr:uid="{00000000-0005-0000-0000-000022080000}"/>
    <cellStyle name="Comma 4 5 2 10" xfId="25484" xr:uid="{00000000-0005-0000-0000-000023080000}"/>
    <cellStyle name="Comma 4 5 2 11" xfId="61019" xr:uid="{00000000-0005-0000-0000-000024080000}"/>
    <cellStyle name="Comma 4 5 2 2" xfId="4916" xr:uid="{00000000-0005-0000-0000-000025080000}"/>
    <cellStyle name="Comma 4 5 2 2 2" xfId="17562" xr:uid="{00000000-0005-0000-0000-000026080000}"/>
    <cellStyle name="Comma 4 5 2 2 2 2" xfId="52778" xr:uid="{00000000-0005-0000-0000-000027080000}"/>
    <cellStyle name="Comma 4 5 2 2 2 3" xfId="30167" xr:uid="{00000000-0005-0000-0000-000028080000}"/>
    <cellStyle name="Comma 4 5 2 2 3" xfId="14008" xr:uid="{00000000-0005-0000-0000-000029080000}"/>
    <cellStyle name="Comma 4 5 2 2 3 2" xfId="49226" xr:uid="{00000000-0005-0000-0000-00002A080000}"/>
    <cellStyle name="Comma 4 5 2 2 4" xfId="40181" xr:uid="{00000000-0005-0000-0000-00002B080000}"/>
    <cellStyle name="Comma 4 5 2 2 5" xfId="26615" xr:uid="{00000000-0005-0000-0000-00002C080000}"/>
    <cellStyle name="Comma 4 5 2 3" xfId="6386" xr:uid="{00000000-0005-0000-0000-00002D080000}"/>
    <cellStyle name="Comma 4 5 2 3 2" xfId="19016" xr:uid="{00000000-0005-0000-0000-00002E080000}"/>
    <cellStyle name="Comma 4 5 2 3 2 2" xfId="54232" xr:uid="{00000000-0005-0000-0000-00002F080000}"/>
    <cellStyle name="Comma 4 5 2 3 3" xfId="41635" xr:uid="{00000000-0005-0000-0000-000030080000}"/>
    <cellStyle name="Comma 4 5 2 3 4" xfId="31621" xr:uid="{00000000-0005-0000-0000-000031080000}"/>
    <cellStyle name="Comma 4 5 2 4" xfId="7845" xr:uid="{00000000-0005-0000-0000-000032080000}"/>
    <cellStyle name="Comma 4 5 2 4 2" xfId="20470" xr:uid="{00000000-0005-0000-0000-000033080000}"/>
    <cellStyle name="Comma 4 5 2 4 2 2" xfId="55686" xr:uid="{00000000-0005-0000-0000-000034080000}"/>
    <cellStyle name="Comma 4 5 2 4 3" xfId="43089" xr:uid="{00000000-0005-0000-0000-000035080000}"/>
    <cellStyle name="Comma 4 5 2 4 4" xfId="33075" xr:uid="{00000000-0005-0000-0000-000036080000}"/>
    <cellStyle name="Comma 4 5 2 5" xfId="9626" xr:uid="{00000000-0005-0000-0000-000037080000}"/>
    <cellStyle name="Comma 4 5 2 5 2" xfId="22246" xr:uid="{00000000-0005-0000-0000-000038080000}"/>
    <cellStyle name="Comma 4 5 2 5 2 2" xfId="57462" xr:uid="{00000000-0005-0000-0000-000039080000}"/>
    <cellStyle name="Comma 4 5 2 5 3" xfId="44865" xr:uid="{00000000-0005-0000-0000-00003A080000}"/>
    <cellStyle name="Comma 4 5 2 5 4" xfId="34851" xr:uid="{00000000-0005-0000-0000-00003B080000}"/>
    <cellStyle name="Comma 4 5 2 6" xfId="11419" xr:uid="{00000000-0005-0000-0000-00003C080000}"/>
    <cellStyle name="Comma 4 5 2 6 2" xfId="24022" xr:uid="{00000000-0005-0000-0000-00003D080000}"/>
    <cellStyle name="Comma 4 5 2 6 2 2" xfId="59238" xr:uid="{00000000-0005-0000-0000-00003E080000}"/>
    <cellStyle name="Comma 4 5 2 6 3" xfId="46641" xr:uid="{00000000-0005-0000-0000-00003F080000}"/>
    <cellStyle name="Comma 4 5 2 6 4" xfId="36627" xr:uid="{00000000-0005-0000-0000-000040080000}"/>
    <cellStyle name="Comma 4 5 2 7" xfId="15786" xr:uid="{00000000-0005-0000-0000-000041080000}"/>
    <cellStyle name="Comma 4 5 2 7 2" xfId="51002" xr:uid="{00000000-0005-0000-0000-000042080000}"/>
    <cellStyle name="Comma 4 5 2 7 3" xfId="28391" xr:uid="{00000000-0005-0000-0000-000043080000}"/>
    <cellStyle name="Comma 4 5 2 8" xfId="12877" xr:uid="{00000000-0005-0000-0000-000044080000}"/>
    <cellStyle name="Comma 4 5 2 8 2" xfId="48095" xr:uid="{00000000-0005-0000-0000-000045080000}"/>
    <cellStyle name="Comma 4 5 2 9" xfId="38405" xr:uid="{00000000-0005-0000-0000-000046080000}"/>
    <cellStyle name="Comma 4 5 3" xfId="3445" xr:uid="{00000000-0005-0000-0000-000047080000}"/>
    <cellStyle name="Comma 4 5 3 10" xfId="26940" xr:uid="{00000000-0005-0000-0000-000048080000}"/>
    <cellStyle name="Comma 4 5 3 11" xfId="61344" xr:uid="{00000000-0005-0000-0000-000049080000}"/>
    <cellStyle name="Comma 4 5 3 2" xfId="5241" xr:uid="{00000000-0005-0000-0000-00004A080000}"/>
    <cellStyle name="Comma 4 5 3 2 2" xfId="17887" xr:uid="{00000000-0005-0000-0000-00004B080000}"/>
    <cellStyle name="Comma 4 5 3 2 2 2" xfId="53103" xr:uid="{00000000-0005-0000-0000-00004C080000}"/>
    <cellStyle name="Comma 4 5 3 2 3" xfId="40506" xr:uid="{00000000-0005-0000-0000-00004D080000}"/>
    <cellStyle name="Comma 4 5 3 2 4" xfId="30492" xr:uid="{00000000-0005-0000-0000-00004E080000}"/>
    <cellStyle name="Comma 4 5 3 3" xfId="6711" xr:uid="{00000000-0005-0000-0000-00004F080000}"/>
    <cellStyle name="Comma 4 5 3 3 2" xfId="19341" xr:uid="{00000000-0005-0000-0000-000050080000}"/>
    <cellStyle name="Comma 4 5 3 3 2 2" xfId="54557" xr:uid="{00000000-0005-0000-0000-000051080000}"/>
    <cellStyle name="Comma 4 5 3 3 3" xfId="41960" xr:uid="{00000000-0005-0000-0000-000052080000}"/>
    <cellStyle name="Comma 4 5 3 3 4" xfId="31946" xr:uid="{00000000-0005-0000-0000-000053080000}"/>
    <cellStyle name="Comma 4 5 3 4" xfId="8170" xr:uid="{00000000-0005-0000-0000-000054080000}"/>
    <cellStyle name="Comma 4 5 3 4 2" xfId="20795" xr:uid="{00000000-0005-0000-0000-000055080000}"/>
    <cellStyle name="Comma 4 5 3 4 2 2" xfId="56011" xr:uid="{00000000-0005-0000-0000-000056080000}"/>
    <cellStyle name="Comma 4 5 3 4 3" xfId="43414" xr:uid="{00000000-0005-0000-0000-000057080000}"/>
    <cellStyle name="Comma 4 5 3 4 4" xfId="33400" xr:uid="{00000000-0005-0000-0000-000058080000}"/>
    <cellStyle name="Comma 4 5 3 5" xfId="9951" xr:uid="{00000000-0005-0000-0000-000059080000}"/>
    <cellStyle name="Comma 4 5 3 5 2" xfId="22571" xr:uid="{00000000-0005-0000-0000-00005A080000}"/>
    <cellStyle name="Comma 4 5 3 5 2 2" xfId="57787" xr:uid="{00000000-0005-0000-0000-00005B080000}"/>
    <cellStyle name="Comma 4 5 3 5 3" xfId="45190" xr:uid="{00000000-0005-0000-0000-00005C080000}"/>
    <cellStyle name="Comma 4 5 3 5 4" xfId="35176" xr:uid="{00000000-0005-0000-0000-00005D080000}"/>
    <cellStyle name="Comma 4 5 3 6" xfId="11744" xr:uid="{00000000-0005-0000-0000-00005E080000}"/>
    <cellStyle name="Comma 4 5 3 6 2" xfId="24347" xr:uid="{00000000-0005-0000-0000-00005F080000}"/>
    <cellStyle name="Comma 4 5 3 6 2 2" xfId="59563" xr:uid="{00000000-0005-0000-0000-000060080000}"/>
    <cellStyle name="Comma 4 5 3 6 3" xfId="46966" xr:uid="{00000000-0005-0000-0000-000061080000}"/>
    <cellStyle name="Comma 4 5 3 6 4" xfId="36952" xr:uid="{00000000-0005-0000-0000-000062080000}"/>
    <cellStyle name="Comma 4 5 3 7" xfId="16111" xr:uid="{00000000-0005-0000-0000-000063080000}"/>
    <cellStyle name="Comma 4 5 3 7 2" xfId="51327" xr:uid="{00000000-0005-0000-0000-000064080000}"/>
    <cellStyle name="Comma 4 5 3 7 3" xfId="28716" xr:uid="{00000000-0005-0000-0000-000065080000}"/>
    <cellStyle name="Comma 4 5 3 8" xfId="14333" xr:uid="{00000000-0005-0000-0000-000066080000}"/>
    <cellStyle name="Comma 4 5 3 8 2" xfId="49551" xr:uid="{00000000-0005-0000-0000-000067080000}"/>
    <cellStyle name="Comma 4 5 3 9" xfId="38730" xr:uid="{00000000-0005-0000-0000-000068080000}"/>
    <cellStyle name="Comma 4 5 4" xfId="2607" xr:uid="{00000000-0005-0000-0000-000069080000}"/>
    <cellStyle name="Comma 4 5 4 10" xfId="26131" xr:uid="{00000000-0005-0000-0000-00006A080000}"/>
    <cellStyle name="Comma 4 5 4 11" xfId="60535" xr:uid="{00000000-0005-0000-0000-00006B080000}"/>
    <cellStyle name="Comma 4 5 4 2" xfId="4432" xr:uid="{00000000-0005-0000-0000-00006C080000}"/>
    <cellStyle name="Comma 4 5 4 2 2" xfId="17078" xr:uid="{00000000-0005-0000-0000-00006D080000}"/>
    <cellStyle name="Comma 4 5 4 2 2 2" xfId="52294" xr:uid="{00000000-0005-0000-0000-00006E080000}"/>
    <cellStyle name="Comma 4 5 4 2 3" xfId="39697" xr:uid="{00000000-0005-0000-0000-00006F080000}"/>
    <cellStyle name="Comma 4 5 4 2 4" xfId="29683" xr:uid="{00000000-0005-0000-0000-000070080000}"/>
    <cellStyle name="Comma 4 5 4 3" xfId="5902" xr:uid="{00000000-0005-0000-0000-000071080000}"/>
    <cellStyle name="Comma 4 5 4 3 2" xfId="18532" xr:uid="{00000000-0005-0000-0000-000072080000}"/>
    <cellStyle name="Comma 4 5 4 3 2 2" xfId="53748" xr:uid="{00000000-0005-0000-0000-000073080000}"/>
    <cellStyle name="Comma 4 5 4 3 3" xfId="41151" xr:uid="{00000000-0005-0000-0000-000074080000}"/>
    <cellStyle name="Comma 4 5 4 3 4" xfId="31137" xr:uid="{00000000-0005-0000-0000-000075080000}"/>
    <cellStyle name="Comma 4 5 4 4" xfId="7361" xr:uid="{00000000-0005-0000-0000-000076080000}"/>
    <cellStyle name="Comma 4 5 4 4 2" xfId="19986" xr:uid="{00000000-0005-0000-0000-000077080000}"/>
    <cellStyle name="Comma 4 5 4 4 2 2" xfId="55202" xr:uid="{00000000-0005-0000-0000-000078080000}"/>
    <cellStyle name="Comma 4 5 4 4 3" xfId="42605" xr:uid="{00000000-0005-0000-0000-000079080000}"/>
    <cellStyle name="Comma 4 5 4 4 4" xfId="32591" xr:uid="{00000000-0005-0000-0000-00007A080000}"/>
    <cellStyle name="Comma 4 5 4 5" xfId="9142" xr:uid="{00000000-0005-0000-0000-00007B080000}"/>
    <cellStyle name="Comma 4 5 4 5 2" xfId="21762" xr:uid="{00000000-0005-0000-0000-00007C080000}"/>
    <cellStyle name="Comma 4 5 4 5 2 2" xfId="56978" xr:uid="{00000000-0005-0000-0000-00007D080000}"/>
    <cellStyle name="Comma 4 5 4 5 3" xfId="44381" xr:uid="{00000000-0005-0000-0000-00007E080000}"/>
    <cellStyle name="Comma 4 5 4 5 4" xfId="34367" xr:uid="{00000000-0005-0000-0000-00007F080000}"/>
    <cellStyle name="Comma 4 5 4 6" xfId="10935" xr:uid="{00000000-0005-0000-0000-000080080000}"/>
    <cellStyle name="Comma 4 5 4 6 2" xfId="23538" xr:uid="{00000000-0005-0000-0000-000081080000}"/>
    <cellStyle name="Comma 4 5 4 6 2 2" xfId="58754" xr:uid="{00000000-0005-0000-0000-000082080000}"/>
    <cellStyle name="Comma 4 5 4 6 3" xfId="46157" xr:uid="{00000000-0005-0000-0000-000083080000}"/>
    <cellStyle name="Comma 4 5 4 6 4" xfId="36143" xr:uid="{00000000-0005-0000-0000-000084080000}"/>
    <cellStyle name="Comma 4 5 4 7" xfId="15302" xr:uid="{00000000-0005-0000-0000-000085080000}"/>
    <cellStyle name="Comma 4 5 4 7 2" xfId="50518" xr:uid="{00000000-0005-0000-0000-000086080000}"/>
    <cellStyle name="Comma 4 5 4 7 3" xfId="27907" xr:uid="{00000000-0005-0000-0000-000087080000}"/>
    <cellStyle name="Comma 4 5 4 8" xfId="13524" xr:uid="{00000000-0005-0000-0000-000088080000}"/>
    <cellStyle name="Comma 4 5 4 8 2" xfId="48742" xr:uid="{00000000-0005-0000-0000-000089080000}"/>
    <cellStyle name="Comma 4 5 4 9" xfId="37921" xr:uid="{00000000-0005-0000-0000-00008A080000}"/>
    <cellStyle name="Comma 4 5 5" xfId="3770" xr:uid="{00000000-0005-0000-0000-00008B080000}"/>
    <cellStyle name="Comma 4 5 5 2" xfId="8493" xr:uid="{00000000-0005-0000-0000-00008C080000}"/>
    <cellStyle name="Comma 4 5 5 2 2" xfId="21118" xr:uid="{00000000-0005-0000-0000-00008D080000}"/>
    <cellStyle name="Comma 4 5 5 2 2 2" xfId="56334" xr:uid="{00000000-0005-0000-0000-00008E080000}"/>
    <cellStyle name="Comma 4 5 5 2 3" xfId="43737" xr:uid="{00000000-0005-0000-0000-00008F080000}"/>
    <cellStyle name="Comma 4 5 5 2 4" xfId="33723" xr:uid="{00000000-0005-0000-0000-000090080000}"/>
    <cellStyle name="Comma 4 5 5 3" xfId="10274" xr:uid="{00000000-0005-0000-0000-000091080000}"/>
    <cellStyle name="Comma 4 5 5 3 2" xfId="22894" xr:uid="{00000000-0005-0000-0000-000092080000}"/>
    <cellStyle name="Comma 4 5 5 3 2 2" xfId="58110" xr:uid="{00000000-0005-0000-0000-000093080000}"/>
    <cellStyle name="Comma 4 5 5 3 3" xfId="45513" xr:uid="{00000000-0005-0000-0000-000094080000}"/>
    <cellStyle name="Comma 4 5 5 3 4" xfId="35499" xr:uid="{00000000-0005-0000-0000-000095080000}"/>
    <cellStyle name="Comma 4 5 5 4" xfId="12069" xr:uid="{00000000-0005-0000-0000-000096080000}"/>
    <cellStyle name="Comma 4 5 5 4 2" xfId="24670" xr:uid="{00000000-0005-0000-0000-000097080000}"/>
    <cellStyle name="Comma 4 5 5 4 2 2" xfId="59886" xr:uid="{00000000-0005-0000-0000-000098080000}"/>
    <cellStyle name="Comma 4 5 5 4 3" xfId="47289" xr:uid="{00000000-0005-0000-0000-000099080000}"/>
    <cellStyle name="Comma 4 5 5 4 4" xfId="37275" xr:uid="{00000000-0005-0000-0000-00009A080000}"/>
    <cellStyle name="Comma 4 5 5 5" xfId="16434" xr:uid="{00000000-0005-0000-0000-00009B080000}"/>
    <cellStyle name="Comma 4 5 5 5 2" xfId="51650" xr:uid="{00000000-0005-0000-0000-00009C080000}"/>
    <cellStyle name="Comma 4 5 5 5 3" xfId="29039" xr:uid="{00000000-0005-0000-0000-00009D080000}"/>
    <cellStyle name="Comma 4 5 5 6" xfId="14656" xr:uid="{00000000-0005-0000-0000-00009E080000}"/>
    <cellStyle name="Comma 4 5 5 6 2" xfId="49874" xr:uid="{00000000-0005-0000-0000-00009F080000}"/>
    <cellStyle name="Comma 4 5 5 7" xfId="39053" xr:uid="{00000000-0005-0000-0000-0000A0080000}"/>
    <cellStyle name="Comma 4 5 5 8" xfId="27263" xr:uid="{00000000-0005-0000-0000-0000A1080000}"/>
    <cellStyle name="Comma 4 5 6" xfId="4110" xr:uid="{00000000-0005-0000-0000-0000A2080000}"/>
    <cellStyle name="Comma 4 5 6 2" xfId="16756" xr:uid="{00000000-0005-0000-0000-0000A3080000}"/>
    <cellStyle name="Comma 4 5 6 2 2" xfId="51972" xr:uid="{00000000-0005-0000-0000-0000A4080000}"/>
    <cellStyle name="Comma 4 5 6 2 3" xfId="29361" xr:uid="{00000000-0005-0000-0000-0000A5080000}"/>
    <cellStyle name="Comma 4 5 6 3" xfId="13202" xr:uid="{00000000-0005-0000-0000-0000A6080000}"/>
    <cellStyle name="Comma 4 5 6 3 2" xfId="48420" xr:uid="{00000000-0005-0000-0000-0000A7080000}"/>
    <cellStyle name="Comma 4 5 6 4" xfId="39375" xr:uid="{00000000-0005-0000-0000-0000A8080000}"/>
    <cellStyle name="Comma 4 5 6 5" xfId="25809" xr:uid="{00000000-0005-0000-0000-0000A9080000}"/>
    <cellStyle name="Comma 4 5 7" xfId="5580" xr:uid="{00000000-0005-0000-0000-0000AA080000}"/>
    <cellStyle name="Comma 4 5 7 2" xfId="18210" xr:uid="{00000000-0005-0000-0000-0000AB080000}"/>
    <cellStyle name="Comma 4 5 7 2 2" xfId="53426" xr:uid="{00000000-0005-0000-0000-0000AC080000}"/>
    <cellStyle name="Comma 4 5 7 3" xfId="40829" xr:uid="{00000000-0005-0000-0000-0000AD080000}"/>
    <cellStyle name="Comma 4 5 7 4" xfId="30815" xr:uid="{00000000-0005-0000-0000-0000AE080000}"/>
    <cellStyle name="Comma 4 5 8" xfId="7039" xr:uid="{00000000-0005-0000-0000-0000AF080000}"/>
    <cellStyle name="Comma 4 5 8 2" xfId="19664" xr:uid="{00000000-0005-0000-0000-0000B0080000}"/>
    <cellStyle name="Comma 4 5 8 2 2" xfId="54880" xr:uid="{00000000-0005-0000-0000-0000B1080000}"/>
    <cellStyle name="Comma 4 5 8 3" xfId="42283" xr:uid="{00000000-0005-0000-0000-0000B2080000}"/>
    <cellStyle name="Comma 4 5 8 4" xfId="32269" xr:uid="{00000000-0005-0000-0000-0000B3080000}"/>
    <cellStyle name="Comma 4 5 9" xfId="8820" xr:uid="{00000000-0005-0000-0000-0000B4080000}"/>
    <cellStyle name="Comma 4 5 9 2" xfId="21440" xr:uid="{00000000-0005-0000-0000-0000B5080000}"/>
    <cellStyle name="Comma 4 5 9 2 2" xfId="56656" xr:uid="{00000000-0005-0000-0000-0000B6080000}"/>
    <cellStyle name="Comma 4 5 9 3" xfId="44059" xr:uid="{00000000-0005-0000-0000-0000B7080000}"/>
    <cellStyle name="Comma 4 5 9 4" xfId="34045" xr:uid="{00000000-0005-0000-0000-0000B8080000}"/>
    <cellStyle name="Comma 4 6" xfId="2939" xr:uid="{00000000-0005-0000-0000-0000B9080000}"/>
    <cellStyle name="Comma 4 6 10" xfId="25322" xr:uid="{00000000-0005-0000-0000-0000BA080000}"/>
    <cellStyle name="Comma 4 6 11" xfId="60857" xr:uid="{00000000-0005-0000-0000-0000BB080000}"/>
    <cellStyle name="Comma 4 6 2" xfId="4754" xr:uid="{00000000-0005-0000-0000-0000BC080000}"/>
    <cellStyle name="Comma 4 6 2 2" xfId="17400" xr:uid="{00000000-0005-0000-0000-0000BD080000}"/>
    <cellStyle name="Comma 4 6 2 2 2" xfId="52616" xr:uid="{00000000-0005-0000-0000-0000BE080000}"/>
    <cellStyle name="Comma 4 6 2 2 3" xfId="30005" xr:uid="{00000000-0005-0000-0000-0000BF080000}"/>
    <cellStyle name="Comma 4 6 2 3" xfId="13846" xr:uid="{00000000-0005-0000-0000-0000C0080000}"/>
    <cellStyle name="Comma 4 6 2 3 2" xfId="49064" xr:uid="{00000000-0005-0000-0000-0000C1080000}"/>
    <cellStyle name="Comma 4 6 2 4" xfId="40019" xr:uid="{00000000-0005-0000-0000-0000C2080000}"/>
    <cellStyle name="Comma 4 6 2 5" xfId="26453" xr:uid="{00000000-0005-0000-0000-0000C3080000}"/>
    <cellStyle name="Comma 4 6 3" xfId="6224" xr:uid="{00000000-0005-0000-0000-0000C4080000}"/>
    <cellStyle name="Comma 4 6 3 2" xfId="18854" xr:uid="{00000000-0005-0000-0000-0000C5080000}"/>
    <cellStyle name="Comma 4 6 3 2 2" xfId="54070" xr:uid="{00000000-0005-0000-0000-0000C6080000}"/>
    <cellStyle name="Comma 4 6 3 3" xfId="41473" xr:uid="{00000000-0005-0000-0000-0000C7080000}"/>
    <cellStyle name="Comma 4 6 3 4" xfId="31459" xr:uid="{00000000-0005-0000-0000-0000C8080000}"/>
    <cellStyle name="Comma 4 6 4" xfId="7683" xr:uid="{00000000-0005-0000-0000-0000C9080000}"/>
    <cellStyle name="Comma 4 6 4 2" xfId="20308" xr:uid="{00000000-0005-0000-0000-0000CA080000}"/>
    <cellStyle name="Comma 4 6 4 2 2" xfId="55524" xr:uid="{00000000-0005-0000-0000-0000CB080000}"/>
    <cellStyle name="Comma 4 6 4 3" xfId="42927" xr:uid="{00000000-0005-0000-0000-0000CC080000}"/>
    <cellStyle name="Comma 4 6 4 4" xfId="32913" xr:uid="{00000000-0005-0000-0000-0000CD080000}"/>
    <cellStyle name="Comma 4 6 5" xfId="9464" xr:uid="{00000000-0005-0000-0000-0000CE080000}"/>
    <cellStyle name="Comma 4 6 5 2" xfId="22084" xr:uid="{00000000-0005-0000-0000-0000CF080000}"/>
    <cellStyle name="Comma 4 6 5 2 2" xfId="57300" xr:uid="{00000000-0005-0000-0000-0000D0080000}"/>
    <cellStyle name="Comma 4 6 5 3" xfId="44703" xr:uid="{00000000-0005-0000-0000-0000D1080000}"/>
    <cellStyle name="Comma 4 6 5 4" xfId="34689" xr:uid="{00000000-0005-0000-0000-0000D2080000}"/>
    <cellStyle name="Comma 4 6 6" xfId="11257" xr:uid="{00000000-0005-0000-0000-0000D3080000}"/>
    <cellStyle name="Comma 4 6 6 2" xfId="23860" xr:uid="{00000000-0005-0000-0000-0000D4080000}"/>
    <cellStyle name="Comma 4 6 6 2 2" xfId="59076" xr:uid="{00000000-0005-0000-0000-0000D5080000}"/>
    <cellStyle name="Comma 4 6 6 3" xfId="46479" xr:uid="{00000000-0005-0000-0000-0000D6080000}"/>
    <cellStyle name="Comma 4 6 6 4" xfId="36465" xr:uid="{00000000-0005-0000-0000-0000D7080000}"/>
    <cellStyle name="Comma 4 6 7" xfId="15624" xr:uid="{00000000-0005-0000-0000-0000D8080000}"/>
    <cellStyle name="Comma 4 6 7 2" xfId="50840" xr:uid="{00000000-0005-0000-0000-0000D9080000}"/>
    <cellStyle name="Comma 4 6 7 3" xfId="28229" xr:uid="{00000000-0005-0000-0000-0000DA080000}"/>
    <cellStyle name="Comma 4 6 8" xfId="12715" xr:uid="{00000000-0005-0000-0000-0000DB080000}"/>
    <cellStyle name="Comma 4 6 8 2" xfId="47933" xr:uid="{00000000-0005-0000-0000-0000DC080000}"/>
    <cellStyle name="Comma 4 6 9" xfId="38243" xr:uid="{00000000-0005-0000-0000-0000DD080000}"/>
    <cellStyle name="Comma 4 7" xfId="2777" xr:uid="{00000000-0005-0000-0000-0000DE080000}"/>
    <cellStyle name="Comma 4 7 10" xfId="25170" xr:uid="{00000000-0005-0000-0000-0000DF080000}"/>
    <cellStyle name="Comma 4 7 11" xfId="60705" xr:uid="{00000000-0005-0000-0000-0000E0080000}"/>
    <cellStyle name="Comma 4 7 2" xfId="4602" xr:uid="{00000000-0005-0000-0000-0000E1080000}"/>
    <cellStyle name="Comma 4 7 2 2" xfId="17248" xr:uid="{00000000-0005-0000-0000-0000E2080000}"/>
    <cellStyle name="Comma 4 7 2 2 2" xfId="52464" xr:uid="{00000000-0005-0000-0000-0000E3080000}"/>
    <cellStyle name="Comma 4 7 2 2 3" xfId="29853" xr:uid="{00000000-0005-0000-0000-0000E4080000}"/>
    <cellStyle name="Comma 4 7 2 3" xfId="13694" xr:uid="{00000000-0005-0000-0000-0000E5080000}"/>
    <cellStyle name="Comma 4 7 2 3 2" xfId="48912" xr:uid="{00000000-0005-0000-0000-0000E6080000}"/>
    <cellStyle name="Comma 4 7 2 4" xfId="39867" xr:uid="{00000000-0005-0000-0000-0000E7080000}"/>
    <cellStyle name="Comma 4 7 2 5" xfId="26301" xr:uid="{00000000-0005-0000-0000-0000E8080000}"/>
    <cellStyle name="Comma 4 7 3" xfId="6072" xr:uid="{00000000-0005-0000-0000-0000E9080000}"/>
    <cellStyle name="Comma 4 7 3 2" xfId="18702" xr:uid="{00000000-0005-0000-0000-0000EA080000}"/>
    <cellStyle name="Comma 4 7 3 2 2" xfId="53918" xr:uid="{00000000-0005-0000-0000-0000EB080000}"/>
    <cellStyle name="Comma 4 7 3 3" xfId="41321" xr:uid="{00000000-0005-0000-0000-0000EC080000}"/>
    <cellStyle name="Comma 4 7 3 4" xfId="31307" xr:uid="{00000000-0005-0000-0000-0000ED080000}"/>
    <cellStyle name="Comma 4 7 4" xfId="7531" xr:uid="{00000000-0005-0000-0000-0000EE080000}"/>
    <cellStyle name="Comma 4 7 4 2" xfId="20156" xr:uid="{00000000-0005-0000-0000-0000EF080000}"/>
    <cellStyle name="Comma 4 7 4 2 2" xfId="55372" xr:uid="{00000000-0005-0000-0000-0000F0080000}"/>
    <cellStyle name="Comma 4 7 4 3" xfId="42775" xr:uid="{00000000-0005-0000-0000-0000F1080000}"/>
    <cellStyle name="Comma 4 7 4 4" xfId="32761" xr:uid="{00000000-0005-0000-0000-0000F2080000}"/>
    <cellStyle name="Comma 4 7 5" xfId="9312" xr:uid="{00000000-0005-0000-0000-0000F3080000}"/>
    <cellStyle name="Comma 4 7 5 2" xfId="21932" xr:uid="{00000000-0005-0000-0000-0000F4080000}"/>
    <cellStyle name="Comma 4 7 5 2 2" xfId="57148" xr:uid="{00000000-0005-0000-0000-0000F5080000}"/>
    <cellStyle name="Comma 4 7 5 3" xfId="44551" xr:uid="{00000000-0005-0000-0000-0000F6080000}"/>
    <cellStyle name="Comma 4 7 5 4" xfId="34537" xr:uid="{00000000-0005-0000-0000-0000F7080000}"/>
    <cellStyle name="Comma 4 7 6" xfId="11105" xr:uid="{00000000-0005-0000-0000-0000F8080000}"/>
    <cellStyle name="Comma 4 7 6 2" xfId="23708" xr:uid="{00000000-0005-0000-0000-0000F9080000}"/>
    <cellStyle name="Comma 4 7 6 2 2" xfId="58924" xr:uid="{00000000-0005-0000-0000-0000FA080000}"/>
    <cellStyle name="Comma 4 7 6 3" xfId="46327" xr:uid="{00000000-0005-0000-0000-0000FB080000}"/>
    <cellStyle name="Comma 4 7 6 4" xfId="36313" xr:uid="{00000000-0005-0000-0000-0000FC080000}"/>
    <cellStyle name="Comma 4 7 7" xfId="15472" xr:uid="{00000000-0005-0000-0000-0000FD080000}"/>
    <cellStyle name="Comma 4 7 7 2" xfId="50688" xr:uid="{00000000-0005-0000-0000-0000FE080000}"/>
    <cellStyle name="Comma 4 7 7 3" xfId="28077" xr:uid="{00000000-0005-0000-0000-0000FF080000}"/>
    <cellStyle name="Comma 4 7 8" xfId="12563" xr:uid="{00000000-0005-0000-0000-000000090000}"/>
    <cellStyle name="Comma 4 7 8 2" xfId="47781" xr:uid="{00000000-0005-0000-0000-000001090000}"/>
    <cellStyle name="Comma 4 7 9" xfId="38091" xr:uid="{00000000-0005-0000-0000-000002090000}"/>
    <cellStyle name="Comma 4 8" xfId="3292" xr:uid="{00000000-0005-0000-0000-000003090000}"/>
    <cellStyle name="Comma 4 8 10" xfId="26788" xr:uid="{00000000-0005-0000-0000-000004090000}"/>
    <cellStyle name="Comma 4 8 11" xfId="61192" xr:uid="{00000000-0005-0000-0000-000005090000}"/>
    <cellStyle name="Comma 4 8 2" xfId="5089" xr:uid="{00000000-0005-0000-0000-000006090000}"/>
    <cellStyle name="Comma 4 8 2 2" xfId="17735" xr:uid="{00000000-0005-0000-0000-000007090000}"/>
    <cellStyle name="Comma 4 8 2 2 2" xfId="52951" xr:uid="{00000000-0005-0000-0000-000008090000}"/>
    <cellStyle name="Comma 4 8 2 3" xfId="40354" xr:uid="{00000000-0005-0000-0000-000009090000}"/>
    <cellStyle name="Comma 4 8 2 4" xfId="30340" xr:uid="{00000000-0005-0000-0000-00000A090000}"/>
    <cellStyle name="Comma 4 8 3" xfId="6559" xr:uid="{00000000-0005-0000-0000-00000B090000}"/>
    <cellStyle name="Comma 4 8 3 2" xfId="19189" xr:uid="{00000000-0005-0000-0000-00000C090000}"/>
    <cellStyle name="Comma 4 8 3 2 2" xfId="54405" xr:uid="{00000000-0005-0000-0000-00000D090000}"/>
    <cellStyle name="Comma 4 8 3 3" xfId="41808" xr:uid="{00000000-0005-0000-0000-00000E090000}"/>
    <cellStyle name="Comma 4 8 3 4" xfId="31794" xr:uid="{00000000-0005-0000-0000-00000F090000}"/>
    <cellStyle name="Comma 4 8 4" xfId="8018" xr:uid="{00000000-0005-0000-0000-000010090000}"/>
    <cellStyle name="Comma 4 8 4 2" xfId="20643" xr:uid="{00000000-0005-0000-0000-000011090000}"/>
    <cellStyle name="Comma 4 8 4 2 2" xfId="55859" xr:uid="{00000000-0005-0000-0000-000012090000}"/>
    <cellStyle name="Comma 4 8 4 3" xfId="43262" xr:uid="{00000000-0005-0000-0000-000013090000}"/>
    <cellStyle name="Comma 4 8 4 4" xfId="33248" xr:uid="{00000000-0005-0000-0000-000014090000}"/>
    <cellStyle name="Comma 4 8 5" xfId="9799" xr:uid="{00000000-0005-0000-0000-000015090000}"/>
    <cellStyle name="Comma 4 8 5 2" xfId="22419" xr:uid="{00000000-0005-0000-0000-000016090000}"/>
    <cellStyle name="Comma 4 8 5 2 2" xfId="57635" xr:uid="{00000000-0005-0000-0000-000017090000}"/>
    <cellStyle name="Comma 4 8 5 3" xfId="45038" xr:uid="{00000000-0005-0000-0000-000018090000}"/>
    <cellStyle name="Comma 4 8 5 4" xfId="35024" xr:uid="{00000000-0005-0000-0000-000019090000}"/>
    <cellStyle name="Comma 4 8 6" xfId="11592" xr:uid="{00000000-0005-0000-0000-00001A090000}"/>
    <cellStyle name="Comma 4 8 6 2" xfId="24195" xr:uid="{00000000-0005-0000-0000-00001B090000}"/>
    <cellStyle name="Comma 4 8 6 2 2" xfId="59411" xr:uid="{00000000-0005-0000-0000-00001C090000}"/>
    <cellStyle name="Comma 4 8 6 3" xfId="46814" xr:uid="{00000000-0005-0000-0000-00001D090000}"/>
    <cellStyle name="Comma 4 8 6 4" xfId="36800" xr:uid="{00000000-0005-0000-0000-00001E090000}"/>
    <cellStyle name="Comma 4 8 7" xfId="15959" xr:uid="{00000000-0005-0000-0000-00001F090000}"/>
    <cellStyle name="Comma 4 8 7 2" xfId="51175" xr:uid="{00000000-0005-0000-0000-000020090000}"/>
    <cellStyle name="Comma 4 8 7 3" xfId="28564" xr:uid="{00000000-0005-0000-0000-000021090000}"/>
    <cellStyle name="Comma 4 8 8" xfId="14181" xr:uid="{00000000-0005-0000-0000-000022090000}"/>
    <cellStyle name="Comma 4 8 8 2" xfId="49399" xr:uid="{00000000-0005-0000-0000-000023090000}"/>
    <cellStyle name="Comma 4 8 9" xfId="38578" xr:uid="{00000000-0005-0000-0000-000024090000}"/>
    <cellStyle name="Comma 4 9" xfId="2447" xr:uid="{00000000-0005-0000-0000-000025090000}"/>
    <cellStyle name="Comma 4 9 10" xfId="25979" xr:uid="{00000000-0005-0000-0000-000026090000}"/>
    <cellStyle name="Comma 4 9 11" xfId="60383" xr:uid="{00000000-0005-0000-0000-000027090000}"/>
    <cellStyle name="Comma 4 9 2" xfId="4280" xr:uid="{00000000-0005-0000-0000-000028090000}"/>
    <cellStyle name="Comma 4 9 2 2" xfId="16926" xr:uid="{00000000-0005-0000-0000-000029090000}"/>
    <cellStyle name="Comma 4 9 2 2 2" xfId="52142" xr:uid="{00000000-0005-0000-0000-00002A090000}"/>
    <cellStyle name="Comma 4 9 2 3" xfId="39545" xr:uid="{00000000-0005-0000-0000-00002B090000}"/>
    <cellStyle name="Comma 4 9 2 4" xfId="29531" xr:uid="{00000000-0005-0000-0000-00002C090000}"/>
    <cellStyle name="Comma 4 9 3" xfId="5750" xr:uid="{00000000-0005-0000-0000-00002D090000}"/>
    <cellStyle name="Comma 4 9 3 2" xfId="18380" xr:uid="{00000000-0005-0000-0000-00002E090000}"/>
    <cellStyle name="Comma 4 9 3 2 2" xfId="53596" xr:uid="{00000000-0005-0000-0000-00002F090000}"/>
    <cellStyle name="Comma 4 9 3 3" xfId="40999" xr:uid="{00000000-0005-0000-0000-000030090000}"/>
    <cellStyle name="Comma 4 9 3 4" xfId="30985" xr:uid="{00000000-0005-0000-0000-000031090000}"/>
    <cellStyle name="Comma 4 9 4" xfId="7209" xr:uid="{00000000-0005-0000-0000-000032090000}"/>
    <cellStyle name="Comma 4 9 4 2" xfId="19834" xr:uid="{00000000-0005-0000-0000-000033090000}"/>
    <cellStyle name="Comma 4 9 4 2 2" xfId="55050" xr:uid="{00000000-0005-0000-0000-000034090000}"/>
    <cellStyle name="Comma 4 9 4 3" xfId="42453" xr:uid="{00000000-0005-0000-0000-000035090000}"/>
    <cellStyle name="Comma 4 9 4 4" xfId="32439" xr:uid="{00000000-0005-0000-0000-000036090000}"/>
    <cellStyle name="Comma 4 9 5" xfId="8990" xr:uid="{00000000-0005-0000-0000-000037090000}"/>
    <cellStyle name="Comma 4 9 5 2" xfId="21610" xr:uid="{00000000-0005-0000-0000-000038090000}"/>
    <cellStyle name="Comma 4 9 5 2 2" xfId="56826" xr:uid="{00000000-0005-0000-0000-000039090000}"/>
    <cellStyle name="Comma 4 9 5 3" xfId="44229" xr:uid="{00000000-0005-0000-0000-00003A090000}"/>
    <cellStyle name="Comma 4 9 5 4" xfId="34215" xr:uid="{00000000-0005-0000-0000-00003B090000}"/>
    <cellStyle name="Comma 4 9 6" xfId="10783" xr:uid="{00000000-0005-0000-0000-00003C090000}"/>
    <cellStyle name="Comma 4 9 6 2" xfId="23386" xr:uid="{00000000-0005-0000-0000-00003D090000}"/>
    <cellStyle name="Comma 4 9 6 2 2" xfId="58602" xr:uid="{00000000-0005-0000-0000-00003E090000}"/>
    <cellStyle name="Comma 4 9 6 3" xfId="46005" xr:uid="{00000000-0005-0000-0000-00003F090000}"/>
    <cellStyle name="Comma 4 9 6 4" xfId="35991" xr:uid="{00000000-0005-0000-0000-000040090000}"/>
    <cellStyle name="Comma 4 9 7" xfId="15150" xr:uid="{00000000-0005-0000-0000-000041090000}"/>
    <cellStyle name="Comma 4 9 7 2" xfId="50366" xr:uid="{00000000-0005-0000-0000-000042090000}"/>
    <cellStyle name="Comma 4 9 7 3" xfId="27755" xr:uid="{00000000-0005-0000-0000-000043090000}"/>
    <cellStyle name="Comma 4 9 8" xfId="13372" xr:uid="{00000000-0005-0000-0000-000044090000}"/>
    <cellStyle name="Comma 4 9 8 2" xfId="48590" xr:uid="{00000000-0005-0000-0000-000045090000}"/>
    <cellStyle name="Comma 4 9 9" xfId="37769" xr:uid="{00000000-0005-0000-0000-000046090000}"/>
    <cellStyle name="Comma 5" xfId="206" xr:uid="{00000000-0005-0000-0000-000047090000}"/>
    <cellStyle name="Comma 5 2" xfId="207" xr:uid="{00000000-0005-0000-0000-000048090000}"/>
    <cellStyle name="Comma 5 2 2" xfId="208" xr:uid="{00000000-0005-0000-0000-000049090000}"/>
    <cellStyle name="Comma 5 2 2 2" xfId="209" xr:uid="{00000000-0005-0000-0000-00004A090000}"/>
    <cellStyle name="Comma 5 2 3" xfId="210" xr:uid="{00000000-0005-0000-0000-00004B090000}"/>
    <cellStyle name="Comma 5 2 3 2" xfId="211" xr:uid="{00000000-0005-0000-0000-00004C090000}"/>
    <cellStyle name="Comma 5 2 3 2 2" xfId="212" xr:uid="{00000000-0005-0000-0000-00004D090000}"/>
    <cellStyle name="Comma 5 2 3 3" xfId="213" xr:uid="{00000000-0005-0000-0000-00004E090000}"/>
    <cellStyle name="Comma 5 2 3 3 2" xfId="214" xr:uid="{00000000-0005-0000-0000-00004F090000}"/>
    <cellStyle name="Comma 5 2 3 3 2 2" xfId="215" xr:uid="{00000000-0005-0000-0000-000050090000}"/>
    <cellStyle name="Comma 5 2 3 3 3" xfId="216" xr:uid="{00000000-0005-0000-0000-000051090000}"/>
    <cellStyle name="Comma 5 2 3 3 3 2" xfId="217" xr:uid="{00000000-0005-0000-0000-000052090000}"/>
    <cellStyle name="Comma 5 2 3 3 3 2 2" xfId="218" xr:uid="{00000000-0005-0000-0000-000053090000}"/>
    <cellStyle name="Comma 5 2 3 3 3 3" xfId="219" xr:uid="{00000000-0005-0000-0000-000054090000}"/>
    <cellStyle name="Comma 5 2 3 3 4" xfId="220" xr:uid="{00000000-0005-0000-0000-000055090000}"/>
    <cellStyle name="Comma 5 2 3 3 4 2" xfId="221" xr:uid="{00000000-0005-0000-0000-000056090000}"/>
    <cellStyle name="Comma 5 2 3 3 4 2 2" xfId="222" xr:uid="{00000000-0005-0000-0000-000057090000}"/>
    <cellStyle name="Comma 5 2 3 3 4 3" xfId="223" xr:uid="{00000000-0005-0000-0000-000058090000}"/>
    <cellStyle name="Comma 5 2 3 3 4 3 2" xfId="224" xr:uid="{00000000-0005-0000-0000-000059090000}"/>
    <cellStyle name="Comma 5 2 3 3 4 4" xfId="225" xr:uid="{00000000-0005-0000-0000-00005A090000}"/>
    <cellStyle name="Comma 5 2 3 3 4 4 2" xfId="226" xr:uid="{00000000-0005-0000-0000-00005B090000}"/>
    <cellStyle name="Comma 5 2 3 3 4 4 2 2" xfId="227" xr:uid="{00000000-0005-0000-0000-00005C090000}"/>
    <cellStyle name="Comma 5 2 3 3 4 4 2 2 2" xfId="228" xr:uid="{00000000-0005-0000-0000-00005D090000}"/>
    <cellStyle name="Comma 5 2 3 3 4 4 2 3" xfId="229" xr:uid="{00000000-0005-0000-0000-00005E090000}"/>
    <cellStyle name="Comma 5 2 3 3 4 4 2 3 2" xfId="230" xr:uid="{00000000-0005-0000-0000-00005F090000}"/>
    <cellStyle name="Comma 5 2 3 3 4 4 2 3 2 2" xfId="231" xr:uid="{00000000-0005-0000-0000-000060090000}"/>
    <cellStyle name="Comma 5 2 3 3 4 4 2 3 3" xfId="232" xr:uid="{00000000-0005-0000-0000-000061090000}"/>
    <cellStyle name="Comma 5 2 3 3 4 4 2 3 3 2" xfId="233" xr:uid="{00000000-0005-0000-0000-000062090000}"/>
    <cellStyle name="Comma 5 2 3 3 4 4 2 3 3 2 2" xfId="234" xr:uid="{00000000-0005-0000-0000-000063090000}"/>
    <cellStyle name="Comma 5 2 3 3 4 4 2 3 3 3" xfId="235" xr:uid="{00000000-0005-0000-0000-000064090000}"/>
    <cellStyle name="Comma 5 2 3 3 4 4 2 3 4" xfId="236" xr:uid="{00000000-0005-0000-0000-000065090000}"/>
    <cellStyle name="Comma 5 2 3 3 4 4 2 4" xfId="237" xr:uid="{00000000-0005-0000-0000-000066090000}"/>
    <cellStyle name="Comma 5 2 3 3 4 4 3" xfId="238" xr:uid="{00000000-0005-0000-0000-000067090000}"/>
    <cellStyle name="Comma 5 2 3 3 4 4 3 2" xfId="239" xr:uid="{00000000-0005-0000-0000-000068090000}"/>
    <cellStyle name="Comma 5 2 3 3 4 4 4" xfId="240" xr:uid="{00000000-0005-0000-0000-000069090000}"/>
    <cellStyle name="Comma 5 2 3 3 4 4 4 2" xfId="241" xr:uid="{00000000-0005-0000-0000-00006A090000}"/>
    <cellStyle name="Comma 5 2 3 3 4 4 4 2 2" xfId="242" xr:uid="{00000000-0005-0000-0000-00006B090000}"/>
    <cellStyle name="Comma 5 2 3 3 4 4 4 3" xfId="243" xr:uid="{00000000-0005-0000-0000-00006C090000}"/>
    <cellStyle name="Comma 5 2 3 3 4 4 4 3 2" xfId="244" xr:uid="{00000000-0005-0000-0000-00006D090000}"/>
    <cellStyle name="Comma 5 2 3 3 4 4 4 3 2 2" xfId="245" xr:uid="{00000000-0005-0000-0000-00006E090000}"/>
    <cellStyle name="Comma 5 2 3 3 4 4 4 3 3" xfId="246" xr:uid="{00000000-0005-0000-0000-00006F090000}"/>
    <cellStyle name="Comma 5 2 3 3 4 4 4 4" xfId="247" xr:uid="{00000000-0005-0000-0000-000070090000}"/>
    <cellStyle name="Comma 5 2 3 3 4 4 5" xfId="248" xr:uid="{00000000-0005-0000-0000-000071090000}"/>
    <cellStyle name="Comma 5 2 3 3 4 5" xfId="249" xr:uid="{00000000-0005-0000-0000-000072090000}"/>
    <cellStyle name="Comma 5 2 3 3 5" xfId="250" xr:uid="{00000000-0005-0000-0000-000073090000}"/>
    <cellStyle name="Comma 5 2 3 4" xfId="251" xr:uid="{00000000-0005-0000-0000-000074090000}"/>
    <cellStyle name="Comma 5 2 3 4 2" xfId="252" xr:uid="{00000000-0005-0000-0000-000075090000}"/>
    <cellStyle name="Comma 5 2 3 4 2 2" xfId="253" xr:uid="{00000000-0005-0000-0000-000076090000}"/>
    <cellStyle name="Comma 5 2 3 4 3" xfId="254" xr:uid="{00000000-0005-0000-0000-000077090000}"/>
    <cellStyle name="Comma 5 2 3 5" xfId="255" xr:uid="{00000000-0005-0000-0000-000078090000}"/>
    <cellStyle name="Comma 5 2 3 5 2" xfId="256" xr:uid="{00000000-0005-0000-0000-000079090000}"/>
    <cellStyle name="Comma 5 2 3 5 2 2" xfId="257" xr:uid="{00000000-0005-0000-0000-00007A090000}"/>
    <cellStyle name="Comma 5 2 3 5 3" xfId="258" xr:uid="{00000000-0005-0000-0000-00007B090000}"/>
    <cellStyle name="Comma 5 2 3 5 3 2" xfId="259" xr:uid="{00000000-0005-0000-0000-00007C090000}"/>
    <cellStyle name="Comma 5 2 3 5 4" xfId="260" xr:uid="{00000000-0005-0000-0000-00007D090000}"/>
    <cellStyle name="Comma 5 2 3 5 4 2" xfId="261" xr:uid="{00000000-0005-0000-0000-00007E090000}"/>
    <cellStyle name="Comma 5 2 3 5 4 2 2" xfId="262" xr:uid="{00000000-0005-0000-0000-00007F090000}"/>
    <cellStyle name="Comma 5 2 3 5 4 2 2 2" xfId="263" xr:uid="{00000000-0005-0000-0000-000080090000}"/>
    <cellStyle name="Comma 5 2 3 5 4 2 3" xfId="264" xr:uid="{00000000-0005-0000-0000-000081090000}"/>
    <cellStyle name="Comma 5 2 3 5 4 2 3 2" xfId="265" xr:uid="{00000000-0005-0000-0000-000082090000}"/>
    <cellStyle name="Comma 5 2 3 5 4 2 3 2 2" xfId="266" xr:uid="{00000000-0005-0000-0000-000083090000}"/>
    <cellStyle name="Comma 5 2 3 5 4 2 3 3" xfId="267" xr:uid="{00000000-0005-0000-0000-000084090000}"/>
    <cellStyle name="Comma 5 2 3 5 4 2 3 3 2" xfId="268" xr:uid="{00000000-0005-0000-0000-000085090000}"/>
    <cellStyle name="Comma 5 2 3 5 4 2 3 3 2 2" xfId="269" xr:uid="{00000000-0005-0000-0000-000086090000}"/>
    <cellStyle name="Comma 5 2 3 5 4 2 3 3 3" xfId="270" xr:uid="{00000000-0005-0000-0000-000087090000}"/>
    <cellStyle name="Comma 5 2 3 5 4 2 3 4" xfId="271" xr:uid="{00000000-0005-0000-0000-000088090000}"/>
    <cellStyle name="Comma 5 2 3 5 4 2 4" xfId="272" xr:uid="{00000000-0005-0000-0000-000089090000}"/>
    <cellStyle name="Comma 5 2 3 5 4 3" xfId="273" xr:uid="{00000000-0005-0000-0000-00008A090000}"/>
    <cellStyle name="Comma 5 2 3 5 4 3 2" xfId="274" xr:uid="{00000000-0005-0000-0000-00008B090000}"/>
    <cellStyle name="Comma 5 2 3 5 4 4" xfId="275" xr:uid="{00000000-0005-0000-0000-00008C090000}"/>
    <cellStyle name="Comma 5 2 3 5 4 4 2" xfId="276" xr:uid="{00000000-0005-0000-0000-00008D090000}"/>
    <cellStyle name="Comma 5 2 3 5 4 4 2 2" xfId="277" xr:uid="{00000000-0005-0000-0000-00008E090000}"/>
    <cellStyle name="Comma 5 2 3 5 4 4 3" xfId="278" xr:uid="{00000000-0005-0000-0000-00008F090000}"/>
    <cellStyle name="Comma 5 2 3 5 4 4 3 2" xfId="279" xr:uid="{00000000-0005-0000-0000-000090090000}"/>
    <cellStyle name="Comma 5 2 3 5 4 4 3 2 2" xfId="280" xr:uid="{00000000-0005-0000-0000-000091090000}"/>
    <cellStyle name="Comma 5 2 3 5 4 4 3 3" xfId="281" xr:uid="{00000000-0005-0000-0000-000092090000}"/>
    <cellStyle name="Comma 5 2 3 5 4 4 4" xfId="282" xr:uid="{00000000-0005-0000-0000-000093090000}"/>
    <cellStyle name="Comma 5 2 3 5 4 5" xfId="283" xr:uid="{00000000-0005-0000-0000-000094090000}"/>
    <cellStyle name="Comma 5 2 3 5 5" xfId="284" xr:uid="{00000000-0005-0000-0000-000095090000}"/>
    <cellStyle name="Comma 5 2 3 6" xfId="285" xr:uid="{00000000-0005-0000-0000-000096090000}"/>
    <cellStyle name="Comma 5 2 4" xfId="286" xr:uid="{00000000-0005-0000-0000-000097090000}"/>
    <cellStyle name="Comma 5 2 4 2" xfId="287" xr:uid="{00000000-0005-0000-0000-000098090000}"/>
    <cellStyle name="Comma 5 2 4 2 2" xfId="288" xr:uid="{00000000-0005-0000-0000-000099090000}"/>
    <cellStyle name="Comma 5 2 4 3" xfId="289" xr:uid="{00000000-0005-0000-0000-00009A090000}"/>
    <cellStyle name="Comma 5 2 4 3 2" xfId="290" xr:uid="{00000000-0005-0000-0000-00009B090000}"/>
    <cellStyle name="Comma 5 2 4 3 2 2" xfId="291" xr:uid="{00000000-0005-0000-0000-00009C090000}"/>
    <cellStyle name="Comma 5 2 4 3 3" xfId="292" xr:uid="{00000000-0005-0000-0000-00009D090000}"/>
    <cellStyle name="Comma 5 2 4 4" xfId="293" xr:uid="{00000000-0005-0000-0000-00009E090000}"/>
    <cellStyle name="Comma 5 2 4 4 2" xfId="294" xr:uid="{00000000-0005-0000-0000-00009F090000}"/>
    <cellStyle name="Comma 5 2 4 4 2 2" xfId="295" xr:uid="{00000000-0005-0000-0000-0000A0090000}"/>
    <cellStyle name="Comma 5 2 4 4 3" xfId="296" xr:uid="{00000000-0005-0000-0000-0000A1090000}"/>
    <cellStyle name="Comma 5 2 4 4 3 2" xfId="297" xr:uid="{00000000-0005-0000-0000-0000A2090000}"/>
    <cellStyle name="Comma 5 2 4 4 4" xfId="298" xr:uid="{00000000-0005-0000-0000-0000A3090000}"/>
    <cellStyle name="Comma 5 2 4 4 4 2" xfId="299" xr:uid="{00000000-0005-0000-0000-0000A4090000}"/>
    <cellStyle name="Comma 5 2 4 4 4 2 2" xfId="300" xr:uid="{00000000-0005-0000-0000-0000A5090000}"/>
    <cellStyle name="Comma 5 2 4 4 4 2 2 2" xfId="301" xr:uid="{00000000-0005-0000-0000-0000A6090000}"/>
    <cellStyle name="Comma 5 2 4 4 4 2 3" xfId="302" xr:uid="{00000000-0005-0000-0000-0000A7090000}"/>
    <cellStyle name="Comma 5 2 4 4 4 2 3 2" xfId="303" xr:uid="{00000000-0005-0000-0000-0000A8090000}"/>
    <cellStyle name="Comma 5 2 4 4 4 2 3 2 2" xfId="304" xr:uid="{00000000-0005-0000-0000-0000A9090000}"/>
    <cellStyle name="Comma 5 2 4 4 4 2 3 3" xfId="305" xr:uid="{00000000-0005-0000-0000-0000AA090000}"/>
    <cellStyle name="Comma 5 2 4 4 4 2 3 3 2" xfId="306" xr:uid="{00000000-0005-0000-0000-0000AB090000}"/>
    <cellStyle name="Comma 5 2 4 4 4 2 3 3 2 2" xfId="307" xr:uid="{00000000-0005-0000-0000-0000AC090000}"/>
    <cellStyle name="Comma 5 2 4 4 4 2 3 3 3" xfId="308" xr:uid="{00000000-0005-0000-0000-0000AD090000}"/>
    <cellStyle name="Comma 5 2 4 4 4 2 3 4" xfId="309" xr:uid="{00000000-0005-0000-0000-0000AE090000}"/>
    <cellStyle name="Comma 5 2 4 4 4 2 4" xfId="310" xr:uid="{00000000-0005-0000-0000-0000AF090000}"/>
    <cellStyle name="Comma 5 2 4 4 4 3" xfId="311" xr:uid="{00000000-0005-0000-0000-0000B0090000}"/>
    <cellStyle name="Comma 5 2 4 4 4 3 2" xfId="312" xr:uid="{00000000-0005-0000-0000-0000B1090000}"/>
    <cellStyle name="Comma 5 2 4 4 4 4" xfId="313" xr:uid="{00000000-0005-0000-0000-0000B2090000}"/>
    <cellStyle name="Comma 5 2 4 4 4 4 2" xfId="314" xr:uid="{00000000-0005-0000-0000-0000B3090000}"/>
    <cellStyle name="Comma 5 2 4 4 4 4 2 2" xfId="315" xr:uid="{00000000-0005-0000-0000-0000B4090000}"/>
    <cellStyle name="Comma 5 2 4 4 4 4 3" xfId="316" xr:uid="{00000000-0005-0000-0000-0000B5090000}"/>
    <cellStyle name="Comma 5 2 4 4 4 4 3 2" xfId="317" xr:uid="{00000000-0005-0000-0000-0000B6090000}"/>
    <cellStyle name="Comma 5 2 4 4 4 4 3 2 2" xfId="318" xr:uid="{00000000-0005-0000-0000-0000B7090000}"/>
    <cellStyle name="Comma 5 2 4 4 4 4 3 3" xfId="319" xr:uid="{00000000-0005-0000-0000-0000B8090000}"/>
    <cellStyle name="Comma 5 2 4 4 4 4 4" xfId="320" xr:uid="{00000000-0005-0000-0000-0000B9090000}"/>
    <cellStyle name="Comma 5 2 4 4 4 5" xfId="321" xr:uid="{00000000-0005-0000-0000-0000BA090000}"/>
    <cellStyle name="Comma 5 2 4 4 5" xfId="322" xr:uid="{00000000-0005-0000-0000-0000BB090000}"/>
    <cellStyle name="Comma 5 2 4 5" xfId="323" xr:uid="{00000000-0005-0000-0000-0000BC090000}"/>
    <cellStyle name="Comma 5 2 5" xfId="324" xr:uid="{00000000-0005-0000-0000-0000BD090000}"/>
    <cellStyle name="Comma 5 2 5 2" xfId="325" xr:uid="{00000000-0005-0000-0000-0000BE090000}"/>
    <cellStyle name="Comma 5 2 5 2 2" xfId="326" xr:uid="{00000000-0005-0000-0000-0000BF090000}"/>
    <cellStyle name="Comma 5 2 5 3" xfId="327" xr:uid="{00000000-0005-0000-0000-0000C0090000}"/>
    <cellStyle name="Comma 5 2 6" xfId="328" xr:uid="{00000000-0005-0000-0000-0000C1090000}"/>
    <cellStyle name="Comma 5 2 6 2" xfId="329" xr:uid="{00000000-0005-0000-0000-0000C2090000}"/>
    <cellStyle name="Comma 5 2 6 2 2" xfId="330" xr:uid="{00000000-0005-0000-0000-0000C3090000}"/>
    <cellStyle name="Comma 5 2 6 3" xfId="331" xr:uid="{00000000-0005-0000-0000-0000C4090000}"/>
    <cellStyle name="Comma 5 2 6 3 2" xfId="332" xr:uid="{00000000-0005-0000-0000-0000C5090000}"/>
    <cellStyle name="Comma 5 2 6 4" xfId="333" xr:uid="{00000000-0005-0000-0000-0000C6090000}"/>
    <cellStyle name="Comma 5 2 6 4 2" xfId="334" xr:uid="{00000000-0005-0000-0000-0000C7090000}"/>
    <cellStyle name="Comma 5 2 6 4 2 2" xfId="335" xr:uid="{00000000-0005-0000-0000-0000C8090000}"/>
    <cellStyle name="Comma 5 2 6 4 2 2 2" xfId="336" xr:uid="{00000000-0005-0000-0000-0000C9090000}"/>
    <cellStyle name="Comma 5 2 6 4 2 3" xfId="337" xr:uid="{00000000-0005-0000-0000-0000CA090000}"/>
    <cellStyle name="Comma 5 2 6 4 2 3 2" xfId="338" xr:uid="{00000000-0005-0000-0000-0000CB090000}"/>
    <cellStyle name="Comma 5 2 6 4 2 3 2 2" xfId="339" xr:uid="{00000000-0005-0000-0000-0000CC090000}"/>
    <cellStyle name="Comma 5 2 6 4 2 3 3" xfId="340" xr:uid="{00000000-0005-0000-0000-0000CD090000}"/>
    <cellStyle name="Comma 5 2 6 4 2 3 3 2" xfId="341" xr:uid="{00000000-0005-0000-0000-0000CE090000}"/>
    <cellStyle name="Comma 5 2 6 4 2 3 3 2 2" xfId="342" xr:uid="{00000000-0005-0000-0000-0000CF090000}"/>
    <cellStyle name="Comma 5 2 6 4 2 3 3 3" xfId="343" xr:uid="{00000000-0005-0000-0000-0000D0090000}"/>
    <cellStyle name="Comma 5 2 6 4 2 3 4" xfId="344" xr:uid="{00000000-0005-0000-0000-0000D1090000}"/>
    <cellStyle name="Comma 5 2 6 4 2 4" xfId="345" xr:uid="{00000000-0005-0000-0000-0000D2090000}"/>
    <cellStyle name="Comma 5 2 6 4 3" xfId="346" xr:uid="{00000000-0005-0000-0000-0000D3090000}"/>
    <cellStyle name="Comma 5 2 6 4 3 2" xfId="347" xr:uid="{00000000-0005-0000-0000-0000D4090000}"/>
    <cellStyle name="Comma 5 2 6 4 4" xfId="348" xr:uid="{00000000-0005-0000-0000-0000D5090000}"/>
    <cellStyle name="Comma 5 2 6 4 4 2" xfId="349" xr:uid="{00000000-0005-0000-0000-0000D6090000}"/>
    <cellStyle name="Comma 5 2 6 4 4 2 2" xfId="350" xr:uid="{00000000-0005-0000-0000-0000D7090000}"/>
    <cellStyle name="Comma 5 2 6 4 4 3" xfId="351" xr:uid="{00000000-0005-0000-0000-0000D8090000}"/>
    <cellStyle name="Comma 5 2 6 4 4 3 2" xfId="352" xr:uid="{00000000-0005-0000-0000-0000D9090000}"/>
    <cellStyle name="Comma 5 2 6 4 4 3 2 2" xfId="353" xr:uid="{00000000-0005-0000-0000-0000DA090000}"/>
    <cellStyle name="Comma 5 2 6 4 4 3 3" xfId="354" xr:uid="{00000000-0005-0000-0000-0000DB090000}"/>
    <cellStyle name="Comma 5 2 6 4 4 4" xfId="355" xr:uid="{00000000-0005-0000-0000-0000DC090000}"/>
    <cellStyle name="Comma 5 2 6 4 5" xfId="356" xr:uid="{00000000-0005-0000-0000-0000DD090000}"/>
    <cellStyle name="Comma 5 2 6 5" xfId="357" xr:uid="{00000000-0005-0000-0000-0000DE090000}"/>
    <cellStyle name="Comma 5 2 7" xfId="358" xr:uid="{00000000-0005-0000-0000-0000DF090000}"/>
    <cellStyle name="Comma 5 3" xfId="359" xr:uid="{00000000-0005-0000-0000-0000E0090000}"/>
    <cellStyle name="Comma 5 3 2" xfId="360" xr:uid="{00000000-0005-0000-0000-0000E1090000}"/>
    <cellStyle name="Comma 5 4" xfId="361" xr:uid="{00000000-0005-0000-0000-0000E2090000}"/>
    <cellStyle name="Comma 5 4 10" xfId="3636" xr:uid="{00000000-0005-0000-0000-0000E3090000}"/>
    <cellStyle name="Comma 5 4 10 2" xfId="8360" xr:uid="{00000000-0005-0000-0000-0000E4090000}"/>
    <cellStyle name="Comma 5 4 10 2 2" xfId="20985" xr:uid="{00000000-0005-0000-0000-0000E5090000}"/>
    <cellStyle name="Comma 5 4 10 2 2 2" xfId="56201" xr:uid="{00000000-0005-0000-0000-0000E6090000}"/>
    <cellStyle name="Comma 5 4 10 2 3" xfId="43604" xr:uid="{00000000-0005-0000-0000-0000E7090000}"/>
    <cellStyle name="Comma 5 4 10 2 4" xfId="33590" xr:uid="{00000000-0005-0000-0000-0000E8090000}"/>
    <cellStyle name="Comma 5 4 10 3" xfId="10141" xr:uid="{00000000-0005-0000-0000-0000E9090000}"/>
    <cellStyle name="Comma 5 4 10 3 2" xfId="22761" xr:uid="{00000000-0005-0000-0000-0000EA090000}"/>
    <cellStyle name="Comma 5 4 10 3 2 2" xfId="57977" xr:uid="{00000000-0005-0000-0000-0000EB090000}"/>
    <cellStyle name="Comma 5 4 10 3 3" xfId="45380" xr:uid="{00000000-0005-0000-0000-0000EC090000}"/>
    <cellStyle name="Comma 5 4 10 3 4" xfId="35366" xr:uid="{00000000-0005-0000-0000-0000ED090000}"/>
    <cellStyle name="Comma 5 4 10 4" xfId="11936" xr:uid="{00000000-0005-0000-0000-0000EE090000}"/>
    <cellStyle name="Comma 5 4 10 4 2" xfId="24537" xr:uid="{00000000-0005-0000-0000-0000EF090000}"/>
    <cellStyle name="Comma 5 4 10 4 2 2" xfId="59753" xr:uid="{00000000-0005-0000-0000-0000F0090000}"/>
    <cellStyle name="Comma 5 4 10 4 3" xfId="47156" xr:uid="{00000000-0005-0000-0000-0000F1090000}"/>
    <cellStyle name="Comma 5 4 10 4 4" xfId="37142" xr:uid="{00000000-0005-0000-0000-0000F2090000}"/>
    <cellStyle name="Comma 5 4 10 5" xfId="16301" xr:uid="{00000000-0005-0000-0000-0000F3090000}"/>
    <cellStyle name="Comma 5 4 10 5 2" xfId="51517" xr:uid="{00000000-0005-0000-0000-0000F4090000}"/>
    <cellStyle name="Comma 5 4 10 5 3" xfId="28906" xr:uid="{00000000-0005-0000-0000-0000F5090000}"/>
    <cellStyle name="Comma 5 4 10 6" xfId="14523" xr:uid="{00000000-0005-0000-0000-0000F6090000}"/>
    <cellStyle name="Comma 5 4 10 6 2" xfId="49741" xr:uid="{00000000-0005-0000-0000-0000F7090000}"/>
    <cellStyle name="Comma 5 4 10 7" xfId="38920" xr:uid="{00000000-0005-0000-0000-0000F8090000}"/>
    <cellStyle name="Comma 5 4 10 8" xfId="27130" xr:uid="{00000000-0005-0000-0000-0000F9090000}"/>
    <cellStyle name="Comma 5 4 11" xfId="3962" xr:uid="{00000000-0005-0000-0000-0000FA090000}"/>
    <cellStyle name="Comma 5 4 11 2" xfId="16623" xr:uid="{00000000-0005-0000-0000-0000FB090000}"/>
    <cellStyle name="Comma 5 4 11 2 2" xfId="51839" xr:uid="{00000000-0005-0000-0000-0000FC090000}"/>
    <cellStyle name="Comma 5 4 11 2 3" xfId="29228" xr:uid="{00000000-0005-0000-0000-0000FD090000}"/>
    <cellStyle name="Comma 5 4 11 3" xfId="13069" xr:uid="{00000000-0005-0000-0000-0000FE090000}"/>
    <cellStyle name="Comma 5 4 11 3 2" xfId="48287" xr:uid="{00000000-0005-0000-0000-0000FF090000}"/>
    <cellStyle name="Comma 5 4 11 4" xfId="39242" xr:uid="{00000000-0005-0000-0000-0000000A0000}"/>
    <cellStyle name="Comma 5 4 11 5" xfId="25676" xr:uid="{00000000-0005-0000-0000-0000010A0000}"/>
    <cellStyle name="Comma 5 4 12" xfId="5447" xr:uid="{00000000-0005-0000-0000-0000020A0000}"/>
    <cellStyle name="Comma 5 4 12 2" xfId="18077" xr:uid="{00000000-0005-0000-0000-0000030A0000}"/>
    <cellStyle name="Comma 5 4 12 2 2" xfId="53293" xr:uid="{00000000-0005-0000-0000-0000040A0000}"/>
    <cellStyle name="Comma 5 4 12 3" xfId="40696" xr:uid="{00000000-0005-0000-0000-0000050A0000}"/>
    <cellStyle name="Comma 5 4 12 4" xfId="30682" xr:uid="{00000000-0005-0000-0000-0000060A0000}"/>
    <cellStyle name="Comma 5 4 13" xfId="6903" xr:uid="{00000000-0005-0000-0000-0000070A0000}"/>
    <cellStyle name="Comma 5 4 13 2" xfId="19531" xr:uid="{00000000-0005-0000-0000-0000080A0000}"/>
    <cellStyle name="Comma 5 4 13 2 2" xfId="54747" xr:uid="{00000000-0005-0000-0000-0000090A0000}"/>
    <cellStyle name="Comma 5 4 13 3" xfId="42150" xr:uid="{00000000-0005-0000-0000-00000A0A0000}"/>
    <cellStyle name="Comma 5 4 13 4" xfId="32136" xr:uid="{00000000-0005-0000-0000-00000B0A0000}"/>
    <cellStyle name="Comma 5 4 14" xfId="8685" xr:uid="{00000000-0005-0000-0000-00000C0A0000}"/>
    <cellStyle name="Comma 5 4 14 2" xfId="21307" xr:uid="{00000000-0005-0000-0000-00000D0A0000}"/>
    <cellStyle name="Comma 5 4 14 2 2" xfId="56523" xr:uid="{00000000-0005-0000-0000-00000E0A0000}"/>
    <cellStyle name="Comma 5 4 14 3" xfId="43926" xr:uid="{00000000-0005-0000-0000-00000F0A0000}"/>
    <cellStyle name="Comma 5 4 14 4" xfId="33912" xr:uid="{00000000-0005-0000-0000-0000100A0000}"/>
    <cellStyle name="Comma 5 4 15" xfId="10462" xr:uid="{00000000-0005-0000-0000-0000110A0000}"/>
    <cellStyle name="Comma 5 4 15 2" xfId="23077" xr:uid="{00000000-0005-0000-0000-0000120A0000}"/>
    <cellStyle name="Comma 5 4 15 2 2" xfId="58293" xr:uid="{00000000-0005-0000-0000-0000130A0000}"/>
    <cellStyle name="Comma 5 4 15 3" xfId="45696" xr:uid="{00000000-0005-0000-0000-0000140A0000}"/>
    <cellStyle name="Comma 5 4 15 4" xfId="35682" xr:uid="{00000000-0005-0000-0000-0000150A0000}"/>
    <cellStyle name="Comma 5 4 16" xfId="14846" xr:uid="{00000000-0005-0000-0000-0000160A0000}"/>
    <cellStyle name="Comma 5 4 16 2" xfId="50063" xr:uid="{00000000-0005-0000-0000-0000170A0000}"/>
    <cellStyle name="Comma 5 4 16 3" xfId="27452" xr:uid="{00000000-0005-0000-0000-0000180A0000}"/>
    <cellStyle name="Comma 5 4 17" xfId="12260" xr:uid="{00000000-0005-0000-0000-0000190A0000}"/>
    <cellStyle name="Comma 5 4 17 2" xfId="47478" xr:uid="{00000000-0005-0000-0000-00001A0A0000}"/>
    <cellStyle name="Comma 5 4 18" xfId="37465" xr:uid="{00000000-0005-0000-0000-00001B0A0000}"/>
    <cellStyle name="Comma 5 4 19" xfId="24867" xr:uid="{00000000-0005-0000-0000-00001C0A0000}"/>
    <cellStyle name="Comma 5 4 2" xfId="362" xr:uid="{00000000-0005-0000-0000-00001D0A0000}"/>
    <cellStyle name="Comma 5 4 2 10" xfId="5448" xr:uid="{00000000-0005-0000-0000-00001E0A0000}"/>
    <cellStyle name="Comma 5 4 2 10 2" xfId="18078" xr:uid="{00000000-0005-0000-0000-00001F0A0000}"/>
    <cellStyle name="Comma 5 4 2 10 2 2" xfId="53294" xr:uid="{00000000-0005-0000-0000-0000200A0000}"/>
    <cellStyle name="Comma 5 4 2 10 3" xfId="40697" xr:uid="{00000000-0005-0000-0000-0000210A0000}"/>
    <cellStyle name="Comma 5 4 2 10 4" xfId="30683" xr:uid="{00000000-0005-0000-0000-0000220A0000}"/>
    <cellStyle name="Comma 5 4 2 11" xfId="6904" xr:uid="{00000000-0005-0000-0000-0000230A0000}"/>
    <cellStyle name="Comma 5 4 2 11 2" xfId="19532" xr:uid="{00000000-0005-0000-0000-0000240A0000}"/>
    <cellStyle name="Comma 5 4 2 11 2 2" xfId="54748" xr:uid="{00000000-0005-0000-0000-0000250A0000}"/>
    <cellStyle name="Comma 5 4 2 11 3" xfId="42151" xr:uid="{00000000-0005-0000-0000-0000260A0000}"/>
    <cellStyle name="Comma 5 4 2 11 4" xfId="32137" xr:uid="{00000000-0005-0000-0000-0000270A0000}"/>
    <cellStyle name="Comma 5 4 2 12" xfId="8686" xr:uid="{00000000-0005-0000-0000-0000280A0000}"/>
    <cellStyle name="Comma 5 4 2 12 2" xfId="21308" xr:uid="{00000000-0005-0000-0000-0000290A0000}"/>
    <cellStyle name="Comma 5 4 2 12 2 2" xfId="56524" xr:uid="{00000000-0005-0000-0000-00002A0A0000}"/>
    <cellStyle name="Comma 5 4 2 12 3" xfId="43927" xr:uid="{00000000-0005-0000-0000-00002B0A0000}"/>
    <cellStyle name="Comma 5 4 2 12 4" xfId="33913" xr:uid="{00000000-0005-0000-0000-00002C0A0000}"/>
    <cellStyle name="Comma 5 4 2 13" xfId="10463" xr:uid="{00000000-0005-0000-0000-00002D0A0000}"/>
    <cellStyle name="Comma 5 4 2 13 2" xfId="23078" xr:uid="{00000000-0005-0000-0000-00002E0A0000}"/>
    <cellStyle name="Comma 5 4 2 13 2 2" xfId="58294" xr:uid="{00000000-0005-0000-0000-00002F0A0000}"/>
    <cellStyle name="Comma 5 4 2 13 3" xfId="45697" xr:uid="{00000000-0005-0000-0000-0000300A0000}"/>
    <cellStyle name="Comma 5 4 2 13 4" xfId="35683" xr:uid="{00000000-0005-0000-0000-0000310A0000}"/>
    <cellStyle name="Comma 5 4 2 14" xfId="14847" xr:uid="{00000000-0005-0000-0000-0000320A0000}"/>
    <cellStyle name="Comma 5 4 2 14 2" xfId="50064" xr:uid="{00000000-0005-0000-0000-0000330A0000}"/>
    <cellStyle name="Comma 5 4 2 14 3" xfId="27453" xr:uid="{00000000-0005-0000-0000-0000340A0000}"/>
    <cellStyle name="Comma 5 4 2 15" xfId="12261" xr:uid="{00000000-0005-0000-0000-0000350A0000}"/>
    <cellStyle name="Comma 5 4 2 15 2" xfId="47479" xr:uid="{00000000-0005-0000-0000-0000360A0000}"/>
    <cellStyle name="Comma 5 4 2 16" xfId="37466" xr:uid="{00000000-0005-0000-0000-0000370A0000}"/>
    <cellStyle name="Comma 5 4 2 17" xfId="24868" xr:uid="{00000000-0005-0000-0000-0000380A0000}"/>
    <cellStyle name="Comma 5 4 2 18" xfId="60081" xr:uid="{00000000-0005-0000-0000-0000390A0000}"/>
    <cellStyle name="Comma 5 4 2 2" xfId="363" xr:uid="{00000000-0005-0000-0000-00003A0A0000}"/>
    <cellStyle name="Comma 5 4 2 2 10" xfId="6978" xr:uid="{00000000-0005-0000-0000-00003B0A0000}"/>
    <cellStyle name="Comma 5 4 2 2 10 2" xfId="19604" xr:uid="{00000000-0005-0000-0000-00003C0A0000}"/>
    <cellStyle name="Comma 5 4 2 2 10 2 2" xfId="54820" xr:uid="{00000000-0005-0000-0000-00003D0A0000}"/>
    <cellStyle name="Comma 5 4 2 2 10 3" xfId="42223" xr:uid="{00000000-0005-0000-0000-00003E0A0000}"/>
    <cellStyle name="Comma 5 4 2 2 10 4" xfId="32209" xr:uid="{00000000-0005-0000-0000-00003F0A0000}"/>
    <cellStyle name="Comma 5 4 2 2 11" xfId="8759" xr:uid="{00000000-0005-0000-0000-0000400A0000}"/>
    <cellStyle name="Comma 5 4 2 2 11 2" xfId="21380" xr:uid="{00000000-0005-0000-0000-0000410A0000}"/>
    <cellStyle name="Comma 5 4 2 2 11 2 2" xfId="56596" xr:uid="{00000000-0005-0000-0000-0000420A0000}"/>
    <cellStyle name="Comma 5 4 2 2 11 3" xfId="43999" xr:uid="{00000000-0005-0000-0000-0000430A0000}"/>
    <cellStyle name="Comma 5 4 2 2 11 4" xfId="33985" xr:uid="{00000000-0005-0000-0000-0000440A0000}"/>
    <cellStyle name="Comma 5 4 2 2 12" xfId="10464" xr:uid="{00000000-0005-0000-0000-0000450A0000}"/>
    <cellStyle name="Comma 5 4 2 2 12 2" xfId="23079" xr:uid="{00000000-0005-0000-0000-0000460A0000}"/>
    <cellStyle name="Comma 5 4 2 2 12 2 2" xfId="58295" xr:uid="{00000000-0005-0000-0000-0000470A0000}"/>
    <cellStyle name="Comma 5 4 2 2 12 3" xfId="45698" xr:uid="{00000000-0005-0000-0000-0000480A0000}"/>
    <cellStyle name="Comma 5 4 2 2 12 4" xfId="35684" xr:uid="{00000000-0005-0000-0000-0000490A0000}"/>
    <cellStyle name="Comma 5 4 2 2 13" xfId="14919" xr:uid="{00000000-0005-0000-0000-00004A0A0000}"/>
    <cellStyle name="Comma 5 4 2 2 13 2" xfId="50136" xr:uid="{00000000-0005-0000-0000-00004B0A0000}"/>
    <cellStyle name="Comma 5 4 2 2 13 3" xfId="27525" xr:uid="{00000000-0005-0000-0000-00004C0A0000}"/>
    <cellStyle name="Comma 5 4 2 2 14" xfId="12333" xr:uid="{00000000-0005-0000-0000-00004D0A0000}"/>
    <cellStyle name="Comma 5 4 2 2 14 2" xfId="47551" xr:uid="{00000000-0005-0000-0000-00004E0A0000}"/>
    <cellStyle name="Comma 5 4 2 2 15" xfId="37538" xr:uid="{00000000-0005-0000-0000-00004F0A0000}"/>
    <cellStyle name="Comma 5 4 2 2 16" xfId="24940" xr:uid="{00000000-0005-0000-0000-0000500A0000}"/>
    <cellStyle name="Comma 5 4 2 2 17" xfId="60153" xr:uid="{00000000-0005-0000-0000-0000510A0000}"/>
    <cellStyle name="Comma 5 4 2 2 2" xfId="364" xr:uid="{00000000-0005-0000-0000-0000520A0000}"/>
    <cellStyle name="Comma 5 4 2 2 2 10" xfId="10465" xr:uid="{00000000-0005-0000-0000-0000530A0000}"/>
    <cellStyle name="Comma 5 4 2 2 2 10 2" xfId="23080" xr:uid="{00000000-0005-0000-0000-0000540A0000}"/>
    <cellStyle name="Comma 5 4 2 2 2 10 2 2" xfId="58296" xr:uid="{00000000-0005-0000-0000-0000550A0000}"/>
    <cellStyle name="Comma 5 4 2 2 2 10 3" xfId="45699" xr:uid="{00000000-0005-0000-0000-0000560A0000}"/>
    <cellStyle name="Comma 5 4 2 2 2 10 4" xfId="35685" xr:uid="{00000000-0005-0000-0000-0000570A0000}"/>
    <cellStyle name="Comma 5 4 2 2 2 11" xfId="15074" xr:uid="{00000000-0005-0000-0000-0000580A0000}"/>
    <cellStyle name="Comma 5 4 2 2 2 11 2" xfId="50290" xr:uid="{00000000-0005-0000-0000-0000590A0000}"/>
    <cellStyle name="Comma 5 4 2 2 2 11 3" xfId="27679" xr:uid="{00000000-0005-0000-0000-00005A0A0000}"/>
    <cellStyle name="Comma 5 4 2 2 2 12" xfId="12487" xr:uid="{00000000-0005-0000-0000-00005B0A0000}"/>
    <cellStyle name="Comma 5 4 2 2 2 12 2" xfId="47705" xr:uid="{00000000-0005-0000-0000-00005C0A0000}"/>
    <cellStyle name="Comma 5 4 2 2 2 13" xfId="37693" xr:uid="{00000000-0005-0000-0000-00005D0A0000}"/>
    <cellStyle name="Comma 5 4 2 2 2 14" xfId="25094" xr:uid="{00000000-0005-0000-0000-00005E0A0000}"/>
    <cellStyle name="Comma 5 4 2 2 2 15" xfId="60307" xr:uid="{00000000-0005-0000-0000-00005F0A0000}"/>
    <cellStyle name="Comma 5 4 2 2 2 2" xfId="3210" xr:uid="{00000000-0005-0000-0000-0000600A0000}"/>
    <cellStyle name="Comma 5 4 2 2 2 2 10" xfId="25578" xr:uid="{00000000-0005-0000-0000-0000610A0000}"/>
    <cellStyle name="Comma 5 4 2 2 2 2 11" xfId="61113" xr:uid="{00000000-0005-0000-0000-0000620A0000}"/>
    <cellStyle name="Comma 5 4 2 2 2 2 2" xfId="5010" xr:uid="{00000000-0005-0000-0000-0000630A0000}"/>
    <cellStyle name="Comma 5 4 2 2 2 2 2 2" xfId="17656" xr:uid="{00000000-0005-0000-0000-0000640A0000}"/>
    <cellStyle name="Comma 5 4 2 2 2 2 2 2 2" xfId="52872" xr:uid="{00000000-0005-0000-0000-0000650A0000}"/>
    <cellStyle name="Comma 5 4 2 2 2 2 2 2 3" xfId="30261" xr:uid="{00000000-0005-0000-0000-0000660A0000}"/>
    <cellStyle name="Comma 5 4 2 2 2 2 2 3" xfId="14102" xr:uid="{00000000-0005-0000-0000-0000670A0000}"/>
    <cellStyle name="Comma 5 4 2 2 2 2 2 3 2" xfId="49320" xr:uid="{00000000-0005-0000-0000-0000680A0000}"/>
    <cellStyle name="Comma 5 4 2 2 2 2 2 4" xfId="40275" xr:uid="{00000000-0005-0000-0000-0000690A0000}"/>
    <cellStyle name="Comma 5 4 2 2 2 2 2 5" xfId="26709" xr:uid="{00000000-0005-0000-0000-00006A0A0000}"/>
    <cellStyle name="Comma 5 4 2 2 2 2 3" xfId="6480" xr:uid="{00000000-0005-0000-0000-00006B0A0000}"/>
    <cellStyle name="Comma 5 4 2 2 2 2 3 2" xfId="19110" xr:uid="{00000000-0005-0000-0000-00006C0A0000}"/>
    <cellStyle name="Comma 5 4 2 2 2 2 3 2 2" xfId="54326" xr:uid="{00000000-0005-0000-0000-00006D0A0000}"/>
    <cellStyle name="Comma 5 4 2 2 2 2 3 3" xfId="41729" xr:uid="{00000000-0005-0000-0000-00006E0A0000}"/>
    <cellStyle name="Comma 5 4 2 2 2 2 3 4" xfId="31715" xr:uid="{00000000-0005-0000-0000-00006F0A0000}"/>
    <cellStyle name="Comma 5 4 2 2 2 2 4" xfId="7939" xr:uid="{00000000-0005-0000-0000-0000700A0000}"/>
    <cellStyle name="Comma 5 4 2 2 2 2 4 2" xfId="20564" xr:uid="{00000000-0005-0000-0000-0000710A0000}"/>
    <cellStyle name="Comma 5 4 2 2 2 2 4 2 2" xfId="55780" xr:uid="{00000000-0005-0000-0000-0000720A0000}"/>
    <cellStyle name="Comma 5 4 2 2 2 2 4 3" xfId="43183" xr:uid="{00000000-0005-0000-0000-0000730A0000}"/>
    <cellStyle name="Comma 5 4 2 2 2 2 4 4" xfId="33169" xr:uid="{00000000-0005-0000-0000-0000740A0000}"/>
    <cellStyle name="Comma 5 4 2 2 2 2 5" xfId="9720" xr:uid="{00000000-0005-0000-0000-0000750A0000}"/>
    <cellStyle name="Comma 5 4 2 2 2 2 5 2" xfId="22340" xr:uid="{00000000-0005-0000-0000-0000760A0000}"/>
    <cellStyle name="Comma 5 4 2 2 2 2 5 2 2" xfId="57556" xr:uid="{00000000-0005-0000-0000-0000770A0000}"/>
    <cellStyle name="Comma 5 4 2 2 2 2 5 3" xfId="44959" xr:uid="{00000000-0005-0000-0000-0000780A0000}"/>
    <cellStyle name="Comma 5 4 2 2 2 2 5 4" xfId="34945" xr:uid="{00000000-0005-0000-0000-0000790A0000}"/>
    <cellStyle name="Comma 5 4 2 2 2 2 6" xfId="11513" xr:uid="{00000000-0005-0000-0000-00007A0A0000}"/>
    <cellStyle name="Comma 5 4 2 2 2 2 6 2" xfId="24116" xr:uid="{00000000-0005-0000-0000-00007B0A0000}"/>
    <cellStyle name="Comma 5 4 2 2 2 2 6 2 2" xfId="59332" xr:uid="{00000000-0005-0000-0000-00007C0A0000}"/>
    <cellStyle name="Comma 5 4 2 2 2 2 6 3" xfId="46735" xr:uid="{00000000-0005-0000-0000-00007D0A0000}"/>
    <cellStyle name="Comma 5 4 2 2 2 2 6 4" xfId="36721" xr:uid="{00000000-0005-0000-0000-00007E0A0000}"/>
    <cellStyle name="Comma 5 4 2 2 2 2 7" xfId="15880" xr:uid="{00000000-0005-0000-0000-00007F0A0000}"/>
    <cellStyle name="Comma 5 4 2 2 2 2 7 2" xfId="51096" xr:uid="{00000000-0005-0000-0000-0000800A0000}"/>
    <cellStyle name="Comma 5 4 2 2 2 2 7 3" xfId="28485" xr:uid="{00000000-0005-0000-0000-0000810A0000}"/>
    <cellStyle name="Comma 5 4 2 2 2 2 8" xfId="12971" xr:uid="{00000000-0005-0000-0000-0000820A0000}"/>
    <cellStyle name="Comma 5 4 2 2 2 2 8 2" xfId="48189" xr:uid="{00000000-0005-0000-0000-0000830A0000}"/>
    <cellStyle name="Comma 5 4 2 2 2 2 9" xfId="38499" xr:uid="{00000000-0005-0000-0000-0000840A0000}"/>
    <cellStyle name="Comma 5 4 2 2 2 3" xfId="3539" xr:uid="{00000000-0005-0000-0000-0000850A0000}"/>
    <cellStyle name="Comma 5 4 2 2 2 3 10" xfId="27034" xr:uid="{00000000-0005-0000-0000-0000860A0000}"/>
    <cellStyle name="Comma 5 4 2 2 2 3 11" xfId="61438" xr:uid="{00000000-0005-0000-0000-0000870A0000}"/>
    <cellStyle name="Comma 5 4 2 2 2 3 2" xfId="5335" xr:uid="{00000000-0005-0000-0000-0000880A0000}"/>
    <cellStyle name="Comma 5 4 2 2 2 3 2 2" xfId="17981" xr:uid="{00000000-0005-0000-0000-0000890A0000}"/>
    <cellStyle name="Comma 5 4 2 2 2 3 2 2 2" xfId="53197" xr:uid="{00000000-0005-0000-0000-00008A0A0000}"/>
    <cellStyle name="Comma 5 4 2 2 2 3 2 3" xfId="40600" xr:uid="{00000000-0005-0000-0000-00008B0A0000}"/>
    <cellStyle name="Comma 5 4 2 2 2 3 2 4" xfId="30586" xr:uid="{00000000-0005-0000-0000-00008C0A0000}"/>
    <cellStyle name="Comma 5 4 2 2 2 3 3" xfId="6805" xr:uid="{00000000-0005-0000-0000-00008D0A0000}"/>
    <cellStyle name="Comma 5 4 2 2 2 3 3 2" xfId="19435" xr:uid="{00000000-0005-0000-0000-00008E0A0000}"/>
    <cellStyle name="Comma 5 4 2 2 2 3 3 2 2" xfId="54651" xr:uid="{00000000-0005-0000-0000-00008F0A0000}"/>
    <cellStyle name="Comma 5 4 2 2 2 3 3 3" xfId="42054" xr:uid="{00000000-0005-0000-0000-0000900A0000}"/>
    <cellStyle name="Comma 5 4 2 2 2 3 3 4" xfId="32040" xr:uid="{00000000-0005-0000-0000-0000910A0000}"/>
    <cellStyle name="Comma 5 4 2 2 2 3 4" xfId="8264" xr:uid="{00000000-0005-0000-0000-0000920A0000}"/>
    <cellStyle name="Comma 5 4 2 2 2 3 4 2" xfId="20889" xr:uid="{00000000-0005-0000-0000-0000930A0000}"/>
    <cellStyle name="Comma 5 4 2 2 2 3 4 2 2" xfId="56105" xr:uid="{00000000-0005-0000-0000-0000940A0000}"/>
    <cellStyle name="Comma 5 4 2 2 2 3 4 3" xfId="43508" xr:uid="{00000000-0005-0000-0000-0000950A0000}"/>
    <cellStyle name="Comma 5 4 2 2 2 3 4 4" xfId="33494" xr:uid="{00000000-0005-0000-0000-0000960A0000}"/>
    <cellStyle name="Comma 5 4 2 2 2 3 5" xfId="10045" xr:uid="{00000000-0005-0000-0000-0000970A0000}"/>
    <cellStyle name="Comma 5 4 2 2 2 3 5 2" xfId="22665" xr:uid="{00000000-0005-0000-0000-0000980A0000}"/>
    <cellStyle name="Comma 5 4 2 2 2 3 5 2 2" xfId="57881" xr:uid="{00000000-0005-0000-0000-0000990A0000}"/>
    <cellStyle name="Comma 5 4 2 2 2 3 5 3" xfId="45284" xr:uid="{00000000-0005-0000-0000-00009A0A0000}"/>
    <cellStyle name="Comma 5 4 2 2 2 3 5 4" xfId="35270" xr:uid="{00000000-0005-0000-0000-00009B0A0000}"/>
    <cellStyle name="Comma 5 4 2 2 2 3 6" xfId="11838" xr:uid="{00000000-0005-0000-0000-00009C0A0000}"/>
    <cellStyle name="Comma 5 4 2 2 2 3 6 2" xfId="24441" xr:uid="{00000000-0005-0000-0000-00009D0A0000}"/>
    <cellStyle name="Comma 5 4 2 2 2 3 6 2 2" xfId="59657" xr:uid="{00000000-0005-0000-0000-00009E0A0000}"/>
    <cellStyle name="Comma 5 4 2 2 2 3 6 3" xfId="47060" xr:uid="{00000000-0005-0000-0000-00009F0A0000}"/>
    <cellStyle name="Comma 5 4 2 2 2 3 6 4" xfId="37046" xr:uid="{00000000-0005-0000-0000-0000A00A0000}"/>
    <cellStyle name="Comma 5 4 2 2 2 3 7" xfId="16205" xr:uid="{00000000-0005-0000-0000-0000A10A0000}"/>
    <cellStyle name="Comma 5 4 2 2 2 3 7 2" xfId="51421" xr:uid="{00000000-0005-0000-0000-0000A20A0000}"/>
    <cellStyle name="Comma 5 4 2 2 2 3 7 3" xfId="28810" xr:uid="{00000000-0005-0000-0000-0000A30A0000}"/>
    <cellStyle name="Comma 5 4 2 2 2 3 8" xfId="14427" xr:uid="{00000000-0005-0000-0000-0000A40A0000}"/>
    <cellStyle name="Comma 5 4 2 2 2 3 8 2" xfId="49645" xr:uid="{00000000-0005-0000-0000-0000A50A0000}"/>
    <cellStyle name="Comma 5 4 2 2 2 3 9" xfId="38824" xr:uid="{00000000-0005-0000-0000-0000A60A0000}"/>
    <cellStyle name="Comma 5 4 2 2 2 4" xfId="2701" xr:uid="{00000000-0005-0000-0000-0000A70A0000}"/>
    <cellStyle name="Comma 5 4 2 2 2 4 10" xfId="26225" xr:uid="{00000000-0005-0000-0000-0000A80A0000}"/>
    <cellStyle name="Comma 5 4 2 2 2 4 11" xfId="60629" xr:uid="{00000000-0005-0000-0000-0000A90A0000}"/>
    <cellStyle name="Comma 5 4 2 2 2 4 2" xfId="4526" xr:uid="{00000000-0005-0000-0000-0000AA0A0000}"/>
    <cellStyle name="Comma 5 4 2 2 2 4 2 2" xfId="17172" xr:uid="{00000000-0005-0000-0000-0000AB0A0000}"/>
    <cellStyle name="Comma 5 4 2 2 2 4 2 2 2" xfId="52388" xr:uid="{00000000-0005-0000-0000-0000AC0A0000}"/>
    <cellStyle name="Comma 5 4 2 2 2 4 2 3" xfId="39791" xr:uid="{00000000-0005-0000-0000-0000AD0A0000}"/>
    <cellStyle name="Comma 5 4 2 2 2 4 2 4" xfId="29777" xr:uid="{00000000-0005-0000-0000-0000AE0A0000}"/>
    <cellStyle name="Comma 5 4 2 2 2 4 3" xfId="5996" xr:uid="{00000000-0005-0000-0000-0000AF0A0000}"/>
    <cellStyle name="Comma 5 4 2 2 2 4 3 2" xfId="18626" xr:uid="{00000000-0005-0000-0000-0000B00A0000}"/>
    <cellStyle name="Comma 5 4 2 2 2 4 3 2 2" xfId="53842" xr:uid="{00000000-0005-0000-0000-0000B10A0000}"/>
    <cellStyle name="Comma 5 4 2 2 2 4 3 3" xfId="41245" xr:uid="{00000000-0005-0000-0000-0000B20A0000}"/>
    <cellStyle name="Comma 5 4 2 2 2 4 3 4" xfId="31231" xr:uid="{00000000-0005-0000-0000-0000B30A0000}"/>
    <cellStyle name="Comma 5 4 2 2 2 4 4" xfId="7455" xr:uid="{00000000-0005-0000-0000-0000B40A0000}"/>
    <cellStyle name="Comma 5 4 2 2 2 4 4 2" xfId="20080" xr:uid="{00000000-0005-0000-0000-0000B50A0000}"/>
    <cellStyle name="Comma 5 4 2 2 2 4 4 2 2" xfId="55296" xr:uid="{00000000-0005-0000-0000-0000B60A0000}"/>
    <cellStyle name="Comma 5 4 2 2 2 4 4 3" xfId="42699" xr:uid="{00000000-0005-0000-0000-0000B70A0000}"/>
    <cellStyle name="Comma 5 4 2 2 2 4 4 4" xfId="32685" xr:uid="{00000000-0005-0000-0000-0000B80A0000}"/>
    <cellStyle name="Comma 5 4 2 2 2 4 5" xfId="9236" xr:uid="{00000000-0005-0000-0000-0000B90A0000}"/>
    <cellStyle name="Comma 5 4 2 2 2 4 5 2" xfId="21856" xr:uid="{00000000-0005-0000-0000-0000BA0A0000}"/>
    <cellStyle name="Comma 5 4 2 2 2 4 5 2 2" xfId="57072" xr:uid="{00000000-0005-0000-0000-0000BB0A0000}"/>
    <cellStyle name="Comma 5 4 2 2 2 4 5 3" xfId="44475" xr:uid="{00000000-0005-0000-0000-0000BC0A0000}"/>
    <cellStyle name="Comma 5 4 2 2 2 4 5 4" xfId="34461" xr:uid="{00000000-0005-0000-0000-0000BD0A0000}"/>
    <cellStyle name="Comma 5 4 2 2 2 4 6" xfId="11029" xr:uid="{00000000-0005-0000-0000-0000BE0A0000}"/>
    <cellStyle name="Comma 5 4 2 2 2 4 6 2" xfId="23632" xr:uid="{00000000-0005-0000-0000-0000BF0A0000}"/>
    <cellStyle name="Comma 5 4 2 2 2 4 6 2 2" xfId="58848" xr:uid="{00000000-0005-0000-0000-0000C00A0000}"/>
    <cellStyle name="Comma 5 4 2 2 2 4 6 3" xfId="46251" xr:uid="{00000000-0005-0000-0000-0000C10A0000}"/>
    <cellStyle name="Comma 5 4 2 2 2 4 6 4" xfId="36237" xr:uid="{00000000-0005-0000-0000-0000C20A0000}"/>
    <cellStyle name="Comma 5 4 2 2 2 4 7" xfId="15396" xr:uid="{00000000-0005-0000-0000-0000C30A0000}"/>
    <cellStyle name="Comma 5 4 2 2 2 4 7 2" xfId="50612" xr:uid="{00000000-0005-0000-0000-0000C40A0000}"/>
    <cellStyle name="Comma 5 4 2 2 2 4 7 3" xfId="28001" xr:uid="{00000000-0005-0000-0000-0000C50A0000}"/>
    <cellStyle name="Comma 5 4 2 2 2 4 8" xfId="13618" xr:uid="{00000000-0005-0000-0000-0000C60A0000}"/>
    <cellStyle name="Comma 5 4 2 2 2 4 8 2" xfId="48836" xr:uid="{00000000-0005-0000-0000-0000C70A0000}"/>
    <cellStyle name="Comma 5 4 2 2 2 4 9" xfId="38015" xr:uid="{00000000-0005-0000-0000-0000C80A0000}"/>
    <cellStyle name="Comma 5 4 2 2 2 5" xfId="3864" xr:uid="{00000000-0005-0000-0000-0000C90A0000}"/>
    <cellStyle name="Comma 5 4 2 2 2 5 2" xfId="8587" xr:uid="{00000000-0005-0000-0000-0000CA0A0000}"/>
    <cellStyle name="Comma 5 4 2 2 2 5 2 2" xfId="21212" xr:uid="{00000000-0005-0000-0000-0000CB0A0000}"/>
    <cellStyle name="Comma 5 4 2 2 2 5 2 2 2" xfId="56428" xr:uid="{00000000-0005-0000-0000-0000CC0A0000}"/>
    <cellStyle name="Comma 5 4 2 2 2 5 2 3" xfId="43831" xr:uid="{00000000-0005-0000-0000-0000CD0A0000}"/>
    <cellStyle name="Comma 5 4 2 2 2 5 2 4" xfId="33817" xr:uid="{00000000-0005-0000-0000-0000CE0A0000}"/>
    <cellStyle name="Comma 5 4 2 2 2 5 3" xfId="10368" xr:uid="{00000000-0005-0000-0000-0000CF0A0000}"/>
    <cellStyle name="Comma 5 4 2 2 2 5 3 2" xfId="22988" xr:uid="{00000000-0005-0000-0000-0000D00A0000}"/>
    <cellStyle name="Comma 5 4 2 2 2 5 3 2 2" xfId="58204" xr:uid="{00000000-0005-0000-0000-0000D10A0000}"/>
    <cellStyle name="Comma 5 4 2 2 2 5 3 3" xfId="45607" xr:uid="{00000000-0005-0000-0000-0000D20A0000}"/>
    <cellStyle name="Comma 5 4 2 2 2 5 3 4" xfId="35593" xr:uid="{00000000-0005-0000-0000-0000D30A0000}"/>
    <cellStyle name="Comma 5 4 2 2 2 5 4" xfId="12163" xr:uid="{00000000-0005-0000-0000-0000D40A0000}"/>
    <cellStyle name="Comma 5 4 2 2 2 5 4 2" xfId="24764" xr:uid="{00000000-0005-0000-0000-0000D50A0000}"/>
    <cellStyle name="Comma 5 4 2 2 2 5 4 2 2" xfId="59980" xr:uid="{00000000-0005-0000-0000-0000D60A0000}"/>
    <cellStyle name="Comma 5 4 2 2 2 5 4 3" xfId="47383" xr:uid="{00000000-0005-0000-0000-0000D70A0000}"/>
    <cellStyle name="Comma 5 4 2 2 2 5 4 4" xfId="37369" xr:uid="{00000000-0005-0000-0000-0000D80A0000}"/>
    <cellStyle name="Comma 5 4 2 2 2 5 5" xfId="16528" xr:uid="{00000000-0005-0000-0000-0000D90A0000}"/>
    <cellStyle name="Comma 5 4 2 2 2 5 5 2" xfId="51744" xr:uid="{00000000-0005-0000-0000-0000DA0A0000}"/>
    <cellStyle name="Comma 5 4 2 2 2 5 5 3" xfId="29133" xr:uid="{00000000-0005-0000-0000-0000DB0A0000}"/>
    <cellStyle name="Comma 5 4 2 2 2 5 6" xfId="14750" xr:uid="{00000000-0005-0000-0000-0000DC0A0000}"/>
    <cellStyle name="Comma 5 4 2 2 2 5 6 2" xfId="49968" xr:uid="{00000000-0005-0000-0000-0000DD0A0000}"/>
    <cellStyle name="Comma 5 4 2 2 2 5 7" xfId="39147" xr:uid="{00000000-0005-0000-0000-0000DE0A0000}"/>
    <cellStyle name="Comma 5 4 2 2 2 5 8" xfId="27357" xr:uid="{00000000-0005-0000-0000-0000DF0A0000}"/>
    <cellStyle name="Comma 5 4 2 2 2 6" xfId="4204" xr:uid="{00000000-0005-0000-0000-0000E00A0000}"/>
    <cellStyle name="Comma 5 4 2 2 2 6 2" xfId="16850" xr:uid="{00000000-0005-0000-0000-0000E10A0000}"/>
    <cellStyle name="Comma 5 4 2 2 2 6 2 2" xfId="52066" xr:uid="{00000000-0005-0000-0000-0000E20A0000}"/>
    <cellStyle name="Comma 5 4 2 2 2 6 2 3" xfId="29455" xr:uid="{00000000-0005-0000-0000-0000E30A0000}"/>
    <cellStyle name="Comma 5 4 2 2 2 6 3" xfId="13296" xr:uid="{00000000-0005-0000-0000-0000E40A0000}"/>
    <cellStyle name="Comma 5 4 2 2 2 6 3 2" xfId="48514" xr:uid="{00000000-0005-0000-0000-0000E50A0000}"/>
    <cellStyle name="Comma 5 4 2 2 2 6 4" xfId="39469" xr:uid="{00000000-0005-0000-0000-0000E60A0000}"/>
    <cellStyle name="Comma 5 4 2 2 2 6 5" xfId="25903" xr:uid="{00000000-0005-0000-0000-0000E70A0000}"/>
    <cellStyle name="Comma 5 4 2 2 2 7" xfId="5674" xr:uid="{00000000-0005-0000-0000-0000E80A0000}"/>
    <cellStyle name="Comma 5 4 2 2 2 7 2" xfId="18304" xr:uid="{00000000-0005-0000-0000-0000E90A0000}"/>
    <cellStyle name="Comma 5 4 2 2 2 7 2 2" xfId="53520" xr:uid="{00000000-0005-0000-0000-0000EA0A0000}"/>
    <cellStyle name="Comma 5 4 2 2 2 7 3" xfId="40923" xr:uid="{00000000-0005-0000-0000-0000EB0A0000}"/>
    <cellStyle name="Comma 5 4 2 2 2 7 4" xfId="30909" xr:uid="{00000000-0005-0000-0000-0000EC0A0000}"/>
    <cellStyle name="Comma 5 4 2 2 2 8" xfId="7133" xr:uid="{00000000-0005-0000-0000-0000ED0A0000}"/>
    <cellStyle name="Comma 5 4 2 2 2 8 2" xfId="19758" xr:uid="{00000000-0005-0000-0000-0000EE0A0000}"/>
    <cellStyle name="Comma 5 4 2 2 2 8 2 2" xfId="54974" xr:uid="{00000000-0005-0000-0000-0000EF0A0000}"/>
    <cellStyle name="Comma 5 4 2 2 2 8 3" xfId="42377" xr:uid="{00000000-0005-0000-0000-0000F00A0000}"/>
    <cellStyle name="Comma 5 4 2 2 2 8 4" xfId="32363" xr:uid="{00000000-0005-0000-0000-0000F10A0000}"/>
    <cellStyle name="Comma 5 4 2 2 2 9" xfId="8914" xr:uid="{00000000-0005-0000-0000-0000F20A0000}"/>
    <cellStyle name="Comma 5 4 2 2 2 9 2" xfId="21534" xr:uid="{00000000-0005-0000-0000-0000F30A0000}"/>
    <cellStyle name="Comma 5 4 2 2 2 9 2 2" xfId="56750" xr:uid="{00000000-0005-0000-0000-0000F40A0000}"/>
    <cellStyle name="Comma 5 4 2 2 2 9 3" xfId="44153" xr:uid="{00000000-0005-0000-0000-0000F50A0000}"/>
    <cellStyle name="Comma 5 4 2 2 2 9 4" xfId="34139" xr:uid="{00000000-0005-0000-0000-0000F60A0000}"/>
    <cellStyle name="Comma 5 4 2 2 3" xfId="3049" xr:uid="{00000000-0005-0000-0000-0000F70A0000}"/>
    <cellStyle name="Comma 5 4 2 2 3 10" xfId="25421" xr:uid="{00000000-0005-0000-0000-0000F80A0000}"/>
    <cellStyle name="Comma 5 4 2 2 3 11" xfId="60956" xr:uid="{00000000-0005-0000-0000-0000F90A0000}"/>
    <cellStyle name="Comma 5 4 2 2 3 2" xfId="4853" xr:uid="{00000000-0005-0000-0000-0000FA0A0000}"/>
    <cellStyle name="Comma 5 4 2 2 3 2 2" xfId="17499" xr:uid="{00000000-0005-0000-0000-0000FB0A0000}"/>
    <cellStyle name="Comma 5 4 2 2 3 2 2 2" xfId="52715" xr:uid="{00000000-0005-0000-0000-0000FC0A0000}"/>
    <cellStyle name="Comma 5 4 2 2 3 2 2 3" xfId="30104" xr:uid="{00000000-0005-0000-0000-0000FD0A0000}"/>
    <cellStyle name="Comma 5 4 2 2 3 2 3" xfId="13945" xr:uid="{00000000-0005-0000-0000-0000FE0A0000}"/>
    <cellStyle name="Comma 5 4 2 2 3 2 3 2" xfId="49163" xr:uid="{00000000-0005-0000-0000-0000FF0A0000}"/>
    <cellStyle name="Comma 5 4 2 2 3 2 4" xfId="40118" xr:uid="{00000000-0005-0000-0000-0000000B0000}"/>
    <cellStyle name="Comma 5 4 2 2 3 2 5" xfId="26552" xr:uid="{00000000-0005-0000-0000-0000010B0000}"/>
    <cellStyle name="Comma 5 4 2 2 3 3" xfId="6323" xr:uid="{00000000-0005-0000-0000-0000020B0000}"/>
    <cellStyle name="Comma 5 4 2 2 3 3 2" xfId="18953" xr:uid="{00000000-0005-0000-0000-0000030B0000}"/>
    <cellStyle name="Comma 5 4 2 2 3 3 2 2" xfId="54169" xr:uid="{00000000-0005-0000-0000-0000040B0000}"/>
    <cellStyle name="Comma 5 4 2 2 3 3 3" xfId="41572" xr:uid="{00000000-0005-0000-0000-0000050B0000}"/>
    <cellStyle name="Comma 5 4 2 2 3 3 4" xfId="31558" xr:uid="{00000000-0005-0000-0000-0000060B0000}"/>
    <cellStyle name="Comma 5 4 2 2 3 4" xfId="7782" xr:uid="{00000000-0005-0000-0000-0000070B0000}"/>
    <cellStyle name="Comma 5 4 2 2 3 4 2" xfId="20407" xr:uid="{00000000-0005-0000-0000-0000080B0000}"/>
    <cellStyle name="Comma 5 4 2 2 3 4 2 2" xfId="55623" xr:uid="{00000000-0005-0000-0000-0000090B0000}"/>
    <cellStyle name="Comma 5 4 2 2 3 4 3" xfId="43026" xr:uid="{00000000-0005-0000-0000-00000A0B0000}"/>
    <cellStyle name="Comma 5 4 2 2 3 4 4" xfId="33012" xr:uid="{00000000-0005-0000-0000-00000B0B0000}"/>
    <cellStyle name="Comma 5 4 2 2 3 5" xfId="9563" xr:uid="{00000000-0005-0000-0000-00000C0B0000}"/>
    <cellStyle name="Comma 5 4 2 2 3 5 2" xfId="22183" xr:uid="{00000000-0005-0000-0000-00000D0B0000}"/>
    <cellStyle name="Comma 5 4 2 2 3 5 2 2" xfId="57399" xr:uid="{00000000-0005-0000-0000-00000E0B0000}"/>
    <cellStyle name="Comma 5 4 2 2 3 5 3" xfId="44802" xr:uid="{00000000-0005-0000-0000-00000F0B0000}"/>
    <cellStyle name="Comma 5 4 2 2 3 5 4" xfId="34788" xr:uid="{00000000-0005-0000-0000-0000100B0000}"/>
    <cellStyle name="Comma 5 4 2 2 3 6" xfId="11356" xr:uid="{00000000-0005-0000-0000-0000110B0000}"/>
    <cellStyle name="Comma 5 4 2 2 3 6 2" xfId="23959" xr:uid="{00000000-0005-0000-0000-0000120B0000}"/>
    <cellStyle name="Comma 5 4 2 2 3 6 2 2" xfId="59175" xr:uid="{00000000-0005-0000-0000-0000130B0000}"/>
    <cellStyle name="Comma 5 4 2 2 3 6 3" xfId="46578" xr:uid="{00000000-0005-0000-0000-0000140B0000}"/>
    <cellStyle name="Comma 5 4 2 2 3 6 4" xfId="36564" xr:uid="{00000000-0005-0000-0000-0000150B0000}"/>
    <cellStyle name="Comma 5 4 2 2 3 7" xfId="15723" xr:uid="{00000000-0005-0000-0000-0000160B0000}"/>
    <cellStyle name="Comma 5 4 2 2 3 7 2" xfId="50939" xr:uid="{00000000-0005-0000-0000-0000170B0000}"/>
    <cellStyle name="Comma 5 4 2 2 3 7 3" xfId="28328" xr:uid="{00000000-0005-0000-0000-0000180B0000}"/>
    <cellStyle name="Comma 5 4 2 2 3 8" xfId="12814" xr:uid="{00000000-0005-0000-0000-0000190B0000}"/>
    <cellStyle name="Comma 5 4 2 2 3 8 2" xfId="48032" xr:uid="{00000000-0005-0000-0000-00001A0B0000}"/>
    <cellStyle name="Comma 5 4 2 2 3 9" xfId="38342" xr:uid="{00000000-0005-0000-0000-00001B0B0000}"/>
    <cellStyle name="Comma 5 4 2 2 4" xfId="2877" xr:uid="{00000000-0005-0000-0000-00001C0B0000}"/>
    <cellStyle name="Comma 5 4 2 2 4 10" xfId="25262" xr:uid="{00000000-0005-0000-0000-00001D0B0000}"/>
    <cellStyle name="Comma 5 4 2 2 4 11" xfId="60797" xr:uid="{00000000-0005-0000-0000-00001E0B0000}"/>
    <cellStyle name="Comma 5 4 2 2 4 2" xfId="4694" xr:uid="{00000000-0005-0000-0000-00001F0B0000}"/>
    <cellStyle name="Comma 5 4 2 2 4 2 2" xfId="17340" xr:uid="{00000000-0005-0000-0000-0000200B0000}"/>
    <cellStyle name="Comma 5 4 2 2 4 2 2 2" xfId="52556" xr:uid="{00000000-0005-0000-0000-0000210B0000}"/>
    <cellStyle name="Comma 5 4 2 2 4 2 2 3" xfId="29945" xr:uid="{00000000-0005-0000-0000-0000220B0000}"/>
    <cellStyle name="Comma 5 4 2 2 4 2 3" xfId="13786" xr:uid="{00000000-0005-0000-0000-0000230B0000}"/>
    <cellStyle name="Comma 5 4 2 2 4 2 3 2" xfId="49004" xr:uid="{00000000-0005-0000-0000-0000240B0000}"/>
    <cellStyle name="Comma 5 4 2 2 4 2 4" xfId="39959" xr:uid="{00000000-0005-0000-0000-0000250B0000}"/>
    <cellStyle name="Comma 5 4 2 2 4 2 5" xfId="26393" xr:uid="{00000000-0005-0000-0000-0000260B0000}"/>
    <cellStyle name="Comma 5 4 2 2 4 3" xfId="6164" xr:uid="{00000000-0005-0000-0000-0000270B0000}"/>
    <cellStyle name="Comma 5 4 2 2 4 3 2" xfId="18794" xr:uid="{00000000-0005-0000-0000-0000280B0000}"/>
    <cellStyle name="Comma 5 4 2 2 4 3 2 2" xfId="54010" xr:uid="{00000000-0005-0000-0000-0000290B0000}"/>
    <cellStyle name="Comma 5 4 2 2 4 3 3" xfId="41413" xr:uid="{00000000-0005-0000-0000-00002A0B0000}"/>
    <cellStyle name="Comma 5 4 2 2 4 3 4" xfId="31399" xr:uid="{00000000-0005-0000-0000-00002B0B0000}"/>
    <cellStyle name="Comma 5 4 2 2 4 4" xfId="7623" xr:uid="{00000000-0005-0000-0000-00002C0B0000}"/>
    <cellStyle name="Comma 5 4 2 2 4 4 2" xfId="20248" xr:uid="{00000000-0005-0000-0000-00002D0B0000}"/>
    <cellStyle name="Comma 5 4 2 2 4 4 2 2" xfId="55464" xr:uid="{00000000-0005-0000-0000-00002E0B0000}"/>
    <cellStyle name="Comma 5 4 2 2 4 4 3" xfId="42867" xr:uid="{00000000-0005-0000-0000-00002F0B0000}"/>
    <cellStyle name="Comma 5 4 2 2 4 4 4" xfId="32853" xr:uid="{00000000-0005-0000-0000-0000300B0000}"/>
    <cellStyle name="Comma 5 4 2 2 4 5" xfId="9404" xr:uid="{00000000-0005-0000-0000-0000310B0000}"/>
    <cellStyle name="Comma 5 4 2 2 4 5 2" xfId="22024" xr:uid="{00000000-0005-0000-0000-0000320B0000}"/>
    <cellStyle name="Comma 5 4 2 2 4 5 2 2" xfId="57240" xr:uid="{00000000-0005-0000-0000-0000330B0000}"/>
    <cellStyle name="Comma 5 4 2 2 4 5 3" xfId="44643" xr:uid="{00000000-0005-0000-0000-0000340B0000}"/>
    <cellStyle name="Comma 5 4 2 2 4 5 4" xfId="34629" xr:uid="{00000000-0005-0000-0000-0000350B0000}"/>
    <cellStyle name="Comma 5 4 2 2 4 6" xfId="11197" xr:uid="{00000000-0005-0000-0000-0000360B0000}"/>
    <cellStyle name="Comma 5 4 2 2 4 6 2" xfId="23800" xr:uid="{00000000-0005-0000-0000-0000370B0000}"/>
    <cellStyle name="Comma 5 4 2 2 4 6 2 2" xfId="59016" xr:uid="{00000000-0005-0000-0000-0000380B0000}"/>
    <cellStyle name="Comma 5 4 2 2 4 6 3" xfId="46419" xr:uid="{00000000-0005-0000-0000-0000390B0000}"/>
    <cellStyle name="Comma 5 4 2 2 4 6 4" xfId="36405" xr:uid="{00000000-0005-0000-0000-00003A0B0000}"/>
    <cellStyle name="Comma 5 4 2 2 4 7" xfId="15564" xr:uid="{00000000-0005-0000-0000-00003B0B0000}"/>
    <cellStyle name="Comma 5 4 2 2 4 7 2" xfId="50780" xr:uid="{00000000-0005-0000-0000-00003C0B0000}"/>
    <cellStyle name="Comma 5 4 2 2 4 7 3" xfId="28169" xr:uid="{00000000-0005-0000-0000-00003D0B0000}"/>
    <cellStyle name="Comma 5 4 2 2 4 8" xfId="12655" xr:uid="{00000000-0005-0000-0000-00003E0B0000}"/>
    <cellStyle name="Comma 5 4 2 2 4 8 2" xfId="47873" xr:uid="{00000000-0005-0000-0000-00003F0B0000}"/>
    <cellStyle name="Comma 5 4 2 2 4 9" xfId="38183" xr:uid="{00000000-0005-0000-0000-0000400B0000}"/>
    <cellStyle name="Comma 5 4 2 2 5" xfId="3385" xr:uid="{00000000-0005-0000-0000-0000410B0000}"/>
    <cellStyle name="Comma 5 4 2 2 5 10" xfId="26880" xr:uid="{00000000-0005-0000-0000-0000420B0000}"/>
    <cellStyle name="Comma 5 4 2 2 5 11" xfId="61284" xr:uid="{00000000-0005-0000-0000-0000430B0000}"/>
    <cellStyle name="Comma 5 4 2 2 5 2" xfId="5181" xr:uid="{00000000-0005-0000-0000-0000440B0000}"/>
    <cellStyle name="Comma 5 4 2 2 5 2 2" xfId="17827" xr:uid="{00000000-0005-0000-0000-0000450B0000}"/>
    <cellStyle name="Comma 5 4 2 2 5 2 2 2" xfId="53043" xr:uid="{00000000-0005-0000-0000-0000460B0000}"/>
    <cellStyle name="Comma 5 4 2 2 5 2 3" xfId="40446" xr:uid="{00000000-0005-0000-0000-0000470B0000}"/>
    <cellStyle name="Comma 5 4 2 2 5 2 4" xfId="30432" xr:uid="{00000000-0005-0000-0000-0000480B0000}"/>
    <cellStyle name="Comma 5 4 2 2 5 3" xfId="6651" xr:uid="{00000000-0005-0000-0000-0000490B0000}"/>
    <cellStyle name="Comma 5 4 2 2 5 3 2" xfId="19281" xr:uid="{00000000-0005-0000-0000-00004A0B0000}"/>
    <cellStyle name="Comma 5 4 2 2 5 3 2 2" xfId="54497" xr:uid="{00000000-0005-0000-0000-00004B0B0000}"/>
    <cellStyle name="Comma 5 4 2 2 5 3 3" xfId="41900" xr:uid="{00000000-0005-0000-0000-00004C0B0000}"/>
    <cellStyle name="Comma 5 4 2 2 5 3 4" xfId="31886" xr:uid="{00000000-0005-0000-0000-00004D0B0000}"/>
    <cellStyle name="Comma 5 4 2 2 5 4" xfId="8110" xr:uid="{00000000-0005-0000-0000-00004E0B0000}"/>
    <cellStyle name="Comma 5 4 2 2 5 4 2" xfId="20735" xr:uid="{00000000-0005-0000-0000-00004F0B0000}"/>
    <cellStyle name="Comma 5 4 2 2 5 4 2 2" xfId="55951" xr:uid="{00000000-0005-0000-0000-0000500B0000}"/>
    <cellStyle name="Comma 5 4 2 2 5 4 3" xfId="43354" xr:uid="{00000000-0005-0000-0000-0000510B0000}"/>
    <cellStyle name="Comma 5 4 2 2 5 4 4" xfId="33340" xr:uid="{00000000-0005-0000-0000-0000520B0000}"/>
    <cellStyle name="Comma 5 4 2 2 5 5" xfId="9891" xr:uid="{00000000-0005-0000-0000-0000530B0000}"/>
    <cellStyle name="Comma 5 4 2 2 5 5 2" xfId="22511" xr:uid="{00000000-0005-0000-0000-0000540B0000}"/>
    <cellStyle name="Comma 5 4 2 2 5 5 2 2" xfId="57727" xr:uid="{00000000-0005-0000-0000-0000550B0000}"/>
    <cellStyle name="Comma 5 4 2 2 5 5 3" xfId="45130" xr:uid="{00000000-0005-0000-0000-0000560B0000}"/>
    <cellStyle name="Comma 5 4 2 2 5 5 4" xfId="35116" xr:uid="{00000000-0005-0000-0000-0000570B0000}"/>
    <cellStyle name="Comma 5 4 2 2 5 6" xfId="11684" xr:uid="{00000000-0005-0000-0000-0000580B0000}"/>
    <cellStyle name="Comma 5 4 2 2 5 6 2" xfId="24287" xr:uid="{00000000-0005-0000-0000-0000590B0000}"/>
    <cellStyle name="Comma 5 4 2 2 5 6 2 2" xfId="59503" xr:uid="{00000000-0005-0000-0000-00005A0B0000}"/>
    <cellStyle name="Comma 5 4 2 2 5 6 3" xfId="46906" xr:uid="{00000000-0005-0000-0000-00005B0B0000}"/>
    <cellStyle name="Comma 5 4 2 2 5 6 4" xfId="36892" xr:uid="{00000000-0005-0000-0000-00005C0B0000}"/>
    <cellStyle name="Comma 5 4 2 2 5 7" xfId="16051" xr:uid="{00000000-0005-0000-0000-00005D0B0000}"/>
    <cellStyle name="Comma 5 4 2 2 5 7 2" xfId="51267" xr:uid="{00000000-0005-0000-0000-00005E0B0000}"/>
    <cellStyle name="Comma 5 4 2 2 5 7 3" xfId="28656" xr:uid="{00000000-0005-0000-0000-00005F0B0000}"/>
    <cellStyle name="Comma 5 4 2 2 5 8" xfId="14273" xr:uid="{00000000-0005-0000-0000-0000600B0000}"/>
    <cellStyle name="Comma 5 4 2 2 5 8 2" xfId="49491" xr:uid="{00000000-0005-0000-0000-0000610B0000}"/>
    <cellStyle name="Comma 5 4 2 2 5 9" xfId="38670" xr:uid="{00000000-0005-0000-0000-0000620B0000}"/>
    <cellStyle name="Comma 5 4 2 2 6" xfId="2546" xr:uid="{00000000-0005-0000-0000-0000630B0000}"/>
    <cellStyle name="Comma 5 4 2 2 6 10" xfId="26071" xr:uid="{00000000-0005-0000-0000-0000640B0000}"/>
    <cellStyle name="Comma 5 4 2 2 6 11" xfId="60475" xr:uid="{00000000-0005-0000-0000-0000650B0000}"/>
    <cellStyle name="Comma 5 4 2 2 6 2" xfId="4372" xr:uid="{00000000-0005-0000-0000-0000660B0000}"/>
    <cellStyle name="Comma 5 4 2 2 6 2 2" xfId="17018" xr:uid="{00000000-0005-0000-0000-0000670B0000}"/>
    <cellStyle name="Comma 5 4 2 2 6 2 2 2" xfId="52234" xr:uid="{00000000-0005-0000-0000-0000680B0000}"/>
    <cellStyle name="Comma 5 4 2 2 6 2 3" xfId="39637" xr:uid="{00000000-0005-0000-0000-0000690B0000}"/>
    <cellStyle name="Comma 5 4 2 2 6 2 4" xfId="29623" xr:uid="{00000000-0005-0000-0000-00006A0B0000}"/>
    <cellStyle name="Comma 5 4 2 2 6 3" xfId="5842" xr:uid="{00000000-0005-0000-0000-00006B0B0000}"/>
    <cellStyle name="Comma 5 4 2 2 6 3 2" xfId="18472" xr:uid="{00000000-0005-0000-0000-00006C0B0000}"/>
    <cellStyle name="Comma 5 4 2 2 6 3 2 2" xfId="53688" xr:uid="{00000000-0005-0000-0000-00006D0B0000}"/>
    <cellStyle name="Comma 5 4 2 2 6 3 3" xfId="41091" xr:uid="{00000000-0005-0000-0000-00006E0B0000}"/>
    <cellStyle name="Comma 5 4 2 2 6 3 4" xfId="31077" xr:uid="{00000000-0005-0000-0000-00006F0B0000}"/>
    <cellStyle name="Comma 5 4 2 2 6 4" xfId="7301" xr:uid="{00000000-0005-0000-0000-0000700B0000}"/>
    <cellStyle name="Comma 5 4 2 2 6 4 2" xfId="19926" xr:uid="{00000000-0005-0000-0000-0000710B0000}"/>
    <cellStyle name="Comma 5 4 2 2 6 4 2 2" xfId="55142" xr:uid="{00000000-0005-0000-0000-0000720B0000}"/>
    <cellStyle name="Comma 5 4 2 2 6 4 3" xfId="42545" xr:uid="{00000000-0005-0000-0000-0000730B0000}"/>
    <cellStyle name="Comma 5 4 2 2 6 4 4" xfId="32531" xr:uid="{00000000-0005-0000-0000-0000740B0000}"/>
    <cellStyle name="Comma 5 4 2 2 6 5" xfId="9082" xr:uid="{00000000-0005-0000-0000-0000750B0000}"/>
    <cellStyle name="Comma 5 4 2 2 6 5 2" xfId="21702" xr:uid="{00000000-0005-0000-0000-0000760B0000}"/>
    <cellStyle name="Comma 5 4 2 2 6 5 2 2" xfId="56918" xr:uid="{00000000-0005-0000-0000-0000770B0000}"/>
    <cellStyle name="Comma 5 4 2 2 6 5 3" xfId="44321" xr:uid="{00000000-0005-0000-0000-0000780B0000}"/>
    <cellStyle name="Comma 5 4 2 2 6 5 4" xfId="34307" xr:uid="{00000000-0005-0000-0000-0000790B0000}"/>
    <cellStyle name="Comma 5 4 2 2 6 6" xfId="10875" xr:uid="{00000000-0005-0000-0000-00007A0B0000}"/>
    <cellStyle name="Comma 5 4 2 2 6 6 2" xfId="23478" xr:uid="{00000000-0005-0000-0000-00007B0B0000}"/>
    <cellStyle name="Comma 5 4 2 2 6 6 2 2" xfId="58694" xr:uid="{00000000-0005-0000-0000-00007C0B0000}"/>
    <cellStyle name="Comma 5 4 2 2 6 6 3" xfId="46097" xr:uid="{00000000-0005-0000-0000-00007D0B0000}"/>
    <cellStyle name="Comma 5 4 2 2 6 6 4" xfId="36083" xr:uid="{00000000-0005-0000-0000-00007E0B0000}"/>
    <cellStyle name="Comma 5 4 2 2 6 7" xfId="15242" xr:uid="{00000000-0005-0000-0000-00007F0B0000}"/>
    <cellStyle name="Comma 5 4 2 2 6 7 2" xfId="50458" xr:uid="{00000000-0005-0000-0000-0000800B0000}"/>
    <cellStyle name="Comma 5 4 2 2 6 7 3" xfId="27847" xr:uid="{00000000-0005-0000-0000-0000810B0000}"/>
    <cellStyle name="Comma 5 4 2 2 6 8" xfId="13464" xr:uid="{00000000-0005-0000-0000-0000820B0000}"/>
    <cellStyle name="Comma 5 4 2 2 6 8 2" xfId="48682" xr:uid="{00000000-0005-0000-0000-0000830B0000}"/>
    <cellStyle name="Comma 5 4 2 2 6 9" xfId="37861" xr:uid="{00000000-0005-0000-0000-0000840B0000}"/>
    <cellStyle name="Comma 5 4 2 2 7" xfId="3709" xr:uid="{00000000-0005-0000-0000-0000850B0000}"/>
    <cellStyle name="Comma 5 4 2 2 7 2" xfId="8433" xr:uid="{00000000-0005-0000-0000-0000860B0000}"/>
    <cellStyle name="Comma 5 4 2 2 7 2 2" xfId="21058" xr:uid="{00000000-0005-0000-0000-0000870B0000}"/>
    <cellStyle name="Comma 5 4 2 2 7 2 2 2" xfId="56274" xr:uid="{00000000-0005-0000-0000-0000880B0000}"/>
    <cellStyle name="Comma 5 4 2 2 7 2 3" xfId="43677" xr:uid="{00000000-0005-0000-0000-0000890B0000}"/>
    <cellStyle name="Comma 5 4 2 2 7 2 4" xfId="33663" xr:uid="{00000000-0005-0000-0000-00008A0B0000}"/>
    <cellStyle name="Comma 5 4 2 2 7 3" xfId="10214" xr:uid="{00000000-0005-0000-0000-00008B0B0000}"/>
    <cellStyle name="Comma 5 4 2 2 7 3 2" xfId="22834" xr:uid="{00000000-0005-0000-0000-00008C0B0000}"/>
    <cellStyle name="Comma 5 4 2 2 7 3 2 2" xfId="58050" xr:uid="{00000000-0005-0000-0000-00008D0B0000}"/>
    <cellStyle name="Comma 5 4 2 2 7 3 3" xfId="45453" xr:uid="{00000000-0005-0000-0000-00008E0B0000}"/>
    <cellStyle name="Comma 5 4 2 2 7 3 4" xfId="35439" xr:uid="{00000000-0005-0000-0000-00008F0B0000}"/>
    <cellStyle name="Comma 5 4 2 2 7 4" xfId="12009" xr:uid="{00000000-0005-0000-0000-0000900B0000}"/>
    <cellStyle name="Comma 5 4 2 2 7 4 2" xfId="24610" xr:uid="{00000000-0005-0000-0000-0000910B0000}"/>
    <cellStyle name="Comma 5 4 2 2 7 4 2 2" xfId="59826" xr:uid="{00000000-0005-0000-0000-0000920B0000}"/>
    <cellStyle name="Comma 5 4 2 2 7 4 3" xfId="47229" xr:uid="{00000000-0005-0000-0000-0000930B0000}"/>
    <cellStyle name="Comma 5 4 2 2 7 4 4" xfId="37215" xr:uid="{00000000-0005-0000-0000-0000940B0000}"/>
    <cellStyle name="Comma 5 4 2 2 7 5" xfId="16374" xr:uid="{00000000-0005-0000-0000-0000950B0000}"/>
    <cellStyle name="Comma 5 4 2 2 7 5 2" xfId="51590" xr:uid="{00000000-0005-0000-0000-0000960B0000}"/>
    <cellStyle name="Comma 5 4 2 2 7 5 3" xfId="28979" xr:uid="{00000000-0005-0000-0000-0000970B0000}"/>
    <cellStyle name="Comma 5 4 2 2 7 6" xfId="14596" xr:uid="{00000000-0005-0000-0000-0000980B0000}"/>
    <cellStyle name="Comma 5 4 2 2 7 6 2" xfId="49814" xr:uid="{00000000-0005-0000-0000-0000990B0000}"/>
    <cellStyle name="Comma 5 4 2 2 7 7" xfId="38993" xr:uid="{00000000-0005-0000-0000-00009A0B0000}"/>
    <cellStyle name="Comma 5 4 2 2 7 8" xfId="27203" xr:uid="{00000000-0005-0000-0000-00009B0B0000}"/>
    <cellStyle name="Comma 5 4 2 2 8" xfId="4045" xr:uid="{00000000-0005-0000-0000-00009C0B0000}"/>
    <cellStyle name="Comma 5 4 2 2 8 2" xfId="16696" xr:uid="{00000000-0005-0000-0000-00009D0B0000}"/>
    <cellStyle name="Comma 5 4 2 2 8 2 2" xfId="51912" xr:uid="{00000000-0005-0000-0000-00009E0B0000}"/>
    <cellStyle name="Comma 5 4 2 2 8 2 3" xfId="29301" xr:uid="{00000000-0005-0000-0000-00009F0B0000}"/>
    <cellStyle name="Comma 5 4 2 2 8 3" xfId="13142" xr:uid="{00000000-0005-0000-0000-0000A00B0000}"/>
    <cellStyle name="Comma 5 4 2 2 8 3 2" xfId="48360" xr:uid="{00000000-0005-0000-0000-0000A10B0000}"/>
    <cellStyle name="Comma 5 4 2 2 8 4" xfId="39315" xr:uid="{00000000-0005-0000-0000-0000A20B0000}"/>
    <cellStyle name="Comma 5 4 2 2 8 5" xfId="25749" xr:uid="{00000000-0005-0000-0000-0000A30B0000}"/>
    <cellStyle name="Comma 5 4 2 2 9" xfId="5520" xr:uid="{00000000-0005-0000-0000-0000A40B0000}"/>
    <cellStyle name="Comma 5 4 2 2 9 2" xfId="18150" xr:uid="{00000000-0005-0000-0000-0000A50B0000}"/>
    <cellStyle name="Comma 5 4 2 2 9 2 2" xfId="53366" xr:uid="{00000000-0005-0000-0000-0000A60B0000}"/>
    <cellStyle name="Comma 5 4 2 2 9 3" xfId="40769" xr:uid="{00000000-0005-0000-0000-0000A70B0000}"/>
    <cellStyle name="Comma 5 4 2 2 9 4" xfId="30755" xr:uid="{00000000-0005-0000-0000-0000A80B0000}"/>
    <cellStyle name="Comma 5 4 2 3" xfId="365" xr:uid="{00000000-0005-0000-0000-0000A90B0000}"/>
    <cellStyle name="Comma 5 4 2 3 10" xfId="10466" xr:uid="{00000000-0005-0000-0000-0000AA0B0000}"/>
    <cellStyle name="Comma 5 4 2 3 10 2" xfId="23081" xr:uid="{00000000-0005-0000-0000-0000AB0B0000}"/>
    <cellStyle name="Comma 5 4 2 3 10 2 2" xfId="58297" xr:uid="{00000000-0005-0000-0000-0000AC0B0000}"/>
    <cellStyle name="Comma 5 4 2 3 10 3" xfId="45700" xr:uid="{00000000-0005-0000-0000-0000AD0B0000}"/>
    <cellStyle name="Comma 5 4 2 3 10 4" xfId="35686" xr:uid="{00000000-0005-0000-0000-0000AE0B0000}"/>
    <cellStyle name="Comma 5 4 2 3 11" xfId="15000" xr:uid="{00000000-0005-0000-0000-0000AF0B0000}"/>
    <cellStyle name="Comma 5 4 2 3 11 2" xfId="50216" xr:uid="{00000000-0005-0000-0000-0000B00B0000}"/>
    <cellStyle name="Comma 5 4 2 3 11 3" xfId="27605" xr:uid="{00000000-0005-0000-0000-0000B10B0000}"/>
    <cellStyle name="Comma 5 4 2 3 12" xfId="12413" xr:uid="{00000000-0005-0000-0000-0000B20B0000}"/>
    <cellStyle name="Comma 5 4 2 3 12 2" xfId="47631" xr:uid="{00000000-0005-0000-0000-0000B30B0000}"/>
    <cellStyle name="Comma 5 4 2 3 13" xfId="37619" xr:uid="{00000000-0005-0000-0000-0000B40B0000}"/>
    <cellStyle name="Comma 5 4 2 3 14" xfId="25020" xr:uid="{00000000-0005-0000-0000-0000B50B0000}"/>
    <cellStyle name="Comma 5 4 2 3 15" xfId="60233" xr:uid="{00000000-0005-0000-0000-0000B60B0000}"/>
    <cellStyle name="Comma 5 4 2 3 2" xfId="3136" xr:uid="{00000000-0005-0000-0000-0000B70B0000}"/>
    <cellStyle name="Comma 5 4 2 3 2 10" xfId="25504" xr:uid="{00000000-0005-0000-0000-0000B80B0000}"/>
    <cellStyle name="Comma 5 4 2 3 2 11" xfId="61039" xr:uid="{00000000-0005-0000-0000-0000B90B0000}"/>
    <cellStyle name="Comma 5 4 2 3 2 2" xfId="4936" xr:uid="{00000000-0005-0000-0000-0000BA0B0000}"/>
    <cellStyle name="Comma 5 4 2 3 2 2 2" xfId="17582" xr:uid="{00000000-0005-0000-0000-0000BB0B0000}"/>
    <cellStyle name="Comma 5 4 2 3 2 2 2 2" xfId="52798" xr:uid="{00000000-0005-0000-0000-0000BC0B0000}"/>
    <cellStyle name="Comma 5 4 2 3 2 2 2 3" xfId="30187" xr:uid="{00000000-0005-0000-0000-0000BD0B0000}"/>
    <cellStyle name="Comma 5 4 2 3 2 2 3" xfId="14028" xr:uid="{00000000-0005-0000-0000-0000BE0B0000}"/>
    <cellStyle name="Comma 5 4 2 3 2 2 3 2" xfId="49246" xr:uid="{00000000-0005-0000-0000-0000BF0B0000}"/>
    <cellStyle name="Comma 5 4 2 3 2 2 4" xfId="40201" xr:uid="{00000000-0005-0000-0000-0000C00B0000}"/>
    <cellStyle name="Comma 5 4 2 3 2 2 5" xfId="26635" xr:uid="{00000000-0005-0000-0000-0000C10B0000}"/>
    <cellStyle name="Comma 5 4 2 3 2 3" xfId="6406" xr:uid="{00000000-0005-0000-0000-0000C20B0000}"/>
    <cellStyle name="Comma 5 4 2 3 2 3 2" xfId="19036" xr:uid="{00000000-0005-0000-0000-0000C30B0000}"/>
    <cellStyle name="Comma 5 4 2 3 2 3 2 2" xfId="54252" xr:uid="{00000000-0005-0000-0000-0000C40B0000}"/>
    <cellStyle name="Comma 5 4 2 3 2 3 3" xfId="41655" xr:uid="{00000000-0005-0000-0000-0000C50B0000}"/>
    <cellStyle name="Comma 5 4 2 3 2 3 4" xfId="31641" xr:uid="{00000000-0005-0000-0000-0000C60B0000}"/>
    <cellStyle name="Comma 5 4 2 3 2 4" xfId="7865" xr:uid="{00000000-0005-0000-0000-0000C70B0000}"/>
    <cellStyle name="Comma 5 4 2 3 2 4 2" xfId="20490" xr:uid="{00000000-0005-0000-0000-0000C80B0000}"/>
    <cellStyle name="Comma 5 4 2 3 2 4 2 2" xfId="55706" xr:uid="{00000000-0005-0000-0000-0000C90B0000}"/>
    <cellStyle name="Comma 5 4 2 3 2 4 3" xfId="43109" xr:uid="{00000000-0005-0000-0000-0000CA0B0000}"/>
    <cellStyle name="Comma 5 4 2 3 2 4 4" xfId="33095" xr:uid="{00000000-0005-0000-0000-0000CB0B0000}"/>
    <cellStyle name="Comma 5 4 2 3 2 5" xfId="9646" xr:uid="{00000000-0005-0000-0000-0000CC0B0000}"/>
    <cellStyle name="Comma 5 4 2 3 2 5 2" xfId="22266" xr:uid="{00000000-0005-0000-0000-0000CD0B0000}"/>
    <cellStyle name="Comma 5 4 2 3 2 5 2 2" xfId="57482" xr:uid="{00000000-0005-0000-0000-0000CE0B0000}"/>
    <cellStyle name="Comma 5 4 2 3 2 5 3" xfId="44885" xr:uid="{00000000-0005-0000-0000-0000CF0B0000}"/>
    <cellStyle name="Comma 5 4 2 3 2 5 4" xfId="34871" xr:uid="{00000000-0005-0000-0000-0000D00B0000}"/>
    <cellStyle name="Comma 5 4 2 3 2 6" xfId="11439" xr:uid="{00000000-0005-0000-0000-0000D10B0000}"/>
    <cellStyle name="Comma 5 4 2 3 2 6 2" xfId="24042" xr:uid="{00000000-0005-0000-0000-0000D20B0000}"/>
    <cellStyle name="Comma 5 4 2 3 2 6 2 2" xfId="59258" xr:uid="{00000000-0005-0000-0000-0000D30B0000}"/>
    <cellStyle name="Comma 5 4 2 3 2 6 3" xfId="46661" xr:uid="{00000000-0005-0000-0000-0000D40B0000}"/>
    <cellStyle name="Comma 5 4 2 3 2 6 4" xfId="36647" xr:uid="{00000000-0005-0000-0000-0000D50B0000}"/>
    <cellStyle name="Comma 5 4 2 3 2 7" xfId="15806" xr:uid="{00000000-0005-0000-0000-0000D60B0000}"/>
    <cellStyle name="Comma 5 4 2 3 2 7 2" xfId="51022" xr:uid="{00000000-0005-0000-0000-0000D70B0000}"/>
    <cellStyle name="Comma 5 4 2 3 2 7 3" xfId="28411" xr:uid="{00000000-0005-0000-0000-0000D80B0000}"/>
    <cellStyle name="Comma 5 4 2 3 2 8" xfId="12897" xr:uid="{00000000-0005-0000-0000-0000D90B0000}"/>
    <cellStyle name="Comma 5 4 2 3 2 8 2" xfId="48115" xr:uid="{00000000-0005-0000-0000-0000DA0B0000}"/>
    <cellStyle name="Comma 5 4 2 3 2 9" xfId="38425" xr:uid="{00000000-0005-0000-0000-0000DB0B0000}"/>
    <cellStyle name="Comma 5 4 2 3 3" xfId="3465" xr:uid="{00000000-0005-0000-0000-0000DC0B0000}"/>
    <cellStyle name="Comma 5 4 2 3 3 10" xfId="26960" xr:uid="{00000000-0005-0000-0000-0000DD0B0000}"/>
    <cellStyle name="Comma 5 4 2 3 3 11" xfId="61364" xr:uid="{00000000-0005-0000-0000-0000DE0B0000}"/>
    <cellStyle name="Comma 5 4 2 3 3 2" xfId="5261" xr:uid="{00000000-0005-0000-0000-0000DF0B0000}"/>
    <cellStyle name="Comma 5 4 2 3 3 2 2" xfId="17907" xr:uid="{00000000-0005-0000-0000-0000E00B0000}"/>
    <cellStyle name="Comma 5 4 2 3 3 2 2 2" xfId="53123" xr:uid="{00000000-0005-0000-0000-0000E10B0000}"/>
    <cellStyle name="Comma 5 4 2 3 3 2 3" xfId="40526" xr:uid="{00000000-0005-0000-0000-0000E20B0000}"/>
    <cellStyle name="Comma 5 4 2 3 3 2 4" xfId="30512" xr:uid="{00000000-0005-0000-0000-0000E30B0000}"/>
    <cellStyle name="Comma 5 4 2 3 3 3" xfId="6731" xr:uid="{00000000-0005-0000-0000-0000E40B0000}"/>
    <cellStyle name="Comma 5 4 2 3 3 3 2" xfId="19361" xr:uid="{00000000-0005-0000-0000-0000E50B0000}"/>
    <cellStyle name="Comma 5 4 2 3 3 3 2 2" xfId="54577" xr:uid="{00000000-0005-0000-0000-0000E60B0000}"/>
    <cellStyle name="Comma 5 4 2 3 3 3 3" xfId="41980" xr:uid="{00000000-0005-0000-0000-0000E70B0000}"/>
    <cellStyle name="Comma 5 4 2 3 3 3 4" xfId="31966" xr:uid="{00000000-0005-0000-0000-0000E80B0000}"/>
    <cellStyle name="Comma 5 4 2 3 3 4" xfId="8190" xr:uid="{00000000-0005-0000-0000-0000E90B0000}"/>
    <cellStyle name="Comma 5 4 2 3 3 4 2" xfId="20815" xr:uid="{00000000-0005-0000-0000-0000EA0B0000}"/>
    <cellStyle name="Comma 5 4 2 3 3 4 2 2" xfId="56031" xr:uid="{00000000-0005-0000-0000-0000EB0B0000}"/>
    <cellStyle name="Comma 5 4 2 3 3 4 3" xfId="43434" xr:uid="{00000000-0005-0000-0000-0000EC0B0000}"/>
    <cellStyle name="Comma 5 4 2 3 3 4 4" xfId="33420" xr:uid="{00000000-0005-0000-0000-0000ED0B0000}"/>
    <cellStyle name="Comma 5 4 2 3 3 5" xfId="9971" xr:uid="{00000000-0005-0000-0000-0000EE0B0000}"/>
    <cellStyle name="Comma 5 4 2 3 3 5 2" xfId="22591" xr:uid="{00000000-0005-0000-0000-0000EF0B0000}"/>
    <cellStyle name="Comma 5 4 2 3 3 5 2 2" xfId="57807" xr:uid="{00000000-0005-0000-0000-0000F00B0000}"/>
    <cellStyle name="Comma 5 4 2 3 3 5 3" xfId="45210" xr:uid="{00000000-0005-0000-0000-0000F10B0000}"/>
    <cellStyle name="Comma 5 4 2 3 3 5 4" xfId="35196" xr:uid="{00000000-0005-0000-0000-0000F20B0000}"/>
    <cellStyle name="Comma 5 4 2 3 3 6" xfId="11764" xr:uid="{00000000-0005-0000-0000-0000F30B0000}"/>
    <cellStyle name="Comma 5 4 2 3 3 6 2" xfId="24367" xr:uid="{00000000-0005-0000-0000-0000F40B0000}"/>
    <cellStyle name="Comma 5 4 2 3 3 6 2 2" xfId="59583" xr:uid="{00000000-0005-0000-0000-0000F50B0000}"/>
    <cellStyle name="Comma 5 4 2 3 3 6 3" xfId="46986" xr:uid="{00000000-0005-0000-0000-0000F60B0000}"/>
    <cellStyle name="Comma 5 4 2 3 3 6 4" xfId="36972" xr:uid="{00000000-0005-0000-0000-0000F70B0000}"/>
    <cellStyle name="Comma 5 4 2 3 3 7" xfId="16131" xr:uid="{00000000-0005-0000-0000-0000F80B0000}"/>
    <cellStyle name="Comma 5 4 2 3 3 7 2" xfId="51347" xr:uid="{00000000-0005-0000-0000-0000F90B0000}"/>
    <cellStyle name="Comma 5 4 2 3 3 7 3" xfId="28736" xr:uid="{00000000-0005-0000-0000-0000FA0B0000}"/>
    <cellStyle name="Comma 5 4 2 3 3 8" xfId="14353" xr:uid="{00000000-0005-0000-0000-0000FB0B0000}"/>
    <cellStyle name="Comma 5 4 2 3 3 8 2" xfId="49571" xr:uid="{00000000-0005-0000-0000-0000FC0B0000}"/>
    <cellStyle name="Comma 5 4 2 3 3 9" xfId="38750" xr:uid="{00000000-0005-0000-0000-0000FD0B0000}"/>
    <cellStyle name="Comma 5 4 2 3 4" xfId="2627" xr:uid="{00000000-0005-0000-0000-0000FE0B0000}"/>
    <cellStyle name="Comma 5 4 2 3 4 10" xfId="26151" xr:uid="{00000000-0005-0000-0000-0000FF0B0000}"/>
    <cellStyle name="Comma 5 4 2 3 4 11" xfId="60555" xr:uid="{00000000-0005-0000-0000-0000000C0000}"/>
    <cellStyle name="Comma 5 4 2 3 4 2" xfId="4452" xr:uid="{00000000-0005-0000-0000-0000010C0000}"/>
    <cellStyle name="Comma 5 4 2 3 4 2 2" xfId="17098" xr:uid="{00000000-0005-0000-0000-0000020C0000}"/>
    <cellStyle name="Comma 5 4 2 3 4 2 2 2" xfId="52314" xr:uid="{00000000-0005-0000-0000-0000030C0000}"/>
    <cellStyle name="Comma 5 4 2 3 4 2 3" xfId="39717" xr:uid="{00000000-0005-0000-0000-0000040C0000}"/>
    <cellStyle name="Comma 5 4 2 3 4 2 4" xfId="29703" xr:uid="{00000000-0005-0000-0000-0000050C0000}"/>
    <cellStyle name="Comma 5 4 2 3 4 3" xfId="5922" xr:uid="{00000000-0005-0000-0000-0000060C0000}"/>
    <cellStyle name="Comma 5 4 2 3 4 3 2" xfId="18552" xr:uid="{00000000-0005-0000-0000-0000070C0000}"/>
    <cellStyle name="Comma 5 4 2 3 4 3 2 2" xfId="53768" xr:uid="{00000000-0005-0000-0000-0000080C0000}"/>
    <cellStyle name="Comma 5 4 2 3 4 3 3" xfId="41171" xr:uid="{00000000-0005-0000-0000-0000090C0000}"/>
    <cellStyle name="Comma 5 4 2 3 4 3 4" xfId="31157" xr:uid="{00000000-0005-0000-0000-00000A0C0000}"/>
    <cellStyle name="Comma 5 4 2 3 4 4" xfId="7381" xr:uid="{00000000-0005-0000-0000-00000B0C0000}"/>
    <cellStyle name="Comma 5 4 2 3 4 4 2" xfId="20006" xr:uid="{00000000-0005-0000-0000-00000C0C0000}"/>
    <cellStyle name="Comma 5 4 2 3 4 4 2 2" xfId="55222" xr:uid="{00000000-0005-0000-0000-00000D0C0000}"/>
    <cellStyle name="Comma 5 4 2 3 4 4 3" xfId="42625" xr:uid="{00000000-0005-0000-0000-00000E0C0000}"/>
    <cellStyle name="Comma 5 4 2 3 4 4 4" xfId="32611" xr:uid="{00000000-0005-0000-0000-00000F0C0000}"/>
    <cellStyle name="Comma 5 4 2 3 4 5" xfId="9162" xr:uid="{00000000-0005-0000-0000-0000100C0000}"/>
    <cellStyle name="Comma 5 4 2 3 4 5 2" xfId="21782" xr:uid="{00000000-0005-0000-0000-0000110C0000}"/>
    <cellStyle name="Comma 5 4 2 3 4 5 2 2" xfId="56998" xr:uid="{00000000-0005-0000-0000-0000120C0000}"/>
    <cellStyle name="Comma 5 4 2 3 4 5 3" xfId="44401" xr:uid="{00000000-0005-0000-0000-0000130C0000}"/>
    <cellStyle name="Comma 5 4 2 3 4 5 4" xfId="34387" xr:uid="{00000000-0005-0000-0000-0000140C0000}"/>
    <cellStyle name="Comma 5 4 2 3 4 6" xfId="10955" xr:uid="{00000000-0005-0000-0000-0000150C0000}"/>
    <cellStyle name="Comma 5 4 2 3 4 6 2" xfId="23558" xr:uid="{00000000-0005-0000-0000-0000160C0000}"/>
    <cellStyle name="Comma 5 4 2 3 4 6 2 2" xfId="58774" xr:uid="{00000000-0005-0000-0000-0000170C0000}"/>
    <cellStyle name="Comma 5 4 2 3 4 6 3" xfId="46177" xr:uid="{00000000-0005-0000-0000-0000180C0000}"/>
    <cellStyle name="Comma 5 4 2 3 4 6 4" xfId="36163" xr:uid="{00000000-0005-0000-0000-0000190C0000}"/>
    <cellStyle name="Comma 5 4 2 3 4 7" xfId="15322" xr:uid="{00000000-0005-0000-0000-00001A0C0000}"/>
    <cellStyle name="Comma 5 4 2 3 4 7 2" xfId="50538" xr:uid="{00000000-0005-0000-0000-00001B0C0000}"/>
    <cellStyle name="Comma 5 4 2 3 4 7 3" xfId="27927" xr:uid="{00000000-0005-0000-0000-00001C0C0000}"/>
    <cellStyle name="Comma 5 4 2 3 4 8" xfId="13544" xr:uid="{00000000-0005-0000-0000-00001D0C0000}"/>
    <cellStyle name="Comma 5 4 2 3 4 8 2" xfId="48762" xr:uid="{00000000-0005-0000-0000-00001E0C0000}"/>
    <cellStyle name="Comma 5 4 2 3 4 9" xfId="37941" xr:uid="{00000000-0005-0000-0000-00001F0C0000}"/>
    <cellStyle name="Comma 5 4 2 3 5" xfId="3790" xr:uid="{00000000-0005-0000-0000-0000200C0000}"/>
    <cellStyle name="Comma 5 4 2 3 5 2" xfId="8513" xr:uid="{00000000-0005-0000-0000-0000210C0000}"/>
    <cellStyle name="Comma 5 4 2 3 5 2 2" xfId="21138" xr:uid="{00000000-0005-0000-0000-0000220C0000}"/>
    <cellStyle name="Comma 5 4 2 3 5 2 2 2" xfId="56354" xr:uid="{00000000-0005-0000-0000-0000230C0000}"/>
    <cellStyle name="Comma 5 4 2 3 5 2 3" xfId="43757" xr:uid="{00000000-0005-0000-0000-0000240C0000}"/>
    <cellStyle name="Comma 5 4 2 3 5 2 4" xfId="33743" xr:uid="{00000000-0005-0000-0000-0000250C0000}"/>
    <cellStyle name="Comma 5 4 2 3 5 3" xfId="10294" xr:uid="{00000000-0005-0000-0000-0000260C0000}"/>
    <cellStyle name="Comma 5 4 2 3 5 3 2" xfId="22914" xr:uid="{00000000-0005-0000-0000-0000270C0000}"/>
    <cellStyle name="Comma 5 4 2 3 5 3 2 2" xfId="58130" xr:uid="{00000000-0005-0000-0000-0000280C0000}"/>
    <cellStyle name="Comma 5 4 2 3 5 3 3" xfId="45533" xr:uid="{00000000-0005-0000-0000-0000290C0000}"/>
    <cellStyle name="Comma 5 4 2 3 5 3 4" xfId="35519" xr:uid="{00000000-0005-0000-0000-00002A0C0000}"/>
    <cellStyle name="Comma 5 4 2 3 5 4" xfId="12089" xr:uid="{00000000-0005-0000-0000-00002B0C0000}"/>
    <cellStyle name="Comma 5 4 2 3 5 4 2" xfId="24690" xr:uid="{00000000-0005-0000-0000-00002C0C0000}"/>
    <cellStyle name="Comma 5 4 2 3 5 4 2 2" xfId="59906" xr:uid="{00000000-0005-0000-0000-00002D0C0000}"/>
    <cellStyle name="Comma 5 4 2 3 5 4 3" xfId="47309" xr:uid="{00000000-0005-0000-0000-00002E0C0000}"/>
    <cellStyle name="Comma 5 4 2 3 5 4 4" xfId="37295" xr:uid="{00000000-0005-0000-0000-00002F0C0000}"/>
    <cellStyle name="Comma 5 4 2 3 5 5" xfId="16454" xr:uid="{00000000-0005-0000-0000-0000300C0000}"/>
    <cellStyle name="Comma 5 4 2 3 5 5 2" xfId="51670" xr:uid="{00000000-0005-0000-0000-0000310C0000}"/>
    <cellStyle name="Comma 5 4 2 3 5 5 3" xfId="29059" xr:uid="{00000000-0005-0000-0000-0000320C0000}"/>
    <cellStyle name="Comma 5 4 2 3 5 6" xfId="14676" xr:uid="{00000000-0005-0000-0000-0000330C0000}"/>
    <cellStyle name="Comma 5 4 2 3 5 6 2" xfId="49894" xr:uid="{00000000-0005-0000-0000-0000340C0000}"/>
    <cellStyle name="Comma 5 4 2 3 5 7" xfId="39073" xr:uid="{00000000-0005-0000-0000-0000350C0000}"/>
    <cellStyle name="Comma 5 4 2 3 5 8" xfId="27283" xr:uid="{00000000-0005-0000-0000-0000360C0000}"/>
    <cellStyle name="Comma 5 4 2 3 6" xfId="4130" xr:uid="{00000000-0005-0000-0000-0000370C0000}"/>
    <cellStyle name="Comma 5 4 2 3 6 2" xfId="16776" xr:uid="{00000000-0005-0000-0000-0000380C0000}"/>
    <cellStyle name="Comma 5 4 2 3 6 2 2" xfId="51992" xr:uid="{00000000-0005-0000-0000-0000390C0000}"/>
    <cellStyle name="Comma 5 4 2 3 6 2 3" xfId="29381" xr:uid="{00000000-0005-0000-0000-00003A0C0000}"/>
    <cellStyle name="Comma 5 4 2 3 6 3" xfId="13222" xr:uid="{00000000-0005-0000-0000-00003B0C0000}"/>
    <cellStyle name="Comma 5 4 2 3 6 3 2" xfId="48440" xr:uid="{00000000-0005-0000-0000-00003C0C0000}"/>
    <cellStyle name="Comma 5 4 2 3 6 4" xfId="39395" xr:uid="{00000000-0005-0000-0000-00003D0C0000}"/>
    <cellStyle name="Comma 5 4 2 3 6 5" xfId="25829" xr:uid="{00000000-0005-0000-0000-00003E0C0000}"/>
    <cellStyle name="Comma 5 4 2 3 7" xfId="5600" xr:uid="{00000000-0005-0000-0000-00003F0C0000}"/>
    <cellStyle name="Comma 5 4 2 3 7 2" xfId="18230" xr:uid="{00000000-0005-0000-0000-0000400C0000}"/>
    <cellStyle name="Comma 5 4 2 3 7 2 2" xfId="53446" xr:uid="{00000000-0005-0000-0000-0000410C0000}"/>
    <cellStyle name="Comma 5 4 2 3 7 3" xfId="40849" xr:uid="{00000000-0005-0000-0000-0000420C0000}"/>
    <cellStyle name="Comma 5 4 2 3 7 4" xfId="30835" xr:uid="{00000000-0005-0000-0000-0000430C0000}"/>
    <cellStyle name="Comma 5 4 2 3 8" xfId="7059" xr:uid="{00000000-0005-0000-0000-0000440C0000}"/>
    <cellStyle name="Comma 5 4 2 3 8 2" xfId="19684" xr:uid="{00000000-0005-0000-0000-0000450C0000}"/>
    <cellStyle name="Comma 5 4 2 3 8 2 2" xfId="54900" xr:uid="{00000000-0005-0000-0000-0000460C0000}"/>
    <cellStyle name="Comma 5 4 2 3 8 3" xfId="42303" xr:uid="{00000000-0005-0000-0000-0000470C0000}"/>
    <cellStyle name="Comma 5 4 2 3 8 4" xfId="32289" xr:uid="{00000000-0005-0000-0000-0000480C0000}"/>
    <cellStyle name="Comma 5 4 2 3 9" xfId="8840" xr:uid="{00000000-0005-0000-0000-0000490C0000}"/>
    <cellStyle name="Comma 5 4 2 3 9 2" xfId="21460" xr:uid="{00000000-0005-0000-0000-00004A0C0000}"/>
    <cellStyle name="Comma 5 4 2 3 9 2 2" xfId="56676" xr:uid="{00000000-0005-0000-0000-00004B0C0000}"/>
    <cellStyle name="Comma 5 4 2 3 9 3" xfId="44079" xr:uid="{00000000-0005-0000-0000-00004C0C0000}"/>
    <cellStyle name="Comma 5 4 2 3 9 4" xfId="34065" xr:uid="{00000000-0005-0000-0000-00004D0C0000}"/>
    <cellStyle name="Comma 5 4 2 4" xfId="2966" xr:uid="{00000000-0005-0000-0000-00004E0C0000}"/>
    <cellStyle name="Comma 5 4 2 4 10" xfId="25345" xr:uid="{00000000-0005-0000-0000-00004F0C0000}"/>
    <cellStyle name="Comma 5 4 2 4 11" xfId="60880" xr:uid="{00000000-0005-0000-0000-0000500C0000}"/>
    <cellStyle name="Comma 5 4 2 4 2" xfId="4777" xr:uid="{00000000-0005-0000-0000-0000510C0000}"/>
    <cellStyle name="Comma 5 4 2 4 2 2" xfId="17423" xr:uid="{00000000-0005-0000-0000-0000520C0000}"/>
    <cellStyle name="Comma 5 4 2 4 2 2 2" xfId="52639" xr:uid="{00000000-0005-0000-0000-0000530C0000}"/>
    <cellStyle name="Comma 5 4 2 4 2 2 3" xfId="30028" xr:uid="{00000000-0005-0000-0000-0000540C0000}"/>
    <cellStyle name="Comma 5 4 2 4 2 3" xfId="13869" xr:uid="{00000000-0005-0000-0000-0000550C0000}"/>
    <cellStyle name="Comma 5 4 2 4 2 3 2" xfId="49087" xr:uid="{00000000-0005-0000-0000-0000560C0000}"/>
    <cellStyle name="Comma 5 4 2 4 2 4" xfId="40042" xr:uid="{00000000-0005-0000-0000-0000570C0000}"/>
    <cellStyle name="Comma 5 4 2 4 2 5" xfId="26476" xr:uid="{00000000-0005-0000-0000-0000580C0000}"/>
    <cellStyle name="Comma 5 4 2 4 3" xfId="6247" xr:uid="{00000000-0005-0000-0000-0000590C0000}"/>
    <cellStyle name="Comma 5 4 2 4 3 2" xfId="18877" xr:uid="{00000000-0005-0000-0000-00005A0C0000}"/>
    <cellStyle name="Comma 5 4 2 4 3 2 2" xfId="54093" xr:uid="{00000000-0005-0000-0000-00005B0C0000}"/>
    <cellStyle name="Comma 5 4 2 4 3 3" xfId="41496" xr:uid="{00000000-0005-0000-0000-00005C0C0000}"/>
    <cellStyle name="Comma 5 4 2 4 3 4" xfId="31482" xr:uid="{00000000-0005-0000-0000-00005D0C0000}"/>
    <cellStyle name="Comma 5 4 2 4 4" xfId="7706" xr:uid="{00000000-0005-0000-0000-00005E0C0000}"/>
    <cellStyle name="Comma 5 4 2 4 4 2" xfId="20331" xr:uid="{00000000-0005-0000-0000-00005F0C0000}"/>
    <cellStyle name="Comma 5 4 2 4 4 2 2" xfId="55547" xr:uid="{00000000-0005-0000-0000-0000600C0000}"/>
    <cellStyle name="Comma 5 4 2 4 4 3" xfId="42950" xr:uid="{00000000-0005-0000-0000-0000610C0000}"/>
    <cellStyle name="Comma 5 4 2 4 4 4" xfId="32936" xr:uid="{00000000-0005-0000-0000-0000620C0000}"/>
    <cellStyle name="Comma 5 4 2 4 5" xfId="9487" xr:uid="{00000000-0005-0000-0000-0000630C0000}"/>
    <cellStyle name="Comma 5 4 2 4 5 2" xfId="22107" xr:uid="{00000000-0005-0000-0000-0000640C0000}"/>
    <cellStyle name="Comma 5 4 2 4 5 2 2" xfId="57323" xr:uid="{00000000-0005-0000-0000-0000650C0000}"/>
    <cellStyle name="Comma 5 4 2 4 5 3" xfId="44726" xr:uid="{00000000-0005-0000-0000-0000660C0000}"/>
    <cellStyle name="Comma 5 4 2 4 5 4" xfId="34712" xr:uid="{00000000-0005-0000-0000-0000670C0000}"/>
    <cellStyle name="Comma 5 4 2 4 6" xfId="11280" xr:uid="{00000000-0005-0000-0000-0000680C0000}"/>
    <cellStyle name="Comma 5 4 2 4 6 2" xfId="23883" xr:uid="{00000000-0005-0000-0000-0000690C0000}"/>
    <cellStyle name="Comma 5 4 2 4 6 2 2" xfId="59099" xr:uid="{00000000-0005-0000-0000-00006A0C0000}"/>
    <cellStyle name="Comma 5 4 2 4 6 3" xfId="46502" xr:uid="{00000000-0005-0000-0000-00006B0C0000}"/>
    <cellStyle name="Comma 5 4 2 4 6 4" xfId="36488" xr:uid="{00000000-0005-0000-0000-00006C0C0000}"/>
    <cellStyle name="Comma 5 4 2 4 7" xfId="15647" xr:uid="{00000000-0005-0000-0000-00006D0C0000}"/>
    <cellStyle name="Comma 5 4 2 4 7 2" xfId="50863" xr:uid="{00000000-0005-0000-0000-00006E0C0000}"/>
    <cellStyle name="Comma 5 4 2 4 7 3" xfId="28252" xr:uid="{00000000-0005-0000-0000-00006F0C0000}"/>
    <cellStyle name="Comma 5 4 2 4 8" xfId="12738" xr:uid="{00000000-0005-0000-0000-0000700C0000}"/>
    <cellStyle name="Comma 5 4 2 4 8 2" xfId="47956" xr:uid="{00000000-0005-0000-0000-0000710C0000}"/>
    <cellStyle name="Comma 5 4 2 4 9" xfId="38266" xr:uid="{00000000-0005-0000-0000-0000720C0000}"/>
    <cellStyle name="Comma 5 4 2 5" xfId="2800" xr:uid="{00000000-0005-0000-0000-0000730C0000}"/>
    <cellStyle name="Comma 5 4 2 5 10" xfId="25190" xr:uid="{00000000-0005-0000-0000-0000740C0000}"/>
    <cellStyle name="Comma 5 4 2 5 11" xfId="60725" xr:uid="{00000000-0005-0000-0000-0000750C0000}"/>
    <cellStyle name="Comma 5 4 2 5 2" xfId="4622" xr:uid="{00000000-0005-0000-0000-0000760C0000}"/>
    <cellStyle name="Comma 5 4 2 5 2 2" xfId="17268" xr:uid="{00000000-0005-0000-0000-0000770C0000}"/>
    <cellStyle name="Comma 5 4 2 5 2 2 2" xfId="52484" xr:uid="{00000000-0005-0000-0000-0000780C0000}"/>
    <cellStyle name="Comma 5 4 2 5 2 2 3" xfId="29873" xr:uid="{00000000-0005-0000-0000-0000790C0000}"/>
    <cellStyle name="Comma 5 4 2 5 2 3" xfId="13714" xr:uid="{00000000-0005-0000-0000-00007A0C0000}"/>
    <cellStyle name="Comma 5 4 2 5 2 3 2" xfId="48932" xr:uid="{00000000-0005-0000-0000-00007B0C0000}"/>
    <cellStyle name="Comma 5 4 2 5 2 4" xfId="39887" xr:uid="{00000000-0005-0000-0000-00007C0C0000}"/>
    <cellStyle name="Comma 5 4 2 5 2 5" xfId="26321" xr:uid="{00000000-0005-0000-0000-00007D0C0000}"/>
    <cellStyle name="Comma 5 4 2 5 3" xfId="6092" xr:uid="{00000000-0005-0000-0000-00007E0C0000}"/>
    <cellStyle name="Comma 5 4 2 5 3 2" xfId="18722" xr:uid="{00000000-0005-0000-0000-00007F0C0000}"/>
    <cellStyle name="Comma 5 4 2 5 3 2 2" xfId="53938" xr:uid="{00000000-0005-0000-0000-0000800C0000}"/>
    <cellStyle name="Comma 5 4 2 5 3 3" xfId="41341" xr:uid="{00000000-0005-0000-0000-0000810C0000}"/>
    <cellStyle name="Comma 5 4 2 5 3 4" xfId="31327" xr:uid="{00000000-0005-0000-0000-0000820C0000}"/>
    <cellStyle name="Comma 5 4 2 5 4" xfId="7551" xr:uid="{00000000-0005-0000-0000-0000830C0000}"/>
    <cellStyle name="Comma 5 4 2 5 4 2" xfId="20176" xr:uid="{00000000-0005-0000-0000-0000840C0000}"/>
    <cellStyle name="Comma 5 4 2 5 4 2 2" xfId="55392" xr:uid="{00000000-0005-0000-0000-0000850C0000}"/>
    <cellStyle name="Comma 5 4 2 5 4 3" xfId="42795" xr:uid="{00000000-0005-0000-0000-0000860C0000}"/>
    <cellStyle name="Comma 5 4 2 5 4 4" xfId="32781" xr:uid="{00000000-0005-0000-0000-0000870C0000}"/>
    <cellStyle name="Comma 5 4 2 5 5" xfId="9332" xr:uid="{00000000-0005-0000-0000-0000880C0000}"/>
    <cellStyle name="Comma 5 4 2 5 5 2" xfId="21952" xr:uid="{00000000-0005-0000-0000-0000890C0000}"/>
    <cellStyle name="Comma 5 4 2 5 5 2 2" xfId="57168" xr:uid="{00000000-0005-0000-0000-00008A0C0000}"/>
    <cellStyle name="Comma 5 4 2 5 5 3" xfId="44571" xr:uid="{00000000-0005-0000-0000-00008B0C0000}"/>
    <cellStyle name="Comma 5 4 2 5 5 4" xfId="34557" xr:uid="{00000000-0005-0000-0000-00008C0C0000}"/>
    <cellStyle name="Comma 5 4 2 5 6" xfId="11125" xr:uid="{00000000-0005-0000-0000-00008D0C0000}"/>
    <cellStyle name="Comma 5 4 2 5 6 2" xfId="23728" xr:uid="{00000000-0005-0000-0000-00008E0C0000}"/>
    <cellStyle name="Comma 5 4 2 5 6 2 2" xfId="58944" xr:uid="{00000000-0005-0000-0000-00008F0C0000}"/>
    <cellStyle name="Comma 5 4 2 5 6 3" xfId="46347" xr:uid="{00000000-0005-0000-0000-0000900C0000}"/>
    <cellStyle name="Comma 5 4 2 5 6 4" xfId="36333" xr:uid="{00000000-0005-0000-0000-0000910C0000}"/>
    <cellStyle name="Comma 5 4 2 5 7" xfId="15492" xr:uid="{00000000-0005-0000-0000-0000920C0000}"/>
    <cellStyle name="Comma 5 4 2 5 7 2" xfId="50708" xr:uid="{00000000-0005-0000-0000-0000930C0000}"/>
    <cellStyle name="Comma 5 4 2 5 7 3" xfId="28097" xr:uid="{00000000-0005-0000-0000-0000940C0000}"/>
    <cellStyle name="Comma 5 4 2 5 8" xfId="12583" xr:uid="{00000000-0005-0000-0000-0000950C0000}"/>
    <cellStyle name="Comma 5 4 2 5 8 2" xfId="47801" xr:uid="{00000000-0005-0000-0000-0000960C0000}"/>
    <cellStyle name="Comma 5 4 2 5 9" xfId="38111" xr:uid="{00000000-0005-0000-0000-0000970C0000}"/>
    <cellStyle name="Comma 5 4 2 6" xfId="3313" xr:uid="{00000000-0005-0000-0000-0000980C0000}"/>
    <cellStyle name="Comma 5 4 2 6 10" xfId="26808" xr:uid="{00000000-0005-0000-0000-0000990C0000}"/>
    <cellStyle name="Comma 5 4 2 6 11" xfId="61212" xr:uid="{00000000-0005-0000-0000-00009A0C0000}"/>
    <cellStyle name="Comma 5 4 2 6 2" xfId="5109" xr:uid="{00000000-0005-0000-0000-00009B0C0000}"/>
    <cellStyle name="Comma 5 4 2 6 2 2" xfId="17755" xr:uid="{00000000-0005-0000-0000-00009C0C0000}"/>
    <cellStyle name="Comma 5 4 2 6 2 2 2" xfId="52971" xr:uid="{00000000-0005-0000-0000-00009D0C0000}"/>
    <cellStyle name="Comma 5 4 2 6 2 3" xfId="40374" xr:uid="{00000000-0005-0000-0000-00009E0C0000}"/>
    <cellStyle name="Comma 5 4 2 6 2 4" xfId="30360" xr:uid="{00000000-0005-0000-0000-00009F0C0000}"/>
    <cellStyle name="Comma 5 4 2 6 3" xfId="6579" xr:uid="{00000000-0005-0000-0000-0000A00C0000}"/>
    <cellStyle name="Comma 5 4 2 6 3 2" xfId="19209" xr:uid="{00000000-0005-0000-0000-0000A10C0000}"/>
    <cellStyle name="Comma 5 4 2 6 3 2 2" xfId="54425" xr:uid="{00000000-0005-0000-0000-0000A20C0000}"/>
    <cellStyle name="Comma 5 4 2 6 3 3" xfId="41828" xr:uid="{00000000-0005-0000-0000-0000A30C0000}"/>
    <cellStyle name="Comma 5 4 2 6 3 4" xfId="31814" xr:uid="{00000000-0005-0000-0000-0000A40C0000}"/>
    <cellStyle name="Comma 5 4 2 6 4" xfId="8038" xr:uid="{00000000-0005-0000-0000-0000A50C0000}"/>
    <cellStyle name="Comma 5 4 2 6 4 2" xfId="20663" xr:uid="{00000000-0005-0000-0000-0000A60C0000}"/>
    <cellStyle name="Comma 5 4 2 6 4 2 2" xfId="55879" xr:uid="{00000000-0005-0000-0000-0000A70C0000}"/>
    <cellStyle name="Comma 5 4 2 6 4 3" xfId="43282" xr:uid="{00000000-0005-0000-0000-0000A80C0000}"/>
    <cellStyle name="Comma 5 4 2 6 4 4" xfId="33268" xr:uid="{00000000-0005-0000-0000-0000A90C0000}"/>
    <cellStyle name="Comma 5 4 2 6 5" xfId="9819" xr:uid="{00000000-0005-0000-0000-0000AA0C0000}"/>
    <cellStyle name="Comma 5 4 2 6 5 2" xfId="22439" xr:uid="{00000000-0005-0000-0000-0000AB0C0000}"/>
    <cellStyle name="Comma 5 4 2 6 5 2 2" xfId="57655" xr:uid="{00000000-0005-0000-0000-0000AC0C0000}"/>
    <cellStyle name="Comma 5 4 2 6 5 3" xfId="45058" xr:uid="{00000000-0005-0000-0000-0000AD0C0000}"/>
    <cellStyle name="Comma 5 4 2 6 5 4" xfId="35044" xr:uid="{00000000-0005-0000-0000-0000AE0C0000}"/>
    <cellStyle name="Comma 5 4 2 6 6" xfId="11612" xr:uid="{00000000-0005-0000-0000-0000AF0C0000}"/>
    <cellStyle name="Comma 5 4 2 6 6 2" xfId="24215" xr:uid="{00000000-0005-0000-0000-0000B00C0000}"/>
    <cellStyle name="Comma 5 4 2 6 6 2 2" xfId="59431" xr:uid="{00000000-0005-0000-0000-0000B10C0000}"/>
    <cellStyle name="Comma 5 4 2 6 6 3" xfId="46834" xr:uid="{00000000-0005-0000-0000-0000B20C0000}"/>
    <cellStyle name="Comma 5 4 2 6 6 4" xfId="36820" xr:uid="{00000000-0005-0000-0000-0000B30C0000}"/>
    <cellStyle name="Comma 5 4 2 6 7" xfId="15979" xr:uid="{00000000-0005-0000-0000-0000B40C0000}"/>
    <cellStyle name="Comma 5 4 2 6 7 2" xfId="51195" xr:uid="{00000000-0005-0000-0000-0000B50C0000}"/>
    <cellStyle name="Comma 5 4 2 6 7 3" xfId="28584" xr:uid="{00000000-0005-0000-0000-0000B60C0000}"/>
    <cellStyle name="Comma 5 4 2 6 8" xfId="14201" xr:uid="{00000000-0005-0000-0000-0000B70C0000}"/>
    <cellStyle name="Comma 5 4 2 6 8 2" xfId="49419" xr:uid="{00000000-0005-0000-0000-0000B80C0000}"/>
    <cellStyle name="Comma 5 4 2 6 9" xfId="38598" xr:uid="{00000000-0005-0000-0000-0000B90C0000}"/>
    <cellStyle name="Comma 5 4 2 7" xfId="2470" xr:uid="{00000000-0005-0000-0000-0000BA0C0000}"/>
    <cellStyle name="Comma 5 4 2 7 10" xfId="25999" xr:uid="{00000000-0005-0000-0000-0000BB0C0000}"/>
    <cellStyle name="Comma 5 4 2 7 11" xfId="60403" xr:uid="{00000000-0005-0000-0000-0000BC0C0000}"/>
    <cellStyle name="Comma 5 4 2 7 2" xfId="4300" xr:uid="{00000000-0005-0000-0000-0000BD0C0000}"/>
    <cellStyle name="Comma 5 4 2 7 2 2" xfId="16946" xr:uid="{00000000-0005-0000-0000-0000BE0C0000}"/>
    <cellStyle name="Comma 5 4 2 7 2 2 2" xfId="52162" xr:uid="{00000000-0005-0000-0000-0000BF0C0000}"/>
    <cellStyle name="Comma 5 4 2 7 2 3" xfId="39565" xr:uid="{00000000-0005-0000-0000-0000C00C0000}"/>
    <cellStyle name="Comma 5 4 2 7 2 4" xfId="29551" xr:uid="{00000000-0005-0000-0000-0000C10C0000}"/>
    <cellStyle name="Comma 5 4 2 7 3" xfId="5770" xr:uid="{00000000-0005-0000-0000-0000C20C0000}"/>
    <cellStyle name="Comma 5 4 2 7 3 2" xfId="18400" xr:uid="{00000000-0005-0000-0000-0000C30C0000}"/>
    <cellStyle name="Comma 5 4 2 7 3 2 2" xfId="53616" xr:uid="{00000000-0005-0000-0000-0000C40C0000}"/>
    <cellStyle name="Comma 5 4 2 7 3 3" xfId="41019" xr:uid="{00000000-0005-0000-0000-0000C50C0000}"/>
    <cellStyle name="Comma 5 4 2 7 3 4" xfId="31005" xr:uid="{00000000-0005-0000-0000-0000C60C0000}"/>
    <cellStyle name="Comma 5 4 2 7 4" xfId="7229" xr:uid="{00000000-0005-0000-0000-0000C70C0000}"/>
    <cellStyle name="Comma 5 4 2 7 4 2" xfId="19854" xr:uid="{00000000-0005-0000-0000-0000C80C0000}"/>
    <cellStyle name="Comma 5 4 2 7 4 2 2" xfId="55070" xr:uid="{00000000-0005-0000-0000-0000C90C0000}"/>
    <cellStyle name="Comma 5 4 2 7 4 3" xfId="42473" xr:uid="{00000000-0005-0000-0000-0000CA0C0000}"/>
    <cellStyle name="Comma 5 4 2 7 4 4" xfId="32459" xr:uid="{00000000-0005-0000-0000-0000CB0C0000}"/>
    <cellStyle name="Comma 5 4 2 7 5" xfId="9010" xr:uid="{00000000-0005-0000-0000-0000CC0C0000}"/>
    <cellStyle name="Comma 5 4 2 7 5 2" xfId="21630" xr:uid="{00000000-0005-0000-0000-0000CD0C0000}"/>
    <cellStyle name="Comma 5 4 2 7 5 2 2" xfId="56846" xr:uid="{00000000-0005-0000-0000-0000CE0C0000}"/>
    <cellStyle name="Comma 5 4 2 7 5 3" xfId="44249" xr:uid="{00000000-0005-0000-0000-0000CF0C0000}"/>
    <cellStyle name="Comma 5 4 2 7 5 4" xfId="34235" xr:uid="{00000000-0005-0000-0000-0000D00C0000}"/>
    <cellStyle name="Comma 5 4 2 7 6" xfId="10803" xr:uid="{00000000-0005-0000-0000-0000D10C0000}"/>
    <cellStyle name="Comma 5 4 2 7 6 2" xfId="23406" xr:uid="{00000000-0005-0000-0000-0000D20C0000}"/>
    <cellStyle name="Comma 5 4 2 7 6 2 2" xfId="58622" xr:uid="{00000000-0005-0000-0000-0000D30C0000}"/>
    <cellStyle name="Comma 5 4 2 7 6 3" xfId="46025" xr:uid="{00000000-0005-0000-0000-0000D40C0000}"/>
    <cellStyle name="Comma 5 4 2 7 6 4" xfId="36011" xr:uid="{00000000-0005-0000-0000-0000D50C0000}"/>
    <cellStyle name="Comma 5 4 2 7 7" xfId="15170" xr:uid="{00000000-0005-0000-0000-0000D60C0000}"/>
    <cellStyle name="Comma 5 4 2 7 7 2" xfId="50386" xr:uid="{00000000-0005-0000-0000-0000D70C0000}"/>
    <cellStyle name="Comma 5 4 2 7 7 3" xfId="27775" xr:uid="{00000000-0005-0000-0000-0000D80C0000}"/>
    <cellStyle name="Comma 5 4 2 7 8" xfId="13392" xr:uid="{00000000-0005-0000-0000-0000D90C0000}"/>
    <cellStyle name="Comma 5 4 2 7 8 2" xfId="48610" xr:uid="{00000000-0005-0000-0000-0000DA0C0000}"/>
    <cellStyle name="Comma 5 4 2 7 9" xfId="37789" xr:uid="{00000000-0005-0000-0000-0000DB0C0000}"/>
    <cellStyle name="Comma 5 4 2 8" xfId="3637" xr:uid="{00000000-0005-0000-0000-0000DC0C0000}"/>
    <cellStyle name="Comma 5 4 2 8 2" xfId="8361" xr:uid="{00000000-0005-0000-0000-0000DD0C0000}"/>
    <cellStyle name="Comma 5 4 2 8 2 2" xfId="20986" xr:uid="{00000000-0005-0000-0000-0000DE0C0000}"/>
    <cellStyle name="Comma 5 4 2 8 2 2 2" xfId="56202" xr:uid="{00000000-0005-0000-0000-0000DF0C0000}"/>
    <cellStyle name="Comma 5 4 2 8 2 3" xfId="43605" xr:uid="{00000000-0005-0000-0000-0000E00C0000}"/>
    <cellStyle name="Comma 5 4 2 8 2 4" xfId="33591" xr:uid="{00000000-0005-0000-0000-0000E10C0000}"/>
    <cellStyle name="Comma 5 4 2 8 3" xfId="10142" xr:uid="{00000000-0005-0000-0000-0000E20C0000}"/>
    <cellStyle name="Comma 5 4 2 8 3 2" xfId="22762" xr:uid="{00000000-0005-0000-0000-0000E30C0000}"/>
    <cellStyle name="Comma 5 4 2 8 3 2 2" xfId="57978" xr:uid="{00000000-0005-0000-0000-0000E40C0000}"/>
    <cellStyle name="Comma 5 4 2 8 3 3" xfId="45381" xr:uid="{00000000-0005-0000-0000-0000E50C0000}"/>
    <cellStyle name="Comma 5 4 2 8 3 4" xfId="35367" xr:uid="{00000000-0005-0000-0000-0000E60C0000}"/>
    <cellStyle name="Comma 5 4 2 8 4" xfId="11937" xr:uid="{00000000-0005-0000-0000-0000E70C0000}"/>
    <cellStyle name="Comma 5 4 2 8 4 2" xfId="24538" xr:uid="{00000000-0005-0000-0000-0000E80C0000}"/>
    <cellStyle name="Comma 5 4 2 8 4 2 2" xfId="59754" xr:uid="{00000000-0005-0000-0000-0000E90C0000}"/>
    <cellStyle name="Comma 5 4 2 8 4 3" xfId="47157" xr:uid="{00000000-0005-0000-0000-0000EA0C0000}"/>
    <cellStyle name="Comma 5 4 2 8 4 4" xfId="37143" xr:uid="{00000000-0005-0000-0000-0000EB0C0000}"/>
    <cellStyle name="Comma 5 4 2 8 5" xfId="16302" xr:uid="{00000000-0005-0000-0000-0000EC0C0000}"/>
    <cellStyle name="Comma 5 4 2 8 5 2" xfId="51518" xr:uid="{00000000-0005-0000-0000-0000ED0C0000}"/>
    <cellStyle name="Comma 5 4 2 8 5 3" xfId="28907" xr:uid="{00000000-0005-0000-0000-0000EE0C0000}"/>
    <cellStyle name="Comma 5 4 2 8 6" xfId="14524" xr:uid="{00000000-0005-0000-0000-0000EF0C0000}"/>
    <cellStyle name="Comma 5 4 2 8 6 2" xfId="49742" xr:uid="{00000000-0005-0000-0000-0000F00C0000}"/>
    <cellStyle name="Comma 5 4 2 8 7" xfId="38921" xr:uid="{00000000-0005-0000-0000-0000F10C0000}"/>
    <cellStyle name="Comma 5 4 2 8 8" xfId="27131" xr:uid="{00000000-0005-0000-0000-0000F20C0000}"/>
    <cellStyle name="Comma 5 4 2 9" xfId="3963" xr:uid="{00000000-0005-0000-0000-0000F30C0000}"/>
    <cellStyle name="Comma 5 4 2 9 2" xfId="16624" xr:uid="{00000000-0005-0000-0000-0000F40C0000}"/>
    <cellStyle name="Comma 5 4 2 9 2 2" xfId="51840" xr:uid="{00000000-0005-0000-0000-0000F50C0000}"/>
    <cellStyle name="Comma 5 4 2 9 2 3" xfId="29229" xr:uid="{00000000-0005-0000-0000-0000F60C0000}"/>
    <cellStyle name="Comma 5 4 2 9 3" xfId="13070" xr:uid="{00000000-0005-0000-0000-0000F70C0000}"/>
    <cellStyle name="Comma 5 4 2 9 3 2" xfId="48288" xr:uid="{00000000-0005-0000-0000-0000F80C0000}"/>
    <cellStyle name="Comma 5 4 2 9 4" xfId="39243" xr:uid="{00000000-0005-0000-0000-0000F90C0000}"/>
    <cellStyle name="Comma 5 4 2 9 5" xfId="25677" xr:uid="{00000000-0005-0000-0000-0000FA0C0000}"/>
    <cellStyle name="Comma 5 4 20" xfId="60080" xr:uid="{00000000-0005-0000-0000-0000FB0C0000}"/>
    <cellStyle name="Comma 5 4 3" xfId="366" xr:uid="{00000000-0005-0000-0000-0000FC0C0000}"/>
    <cellStyle name="Comma 5 4 4" xfId="367" xr:uid="{00000000-0005-0000-0000-0000FD0C0000}"/>
    <cellStyle name="Comma 5 4 4 10" xfId="6977" xr:uid="{00000000-0005-0000-0000-0000FE0C0000}"/>
    <cellStyle name="Comma 5 4 4 10 2" xfId="19603" xr:uid="{00000000-0005-0000-0000-0000FF0C0000}"/>
    <cellStyle name="Comma 5 4 4 10 2 2" xfId="54819" xr:uid="{00000000-0005-0000-0000-0000000D0000}"/>
    <cellStyle name="Comma 5 4 4 10 3" xfId="42222" xr:uid="{00000000-0005-0000-0000-0000010D0000}"/>
    <cellStyle name="Comma 5 4 4 10 4" xfId="32208" xr:uid="{00000000-0005-0000-0000-0000020D0000}"/>
    <cellStyle name="Comma 5 4 4 11" xfId="8758" xr:uid="{00000000-0005-0000-0000-0000030D0000}"/>
    <cellStyle name="Comma 5 4 4 11 2" xfId="21379" xr:uid="{00000000-0005-0000-0000-0000040D0000}"/>
    <cellStyle name="Comma 5 4 4 11 2 2" xfId="56595" xr:uid="{00000000-0005-0000-0000-0000050D0000}"/>
    <cellStyle name="Comma 5 4 4 11 3" xfId="43998" xr:uid="{00000000-0005-0000-0000-0000060D0000}"/>
    <cellStyle name="Comma 5 4 4 11 4" xfId="33984" xr:uid="{00000000-0005-0000-0000-0000070D0000}"/>
    <cellStyle name="Comma 5 4 4 12" xfId="10467" xr:uid="{00000000-0005-0000-0000-0000080D0000}"/>
    <cellStyle name="Comma 5 4 4 12 2" xfId="23082" xr:uid="{00000000-0005-0000-0000-0000090D0000}"/>
    <cellStyle name="Comma 5 4 4 12 2 2" xfId="58298" xr:uid="{00000000-0005-0000-0000-00000A0D0000}"/>
    <cellStyle name="Comma 5 4 4 12 3" xfId="45701" xr:uid="{00000000-0005-0000-0000-00000B0D0000}"/>
    <cellStyle name="Comma 5 4 4 12 4" xfId="35687" xr:uid="{00000000-0005-0000-0000-00000C0D0000}"/>
    <cellStyle name="Comma 5 4 4 13" xfId="14918" xr:uid="{00000000-0005-0000-0000-00000D0D0000}"/>
    <cellStyle name="Comma 5 4 4 13 2" xfId="50135" xr:uid="{00000000-0005-0000-0000-00000E0D0000}"/>
    <cellStyle name="Comma 5 4 4 13 3" xfId="27524" xr:uid="{00000000-0005-0000-0000-00000F0D0000}"/>
    <cellStyle name="Comma 5 4 4 14" xfId="12332" xr:uid="{00000000-0005-0000-0000-0000100D0000}"/>
    <cellStyle name="Comma 5 4 4 14 2" xfId="47550" xr:uid="{00000000-0005-0000-0000-0000110D0000}"/>
    <cellStyle name="Comma 5 4 4 15" xfId="37537" xr:uid="{00000000-0005-0000-0000-0000120D0000}"/>
    <cellStyle name="Comma 5 4 4 16" xfId="24939" xr:uid="{00000000-0005-0000-0000-0000130D0000}"/>
    <cellStyle name="Comma 5 4 4 17" xfId="60152" xr:uid="{00000000-0005-0000-0000-0000140D0000}"/>
    <cellStyle name="Comma 5 4 4 2" xfId="368" xr:uid="{00000000-0005-0000-0000-0000150D0000}"/>
    <cellStyle name="Comma 5 4 4 2 10" xfId="10468" xr:uid="{00000000-0005-0000-0000-0000160D0000}"/>
    <cellStyle name="Comma 5 4 4 2 10 2" xfId="23083" xr:uid="{00000000-0005-0000-0000-0000170D0000}"/>
    <cellStyle name="Comma 5 4 4 2 10 2 2" xfId="58299" xr:uid="{00000000-0005-0000-0000-0000180D0000}"/>
    <cellStyle name="Comma 5 4 4 2 10 3" xfId="45702" xr:uid="{00000000-0005-0000-0000-0000190D0000}"/>
    <cellStyle name="Comma 5 4 4 2 10 4" xfId="35688" xr:uid="{00000000-0005-0000-0000-00001A0D0000}"/>
    <cellStyle name="Comma 5 4 4 2 11" xfId="15073" xr:uid="{00000000-0005-0000-0000-00001B0D0000}"/>
    <cellStyle name="Comma 5 4 4 2 11 2" xfId="50289" xr:uid="{00000000-0005-0000-0000-00001C0D0000}"/>
    <cellStyle name="Comma 5 4 4 2 11 3" xfId="27678" xr:uid="{00000000-0005-0000-0000-00001D0D0000}"/>
    <cellStyle name="Comma 5 4 4 2 12" xfId="12486" xr:uid="{00000000-0005-0000-0000-00001E0D0000}"/>
    <cellStyle name="Comma 5 4 4 2 12 2" xfId="47704" xr:uid="{00000000-0005-0000-0000-00001F0D0000}"/>
    <cellStyle name="Comma 5 4 4 2 13" xfId="37692" xr:uid="{00000000-0005-0000-0000-0000200D0000}"/>
    <cellStyle name="Comma 5 4 4 2 14" xfId="25093" xr:uid="{00000000-0005-0000-0000-0000210D0000}"/>
    <cellStyle name="Comma 5 4 4 2 15" xfId="60306" xr:uid="{00000000-0005-0000-0000-0000220D0000}"/>
    <cellStyle name="Comma 5 4 4 2 2" xfId="3209" xr:uid="{00000000-0005-0000-0000-0000230D0000}"/>
    <cellStyle name="Comma 5 4 4 2 2 10" xfId="25577" xr:uid="{00000000-0005-0000-0000-0000240D0000}"/>
    <cellStyle name="Comma 5 4 4 2 2 11" xfId="61112" xr:uid="{00000000-0005-0000-0000-0000250D0000}"/>
    <cellStyle name="Comma 5 4 4 2 2 2" xfId="5009" xr:uid="{00000000-0005-0000-0000-0000260D0000}"/>
    <cellStyle name="Comma 5 4 4 2 2 2 2" xfId="17655" xr:uid="{00000000-0005-0000-0000-0000270D0000}"/>
    <cellStyle name="Comma 5 4 4 2 2 2 2 2" xfId="52871" xr:uid="{00000000-0005-0000-0000-0000280D0000}"/>
    <cellStyle name="Comma 5 4 4 2 2 2 2 3" xfId="30260" xr:uid="{00000000-0005-0000-0000-0000290D0000}"/>
    <cellStyle name="Comma 5 4 4 2 2 2 3" xfId="14101" xr:uid="{00000000-0005-0000-0000-00002A0D0000}"/>
    <cellStyle name="Comma 5 4 4 2 2 2 3 2" xfId="49319" xr:uid="{00000000-0005-0000-0000-00002B0D0000}"/>
    <cellStyle name="Comma 5 4 4 2 2 2 4" xfId="40274" xr:uid="{00000000-0005-0000-0000-00002C0D0000}"/>
    <cellStyle name="Comma 5 4 4 2 2 2 5" xfId="26708" xr:uid="{00000000-0005-0000-0000-00002D0D0000}"/>
    <cellStyle name="Comma 5 4 4 2 2 3" xfId="6479" xr:uid="{00000000-0005-0000-0000-00002E0D0000}"/>
    <cellStyle name="Comma 5 4 4 2 2 3 2" xfId="19109" xr:uid="{00000000-0005-0000-0000-00002F0D0000}"/>
    <cellStyle name="Comma 5 4 4 2 2 3 2 2" xfId="54325" xr:uid="{00000000-0005-0000-0000-0000300D0000}"/>
    <cellStyle name="Comma 5 4 4 2 2 3 3" xfId="41728" xr:uid="{00000000-0005-0000-0000-0000310D0000}"/>
    <cellStyle name="Comma 5 4 4 2 2 3 4" xfId="31714" xr:uid="{00000000-0005-0000-0000-0000320D0000}"/>
    <cellStyle name="Comma 5 4 4 2 2 4" xfId="7938" xr:uid="{00000000-0005-0000-0000-0000330D0000}"/>
    <cellStyle name="Comma 5 4 4 2 2 4 2" xfId="20563" xr:uid="{00000000-0005-0000-0000-0000340D0000}"/>
    <cellStyle name="Comma 5 4 4 2 2 4 2 2" xfId="55779" xr:uid="{00000000-0005-0000-0000-0000350D0000}"/>
    <cellStyle name="Comma 5 4 4 2 2 4 3" xfId="43182" xr:uid="{00000000-0005-0000-0000-0000360D0000}"/>
    <cellStyle name="Comma 5 4 4 2 2 4 4" xfId="33168" xr:uid="{00000000-0005-0000-0000-0000370D0000}"/>
    <cellStyle name="Comma 5 4 4 2 2 5" xfId="9719" xr:uid="{00000000-0005-0000-0000-0000380D0000}"/>
    <cellStyle name="Comma 5 4 4 2 2 5 2" xfId="22339" xr:uid="{00000000-0005-0000-0000-0000390D0000}"/>
    <cellStyle name="Comma 5 4 4 2 2 5 2 2" xfId="57555" xr:uid="{00000000-0005-0000-0000-00003A0D0000}"/>
    <cellStyle name="Comma 5 4 4 2 2 5 3" xfId="44958" xr:uid="{00000000-0005-0000-0000-00003B0D0000}"/>
    <cellStyle name="Comma 5 4 4 2 2 5 4" xfId="34944" xr:uid="{00000000-0005-0000-0000-00003C0D0000}"/>
    <cellStyle name="Comma 5 4 4 2 2 6" xfId="11512" xr:uid="{00000000-0005-0000-0000-00003D0D0000}"/>
    <cellStyle name="Comma 5 4 4 2 2 6 2" xfId="24115" xr:uid="{00000000-0005-0000-0000-00003E0D0000}"/>
    <cellStyle name="Comma 5 4 4 2 2 6 2 2" xfId="59331" xr:uid="{00000000-0005-0000-0000-00003F0D0000}"/>
    <cellStyle name="Comma 5 4 4 2 2 6 3" xfId="46734" xr:uid="{00000000-0005-0000-0000-0000400D0000}"/>
    <cellStyle name="Comma 5 4 4 2 2 6 4" xfId="36720" xr:uid="{00000000-0005-0000-0000-0000410D0000}"/>
    <cellStyle name="Comma 5 4 4 2 2 7" xfId="15879" xr:uid="{00000000-0005-0000-0000-0000420D0000}"/>
    <cellStyle name="Comma 5 4 4 2 2 7 2" xfId="51095" xr:uid="{00000000-0005-0000-0000-0000430D0000}"/>
    <cellStyle name="Comma 5 4 4 2 2 7 3" xfId="28484" xr:uid="{00000000-0005-0000-0000-0000440D0000}"/>
    <cellStyle name="Comma 5 4 4 2 2 8" xfId="12970" xr:uid="{00000000-0005-0000-0000-0000450D0000}"/>
    <cellStyle name="Comma 5 4 4 2 2 8 2" xfId="48188" xr:uid="{00000000-0005-0000-0000-0000460D0000}"/>
    <cellStyle name="Comma 5 4 4 2 2 9" xfId="38498" xr:uid="{00000000-0005-0000-0000-0000470D0000}"/>
    <cellStyle name="Comma 5 4 4 2 3" xfId="3538" xr:uid="{00000000-0005-0000-0000-0000480D0000}"/>
    <cellStyle name="Comma 5 4 4 2 3 10" xfId="27033" xr:uid="{00000000-0005-0000-0000-0000490D0000}"/>
    <cellStyle name="Comma 5 4 4 2 3 11" xfId="61437" xr:uid="{00000000-0005-0000-0000-00004A0D0000}"/>
    <cellStyle name="Comma 5 4 4 2 3 2" xfId="5334" xr:uid="{00000000-0005-0000-0000-00004B0D0000}"/>
    <cellStyle name="Comma 5 4 4 2 3 2 2" xfId="17980" xr:uid="{00000000-0005-0000-0000-00004C0D0000}"/>
    <cellStyle name="Comma 5 4 4 2 3 2 2 2" xfId="53196" xr:uid="{00000000-0005-0000-0000-00004D0D0000}"/>
    <cellStyle name="Comma 5 4 4 2 3 2 3" xfId="40599" xr:uid="{00000000-0005-0000-0000-00004E0D0000}"/>
    <cellStyle name="Comma 5 4 4 2 3 2 4" xfId="30585" xr:uid="{00000000-0005-0000-0000-00004F0D0000}"/>
    <cellStyle name="Comma 5 4 4 2 3 3" xfId="6804" xr:uid="{00000000-0005-0000-0000-0000500D0000}"/>
    <cellStyle name="Comma 5 4 4 2 3 3 2" xfId="19434" xr:uid="{00000000-0005-0000-0000-0000510D0000}"/>
    <cellStyle name="Comma 5 4 4 2 3 3 2 2" xfId="54650" xr:uid="{00000000-0005-0000-0000-0000520D0000}"/>
    <cellStyle name="Comma 5 4 4 2 3 3 3" xfId="42053" xr:uid="{00000000-0005-0000-0000-0000530D0000}"/>
    <cellStyle name="Comma 5 4 4 2 3 3 4" xfId="32039" xr:uid="{00000000-0005-0000-0000-0000540D0000}"/>
    <cellStyle name="Comma 5 4 4 2 3 4" xfId="8263" xr:uid="{00000000-0005-0000-0000-0000550D0000}"/>
    <cellStyle name="Comma 5 4 4 2 3 4 2" xfId="20888" xr:uid="{00000000-0005-0000-0000-0000560D0000}"/>
    <cellStyle name="Comma 5 4 4 2 3 4 2 2" xfId="56104" xr:uid="{00000000-0005-0000-0000-0000570D0000}"/>
    <cellStyle name="Comma 5 4 4 2 3 4 3" xfId="43507" xr:uid="{00000000-0005-0000-0000-0000580D0000}"/>
    <cellStyle name="Comma 5 4 4 2 3 4 4" xfId="33493" xr:uid="{00000000-0005-0000-0000-0000590D0000}"/>
    <cellStyle name="Comma 5 4 4 2 3 5" xfId="10044" xr:uid="{00000000-0005-0000-0000-00005A0D0000}"/>
    <cellStyle name="Comma 5 4 4 2 3 5 2" xfId="22664" xr:uid="{00000000-0005-0000-0000-00005B0D0000}"/>
    <cellStyle name="Comma 5 4 4 2 3 5 2 2" xfId="57880" xr:uid="{00000000-0005-0000-0000-00005C0D0000}"/>
    <cellStyle name="Comma 5 4 4 2 3 5 3" xfId="45283" xr:uid="{00000000-0005-0000-0000-00005D0D0000}"/>
    <cellStyle name="Comma 5 4 4 2 3 5 4" xfId="35269" xr:uid="{00000000-0005-0000-0000-00005E0D0000}"/>
    <cellStyle name="Comma 5 4 4 2 3 6" xfId="11837" xr:uid="{00000000-0005-0000-0000-00005F0D0000}"/>
    <cellStyle name="Comma 5 4 4 2 3 6 2" xfId="24440" xr:uid="{00000000-0005-0000-0000-0000600D0000}"/>
    <cellStyle name="Comma 5 4 4 2 3 6 2 2" xfId="59656" xr:uid="{00000000-0005-0000-0000-0000610D0000}"/>
    <cellStyle name="Comma 5 4 4 2 3 6 3" xfId="47059" xr:uid="{00000000-0005-0000-0000-0000620D0000}"/>
    <cellStyle name="Comma 5 4 4 2 3 6 4" xfId="37045" xr:uid="{00000000-0005-0000-0000-0000630D0000}"/>
    <cellStyle name="Comma 5 4 4 2 3 7" xfId="16204" xr:uid="{00000000-0005-0000-0000-0000640D0000}"/>
    <cellStyle name="Comma 5 4 4 2 3 7 2" xfId="51420" xr:uid="{00000000-0005-0000-0000-0000650D0000}"/>
    <cellStyle name="Comma 5 4 4 2 3 7 3" xfId="28809" xr:uid="{00000000-0005-0000-0000-0000660D0000}"/>
    <cellStyle name="Comma 5 4 4 2 3 8" xfId="14426" xr:uid="{00000000-0005-0000-0000-0000670D0000}"/>
    <cellStyle name="Comma 5 4 4 2 3 8 2" xfId="49644" xr:uid="{00000000-0005-0000-0000-0000680D0000}"/>
    <cellStyle name="Comma 5 4 4 2 3 9" xfId="38823" xr:uid="{00000000-0005-0000-0000-0000690D0000}"/>
    <cellStyle name="Comma 5 4 4 2 4" xfId="2700" xr:uid="{00000000-0005-0000-0000-00006A0D0000}"/>
    <cellStyle name="Comma 5 4 4 2 4 10" xfId="26224" xr:uid="{00000000-0005-0000-0000-00006B0D0000}"/>
    <cellStyle name="Comma 5 4 4 2 4 11" xfId="60628" xr:uid="{00000000-0005-0000-0000-00006C0D0000}"/>
    <cellStyle name="Comma 5 4 4 2 4 2" xfId="4525" xr:uid="{00000000-0005-0000-0000-00006D0D0000}"/>
    <cellStyle name="Comma 5 4 4 2 4 2 2" xfId="17171" xr:uid="{00000000-0005-0000-0000-00006E0D0000}"/>
    <cellStyle name="Comma 5 4 4 2 4 2 2 2" xfId="52387" xr:uid="{00000000-0005-0000-0000-00006F0D0000}"/>
    <cellStyle name="Comma 5 4 4 2 4 2 3" xfId="39790" xr:uid="{00000000-0005-0000-0000-0000700D0000}"/>
    <cellStyle name="Comma 5 4 4 2 4 2 4" xfId="29776" xr:uid="{00000000-0005-0000-0000-0000710D0000}"/>
    <cellStyle name="Comma 5 4 4 2 4 3" xfId="5995" xr:uid="{00000000-0005-0000-0000-0000720D0000}"/>
    <cellStyle name="Comma 5 4 4 2 4 3 2" xfId="18625" xr:uid="{00000000-0005-0000-0000-0000730D0000}"/>
    <cellStyle name="Comma 5 4 4 2 4 3 2 2" xfId="53841" xr:uid="{00000000-0005-0000-0000-0000740D0000}"/>
    <cellStyle name="Comma 5 4 4 2 4 3 3" xfId="41244" xr:uid="{00000000-0005-0000-0000-0000750D0000}"/>
    <cellStyle name="Comma 5 4 4 2 4 3 4" xfId="31230" xr:uid="{00000000-0005-0000-0000-0000760D0000}"/>
    <cellStyle name="Comma 5 4 4 2 4 4" xfId="7454" xr:uid="{00000000-0005-0000-0000-0000770D0000}"/>
    <cellStyle name="Comma 5 4 4 2 4 4 2" xfId="20079" xr:uid="{00000000-0005-0000-0000-0000780D0000}"/>
    <cellStyle name="Comma 5 4 4 2 4 4 2 2" xfId="55295" xr:uid="{00000000-0005-0000-0000-0000790D0000}"/>
    <cellStyle name="Comma 5 4 4 2 4 4 3" xfId="42698" xr:uid="{00000000-0005-0000-0000-00007A0D0000}"/>
    <cellStyle name="Comma 5 4 4 2 4 4 4" xfId="32684" xr:uid="{00000000-0005-0000-0000-00007B0D0000}"/>
    <cellStyle name="Comma 5 4 4 2 4 5" xfId="9235" xr:uid="{00000000-0005-0000-0000-00007C0D0000}"/>
    <cellStyle name="Comma 5 4 4 2 4 5 2" xfId="21855" xr:uid="{00000000-0005-0000-0000-00007D0D0000}"/>
    <cellStyle name="Comma 5 4 4 2 4 5 2 2" xfId="57071" xr:uid="{00000000-0005-0000-0000-00007E0D0000}"/>
    <cellStyle name="Comma 5 4 4 2 4 5 3" xfId="44474" xr:uid="{00000000-0005-0000-0000-00007F0D0000}"/>
    <cellStyle name="Comma 5 4 4 2 4 5 4" xfId="34460" xr:uid="{00000000-0005-0000-0000-0000800D0000}"/>
    <cellStyle name="Comma 5 4 4 2 4 6" xfId="11028" xr:uid="{00000000-0005-0000-0000-0000810D0000}"/>
    <cellStyle name="Comma 5 4 4 2 4 6 2" xfId="23631" xr:uid="{00000000-0005-0000-0000-0000820D0000}"/>
    <cellStyle name="Comma 5 4 4 2 4 6 2 2" xfId="58847" xr:uid="{00000000-0005-0000-0000-0000830D0000}"/>
    <cellStyle name="Comma 5 4 4 2 4 6 3" xfId="46250" xr:uid="{00000000-0005-0000-0000-0000840D0000}"/>
    <cellStyle name="Comma 5 4 4 2 4 6 4" xfId="36236" xr:uid="{00000000-0005-0000-0000-0000850D0000}"/>
    <cellStyle name="Comma 5 4 4 2 4 7" xfId="15395" xr:uid="{00000000-0005-0000-0000-0000860D0000}"/>
    <cellStyle name="Comma 5 4 4 2 4 7 2" xfId="50611" xr:uid="{00000000-0005-0000-0000-0000870D0000}"/>
    <cellStyle name="Comma 5 4 4 2 4 7 3" xfId="28000" xr:uid="{00000000-0005-0000-0000-0000880D0000}"/>
    <cellStyle name="Comma 5 4 4 2 4 8" xfId="13617" xr:uid="{00000000-0005-0000-0000-0000890D0000}"/>
    <cellStyle name="Comma 5 4 4 2 4 8 2" xfId="48835" xr:uid="{00000000-0005-0000-0000-00008A0D0000}"/>
    <cellStyle name="Comma 5 4 4 2 4 9" xfId="38014" xr:uid="{00000000-0005-0000-0000-00008B0D0000}"/>
    <cellStyle name="Comma 5 4 4 2 5" xfId="3863" xr:uid="{00000000-0005-0000-0000-00008C0D0000}"/>
    <cellStyle name="Comma 5 4 4 2 5 2" xfId="8586" xr:uid="{00000000-0005-0000-0000-00008D0D0000}"/>
    <cellStyle name="Comma 5 4 4 2 5 2 2" xfId="21211" xr:uid="{00000000-0005-0000-0000-00008E0D0000}"/>
    <cellStyle name="Comma 5 4 4 2 5 2 2 2" xfId="56427" xr:uid="{00000000-0005-0000-0000-00008F0D0000}"/>
    <cellStyle name="Comma 5 4 4 2 5 2 3" xfId="43830" xr:uid="{00000000-0005-0000-0000-0000900D0000}"/>
    <cellStyle name="Comma 5 4 4 2 5 2 4" xfId="33816" xr:uid="{00000000-0005-0000-0000-0000910D0000}"/>
    <cellStyle name="Comma 5 4 4 2 5 3" xfId="10367" xr:uid="{00000000-0005-0000-0000-0000920D0000}"/>
    <cellStyle name="Comma 5 4 4 2 5 3 2" xfId="22987" xr:uid="{00000000-0005-0000-0000-0000930D0000}"/>
    <cellStyle name="Comma 5 4 4 2 5 3 2 2" xfId="58203" xr:uid="{00000000-0005-0000-0000-0000940D0000}"/>
    <cellStyle name="Comma 5 4 4 2 5 3 3" xfId="45606" xr:uid="{00000000-0005-0000-0000-0000950D0000}"/>
    <cellStyle name="Comma 5 4 4 2 5 3 4" xfId="35592" xr:uid="{00000000-0005-0000-0000-0000960D0000}"/>
    <cellStyle name="Comma 5 4 4 2 5 4" xfId="12162" xr:uid="{00000000-0005-0000-0000-0000970D0000}"/>
    <cellStyle name="Comma 5 4 4 2 5 4 2" xfId="24763" xr:uid="{00000000-0005-0000-0000-0000980D0000}"/>
    <cellStyle name="Comma 5 4 4 2 5 4 2 2" xfId="59979" xr:uid="{00000000-0005-0000-0000-0000990D0000}"/>
    <cellStyle name="Comma 5 4 4 2 5 4 3" xfId="47382" xr:uid="{00000000-0005-0000-0000-00009A0D0000}"/>
    <cellStyle name="Comma 5 4 4 2 5 4 4" xfId="37368" xr:uid="{00000000-0005-0000-0000-00009B0D0000}"/>
    <cellStyle name="Comma 5 4 4 2 5 5" xfId="16527" xr:uid="{00000000-0005-0000-0000-00009C0D0000}"/>
    <cellStyle name="Comma 5 4 4 2 5 5 2" xfId="51743" xr:uid="{00000000-0005-0000-0000-00009D0D0000}"/>
    <cellStyle name="Comma 5 4 4 2 5 5 3" xfId="29132" xr:uid="{00000000-0005-0000-0000-00009E0D0000}"/>
    <cellStyle name="Comma 5 4 4 2 5 6" xfId="14749" xr:uid="{00000000-0005-0000-0000-00009F0D0000}"/>
    <cellStyle name="Comma 5 4 4 2 5 6 2" xfId="49967" xr:uid="{00000000-0005-0000-0000-0000A00D0000}"/>
    <cellStyle name="Comma 5 4 4 2 5 7" xfId="39146" xr:uid="{00000000-0005-0000-0000-0000A10D0000}"/>
    <cellStyle name="Comma 5 4 4 2 5 8" xfId="27356" xr:uid="{00000000-0005-0000-0000-0000A20D0000}"/>
    <cellStyle name="Comma 5 4 4 2 6" xfId="4203" xr:uid="{00000000-0005-0000-0000-0000A30D0000}"/>
    <cellStyle name="Comma 5 4 4 2 6 2" xfId="16849" xr:uid="{00000000-0005-0000-0000-0000A40D0000}"/>
    <cellStyle name="Comma 5 4 4 2 6 2 2" xfId="52065" xr:uid="{00000000-0005-0000-0000-0000A50D0000}"/>
    <cellStyle name="Comma 5 4 4 2 6 2 3" xfId="29454" xr:uid="{00000000-0005-0000-0000-0000A60D0000}"/>
    <cellStyle name="Comma 5 4 4 2 6 3" xfId="13295" xr:uid="{00000000-0005-0000-0000-0000A70D0000}"/>
    <cellStyle name="Comma 5 4 4 2 6 3 2" xfId="48513" xr:uid="{00000000-0005-0000-0000-0000A80D0000}"/>
    <cellStyle name="Comma 5 4 4 2 6 4" xfId="39468" xr:uid="{00000000-0005-0000-0000-0000A90D0000}"/>
    <cellStyle name="Comma 5 4 4 2 6 5" xfId="25902" xr:uid="{00000000-0005-0000-0000-0000AA0D0000}"/>
    <cellStyle name="Comma 5 4 4 2 7" xfId="5673" xr:uid="{00000000-0005-0000-0000-0000AB0D0000}"/>
    <cellStyle name="Comma 5 4 4 2 7 2" xfId="18303" xr:uid="{00000000-0005-0000-0000-0000AC0D0000}"/>
    <cellStyle name="Comma 5 4 4 2 7 2 2" xfId="53519" xr:uid="{00000000-0005-0000-0000-0000AD0D0000}"/>
    <cellStyle name="Comma 5 4 4 2 7 3" xfId="40922" xr:uid="{00000000-0005-0000-0000-0000AE0D0000}"/>
    <cellStyle name="Comma 5 4 4 2 7 4" xfId="30908" xr:uid="{00000000-0005-0000-0000-0000AF0D0000}"/>
    <cellStyle name="Comma 5 4 4 2 8" xfId="7132" xr:uid="{00000000-0005-0000-0000-0000B00D0000}"/>
    <cellStyle name="Comma 5 4 4 2 8 2" xfId="19757" xr:uid="{00000000-0005-0000-0000-0000B10D0000}"/>
    <cellStyle name="Comma 5 4 4 2 8 2 2" xfId="54973" xr:uid="{00000000-0005-0000-0000-0000B20D0000}"/>
    <cellStyle name="Comma 5 4 4 2 8 3" xfId="42376" xr:uid="{00000000-0005-0000-0000-0000B30D0000}"/>
    <cellStyle name="Comma 5 4 4 2 8 4" xfId="32362" xr:uid="{00000000-0005-0000-0000-0000B40D0000}"/>
    <cellStyle name="Comma 5 4 4 2 9" xfId="8913" xr:uid="{00000000-0005-0000-0000-0000B50D0000}"/>
    <cellStyle name="Comma 5 4 4 2 9 2" xfId="21533" xr:uid="{00000000-0005-0000-0000-0000B60D0000}"/>
    <cellStyle name="Comma 5 4 4 2 9 2 2" xfId="56749" xr:uid="{00000000-0005-0000-0000-0000B70D0000}"/>
    <cellStyle name="Comma 5 4 4 2 9 3" xfId="44152" xr:uid="{00000000-0005-0000-0000-0000B80D0000}"/>
    <cellStyle name="Comma 5 4 4 2 9 4" xfId="34138" xr:uid="{00000000-0005-0000-0000-0000B90D0000}"/>
    <cellStyle name="Comma 5 4 4 3" xfId="3048" xr:uid="{00000000-0005-0000-0000-0000BA0D0000}"/>
    <cellStyle name="Comma 5 4 4 3 10" xfId="25420" xr:uid="{00000000-0005-0000-0000-0000BB0D0000}"/>
    <cellStyle name="Comma 5 4 4 3 11" xfId="60955" xr:uid="{00000000-0005-0000-0000-0000BC0D0000}"/>
    <cellStyle name="Comma 5 4 4 3 2" xfId="4852" xr:uid="{00000000-0005-0000-0000-0000BD0D0000}"/>
    <cellStyle name="Comma 5 4 4 3 2 2" xfId="17498" xr:uid="{00000000-0005-0000-0000-0000BE0D0000}"/>
    <cellStyle name="Comma 5 4 4 3 2 2 2" xfId="52714" xr:uid="{00000000-0005-0000-0000-0000BF0D0000}"/>
    <cellStyle name="Comma 5 4 4 3 2 2 3" xfId="30103" xr:uid="{00000000-0005-0000-0000-0000C00D0000}"/>
    <cellStyle name="Comma 5 4 4 3 2 3" xfId="13944" xr:uid="{00000000-0005-0000-0000-0000C10D0000}"/>
    <cellStyle name="Comma 5 4 4 3 2 3 2" xfId="49162" xr:uid="{00000000-0005-0000-0000-0000C20D0000}"/>
    <cellStyle name="Comma 5 4 4 3 2 4" xfId="40117" xr:uid="{00000000-0005-0000-0000-0000C30D0000}"/>
    <cellStyle name="Comma 5 4 4 3 2 5" xfId="26551" xr:uid="{00000000-0005-0000-0000-0000C40D0000}"/>
    <cellStyle name="Comma 5 4 4 3 3" xfId="6322" xr:uid="{00000000-0005-0000-0000-0000C50D0000}"/>
    <cellStyle name="Comma 5 4 4 3 3 2" xfId="18952" xr:uid="{00000000-0005-0000-0000-0000C60D0000}"/>
    <cellStyle name="Comma 5 4 4 3 3 2 2" xfId="54168" xr:uid="{00000000-0005-0000-0000-0000C70D0000}"/>
    <cellStyle name="Comma 5 4 4 3 3 3" xfId="41571" xr:uid="{00000000-0005-0000-0000-0000C80D0000}"/>
    <cellStyle name="Comma 5 4 4 3 3 4" xfId="31557" xr:uid="{00000000-0005-0000-0000-0000C90D0000}"/>
    <cellStyle name="Comma 5 4 4 3 4" xfId="7781" xr:uid="{00000000-0005-0000-0000-0000CA0D0000}"/>
    <cellStyle name="Comma 5 4 4 3 4 2" xfId="20406" xr:uid="{00000000-0005-0000-0000-0000CB0D0000}"/>
    <cellStyle name="Comma 5 4 4 3 4 2 2" xfId="55622" xr:uid="{00000000-0005-0000-0000-0000CC0D0000}"/>
    <cellStyle name="Comma 5 4 4 3 4 3" xfId="43025" xr:uid="{00000000-0005-0000-0000-0000CD0D0000}"/>
    <cellStyle name="Comma 5 4 4 3 4 4" xfId="33011" xr:uid="{00000000-0005-0000-0000-0000CE0D0000}"/>
    <cellStyle name="Comma 5 4 4 3 5" xfId="9562" xr:uid="{00000000-0005-0000-0000-0000CF0D0000}"/>
    <cellStyle name="Comma 5 4 4 3 5 2" xfId="22182" xr:uid="{00000000-0005-0000-0000-0000D00D0000}"/>
    <cellStyle name="Comma 5 4 4 3 5 2 2" xfId="57398" xr:uid="{00000000-0005-0000-0000-0000D10D0000}"/>
    <cellStyle name="Comma 5 4 4 3 5 3" xfId="44801" xr:uid="{00000000-0005-0000-0000-0000D20D0000}"/>
    <cellStyle name="Comma 5 4 4 3 5 4" xfId="34787" xr:uid="{00000000-0005-0000-0000-0000D30D0000}"/>
    <cellStyle name="Comma 5 4 4 3 6" xfId="11355" xr:uid="{00000000-0005-0000-0000-0000D40D0000}"/>
    <cellStyle name="Comma 5 4 4 3 6 2" xfId="23958" xr:uid="{00000000-0005-0000-0000-0000D50D0000}"/>
    <cellStyle name="Comma 5 4 4 3 6 2 2" xfId="59174" xr:uid="{00000000-0005-0000-0000-0000D60D0000}"/>
    <cellStyle name="Comma 5 4 4 3 6 3" xfId="46577" xr:uid="{00000000-0005-0000-0000-0000D70D0000}"/>
    <cellStyle name="Comma 5 4 4 3 6 4" xfId="36563" xr:uid="{00000000-0005-0000-0000-0000D80D0000}"/>
    <cellStyle name="Comma 5 4 4 3 7" xfId="15722" xr:uid="{00000000-0005-0000-0000-0000D90D0000}"/>
    <cellStyle name="Comma 5 4 4 3 7 2" xfId="50938" xr:uid="{00000000-0005-0000-0000-0000DA0D0000}"/>
    <cellStyle name="Comma 5 4 4 3 7 3" xfId="28327" xr:uid="{00000000-0005-0000-0000-0000DB0D0000}"/>
    <cellStyle name="Comma 5 4 4 3 8" xfId="12813" xr:uid="{00000000-0005-0000-0000-0000DC0D0000}"/>
    <cellStyle name="Comma 5 4 4 3 8 2" xfId="48031" xr:uid="{00000000-0005-0000-0000-0000DD0D0000}"/>
    <cellStyle name="Comma 5 4 4 3 9" xfId="38341" xr:uid="{00000000-0005-0000-0000-0000DE0D0000}"/>
    <cellStyle name="Comma 5 4 4 4" xfId="2876" xr:uid="{00000000-0005-0000-0000-0000DF0D0000}"/>
    <cellStyle name="Comma 5 4 4 4 10" xfId="25261" xr:uid="{00000000-0005-0000-0000-0000E00D0000}"/>
    <cellStyle name="Comma 5 4 4 4 11" xfId="60796" xr:uid="{00000000-0005-0000-0000-0000E10D0000}"/>
    <cellStyle name="Comma 5 4 4 4 2" xfId="4693" xr:uid="{00000000-0005-0000-0000-0000E20D0000}"/>
    <cellStyle name="Comma 5 4 4 4 2 2" xfId="17339" xr:uid="{00000000-0005-0000-0000-0000E30D0000}"/>
    <cellStyle name="Comma 5 4 4 4 2 2 2" xfId="52555" xr:uid="{00000000-0005-0000-0000-0000E40D0000}"/>
    <cellStyle name="Comma 5 4 4 4 2 2 3" xfId="29944" xr:uid="{00000000-0005-0000-0000-0000E50D0000}"/>
    <cellStyle name="Comma 5 4 4 4 2 3" xfId="13785" xr:uid="{00000000-0005-0000-0000-0000E60D0000}"/>
    <cellStyle name="Comma 5 4 4 4 2 3 2" xfId="49003" xr:uid="{00000000-0005-0000-0000-0000E70D0000}"/>
    <cellStyle name="Comma 5 4 4 4 2 4" xfId="39958" xr:uid="{00000000-0005-0000-0000-0000E80D0000}"/>
    <cellStyle name="Comma 5 4 4 4 2 5" xfId="26392" xr:uid="{00000000-0005-0000-0000-0000E90D0000}"/>
    <cellStyle name="Comma 5 4 4 4 3" xfId="6163" xr:uid="{00000000-0005-0000-0000-0000EA0D0000}"/>
    <cellStyle name="Comma 5 4 4 4 3 2" xfId="18793" xr:uid="{00000000-0005-0000-0000-0000EB0D0000}"/>
    <cellStyle name="Comma 5 4 4 4 3 2 2" xfId="54009" xr:uid="{00000000-0005-0000-0000-0000EC0D0000}"/>
    <cellStyle name="Comma 5 4 4 4 3 3" xfId="41412" xr:uid="{00000000-0005-0000-0000-0000ED0D0000}"/>
    <cellStyle name="Comma 5 4 4 4 3 4" xfId="31398" xr:uid="{00000000-0005-0000-0000-0000EE0D0000}"/>
    <cellStyle name="Comma 5 4 4 4 4" xfId="7622" xr:uid="{00000000-0005-0000-0000-0000EF0D0000}"/>
    <cellStyle name="Comma 5 4 4 4 4 2" xfId="20247" xr:uid="{00000000-0005-0000-0000-0000F00D0000}"/>
    <cellStyle name="Comma 5 4 4 4 4 2 2" xfId="55463" xr:uid="{00000000-0005-0000-0000-0000F10D0000}"/>
    <cellStyle name="Comma 5 4 4 4 4 3" xfId="42866" xr:uid="{00000000-0005-0000-0000-0000F20D0000}"/>
    <cellStyle name="Comma 5 4 4 4 4 4" xfId="32852" xr:uid="{00000000-0005-0000-0000-0000F30D0000}"/>
    <cellStyle name="Comma 5 4 4 4 5" xfId="9403" xr:uid="{00000000-0005-0000-0000-0000F40D0000}"/>
    <cellStyle name="Comma 5 4 4 4 5 2" xfId="22023" xr:uid="{00000000-0005-0000-0000-0000F50D0000}"/>
    <cellStyle name="Comma 5 4 4 4 5 2 2" xfId="57239" xr:uid="{00000000-0005-0000-0000-0000F60D0000}"/>
    <cellStyle name="Comma 5 4 4 4 5 3" xfId="44642" xr:uid="{00000000-0005-0000-0000-0000F70D0000}"/>
    <cellStyle name="Comma 5 4 4 4 5 4" xfId="34628" xr:uid="{00000000-0005-0000-0000-0000F80D0000}"/>
    <cellStyle name="Comma 5 4 4 4 6" xfId="11196" xr:uid="{00000000-0005-0000-0000-0000F90D0000}"/>
    <cellStyle name="Comma 5 4 4 4 6 2" xfId="23799" xr:uid="{00000000-0005-0000-0000-0000FA0D0000}"/>
    <cellStyle name="Comma 5 4 4 4 6 2 2" xfId="59015" xr:uid="{00000000-0005-0000-0000-0000FB0D0000}"/>
    <cellStyle name="Comma 5 4 4 4 6 3" xfId="46418" xr:uid="{00000000-0005-0000-0000-0000FC0D0000}"/>
    <cellStyle name="Comma 5 4 4 4 6 4" xfId="36404" xr:uid="{00000000-0005-0000-0000-0000FD0D0000}"/>
    <cellStyle name="Comma 5 4 4 4 7" xfId="15563" xr:uid="{00000000-0005-0000-0000-0000FE0D0000}"/>
    <cellStyle name="Comma 5 4 4 4 7 2" xfId="50779" xr:uid="{00000000-0005-0000-0000-0000FF0D0000}"/>
    <cellStyle name="Comma 5 4 4 4 7 3" xfId="28168" xr:uid="{00000000-0005-0000-0000-0000000E0000}"/>
    <cellStyle name="Comma 5 4 4 4 8" xfId="12654" xr:uid="{00000000-0005-0000-0000-0000010E0000}"/>
    <cellStyle name="Comma 5 4 4 4 8 2" xfId="47872" xr:uid="{00000000-0005-0000-0000-0000020E0000}"/>
    <cellStyle name="Comma 5 4 4 4 9" xfId="38182" xr:uid="{00000000-0005-0000-0000-0000030E0000}"/>
    <cellStyle name="Comma 5 4 4 5" xfId="3384" xr:uid="{00000000-0005-0000-0000-0000040E0000}"/>
    <cellStyle name="Comma 5 4 4 5 10" xfId="26879" xr:uid="{00000000-0005-0000-0000-0000050E0000}"/>
    <cellStyle name="Comma 5 4 4 5 11" xfId="61283" xr:uid="{00000000-0005-0000-0000-0000060E0000}"/>
    <cellStyle name="Comma 5 4 4 5 2" xfId="5180" xr:uid="{00000000-0005-0000-0000-0000070E0000}"/>
    <cellStyle name="Comma 5 4 4 5 2 2" xfId="17826" xr:uid="{00000000-0005-0000-0000-0000080E0000}"/>
    <cellStyle name="Comma 5 4 4 5 2 2 2" xfId="53042" xr:uid="{00000000-0005-0000-0000-0000090E0000}"/>
    <cellStyle name="Comma 5 4 4 5 2 3" xfId="40445" xr:uid="{00000000-0005-0000-0000-00000A0E0000}"/>
    <cellStyle name="Comma 5 4 4 5 2 4" xfId="30431" xr:uid="{00000000-0005-0000-0000-00000B0E0000}"/>
    <cellStyle name="Comma 5 4 4 5 3" xfId="6650" xr:uid="{00000000-0005-0000-0000-00000C0E0000}"/>
    <cellStyle name="Comma 5 4 4 5 3 2" xfId="19280" xr:uid="{00000000-0005-0000-0000-00000D0E0000}"/>
    <cellStyle name="Comma 5 4 4 5 3 2 2" xfId="54496" xr:uid="{00000000-0005-0000-0000-00000E0E0000}"/>
    <cellStyle name="Comma 5 4 4 5 3 3" xfId="41899" xr:uid="{00000000-0005-0000-0000-00000F0E0000}"/>
    <cellStyle name="Comma 5 4 4 5 3 4" xfId="31885" xr:uid="{00000000-0005-0000-0000-0000100E0000}"/>
    <cellStyle name="Comma 5 4 4 5 4" xfId="8109" xr:uid="{00000000-0005-0000-0000-0000110E0000}"/>
    <cellStyle name="Comma 5 4 4 5 4 2" xfId="20734" xr:uid="{00000000-0005-0000-0000-0000120E0000}"/>
    <cellStyle name="Comma 5 4 4 5 4 2 2" xfId="55950" xr:uid="{00000000-0005-0000-0000-0000130E0000}"/>
    <cellStyle name="Comma 5 4 4 5 4 3" xfId="43353" xr:uid="{00000000-0005-0000-0000-0000140E0000}"/>
    <cellStyle name="Comma 5 4 4 5 4 4" xfId="33339" xr:uid="{00000000-0005-0000-0000-0000150E0000}"/>
    <cellStyle name="Comma 5 4 4 5 5" xfId="9890" xr:uid="{00000000-0005-0000-0000-0000160E0000}"/>
    <cellStyle name="Comma 5 4 4 5 5 2" xfId="22510" xr:uid="{00000000-0005-0000-0000-0000170E0000}"/>
    <cellStyle name="Comma 5 4 4 5 5 2 2" xfId="57726" xr:uid="{00000000-0005-0000-0000-0000180E0000}"/>
    <cellStyle name="Comma 5 4 4 5 5 3" xfId="45129" xr:uid="{00000000-0005-0000-0000-0000190E0000}"/>
    <cellStyle name="Comma 5 4 4 5 5 4" xfId="35115" xr:uid="{00000000-0005-0000-0000-00001A0E0000}"/>
    <cellStyle name="Comma 5 4 4 5 6" xfId="11683" xr:uid="{00000000-0005-0000-0000-00001B0E0000}"/>
    <cellStyle name="Comma 5 4 4 5 6 2" xfId="24286" xr:uid="{00000000-0005-0000-0000-00001C0E0000}"/>
    <cellStyle name="Comma 5 4 4 5 6 2 2" xfId="59502" xr:uid="{00000000-0005-0000-0000-00001D0E0000}"/>
    <cellStyle name="Comma 5 4 4 5 6 3" xfId="46905" xr:uid="{00000000-0005-0000-0000-00001E0E0000}"/>
    <cellStyle name="Comma 5 4 4 5 6 4" xfId="36891" xr:uid="{00000000-0005-0000-0000-00001F0E0000}"/>
    <cellStyle name="Comma 5 4 4 5 7" xfId="16050" xr:uid="{00000000-0005-0000-0000-0000200E0000}"/>
    <cellStyle name="Comma 5 4 4 5 7 2" xfId="51266" xr:uid="{00000000-0005-0000-0000-0000210E0000}"/>
    <cellStyle name="Comma 5 4 4 5 7 3" xfId="28655" xr:uid="{00000000-0005-0000-0000-0000220E0000}"/>
    <cellStyle name="Comma 5 4 4 5 8" xfId="14272" xr:uid="{00000000-0005-0000-0000-0000230E0000}"/>
    <cellStyle name="Comma 5 4 4 5 8 2" xfId="49490" xr:uid="{00000000-0005-0000-0000-0000240E0000}"/>
    <cellStyle name="Comma 5 4 4 5 9" xfId="38669" xr:uid="{00000000-0005-0000-0000-0000250E0000}"/>
    <cellStyle name="Comma 5 4 4 6" xfId="2545" xr:uid="{00000000-0005-0000-0000-0000260E0000}"/>
    <cellStyle name="Comma 5 4 4 6 10" xfId="26070" xr:uid="{00000000-0005-0000-0000-0000270E0000}"/>
    <cellStyle name="Comma 5 4 4 6 11" xfId="60474" xr:uid="{00000000-0005-0000-0000-0000280E0000}"/>
    <cellStyle name="Comma 5 4 4 6 2" xfId="4371" xr:uid="{00000000-0005-0000-0000-0000290E0000}"/>
    <cellStyle name="Comma 5 4 4 6 2 2" xfId="17017" xr:uid="{00000000-0005-0000-0000-00002A0E0000}"/>
    <cellStyle name="Comma 5 4 4 6 2 2 2" xfId="52233" xr:uid="{00000000-0005-0000-0000-00002B0E0000}"/>
    <cellStyle name="Comma 5 4 4 6 2 3" xfId="39636" xr:uid="{00000000-0005-0000-0000-00002C0E0000}"/>
    <cellStyle name="Comma 5 4 4 6 2 4" xfId="29622" xr:uid="{00000000-0005-0000-0000-00002D0E0000}"/>
    <cellStyle name="Comma 5 4 4 6 3" xfId="5841" xr:uid="{00000000-0005-0000-0000-00002E0E0000}"/>
    <cellStyle name="Comma 5 4 4 6 3 2" xfId="18471" xr:uid="{00000000-0005-0000-0000-00002F0E0000}"/>
    <cellStyle name="Comma 5 4 4 6 3 2 2" xfId="53687" xr:uid="{00000000-0005-0000-0000-0000300E0000}"/>
    <cellStyle name="Comma 5 4 4 6 3 3" xfId="41090" xr:uid="{00000000-0005-0000-0000-0000310E0000}"/>
    <cellStyle name="Comma 5 4 4 6 3 4" xfId="31076" xr:uid="{00000000-0005-0000-0000-0000320E0000}"/>
    <cellStyle name="Comma 5 4 4 6 4" xfId="7300" xr:uid="{00000000-0005-0000-0000-0000330E0000}"/>
    <cellStyle name="Comma 5 4 4 6 4 2" xfId="19925" xr:uid="{00000000-0005-0000-0000-0000340E0000}"/>
    <cellStyle name="Comma 5 4 4 6 4 2 2" xfId="55141" xr:uid="{00000000-0005-0000-0000-0000350E0000}"/>
    <cellStyle name="Comma 5 4 4 6 4 3" xfId="42544" xr:uid="{00000000-0005-0000-0000-0000360E0000}"/>
    <cellStyle name="Comma 5 4 4 6 4 4" xfId="32530" xr:uid="{00000000-0005-0000-0000-0000370E0000}"/>
    <cellStyle name="Comma 5 4 4 6 5" xfId="9081" xr:uid="{00000000-0005-0000-0000-0000380E0000}"/>
    <cellStyle name="Comma 5 4 4 6 5 2" xfId="21701" xr:uid="{00000000-0005-0000-0000-0000390E0000}"/>
    <cellStyle name="Comma 5 4 4 6 5 2 2" xfId="56917" xr:uid="{00000000-0005-0000-0000-00003A0E0000}"/>
    <cellStyle name="Comma 5 4 4 6 5 3" xfId="44320" xr:uid="{00000000-0005-0000-0000-00003B0E0000}"/>
    <cellStyle name="Comma 5 4 4 6 5 4" xfId="34306" xr:uid="{00000000-0005-0000-0000-00003C0E0000}"/>
    <cellStyle name="Comma 5 4 4 6 6" xfId="10874" xr:uid="{00000000-0005-0000-0000-00003D0E0000}"/>
    <cellStyle name="Comma 5 4 4 6 6 2" xfId="23477" xr:uid="{00000000-0005-0000-0000-00003E0E0000}"/>
    <cellStyle name="Comma 5 4 4 6 6 2 2" xfId="58693" xr:uid="{00000000-0005-0000-0000-00003F0E0000}"/>
    <cellStyle name="Comma 5 4 4 6 6 3" xfId="46096" xr:uid="{00000000-0005-0000-0000-0000400E0000}"/>
    <cellStyle name="Comma 5 4 4 6 6 4" xfId="36082" xr:uid="{00000000-0005-0000-0000-0000410E0000}"/>
    <cellStyle name="Comma 5 4 4 6 7" xfId="15241" xr:uid="{00000000-0005-0000-0000-0000420E0000}"/>
    <cellStyle name="Comma 5 4 4 6 7 2" xfId="50457" xr:uid="{00000000-0005-0000-0000-0000430E0000}"/>
    <cellStyle name="Comma 5 4 4 6 7 3" xfId="27846" xr:uid="{00000000-0005-0000-0000-0000440E0000}"/>
    <cellStyle name="Comma 5 4 4 6 8" xfId="13463" xr:uid="{00000000-0005-0000-0000-0000450E0000}"/>
    <cellStyle name="Comma 5 4 4 6 8 2" xfId="48681" xr:uid="{00000000-0005-0000-0000-0000460E0000}"/>
    <cellStyle name="Comma 5 4 4 6 9" xfId="37860" xr:uid="{00000000-0005-0000-0000-0000470E0000}"/>
    <cellStyle name="Comma 5 4 4 7" xfId="3708" xr:uid="{00000000-0005-0000-0000-0000480E0000}"/>
    <cellStyle name="Comma 5 4 4 7 2" xfId="8432" xr:uid="{00000000-0005-0000-0000-0000490E0000}"/>
    <cellStyle name="Comma 5 4 4 7 2 2" xfId="21057" xr:uid="{00000000-0005-0000-0000-00004A0E0000}"/>
    <cellStyle name="Comma 5 4 4 7 2 2 2" xfId="56273" xr:uid="{00000000-0005-0000-0000-00004B0E0000}"/>
    <cellStyle name="Comma 5 4 4 7 2 3" xfId="43676" xr:uid="{00000000-0005-0000-0000-00004C0E0000}"/>
    <cellStyle name="Comma 5 4 4 7 2 4" xfId="33662" xr:uid="{00000000-0005-0000-0000-00004D0E0000}"/>
    <cellStyle name="Comma 5 4 4 7 3" xfId="10213" xr:uid="{00000000-0005-0000-0000-00004E0E0000}"/>
    <cellStyle name="Comma 5 4 4 7 3 2" xfId="22833" xr:uid="{00000000-0005-0000-0000-00004F0E0000}"/>
    <cellStyle name="Comma 5 4 4 7 3 2 2" xfId="58049" xr:uid="{00000000-0005-0000-0000-0000500E0000}"/>
    <cellStyle name="Comma 5 4 4 7 3 3" xfId="45452" xr:uid="{00000000-0005-0000-0000-0000510E0000}"/>
    <cellStyle name="Comma 5 4 4 7 3 4" xfId="35438" xr:uid="{00000000-0005-0000-0000-0000520E0000}"/>
    <cellStyle name="Comma 5 4 4 7 4" xfId="12008" xr:uid="{00000000-0005-0000-0000-0000530E0000}"/>
    <cellStyle name="Comma 5 4 4 7 4 2" xfId="24609" xr:uid="{00000000-0005-0000-0000-0000540E0000}"/>
    <cellStyle name="Comma 5 4 4 7 4 2 2" xfId="59825" xr:uid="{00000000-0005-0000-0000-0000550E0000}"/>
    <cellStyle name="Comma 5 4 4 7 4 3" xfId="47228" xr:uid="{00000000-0005-0000-0000-0000560E0000}"/>
    <cellStyle name="Comma 5 4 4 7 4 4" xfId="37214" xr:uid="{00000000-0005-0000-0000-0000570E0000}"/>
    <cellStyle name="Comma 5 4 4 7 5" xfId="16373" xr:uid="{00000000-0005-0000-0000-0000580E0000}"/>
    <cellStyle name="Comma 5 4 4 7 5 2" xfId="51589" xr:uid="{00000000-0005-0000-0000-0000590E0000}"/>
    <cellStyle name="Comma 5 4 4 7 5 3" xfId="28978" xr:uid="{00000000-0005-0000-0000-00005A0E0000}"/>
    <cellStyle name="Comma 5 4 4 7 6" xfId="14595" xr:uid="{00000000-0005-0000-0000-00005B0E0000}"/>
    <cellStyle name="Comma 5 4 4 7 6 2" xfId="49813" xr:uid="{00000000-0005-0000-0000-00005C0E0000}"/>
    <cellStyle name="Comma 5 4 4 7 7" xfId="38992" xr:uid="{00000000-0005-0000-0000-00005D0E0000}"/>
    <cellStyle name="Comma 5 4 4 7 8" xfId="27202" xr:uid="{00000000-0005-0000-0000-00005E0E0000}"/>
    <cellStyle name="Comma 5 4 4 8" xfId="4044" xr:uid="{00000000-0005-0000-0000-00005F0E0000}"/>
    <cellStyle name="Comma 5 4 4 8 2" xfId="16695" xr:uid="{00000000-0005-0000-0000-0000600E0000}"/>
    <cellStyle name="Comma 5 4 4 8 2 2" xfId="51911" xr:uid="{00000000-0005-0000-0000-0000610E0000}"/>
    <cellStyle name="Comma 5 4 4 8 2 3" xfId="29300" xr:uid="{00000000-0005-0000-0000-0000620E0000}"/>
    <cellStyle name="Comma 5 4 4 8 3" xfId="13141" xr:uid="{00000000-0005-0000-0000-0000630E0000}"/>
    <cellStyle name="Comma 5 4 4 8 3 2" xfId="48359" xr:uid="{00000000-0005-0000-0000-0000640E0000}"/>
    <cellStyle name="Comma 5 4 4 8 4" xfId="39314" xr:uid="{00000000-0005-0000-0000-0000650E0000}"/>
    <cellStyle name="Comma 5 4 4 8 5" xfId="25748" xr:uid="{00000000-0005-0000-0000-0000660E0000}"/>
    <cellStyle name="Comma 5 4 4 9" xfId="5519" xr:uid="{00000000-0005-0000-0000-0000670E0000}"/>
    <cellStyle name="Comma 5 4 4 9 2" xfId="18149" xr:uid="{00000000-0005-0000-0000-0000680E0000}"/>
    <cellStyle name="Comma 5 4 4 9 2 2" xfId="53365" xr:uid="{00000000-0005-0000-0000-0000690E0000}"/>
    <cellStyle name="Comma 5 4 4 9 3" xfId="40768" xr:uid="{00000000-0005-0000-0000-00006A0E0000}"/>
    <cellStyle name="Comma 5 4 4 9 4" xfId="30754" xr:uid="{00000000-0005-0000-0000-00006B0E0000}"/>
    <cellStyle name="Comma 5 4 5" xfId="369" xr:uid="{00000000-0005-0000-0000-00006C0E0000}"/>
    <cellStyle name="Comma 5 4 5 10" xfId="10469" xr:uid="{00000000-0005-0000-0000-00006D0E0000}"/>
    <cellStyle name="Comma 5 4 5 10 2" xfId="23084" xr:uid="{00000000-0005-0000-0000-00006E0E0000}"/>
    <cellStyle name="Comma 5 4 5 10 2 2" xfId="58300" xr:uid="{00000000-0005-0000-0000-00006F0E0000}"/>
    <cellStyle name="Comma 5 4 5 10 3" xfId="45703" xr:uid="{00000000-0005-0000-0000-0000700E0000}"/>
    <cellStyle name="Comma 5 4 5 10 4" xfId="35689" xr:uid="{00000000-0005-0000-0000-0000710E0000}"/>
    <cellStyle name="Comma 5 4 5 11" xfId="14999" xr:uid="{00000000-0005-0000-0000-0000720E0000}"/>
    <cellStyle name="Comma 5 4 5 11 2" xfId="50215" xr:uid="{00000000-0005-0000-0000-0000730E0000}"/>
    <cellStyle name="Comma 5 4 5 11 3" xfId="27604" xr:uid="{00000000-0005-0000-0000-0000740E0000}"/>
    <cellStyle name="Comma 5 4 5 12" xfId="12412" xr:uid="{00000000-0005-0000-0000-0000750E0000}"/>
    <cellStyle name="Comma 5 4 5 12 2" xfId="47630" xr:uid="{00000000-0005-0000-0000-0000760E0000}"/>
    <cellStyle name="Comma 5 4 5 13" xfId="37618" xr:uid="{00000000-0005-0000-0000-0000770E0000}"/>
    <cellStyle name="Comma 5 4 5 14" xfId="25019" xr:uid="{00000000-0005-0000-0000-0000780E0000}"/>
    <cellStyle name="Comma 5 4 5 15" xfId="60232" xr:uid="{00000000-0005-0000-0000-0000790E0000}"/>
    <cellStyle name="Comma 5 4 5 2" xfId="3135" xr:uid="{00000000-0005-0000-0000-00007A0E0000}"/>
    <cellStyle name="Comma 5 4 5 2 10" xfId="25503" xr:uid="{00000000-0005-0000-0000-00007B0E0000}"/>
    <cellStyle name="Comma 5 4 5 2 11" xfId="61038" xr:uid="{00000000-0005-0000-0000-00007C0E0000}"/>
    <cellStyle name="Comma 5 4 5 2 2" xfId="4935" xr:uid="{00000000-0005-0000-0000-00007D0E0000}"/>
    <cellStyle name="Comma 5 4 5 2 2 2" xfId="17581" xr:uid="{00000000-0005-0000-0000-00007E0E0000}"/>
    <cellStyle name="Comma 5 4 5 2 2 2 2" xfId="52797" xr:uid="{00000000-0005-0000-0000-00007F0E0000}"/>
    <cellStyle name="Comma 5 4 5 2 2 2 3" xfId="30186" xr:uid="{00000000-0005-0000-0000-0000800E0000}"/>
    <cellStyle name="Comma 5 4 5 2 2 3" xfId="14027" xr:uid="{00000000-0005-0000-0000-0000810E0000}"/>
    <cellStyle name="Comma 5 4 5 2 2 3 2" xfId="49245" xr:uid="{00000000-0005-0000-0000-0000820E0000}"/>
    <cellStyle name="Comma 5 4 5 2 2 4" xfId="40200" xr:uid="{00000000-0005-0000-0000-0000830E0000}"/>
    <cellStyle name="Comma 5 4 5 2 2 5" xfId="26634" xr:uid="{00000000-0005-0000-0000-0000840E0000}"/>
    <cellStyle name="Comma 5 4 5 2 3" xfId="6405" xr:uid="{00000000-0005-0000-0000-0000850E0000}"/>
    <cellStyle name="Comma 5 4 5 2 3 2" xfId="19035" xr:uid="{00000000-0005-0000-0000-0000860E0000}"/>
    <cellStyle name="Comma 5 4 5 2 3 2 2" xfId="54251" xr:uid="{00000000-0005-0000-0000-0000870E0000}"/>
    <cellStyle name="Comma 5 4 5 2 3 3" xfId="41654" xr:uid="{00000000-0005-0000-0000-0000880E0000}"/>
    <cellStyle name="Comma 5 4 5 2 3 4" xfId="31640" xr:uid="{00000000-0005-0000-0000-0000890E0000}"/>
    <cellStyle name="Comma 5 4 5 2 4" xfId="7864" xr:uid="{00000000-0005-0000-0000-00008A0E0000}"/>
    <cellStyle name="Comma 5 4 5 2 4 2" xfId="20489" xr:uid="{00000000-0005-0000-0000-00008B0E0000}"/>
    <cellStyle name="Comma 5 4 5 2 4 2 2" xfId="55705" xr:uid="{00000000-0005-0000-0000-00008C0E0000}"/>
    <cellStyle name="Comma 5 4 5 2 4 3" xfId="43108" xr:uid="{00000000-0005-0000-0000-00008D0E0000}"/>
    <cellStyle name="Comma 5 4 5 2 4 4" xfId="33094" xr:uid="{00000000-0005-0000-0000-00008E0E0000}"/>
    <cellStyle name="Comma 5 4 5 2 5" xfId="9645" xr:uid="{00000000-0005-0000-0000-00008F0E0000}"/>
    <cellStyle name="Comma 5 4 5 2 5 2" xfId="22265" xr:uid="{00000000-0005-0000-0000-0000900E0000}"/>
    <cellStyle name="Comma 5 4 5 2 5 2 2" xfId="57481" xr:uid="{00000000-0005-0000-0000-0000910E0000}"/>
    <cellStyle name="Comma 5 4 5 2 5 3" xfId="44884" xr:uid="{00000000-0005-0000-0000-0000920E0000}"/>
    <cellStyle name="Comma 5 4 5 2 5 4" xfId="34870" xr:uid="{00000000-0005-0000-0000-0000930E0000}"/>
    <cellStyle name="Comma 5 4 5 2 6" xfId="11438" xr:uid="{00000000-0005-0000-0000-0000940E0000}"/>
    <cellStyle name="Comma 5 4 5 2 6 2" xfId="24041" xr:uid="{00000000-0005-0000-0000-0000950E0000}"/>
    <cellStyle name="Comma 5 4 5 2 6 2 2" xfId="59257" xr:uid="{00000000-0005-0000-0000-0000960E0000}"/>
    <cellStyle name="Comma 5 4 5 2 6 3" xfId="46660" xr:uid="{00000000-0005-0000-0000-0000970E0000}"/>
    <cellStyle name="Comma 5 4 5 2 6 4" xfId="36646" xr:uid="{00000000-0005-0000-0000-0000980E0000}"/>
    <cellStyle name="Comma 5 4 5 2 7" xfId="15805" xr:uid="{00000000-0005-0000-0000-0000990E0000}"/>
    <cellStyle name="Comma 5 4 5 2 7 2" xfId="51021" xr:uid="{00000000-0005-0000-0000-00009A0E0000}"/>
    <cellStyle name="Comma 5 4 5 2 7 3" xfId="28410" xr:uid="{00000000-0005-0000-0000-00009B0E0000}"/>
    <cellStyle name="Comma 5 4 5 2 8" xfId="12896" xr:uid="{00000000-0005-0000-0000-00009C0E0000}"/>
    <cellStyle name="Comma 5 4 5 2 8 2" xfId="48114" xr:uid="{00000000-0005-0000-0000-00009D0E0000}"/>
    <cellStyle name="Comma 5 4 5 2 9" xfId="38424" xr:uid="{00000000-0005-0000-0000-00009E0E0000}"/>
    <cellStyle name="Comma 5 4 5 3" xfId="3464" xr:uid="{00000000-0005-0000-0000-00009F0E0000}"/>
    <cellStyle name="Comma 5 4 5 3 10" xfId="26959" xr:uid="{00000000-0005-0000-0000-0000A00E0000}"/>
    <cellStyle name="Comma 5 4 5 3 11" xfId="61363" xr:uid="{00000000-0005-0000-0000-0000A10E0000}"/>
    <cellStyle name="Comma 5 4 5 3 2" xfId="5260" xr:uid="{00000000-0005-0000-0000-0000A20E0000}"/>
    <cellStyle name="Comma 5 4 5 3 2 2" xfId="17906" xr:uid="{00000000-0005-0000-0000-0000A30E0000}"/>
    <cellStyle name="Comma 5 4 5 3 2 2 2" xfId="53122" xr:uid="{00000000-0005-0000-0000-0000A40E0000}"/>
    <cellStyle name="Comma 5 4 5 3 2 3" xfId="40525" xr:uid="{00000000-0005-0000-0000-0000A50E0000}"/>
    <cellStyle name="Comma 5 4 5 3 2 4" xfId="30511" xr:uid="{00000000-0005-0000-0000-0000A60E0000}"/>
    <cellStyle name="Comma 5 4 5 3 3" xfId="6730" xr:uid="{00000000-0005-0000-0000-0000A70E0000}"/>
    <cellStyle name="Comma 5 4 5 3 3 2" xfId="19360" xr:uid="{00000000-0005-0000-0000-0000A80E0000}"/>
    <cellStyle name="Comma 5 4 5 3 3 2 2" xfId="54576" xr:uid="{00000000-0005-0000-0000-0000A90E0000}"/>
    <cellStyle name="Comma 5 4 5 3 3 3" xfId="41979" xr:uid="{00000000-0005-0000-0000-0000AA0E0000}"/>
    <cellStyle name="Comma 5 4 5 3 3 4" xfId="31965" xr:uid="{00000000-0005-0000-0000-0000AB0E0000}"/>
    <cellStyle name="Comma 5 4 5 3 4" xfId="8189" xr:uid="{00000000-0005-0000-0000-0000AC0E0000}"/>
    <cellStyle name="Comma 5 4 5 3 4 2" xfId="20814" xr:uid="{00000000-0005-0000-0000-0000AD0E0000}"/>
    <cellStyle name="Comma 5 4 5 3 4 2 2" xfId="56030" xr:uid="{00000000-0005-0000-0000-0000AE0E0000}"/>
    <cellStyle name="Comma 5 4 5 3 4 3" xfId="43433" xr:uid="{00000000-0005-0000-0000-0000AF0E0000}"/>
    <cellStyle name="Comma 5 4 5 3 4 4" xfId="33419" xr:uid="{00000000-0005-0000-0000-0000B00E0000}"/>
    <cellStyle name="Comma 5 4 5 3 5" xfId="9970" xr:uid="{00000000-0005-0000-0000-0000B10E0000}"/>
    <cellStyle name="Comma 5 4 5 3 5 2" xfId="22590" xr:uid="{00000000-0005-0000-0000-0000B20E0000}"/>
    <cellStyle name="Comma 5 4 5 3 5 2 2" xfId="57806" xr:uid="{00000000-0005-0000-0000-0000B30E0000}"/>
    <cellStyle name="Comma 5 4 5 3 5 3" xfId="45209" xr:uid="{00000000-0005-0000-0000-0000B40E0000}"/>
    <cellStyle name="Comma 5 4 5 3 5 4" xfId="35195" xr:uid="{00000000-0005-0000-0000-0000B50E0000}"/>
    <cellStyle name="Comma 5 4 5 3 6" xfId="11763" xr:uid="{00000000-0005-0000-0000-0000B60E0000}"/>
    <cellStyle name="Comma 5 4 5 3 6 2" xfId="24366" xr:uid="{00000000-0005-0000-0000-0000B70E0000}"/>
    <cellStyle name="Comma 5 4 5 3 6 2 2" xfId="59582" xr:uid="{00000000-0005-0000-0000-0000B80E0000}"/>
    <cellStyle name="Comma 5 4 5 3 6 3" xfId="46985" xr:uid="{00000000-0005-0000-0000-0000B90E0000}"/>
    <cellStyle name="Comma 5 4 5 3 6 4" xfId="36971" xr:uid="{00000000-0005-0000-0000-0000BA0E0000}"/>
    <cellStyle name="Comma 5 4 5 3 7" xfId="16130" xr:uid="{00000000-0005-0000-0000-0000BB0E0000}"/>
    <cellStyle name="Comma 5 4 5 3 7 2" xfId="51346" xr:uid="{00000000-0005-0000-0000-0000BC0E0000}"/>
    <cellStyle name="Comma 5 4 5 3 7 3" xfId="28735" xr:uid="{00000000-0005-0000-0000-0000BD0E0000}"/>
    <cellStyle name="Comma 5 4 5 3 8" xfId="14352" xr:uid="{00000000-0005-0000-0000-0000BE0E0000}"/>
    <cellStyle name="Comma 5 4 5 3 8 2" xfId="49570" xr:uid="{00000000-0005-0000-0000-0000BF0E0000}"/>
    <cellStyle name="Comma 5 4 5 3 9" xfId="38749" xr:uid="{00000000-0005-0000-0000-0000C00E0000}"/>
    <cellStyle name="Comma 5 4 5 4" xfId="2626" xr:uid="{00000000-0005-0000-0000-0000C10E0000}"/>
    <cellStyle name="Comma 5 4 5 4 10" xfId="26150" xr:uid="{00000000-0005-0000-0000-0000C20E0000}"/>
    <cellStyle name="Comma 5 4 5 4 11" xfId="60554" xr:uid="{00000000-0005-0000-0000-0000C30E0000}"/>
    <cellStyle name="Comma 5 4 5 4 2" xfId="4451" xr:uid="{00000000-0005-0000-0000-0000C40E0000}"/>
    <cellStyle name="Comma 5 4 5 4 2 2" xfId="17097" xr:uid="{00000000-0005-0000-0000-0000C50E0000}"/>
    <cellStyle name="Comma 5 4 5 4 2 2 2" xfId="52313" xr:uid="{00000000-0005-0000-0000-0000C60E0000}"/>
    <cellStyle name="Comma 5 4 5 4 2 3" xfId="39716" xr:uid="{00000000-0005-0000-0000-0000C70E0000}"/>
    <cellStyle name="Comma 5 4 5 4 2 4" xfId="29702" xr:uid="{00000000-0005-0000-0000-0000C80E0000}"/>
    <cellStyle name="Comma 5 4 5 4 3" xfId="5921" xr:uid="{00000000-0005-0000-0000-0000C90E0000}"/>
    <cellStyle name="Comma 5 4 5 4 3 2" xfId="18551" xr:uid="{00000000-0005-0000-0000-0000CA0E0000}"/>
    <cellStyle name="Comma 5 4 5 4 3 2 2" xfId="53767" xr:uid="{00000000-0005-0000-0000-0000CB0E0000}"/>
    <cellStyle name="Comma 5 4 5 4 3 3" xfId="41170" xr:uid="{00000000-0005-0000-0000-0000CC0E0000}"/>
    <cellStyle name="Comma 5 4 5 4 3 4" xfId="31156" xr:uid="{00000000-0005-0000-0000-0000CD0E0000}"/>
    <cellStyle name="Comma 5 4 5 4 4" xfId="7380" xr:uid="{00000000-0005-0000-0000-0000CE0E0000}"/>
    <cellStyle name="Comma 5 4 5 4 4 2" xfId="20005" xr:uid="{00000000-0005-0000-0000-0000CF0E0000}"/>
    <cellStyle name="Comma 5 4 5 4 4 2 2" xfId="55221" xr:uid="{00000000-0005-0000-0000-0000D00E0000}"/>
    <cellStyle name="Comma 5 4 5 4 4 3" xfId="42624" xr:uid="{00000000-0005-0000-0000-0000D10E0000}"/>
    <cellStyle name="Comma 5 4 5 4 4 4" xfId="32610" xr:uid="{00000000-0005-0000-0000-0000D20E0000}"/>
    <cellStyle name="Comma 5 4 5 4 5" xfId="9161" xr:uid="{00000000-0005-0000-0000-0000D30E0000}"/>
    <cellStyle name="Comma 5 4 5 4 5 2" xfId="21781" xr:uid="{00000000-0005-0000-0000-0000D40E0000}"/>
    <cellStyle name="Comma 5 4 5 4 5 2 2" xfId="56997" xr:uid="{00000000-0005-0000-0000-0000D50E0000}"/>
    <cellStyle name="Comma 5 4 5 4 5 3" xfId="44400" xr:uid="{00000000-0005-0000-0000-0000D60E0000}"/>
    <cellStyle name="Comma 5 4 5 4 5 4" xfId="34386" xr:uid="{00000000-0005-0000-0000-0000D70E0000}"/>
    <cellStyle name="Comma 5 4 5 4 6" xfId="10954" xr:uid="{00000000-0005-0000-0000-0000D80E0000}"/>
    <cellStyle name="Comma 5 4 5 4 6 2" xfId="23557" xr:uid="{00000000-0005-0000-0000-0000D90E0000}"/>
    <cellStyle name="Comma 5 4 5 4 6 2 2" xfId="58773" xr:uid="{00000000-0005-0000-0000-0000DA0E0000}"/>
    <cellStyle name="Comma 5 4 5 4 6 3" xfId="46176" xr:uid="{00000000-0005-0000-0000-0000DB0E0000}"/>
    <cellStyle name="Comma 5 4 5 4 6 4" xfId="36162" xr:uid="{00000000-0005-0000-0000-0000DC0E0000}"/>
    <cellStyle name="Comma 5 4 5 4 7" xfId="15321" xr:uid="{00000000-0005-0000-0000-0000DD0E0000}"/>
    <cellStyle name="Comma 5 4 5 4 7 2" xfId="50537" xr:uid="{00000000-0005-0000-0000-0000DE0E0000}"/>
    <cellStyle name="Comma 5 4 5 4 7 3" xfId="27926" xr:uid="{00000000-0005-0000-0000-0000DF0E0000}"/>
    <cellStyle name="Comma 5 4 5 4 8" xfId="13543" xr:uid="{00000000-0005-0000-0000-0000E00E0000}"/>
    <cellStyle name="Comma 5 4 5 4 8 2" xfId="48761" xr:uid="{00000000-0005-0000-0000-0000E10E0000}"/>
    <cellStyle name="Comma 5 4 5 4 9" xfId="37940" xr:uid="{00000000-0005-0000-0000-0000E20E0000}"/>
    <cellStyle name="Comma 5 4 5 5" xfId="3789" xr:uid="{00000000-0005-0000-0000-0000E30E0000}"/>
    <cellStyle name="Comma 5 4 5 5 2" xfId="8512" xr:uid="{00000000-0005-0000-0000-0000E40E0000}"/>
    <cellStyle name="Comma 5 4 5 5 2 2" xfId="21137" xr:uid="{00000000-0005-0000-0000-0000E50E0000}"/>
    <cellStyle name="Comma 5 4 5 5 2 2 2" xfId="56353" xr:uid="{00000000-0005-0000-0000-0000E60E0000}"/>
    <cellStyle name="Comma 5 4 5 5 2 3" xfId="43756" xr:uid="{00000000-0005-0000-0000-0000E70E0000}"/>
    <cellStyle name="Comma 5 4 5 5 2 4" xfId="33742" xr:uid="{00000000-0005-0000-0000-0000E80E0000}"/>
    <cellStyle name="Comma 5 4 5 5 3" xfId="10293" xr:uid="{00000000-0005-0000-0000-0000E90E0000}"/>
    <cellStyle name="Comma 5 4 5 5 3 2" xfId="22913" xr:uid="{00000000-0005-0000-0000-0000EA0E0000}"/>
    <cellStyle name="Comma 5 4 5 5 3 2 2" xfId="58129" xr:uid="{00000000-0005-0000-0000-0000EB0E0000}"/>
    <cellStyle name="Comma 5 4 5 5 3 3" xfId="45532" xr:uid="{00000000-0005-0000-0000-0000EC0E0000}"/>
    <cellStyle name="Comma 5 4 5 5 3 4" xfId="35518" xr:uid="{00000000-0005-0000-0000-0000ED0E0000}"/>
    <cellStyle name="Comma 5 4 5 5 4" xfId="12088" xr:uid="{00000000-0005-0000-0000-0000EE0E0000}"/>
    <cellStyle name="Comma 5 4 5 5 4 2" xfId="24689" xr:uid="{00000000-0005-0000-0000-0000EF0E0000}"/>
    <cellStyle name="Comma 5 4 5 5 4 2 2" xfId="59905" xr:uid="{00000000-0005-0000-0000-0000F00E0000}"/>
    <cellStyle name="Comma 5 4 5 5 4 3" xfId="47308" xr:uid="{00000000-0005-0000-0000-0000F10E0000}"/>
    <cellStyle name="Comma 5 4 5 5 4 4" xfId="37294" xr:uid="{00000000-0005-0000-0000-0000F20E0000}"/>
    <cellStyle name="Comma 5 4 5 5 5" xfId="16453" xr:uid="{00000000-0005-0000-0000-0000F30E0000}"/>
    <cellStyle name="Comma 5 4 5 5 5 2" xfId="51669" xr:uid="{00000000-0005-0000-0000-0000F40E0000}"/>
    <cellStyle name="Comma 5 4 5 5 5 3" xfId="29058" xr:uid="{00000000-0005-0000-0000-0000F50E0000}"/>
    <cellStyle name="Comma 5 4 5 5 6" xfId="14675" xr:uid="{00000000-0005-0000-0000-0000F60E0000}"/>
    <cellStyle name="Comma 5 4 5 5 6 2" xfId="49893" xr:uid="{00000000-0005-0000-0000-0000F70E0000}"/>
    <cellStyle name="Comma 5 4 5 5 7" xfId="39072" xr:uid="{00000000-0005-0000-0000-0000F80E0000}"/>
    <cellStyle name="Comma 5 4 5 5 8" xfId="27282" xr:uid="{00000000-0005-0000-0000-0000F90E0000}"/>
    <cellStyle name="Comma 5 4 5 6" xfId="4129" xr:uid="{00000000-0005-0000-0000-0000FA0E0000}"/>
    <cellStyle name="Comma 5 4 5 6 2" xfId="16775" xr:uid="{00000000-0005-0000-0000-0000FB0E0000}"/>
    <cellStyle name="Comma 5 4 5 6 2 2" xfId="51991" xr:uid="{00000000-0005-0000-0000-0000FC0E0000}"/>
    <cellStyle name="Comma 5 4 5 6 2 3" xfId="29380" xr:uid="{00000000-0005-0000-0000-0000FD0E0000}"/>
    <cellStyle name="Comma 5 4 5 6 3" xfId="13221" xr:uid="{00000000-0005-0000-0000-0000FE0E0000}"/>
    <cellStyle name="Comma 5 4 5 6 3 2" xfId="48439" xr:uid="{00000000-0005-0000-0000-0000FF0E0000}"/>
    <cellStyle name="Comma 5 4 5 6 4" xfId="39394" xr:uid="{00000000-0005-0000-0000-0000000F0000}"/>
    <cellStyle name="Comma 5 4 5 6 5" xfId="25828" xr:uid="{00000000-0005-0000-0000-0000010F0000}"/>
    <cellStyle name="Comma 5 4 5 7" xfId="5599" xr:uid="{00000000-0005-0000-0000-0000020F0000}"/>
    <cellStyle name="Comma 5 4 5 7 2" xfId="18229" xr:uid="{00000000-0005-0000-0000-0000030F0000}"/>
    <cellStyle name="Comma 5 4 5 7 2 2" xfId="53445" xr:uid="{00000000-0005-0000-0000-0000040F0000}"/>
    <cellStyle name="Comma 5 4 5 7 3" xfId="40848" xr:uid="{00000000-0005-0000-0000-0000050F0000}"/>
    <cellStyle name="Comma 5 4 5 7 4" xfId="30834" xr:uid="{00000000-0005-0000-0000-0000060F0000}"/>
    <cellStyle name="Comma 5 4 5 8" xfId="7058" xr:uid="{00000000-0005-0000-0000-0000070F0000}"/>
    <cellStyle name="Comma 5 4 5 8 2" xfId="19683" xr:uid="{00000000-0005-0000-0000-0000080F0000}"/>
    <cellStyle name="Comma 5 4 5 8 2 2" xfId="54899" xr:uid="{00000000-0005-0000-0000-0000090F0000}"/>
    <cellStyle name="Comma 5 4 5 8 3" xfId="42302" xr:uid="{00000000-0005-0000-0000-00000A0F0000}"/>
    <cellStyle name="Comma 5 4 5 8 4" xfId="32288" xr:uid="{00000000-0005-0000-0000-00000B0F0000}"/>
    <cellStyle name="Comma 5 4 5 9" xfId="8839" xr:uid="{00000000-0005-0000-0000-00000C0F0000}"/>
    <cellStyle name="Comma 5 4 5 9 2" xfId="21459" xr:uid="{00000000-0005-0000-0000-00000D0F0000}"/>
    <cellStyle name="Comma 5 4 5 9 2 2" xfId="56675" xr:uid="{00000000-0005-0000-0000-00000E0F0000}"/>
    <cellStyle name="Comma 5 4 5 9 3" xfId="44078" xr:uid="{00000000-0005-0000-0000-00000F0F0000}"/>
    <cellStyle name="Comma 5 4 5 9 4" xfId="34064" xr:uid="{00000000-0005-0000-0000-0000100F0000}"/>
    <cellStyle name="Comma 5 4 6" xfId="2965" xr:uid="{00000000-0005-0000-0000-0000110F0000}"/>
    <cellStyle name="Comma 5 4 6 10" xfId="25344" xr:uid="{00000000-0005-0000-0000-0000120F0000}"/>
    <cellStyle name="Comma 5 4 6 11" xfId="60879" xr:uid="{00000000-0005-0000-0000-0000130F0000}"/>
    <cellStyle name="Comma 5 4 6 2" xfId="4776" xr:uid="{00000000-0005-0000-0000-0000140F0000}"/>
    <cellStyle name="Comma 5 4 6 2 2" xfId="17422" xr:uid="{00000000-0005-0000-0000-0000150F0000}"/>
    <cellStyle name="Comma 5 4 6 2 2 2" xfId="52638" xr:uid="{00000000-0005-0000-0000-0000160F0000}"/>
    <cellStyle name="Comma 5 4 6 2 2 3" xfId="30027" xr:uid="{00000000-0005-0000-0000-0000170F0000}"/>
    <cellStyle name="Comma 5 4 6 2 3" xfId="13868" xr:uid="{00000000-0005-0000-0000-0000180F0000}"/>
    <cellStyle name="Comma 5 4 6 2 3 2" xfId="49086" xr:uid="{00000000-0005-0000-0000-0000190F0000}"/>
    <cellStyle name="Comma 5 4 6 2 4" xfId="40041" xr:uid="{00000000-0005-0000-0000-00001A0F0000}"/>
    <cellStyle name="Comma 5 4 6 2 5" xfId="26475" xr:uid="{00000000-0005-0000-0000-00001B0F0000}"/>
    <cellStyle name="Comma 5 4 6 3" xfId="6246" xr:uid="{00000000-0005-0000-0000-00001C0F0000}"/>
    <cellStyle name="Comma 5 4 6 3 2" xfId="18876" xr:uid="{00000000-0005-0000-0000-00001D0F0000}"/>
    <cellStyle name="Comma 5 4 6 3 2 2" xfId="54092" xr:uid="{00000000-0005-0000-0000-00001E0F0000}"/>
    <cellStyle name="Comma 5 4 6 3 3" xfId="41495" xr:uid="{00000000-0005-0000-0000-00001F0F0000}"/>
    <cellStyle name="Comma 5 4 6 3 4" xfId="31481" xr:uid="{00000000-0005-0000-0000-0000200F0000}"/>
    <cellStyle name="Comma 5 4 6 4" xfId="7705" xr:uid="{00000000-0005-0000-0000-0000210F0000}"/>
    <cellStyle name="Comma 5 4 6 4 2" xfId="20330" xr:uid="{00000000-0005-0000-0000-0000220F0000}"/>
    <cellStyle name="Comma 5 4 6 4 2 2" xfId="55546" xr:uid="{00000000-0005-0000-0000-0000230F0000}"/>
    <cellStyle name="Comma 5 4 6 4 3" xfId="42949" xr:uid="{00000000-0005-0000-0000-0000240F0000}"/>
    <cellStyle name="Comma 5 4 6 4 4" xfId="32935" xr:uid="{00000000-0005-0000-0000-0000250F0000}"/>
    <cellStyle name="Comma 5 4 6 5" xfId="9486" xr:uid="{00000000-0005-0000-0000-0000260F0000}"/>
    <cellStyle name="Comma 5 4 6 5 2" xfId="22106" xr:uid="{00000000-0005-0000-0000-0000270F0000}"/>
    <cellStyle name="Comma 5 4 6 5 2 2" xfId="57322" xr:uid="{00000000-0005-0000-0000-0000280F0000}"/>
    <cellStyle name="Comma 5 4 6 5 3" xfId="44725" xr:uid="{00000000-0005-0000-0000-0000290F0000}"/>
    <cellStyle name="Comma 5 4 6 5 4" xfId="34711" xr:uid="{00000000-0005-0000-0000-00002A0F0000}"/>
    <cellStyle name="Comma 5 4 6 6" xfId="11279" xr:uid="{00000000-0005-0000-0000-00002B0F0000}"/>
    <cellStyle name="Comma 5 4 6 6 2" xfId="23882" xr:uid="{00000000-0005-0000-0000-00002C0F0000}"/>
    <cellStyle name="Comma 5 4 6 6 2 2" xfId="59098" xr:uid="{00000000-0005-0000-0000-00002D0F0000}"/>
    <cellStyle name="Comma 5 4 6 6 3" xfId="46501" xr:uid="{00000000-0005-0000-0000-00002E0F0000}"/>
    <cellStyle name="Comma 5 4 6 6 4" xfId="36487" xr:uid="{00000000-0005-0000-0000-00002F0F0000}"/>
    <cellStyle name="Comma 5 4 6 7" xfId="15646" xr:uid="{00000000-0005-0000-0000-0000300F0000}"/>
    <cellStyle name="Comma 5 4 6 7 2" xfId="50862" xr:uid="{00000000-0005-0000-0000-0000310F0000}"/>
    <cellStyle name="Comma 5 4 6 7 3" xfId="28251" xr:uid="{00000000-0005-0000-0000-0000320F0000}"/>
    <cellStyle name="Comma 5 4 6 8" xfId="12737" xr:uid="{00000000-0005-0000-0000-0000330F0000}"/>
    <cellStyle name="Comma 5 4 6 8 2" xfId="47955" xr:uid="{00000000-0005-0000-0000-0000340F0000}"/>
    <cellStyle name="Comma 5 4 6 9" xfId="38265" xr:uid="{00000000-0005-0000-0000-0000350F0000}"/>
    <cellStyle name="Comma 5 4 7" xfId="2799" xr:uid="{00000000-0005-0000-0000-0000360F0000}"/>
    <cellStyle name="Comma 5 4 7 10" xfId="25189" xr:uid="{00000000-0005-0000-0000-0000370F0000}"/>
    <cellStyle name="Comma 5 4 7 11" xfId="60724" xr:uid="{00000000-0005-0000-0000-0000380F0000}"/>
    <cellStyle name="Comma 5 4 7 2" xfId="4621" xr:uid="{00000000-0005-0000-0000-0000390F0000}"/>
    <cellStyle name="Comma 5 4 7 2 2" xfId="17267" xr:uid="{00000000-0005-0000-0000-00003A0F0000}"/>
    <cellStyle name="Comma 5 4 7 2 2 2" xfId="52483" xr:uid="{00000000-0005-0000-0000-00003B0F0000}"/>
    <cellStyle name="Comma 5 4 7 2 2 3" xfId="29872" xr:uid="{00000000-0005-0000-0000-00003C0F0000}"/>
    <cellStyle name="Comma 5 4 7 2 3" xfId="13713" xr:uid="{00000000-0005-0000-0000-00003D0F0000}"/>
    <cellStyle name="Comma 5 4 7 2 3 2" xfId="48931" xr:uid="{00000000-0005-0000-0000-00003E0F0000}"/>
    <cellStyle name="Comma 5 4 7 2 4" xfId="39886" xr:uid="{00000000-0005-0000-0000-00003F0F0000}"/>
    <cellStyle name="Comma 5 4 7 2 5" xfId="26320" xr:uid="{00000000-0005-0000-0000-0000400F0000}"/>
    <cellStyle name="Comma 5 4 7 3" xfId="6091" xr:uid="{00000000-0005-0000-0000-0000410F0000}"/>
    <cellStyle name="Comma 5 4 7 3 2" xfId="18721" xr:uid="{00000000-0005-0000-0000-0000420F0000}"/>
    <cellStyle name="Comma 5 4 7 3 2 2" xfId="53937" xr:uid="{00000000-0005-0000-0000-0000430F0000}"/>
    <cellStyle name="Comma 5 4 7 3 3" xfId="41340" xr:uid="{00000000-0005-0000-0000-0000440F0000}"/>
    <cellStyle name="Comma 5 4 7 3 4" xfId="31326" xr:uid="{00000000-0005-0000-0000-0000450F0000}"/>
    <cellStyle name="Comma 5 4 7 4" xfId="7550" xr:uid="{00000000-0005-0000-0000-0000460F0000}"/>
    <cellStyle name="Comma 5 4 7 4 2" xfId="20175" xr:uid="{00000000-0005-0000-0000-0000470F0000}"/>
    <cellStyle name="Comma 5 4 7 4 2 2" xfId="55391" xr:uid="{00000000-0005-0000-0000-0000480F0000}"/>
    <cellStyle name="Comma 5 4 7 4 3" xfId="42794" xr:uid="{00000000-0005-0000-0000-0000490F0000}"/>
    <cellStyle name="Comma 5 4 7 4 4" xfId="32780" xr:uid="{00000000-0005-0000-0000-00004A0F0000}"/>
    <cellStyle name="Comma 5 4 7 5" xfId="9331" xr:uid="{00000000-0005-0000-0000-00004B0F0000}"/>
    <cellStyle name="Comma 5 4 7 5 2" xfId="21951" xr:uid="{00000000-0005-0000-0000-00004C0F0000}"/>
    <cellStyle name="Comma 5 4 7 5 2 2" xfId="57167" xr:uid="{00000000-0005-0000-0000-00004D0F0000}"/>
    <cellStyle name="Comma 5 4 7 5 3" xfId="44570" xr:uid="{00000000-0005-0000-0000-00004E0F0000}"/>
    <cellStyle name="Comma 5 4 7 5 4" xfId="34556" xr:uid="{00000000-0005-0000-0000-00004F0F0000}"/>
    <cellStyle name="Comma 5 4 7 6" xfId="11124" xr:uid="{00000000-0005-0000-0000-0000500F0000}"/>
    <cellStyle name="Comma 5 4 7 6 2" xfId="23727" xr:uid="{00000000-0005-0000-0000-0000510F0000}"/>
    <cellStyle name="Comma 5 4 7 6 2 2" xfId="58943" xr:uid="{00000000-0005-0000-0000-0000520F0000}"/>
    <cellStyle name="Comma 5 4 7 6 3" xfId="46346" xr:uid="{00000000-0005-0000-0000-0000530F0000}"/>
    <cellStyle name="Comma 5 4 7 6 4" xfId="36332" xr:uid="{00000000-0005-0000-0000-0000540F0000}"/>
    <cellStyle name="Comma 5 4 7 7" xfId="15491" xr:uid="{00000000-0005-0000-0000-0000550F0000}"/>
    <cellStyle name="Comma 5 4 7 7 2" xfId="50707" xr:uid="{00000000-0005-0000-0000-0000560F0000}"/>
    <cellStyle name="Comma 5 4 7 7 3" xfId="28096" xr:uid="{00000000-0005-0000-0000-0000570F0000}"/>
    <cellStyle name="Comma 5 4 7 8" xfId="12582" xr:uid="{00000000-0005-0000-0000-0000580F0000}"/>
    <cellStyle name="Comma 5 4 7 8 2" xfId="47800" xr:uid="{00000000-0005-0000-0000-0000590F0000}"/>
    <cellStyle name="Comma 5 4 7 9" xfId="38110" xr:uid="{00000000-0005-0000-0000-00005A0F0000}"/>
    <cellStyle name="Comma 5 4 8" xfId="3312" xr:uid="{00000000-0005-0000-0000-00005B0F0000}"/>
    <cellStyle name="Comma 5 4 8 10" xfId="26807" xr:uid="{00000000-0005-0000-0000-00005C0F0000}"/>
    <cellStyle name="Comma 5 4 8 11" xfId="61211" xr:uid="{00000000-0005-0000-0000-00005D0F0000}"/>
    <cellStyle name="Comma 5 4 8 2" xfId="5108" xr:uid="{00000000-0005-0000-0000-00005E0F0000}"/>
    <cellStyle name="Comma 5 4 8 2 2" xfId="17754" xr:uid="{00000000-0005-0000-0000-00005F0F0000}"/>
    <cellStyle name="Comma 5 4 8 2 2 2" xfId="52970" xr:uid="{00000000-0005-0000-0000-0000600F0000}"/>
    <cellStyle name="Comma 5 4 8 2 3" xfId="40373" xr:uid="{00000000-0005-0000-0000-0000610F0000}"/>
    <cellStyle name="Comma 5 4 8 2 4" xfId="30359" xr:uid="{00000000-0005-0000-0000-0000620F0000}"/>
    <cellStyle name="Comma 5 4 8 3" xfId="6578" xr:uid="{00000000-0005-0000-0000-0000630F0000}"/>
    <cellStyle name="Comma 5 4 8 3 2" xfId="19208" xr:uid="{00000000-0005-0000-0000-0000640F0000}"/>
    <cellStyle name="Comma 5 4 8 3 2 2" xfId="54424" xr:uid="{00000000-0005-0000-0000-0000650F0000}"/>
    <cellStyle name="Comma 5 4 8 3 3" xfId="41827" xr:uid="{00000000-0005-0000-0000-0000660F0000}"/>
    <cellStyle name="Comma 5 4 8 3 4" xfId="31813" xr:uid="{00000000-0005-0000-0000-0000670F0000}"/>
    <cellStyle name="Comma 5 4 8 4" xfId="8037" xr:uid="{00000000-0005-0000-0000-0000680F0000}"/>
    <cellStyle name="Comma 5 4 8 4 2" xfId="20662" xr:uid="{00000000-0005-0000-0000-0000690F0000}"/>
    <cellStyle name="Comma 5 4 8 4 2 2" xfId="55878" xr:uid="{00000000-0005-0000-0000-00006A0F0000}"/>
    <cellStyle name="Comma 5 4 8 4 3" xfId="43281" xr:uid="{00000000-0005-0000-0000-00006B0F0000}"/>
    <cellStyle name="Comma 5 4 8 4 4" xfId="33267" xr:uid="{00000000-0005-0000-0000-00006C0F0000}"/>
    <cellStyle name="Comma 5 4 8 5" xfId="9818" xr:uid="{00000000-0005-0000-0000-00006D0F0000}"/>
    <cellStyle name="Comma 5 4 8 5 2" xfId="22438" xr:uid="{00000000-0005-0000-0000-00006E0F0000}"/>
    <cellStyle name="Comma 5 4 8 5 2 2" xfId="57654" xr:uid="{00000000-0005-0000-0000-00006F0F0000}"/>
    <cellStyle name="Comma 5 4 8 5 3" xfId="45057" xr:uid="{00000000-0005-0000-0000-0000700F0000}"/>
    <cellStyle name="Comma 5 4 8 5 4" xfId="35043" xr:uid="{00000000-0005-0000-0000-0000710F0000}"/>
    <cellStyle name="Comma 5 4 8 6" xfId="11611" xr:uid="{00000000-0005-0000-0000-0000720F0000}"/>
    <cellStyle name="Comma 5 4 8 6 2" xfId="24214" xr:uid="{00000000-0005-0000-0000-0000730F0000}"/>
    <cellStyle name="Comma 5 4 8 6 2 2" xfId="59430" xr:uid="{00000000-0005-0000-0000-0000740F0000}"/>
    <cellStyle name="Comma 5 4 8 6 3" xfId="46833" xr:uid="{00000000-0005-0000-0000-0000750F0000}"/>
    <cellStyle name="Comma 5 4 8 6 4" xfId="36819" xr:uid="{00000000-0005-0000-0000-0000760F0000}"/>
    <cellStyle name="Comma 5 4 8 7" xfId="15978" xr:uid="{00000000-0005-0000-0000-0000770F0000}"/>
    <cellStyle name="Comma 5 4 8 7 2" xfId="51194" xr:uid="{00000000-0005-0000-0000-0000780F0000}"/>
    <cellStyle name="Comma 5 4 8 7 3" xfId="28583" xr:uid="{00000000-0005-0000-0000-0000790F0000}"/>
    <cellStyle name="Comma 5 4 8 8" xfId="14200" xr:uid="{00000000-0005-0000-0000-00007A0F0000}"/>
    <cellStyle name="Comma 5 4 8 8 2" xfId="49418" xr:uid="{00000000-0005-0000-0000-00007B0F0000}"/>
    <cellStyle name="Comma 5 4 8 9" xfId="38597" xr:uid="{00000000-0005-0000-0000-00007C0F0000}"/>
    <cellStyle name="Comma 5 4 9" xfId="2469" xr:uid="{00000000-0005-0000-0000-00007D0F0000}"/>
    <cellStyle name="Comma 5 4 9 10" xfId="25998" xr:uid="{00000000-0005-0000-0000-00007E0F0000}"/>
    <cellStyle name="Comma 5 4 9 11" xfId="60402" xr:uid="{00000000-0005-0000-0000-00007F0F0000}"/>
    <cellStyle name="Comma 5 4 9 2" xfId="4299" xr:uid="{00000000-0005-0000-0000-0000800F0000}"/>
    <cellStyle name="Comma 5 4 9 2 2" xfId="16945" xr:uid="{00000000-0005-0000-0000-0000810F0000}"/>
    <cellStyle name="Comma 5 4 9 2 2 2" xfId="52161" xr:uid="{00000000-0005-0000-0000-0000820F0000}"/>
    <cellStyle name="Comma 5 4 9 2 3" xfId="39564" xr:uid="{00000000-0005-0000-0000-0000830F0000}"/>
    <cellStyle name="Comma 5 4 9 2 4" xfId="29550" xr:uid="{00000000-0005-0000-0000-0000840F0000}"/>
    <cellStyle name="Comma 5 4 9 3" xfId="5769" xr:uid="{00000000-0005-0000-0000-0000850F0000}"/>
    <cellStyle name="Comma 5 4 9 3 2" xfId="18399" xr:uid="{00000000-0005-0000-0000-0000860F0000}"/>
    <cellStyle name="Comma 5 4 9 3 2 2" xfId="53615" xr:uid="{00000000-0005-0000-0000-0000870F0000}"/>
    <cellStyle name="Comma 5 4 9 3 3" xfId="41018" xr:uid="{00000000-0005-0000-0000-0000880F0000}"/>
    <cellStyle name="Comma 5 4 9 3 4" xfId="31004" xr:uid="{00000000-0005-0000-0000-0000890F0000}"/>
    <cellStyle name="Comma 5 4 9 4" xfId="7228" xr:uid="{00000000-0005-0000-0000-00008A0F0000}"/>
    <cellStyle name="Comma 5 4 9 4 2" xfId="19853" xr:uid="{00000000-0005-0000-0000-00008B0F0000}"/>
    <cellStyle name="Comma 5 4 9 4 2 2" xfId="55069" xr:uid="{00000000-0005-0000-0000-00008C0F0000}"/>
    <cellStyle name="Comma 5 4 9 4 3" xfId="42472" xr:uid="{00000000-0005-0000-0000-00008D0F0000}"/>
    <cellStyle name="Comma 5 4 9 4 4" xfId="32458" xr:uid="{00000000-0005-0000-0000-00008E0F0000}"/>
    <cellStyle name="Comma 5 4 9 5" xfId="9009" xr:uid="{00000000-0005-0000-0000-00008F0F0000}"/>
    <cellStyle name="Comma 5 4 9 5 2" xfId="21629" xr:uid="{00000000-0005-0000-0000-0000900F0000}"/>
    <cellStyle name="Comma 5 4 9 5 2 2" xfId="56845" xr:uid="{00000000-0005-0000-0000-0000910F0000}"/>
    <cellStyle name="Comma 5 4 9 5 3" xfId="44248" xr:uid="{00000000-0005-0000-0000-0000920F0000}"/>
    <cellStyle name="Comma 5 4 9 5 4" xfId="34234" xr:uid="{00000000-0005-0000-0000-0000930F0000}"/>
    <cellStyle name="Comma 5 4 9 6" xfId="10802" xr:uid="{00000000-0005-0000-0000-0000940F0000}"/>
    <cellStyle name="Comma 5 4 9 6 2" xfId="23405" xr:uid="{00000000-0005-0000-0000-0000950F0000}"/>
    <cellStyle name="Comma 5 4 9 6 2 2" xfId="58621" xr:uid="{00000000-0005-0000-0000-0000960F0000}"/>
    <cellStyle name="Comma 5 4 9 6 3" xfId="46024" xr:uid="{00000000-0005-0000-0000-0000970F0000}"/>
    <cellStyle name="Comma 5 4 9 6 4" xfId="36010" xr:uid="{00000000-0005-0000-0000-0000980F0000}"/>
    <cellStyle name="Comma 5 4 9 7" xfId="15169" xr:uid="{00000000-0005-0000-0000-0000990F0000}"/>
    <cellStyle name="Comma 5 4 9 7 2" xfId="50385" xr:uid="{00000000-0005-0000-0000-00009A0F0000}"/>
    <cellStyle name="Comma 5 4 9 7 3" xfId="27774" xr:uid="{00000000-0005-0000-0000-00009B0F0000}"/>
    <cellStyle name="Comma 5 4 9 8" xfId="13391" xr:uid="{00000000-0005-0000-0000-00009C0F0000}"/>
    <cellStyle name="Comma 5 4 9 8 2" xfId="48609" xr:uid="{00000000-0005-0000-0000-00009D0F0000}"/>
    <cellStyle name="Comma 5 4 9 9" xfId="37788" xr:uid="{00000000-0005-0000-0000-00009E0F0000}"/>
    <cellStyle name="Comma 6" xfId="12" xr:uid="{00000000-0005-0000-0000-00009F0F0000}"/>
    <cellStyle name="Comma 6 10" xfId="2936" xr:uid="{00000000-0005-0000-0000-0000A00F0000}"/>
    <cellStyle name="Comma 6 10 10" xfId="25320" xr:uid="{00000000-0005-0000-0000-0000A10F0000}"/>
    <cellStyle name="Comma 6 10 11" xfId="60855" xr:uid="{00000000-0005-0000-0000-0000A20F0000}"/>
    <cellStyle name="Comma 6 10 2" xfId="4752" xr:uid="{00000000-0005-0000-0000-0000A30F0000}"/>
    <cellStyle name="Comma 6 10 2 2" xfId="17398" xr:uid="{00000000-0005-0000-0000-0000A40F0000}"/>
    <cellStyle name="Comma 6 10 2 2 2" xfId="52614" xr:uid="{00000000-0005-0000-0000-0000A50F0000}"/>
    <cellStyle name="Comma 6 10 2 2 3" xfId="30003" xr:uid="{00000000-0005-0000-0000-0000A60F0000}"/>
    <cellStyle name="Comma 6 10 2 3" xfId="13844" xr:uid="{00000000-0005-0000-0000-0000A70F0000}"/>
    <cellStyle name="Comma 6 10 2 3 2" xfId="49062" xr:uid="{00000000-0005-0000-0000-0000A80F0000}"/>
    <cellStyle name="Comma 6 10 2 4" xfId="40017" xr:uid="{00000000-0005-0000-0000-0000A90F0000}"/>
    <cellStyle name="Comma 6 10 2 5" xfId="26451" xr:uid="{00000000-0005-0000-0000-0000AA0F0000}"/>
    <cellStyle name="Comma 6 10 3" xfId="6222" xr:uid="{00000000-0005-0000-0000-0000AB0F0000}"/>
    <cellStyle name="Comma 6 10 3 2" xfId="18852" xr:uid="{00000000-0005-0000-0000-0000AC0F0000}"/>
    <cellStyle name="Comma 6 10 3 2 2" xfId="54068" xr:uid="{00000000-0005-0000-0000-0000AD0F0000}"/>
    <cellStyle name="Comma 6 10 3 3" xfId="41471" xr:uid="{00000000-0005-0000-0000-0000AE0F0000}"/>
    <cellStyle name="Comma 6 10 3 4" xfId="31457" xr:uid="{00000000-0005-0000-0000-0000AF0F0000}"/>
    <cellStyle name="Comma 6 10 4" xfId="7681" xr:uid="{00000000-0005-0000-0000-0000B00F0000}"/>
    <cellStyle name="Comma 6 10 4 2" xfId="20306" xr:uid="{00000000-0005-0000-0000-0000B10F0000}"/>
    <cellStyle name="Comma 6 10 4 2 2" xfId="55522" xr:uid="{00000000-0005-0000-0000-0000B20F0000}"/>
    <cellStyle name="Comma 6 10 4 3" xfId="42925" xr:uid="{00000000-0005-0000-0000-0000B30F0000}"/>
    <cellStyle name="Comma 6 10 4 4" xfId="32911" xr:uid="{00000000-0005-0000-0000-0000B40F0000}"/>
    <cellStyle name="Comma 6 10 5" xfId="9462" xr:uid="{00000000-0005-0000-0000-0000B50F0000}"/>
    <cellStyle name="Comma 6 10 5 2" xfId="22082" xr:uid="{00000000-0005-0000-0000-0000B60F0000}"/>
    <cellStyle name="Comma 6 10 5 2 2" xfId="57298" xr:uid="{00000000-0005-0000-0000-0000B70F0000}"/>
    <cellStyle name="Comma 6 10 5 3" xfId="44701" xr:uid="{00000000-0005-0000-0000-0000B80F0000}"/>
    <cellStyle name="Comma 6 10 5 4" xfId="34687" xr:uid="{00000000-0005-0000-0000-0000B90F0000}"/>
    <cellStyle name="Comma 6 10 6" xfId="11255" xr:uid="{00000000-0005-0000-0000-0000BA0F0000}"/>
    <cellStyle name="Comma 6 10 6 2" xfId="23858" xr:uid="{00000000-0005-0000-0000-0000BB0F0000}"/>
    <cellStyle name="Comma 6 10 6 2 2" xfId="59074" xr:uid="{00000000-0005-0000-0000-0000BC0F0000}"/>
    <cellStyle name="Comma 6 10 6 3" xfId="46477" xr:uid="{00000000-0005-0000-0000-0000BD0F0000}"/>
    <cellStyle name="Comma 6 10 6 4" xfId="36463" xr:uid="{00000000-0005-0000-0000-0000BE0F0000}"/>
    <cellStyle name="Comma 6 10 7" xfId="15622" xr:uid="{00000000-0005-0000-0000-0000BF0F0000}"/>
    <cellStyle name="Comma 6 10 7 2" xfId="50838" xr:uid="{00000000-0005-0000-0000-0000C00F0000}"/>
    <cellStyle name="Comma 6 10 7 3" xfId="28227" xr:uid="{00000000-0005-0000-0000-0000C10F0000}"/>
    <cellStyle name="Comma 6 10 8" xfId="12713" xr:uid="{00000000-0005-0000-0000-0000C20F0000}"/>
    <cellStyle name="Comma 6 10 8 2" xfId="47931" xr:uid="{00000000-0005-0000-0000-0000C30F0000}"/>
    <cellStyle name="Comma 6 10 9" xfId="38241" xr:uid="{00000000-0005-0000-0000-0000C40F0000}"/>
    <cellStyle name="Comma 6 11" xfId="3442" xr:uid="{00000000-0005-0000-0000-0000C50F0000}"/>
    <cellStyle name="Comma 6 11 10" xfId="26937" xr:uid="{00000000-0005-0000-0000-0000C60F0000}"/>
    <cellStyle name="Comma 6 11 11" xfId="61341" xr:uid="{00000000-0005-0000-0000-0000C70F0000}"/>
    <cellStyle name="Comma 6 11 2" xfId="5238" xr:uid="{00000000-0005-0000-0000-0000C80F0000}"/>
    <cellStyle name="Comma 6 11 2 2" xfId="17884" xr:uid="{00000000-0005-0000-0000-0000C90F0000}"/>
    <cellStyle name="Comma 6 11 2 2 2" xfId="53100" xr:uid="{00000000-0005-0000-0000-0000CA0F0000}"/>
    <cellStyle name="Comma 6 11 2 3" xfId="40503" xr:uid="{00000000-0005-0000-0000-0000CB0F0000}"/>
    <cellStyle name="Comma 6 11 2 4" xfId="30489" xr:uid="{00000000-0005-0000-0000-0000CC0F0000}"/>
    <cellStyle name="Comma 6 11 3" xfId="6708" xr:uid="{00000000-0005-0000-0000-0000CD0F0000}"/>
    <cellStyle name="Comma 6 11 3 2" xfId="19338" xr:uid="{00000000-0005-0000-0000-0000CE0F0000}"/>
    <cellStyle name="Comma 6 11 3 2 2" xfId="54554" xr:uid="{00000000-0005-0000-0000-0000CF0F0000}"/>
    <cellStyle name="Comma 6 11 3 3" xfId="41957" xr:uid="{00000000-0005-0000-0000-0000D00F0000}"/>
    <cellStyle name="Comma 6 11 3 4" xfId="31943" xr:uid="{00000000-0005-0000-0000-0000D10F0000}"/>
    <cellStyle name="Comma 6 11 4" xfId="8167" xr:uid="{00000000-0005-0000-0000-0000D20F0000}"/>
    <cellStyle name="Comma 6 11 4 2" xfId="20792" xr:uid="{00000000-0005-0000-0000-0000D30F0000}"/>
    <cellStyle name="Comma 6 11 4 2 2" xfId="56008" xr:uid="{00000000-0005-0000-0000-0000D40F0000}"/>
    <cellStyle name="Comma 6 11 4 3" xfId="43411" xr:uid="{00000000-0005-0000-0000-0000D50F0000}"/>
    <cellStyle name="Comma 6 11 4 4" xfId="33397" xr:uid="{00000000-0005-0000-0000-0000D60F0000}"/>
    <cellStyle name="Comma 6 11 5" xfId="9948" xr:uid="{00000000-0005-0000-0000-0000D70F0000}"/>
    <cellStyle name="Comma 6 11 5 2" xfId="22568" xr:uid="{00000000-0005-0000-0000-0000D80F0000}"/>
    <cellStyle name="Comma 6 11 5 2 2" xfId="57784" xr:uid="{00000000-0005-0000-0000-0000D90F0000}"/>
    <cellStyle name="Comma 6 11 5 3" xfId="45187" xr:uid="{00000000-0005-0000-0000-0000DA0F0000}"/>
    <cellStyle name="Comma 6 11 5 4" xfId="35173" xr:uid="{00000000-0005-0000-0000-0000DB0F0000}"/>
    <cellStyle name="Comma 6 11 6" xfId="11741" xr:uid="{00000000-0005-0000-0000-0000DC0F0000}"/>
    <cellStyle name="Comma 6 11 6 2" xfId="24344" xr:uid="{00000000-0005-0000-0000-0000DD0F0000}"/>
    <cellStyle name="Comma 6 11 6 2 2" xfId="59560" xr:uid="{00000000-0005-0000-0000-0000DE0F0000}"/>
    <cellStyle name="Comma 6 11 6 3" xfId="46963" xr:uid="{00000000-0005-0000-0000-0000DF0F0000}"/>
    <cellStyle name="Comma 6 11 6 4" xfId="36949" xr:uid="{00000000-0005-0000-0000-0000E00F0000}"/>
    <cellStyle name="Comma 6 11 7" xfId="16108" xr:uid="{00000000-0005-0000-0000-0000E10F0000}"/>
    <cellStyle name="Comma 6 11 7 2" xfId="51324" xr:uid="{00000000-0005-0000-0000-0000E20F0000}"/>
    <cellStyle name="Comma 6 11 7 3" xfId="28713" xr:uid="{00000000-0005-0000-0000-0000E30F0000}"/>
    <cellStyle name="Comma 6 11 8" xfId="14330" xr:uid="{00000000-0005-0000-0000-0000E40F0000}"/>
    <cellStyle name="Comma 6 11 8 2" xfId="49548" xr:uid="{00000000-0005-0000-0000-0000E50F0000}"/>
    <cellStyle name="Comma 6 11 9" xfId="38727" xr:uid="{00000000-0005-0000-0000-0000E60F0000}"/>
    <cellStyle name="Comma 6 12" xfId="2604" xr:uid="{00000000-0005-0000-0000-0000E70F0000}"/>
    <cellStyle name="Comma 6 12 10" xfId="26128" xr:uid="{00000000-0005-0000-0000-0000E80F0000}"/>
    <cellStyle name="Comma 6 12 11" xfId="60532" xr:uid="{00000000-0005-0000-0000-0000E90F0000}"/>
    <cellStyle name="Comma 6 12 2" xfId="4429" xr:uid="{00000000-0005-0000-0000-0000EA0F0000}"/>
    <cellStyle name="Comma 6 12 2 2" xfId="17075" xr:uid="{00000000-0005-0000-0000-0000EB0F0000}"/>
    <cellStyle name="Comma 6 12 2 2 2" xfId="52291" xr:uid="{00000000-0005-0000-0000-0000EC0F0000}"/>
    <cellStyle name="Comma 6 12 2 3" xfId="39694" xr:uid="{00000000-0005-0000-0000-0000ED0F0000}"/>
    <cellStyle name="Comma 6 12 2 4" xfId="29680" xr:uid="{00000000-0005-0000-0000-0000EE0F0000}"/>
    <cellStyle name="Comma 6 12 3" xfId="5899" xr:uid="{00000000-0005-0000-0000-0000EF0F0000}"/>
    <cellStyle name="Comma 6 12 3 2" xfId="18529" xr:uid="{00000000-0005-0000-0000-0000F00F0000}"/>
    <cellStyle name="Comma 6 12 3 2 2" xfId="53745" xr:uid="{00000000-0005-0000-0000-0000F10F0000}"/>
    <cellStyle name="Comma 6 12 3 3" xfId="41148" xr:uid="{00000000-0005-0000-0000-0000F20F0000}"/>
    <cellStyle name="Comma 6 12 3 4" xfId="31134" xr:uid="{00000000-0005-0000-0000-0000F30F0000}"/>
    <cellStyle name="Comma 6 12 4" xfId="7358" xr:uid="{00000000-0005-0000-0000-0000F40F0000}"/>
    <cellStyle name="Comma 6 12 4 2" xfId="19983" xr:uid="{00000000-0005-0000-0000-0000F50F0000}"/>
    <cellStyle name="Comma 6 12 4 2 2" xfId="55199" xr:uid="{00000000-0005-0000-0000-0000F60F0000}"/>
    <cellStyle name="Comma 6 12 4 3" xfId="42602" xr:uid="{00000000-0005-0000-0000-0000F70F0000}"/>
    <cellStyle name="Comma 6 12 4 4" xfId="32588" xr:uid="{00000000-0005-0000-0000-0000F80F0000}"/>
    <cellStyle name="Comma 6 12 5" xfId="9139" xr:uid="{00000000-0005-0000-0000-0000F90F0000}"/>
    <cellStyle name="Comma 6 12 5 2" xfId="21759" xr:uid="{00000000-0005-0000-0000-0000FA0F0000}"/>
    <cellStyle name="Comma 6 12 5 2 2" xfId="56975" xr:uid="{00000000-0005-0000-0000-0000FB0F0000}"/>
    <cellStyle name="Comma 6 12 5 3" xfId="44378" xr:uid="{00000000-0005-0000-0000-0000FC0F0000}"/>
    <cellStyle name="Comma 6 12 5 4" xfId="34364" xr:uid="{00000000-0005-0000-0000-0000FD0F0000}"/>
    <cellStyle name="Comma 6 12 6" xfId="10932" xr:uid="{00000000-0005-0000-0000-0000FE0F0000}"/>
    <cellStyle name="Comma 6 12 6 2" xfId="23535" xr:uid="{00000000-0005-0000-0000-0000FF0F0000}"/>
    <cellStyle name="Comma 6 12 6 2 2" xfId="58751" xr:uid="{00000000-0005-0000-0000-000000100000}"/>
    <cellStyle name="Comma 6 12 6 3" xfId="46154" xr:uid="{00000000-0005-0000-0000-000001100000}"/>
    <cellStyle name="Comma 6 12 6 4" xfId="36140" xr:uid="{00000000-0005-0000-0000-000002100000}"/>
    <cellStyle name="Comma 6 12 7" xfId="15299" xr:uid="{00000000-0005-0000-0000-000003100000}"/>
    <cellStyle name="Comma 6 12 7 2" xfId="50515" xr:uid="{00000000-0005-0000-0000-000004100000}"/>
    <cellStyle name="Comma 6 12 7 3" xfId="27904" xr:uid="{00000000-0005-0000-0000-000005100000}"/>
    <cellStyle name="Comma 6 12 8" xfId="13521" xr:uid="{00000000-0005-0000-0000-000006100000}"/>
    <cellStyle name="Comma 6 12 8 2" xfId="48739" xr:uid="{00000000-0005-0000-0000-000007100000}"/>
    <cellStyle name="Comma 6 12 9" xfId="37918" xr:uid="{00000000-0005-0000-0000-000008100000}"/>
    <cellStyle name="Comma 6 13" xfId="3767" xr:uid="{00000000-0005-0000-0000-000009100000}"/>
    <cellStyle name="Comma 6 13 2" xfId="8490" xr:uid="{00000000-0005-0000-0000-00000A100000}"/>
    <cellStyle name="Comma 6 13 2 2" xfId="21115" xr:uid="{00000000-0005-0000-0000-00000B100000}"/>
    <cellStyle name="Comma 6 13 2 2 2" xfId="56331" xr:uid="{00000000-0005-0000-0000-00000C100000}"/>
    <cellStyle name="Comma 6 13 2 3" xfId="43734" xr:uid="{00000000-0005-0000-0000-00000D100000}"/>
    <cellStyle name="Comma 6 13 2 4" xfId="33720" xr:uid="{00000000-0005-0000-0000-00000E100000}"/>
    <cellStyle name="Comma 6 13 3" xfId="10271" xr:uid="{00000000-0005-0000-0000-00000F100000}"/>
    <cellStyle name="Comma 6 13 3 2" xfId="22891" xr:uid="{00000000-0005-0000-0000-000010100000}"/>
    <cellStyle name="Comma 6 13 3 2 2" xfId="58107" xr:uid="{00000000-0005-0000-0000-000011100000}"/>
    <cellStyle name="Comma 6 13 3 3" xfId="45510" xr:uid="{00000000-0005-0000-0000-000012100000}"/>
    <cellStyle name="Comma 6 13 3 4" xfId="35496" xr:uid="{00000000-0005-0000-0000-000013100000}"/>
    <cellStyle name="Comma 6 13 4" xfId="12066" xr:uid="{00000000-0005-0000-0000-000014100000}"/>
    <cellStyle name="Comma 6 13 4 2" xfId="24667" xr:uid="{00000000-0005-0000-0000-000015100000}"/>
    <cellStyle name="Comma 6 13 4 2 2" xfId="59883" xr:uid="{00000000-0005-0000-0000-000016100000}"/>
    <cellStyle name="Comma 6 13 4 3" xfId="47286" xr:uid="{00000000-0005-0000-0000-000017100000}"/>
    <cellStyle name="Comma 6 13 4 4" xfId="37272" xr:uid="{00000000-0005-0000-0000-000018100000}"/>
    <cellStyle name="Comma 6 13 5" xfId="16431" xr:uid="{00000000-0005-0000-0000-000019100000}"/>
    <cellStyle name="Comma 6 13 5 2" xfId="51647" xr:uid="{00000000-0005-0000-0000-00001A100000}"/>
    <cellStyle name="Comma 6 13 5 3" xfId="29036" xr:uid="{00000000-0005-0000-0000-00001B100000}"/>
    <cellStyle name="Comma 6 13 6" xfId="14653" xr:uid="{00000000-0005-0000-0000-00001C100000}"/>
    <cellStyle name="Comma 6 13 6 2" xfId="49871" xr:uid="{00000000-0005-0000-0000-00001D100000}"/>
    <cellStyle name="Comma 6 13 7" xfId="39050" xr:uid="{00000000-0005-0000-0000-00001E100000}"/>
    <cellStyle name="Comma 6 13 8" xfId="27260" xr:uid="{00000000-0005-0000-0000-00001F100000}"/>
    <cellStyle name="Comma 6 14" xfId="4107" xr:uid="{00000000-0005-0000-0000-000020100000}"/>
    <cellStyle name="Comma 6 14 2" xfId="16753" xr:uid="{00000000-0005-0000-0000-000021100000}"/>
    <cellStyle name="Comma 6 14 2 2" xfId="51969" xr:uid="{00000000-0005-0000-0000-000022100000}"/>
    <cellStyle name="Comma 6 14 2 3" xfId="29358" xr:uid="{00000000-0005-0000-0000-000023100000}"/>
    <cellStyle name="Comma 6 14 3" xfId="13199" xr:uid="{00000000-0005-0000-0000-000024100000}"/>
    <cellStyle name="Comma 6 14 3 2" xfId="48417" xr:uid="{00000000-0005-0000-0000-000025100000}"/>
    <cellStyle name="Comma 6 14 4" xfId="39372" xr:uid="{00000000-0005-0000-0000-000026100000}"/>
    <cellStyle name="Comma 6 14 5" xfId="25806" xr:uid="{00000000-0005-0000-0000-000027100000}"/>
    <cellStyle name="Comma 6 15" xfId="5577" xr:uid="{00000000-0005-0000-0000-000028100000}"/>
    <cellStyle name="Comma 6 15 2" xfId="18207" xr:uid="{00000000-0005-0000-0000-000029100000}"/>
    <cellStyle name="Comma 6 15 2 2" xfId="53423" xr:uid="{00000000-0005-0000-0000-00002A100000}"/>
    <cellStyle name="Comma 6 15 3" xfId="40826" xr:uid="{00000000-0005-0000-0000-00002B100000}"/>
    <cellStyle name="Comma 6 15 4" xfId="30812" xr:uid="{00000000-0005-0000-0000-00002C100000}"/>
    <cellStyle name="Comma 6 16" xfId="7036" xr:uid="{00000000-0005-0000-0000-00002D100000}"/>
    <cellStyle name="Comma 6 16 2" xfId="19661" xr:uid="{00000000-0005-0000-0000-00002E100000}"/>
    <cellStyle name="Comma 6 16 2 2" xfId="54877" xr:uid="{00000000-0005-0000-0000-00002F100000}"/>
    <cellStyle name="Comma 6 16 3" xfId="42280" xr:uid="{00000000-0005-0000-0000-000030100000}"/>
    <cellStyle name="Comma 6 16 4" xfId="32266" xr:uid="{00000000-0005-0000-0000-000031100000}"/>
    <cellStyle name="Comma 6 17" xfId="8817" xr:uid="{00000000-0005-0000-0000-000032100000}"/>
    <cellStyle name="Comma 6 17 2" xfId="21437" xr:uid="{00000000-0005-0000-0000-000033100000}"/>
    <cellStyle name="Comma 6 17 2 2" xfId="56653" xr:uid="{00000000-0005-0000-0000-000034100000}"/>
    <cellStyle name="Comma 6 17 3" xfId="44056" xr:uid="{00000000-0005-0000-0000-000035100000}"/>
    <cellStyle name="Comma 6 17 4" xfId="34042" xr:uid="{00000000-0005-0000-0000-000036100000}"/>
    <cellStyle name="Comma 6 18" xfId="10773" xr:uid="{00000000-0005-0000-0000-000037100000}"/>
    <cellStyle name="Comma 6 18 2" xfId="23382" xr:uid="{00000000-0005-0000-0000-000038100000}"/>
    <cellStyle name="Comma 6 18 2 2" xfId="58598" xr:uid="{00000000-0005-0000-0000-000039100000}"/>
    <cellStyle name="Comma 6 18 3" xfId="46001" xr:uid="{00000000-0005-0000-0000-00003A100000}"/>
    <cellStyle name="Comma 6 18 4" xfId="35987" xr:uid="{00000000-0005-0000-0000-00003B100000}"/>
    <cellStyle name="Comma 6 19" xfId="14977" xr:uid="{00000000-0005-0000-0000-00003C100000}"/>
    <cellStyle name="Comma 6 19 2" xfId="50193" xr:uid="{00000000-0005-0000-0000-00003D100000}"/>
    <cellStyle name="Comma 6 19 3" xfId="27582" xr:uid="{00000000-0005-0000-0000-00003E100000}"/>
    <cellStyle name="Comma 6 2" xfId="370" xr:uid="{00000000-0005-0000-0000-00003F100000}"/>
    <cellStyle name="Comma 6 2 2" xfId="371" xr:uid="{00000000-0005-0000-0000-000040100000}"/>
    <cellStyle name="Comma 6 20" xfId="12390" xr:uid="{00000000-0005-0000-0000-000041100000}"/>
    <cellStyle name="Comma 6 20 2" xfId="47608" xr:uid="{00000000-0005-0000-0000-000042100000}"/>
    <cellStyle name="Comma 6 21" xfId="37596" xr:uid="{00000000-0005-0000-0000-000043100000}"/>
    <cellStyle name="Comma 6 22" xfId="24997" xr:uid="{00000000-0005-0000-0000-000044100000}"/>
    <cellStyle name="Comma 6 23" xfId="60210" xr:uid="{00000000-0005-0000-0000-000045100000}"/>
    <cellStyle name="Comma 6 24" xfId="2445" xr:uid="{00000000-0005-0000-0000-000046100000}"/>
    <cellStyle name="Comma 6 3" xfId="372" xr:uid="{00000000-0005-0000-0000-000047100000}"/>
    <cellStyle name="Comma 6 3 2" xfId="373" xr:uid="{00000000-0005-0000-0000-000048100000}"/>
    <cellStyle name="Comma 6 3 2 2" xfId="374" xr:uid="{00000000-0005-0000-0000-000049100000}"/>
    <cellStyle name="Comma 6 3 3" xfId="375" xr:uid="{00000000-0005-0000-0000-00004A100000}"/>
    <cellStyle name="Comma 6 3 3 2" xfId="376" xr:uid="{00000000-0005-0000-0000-00004B100000}"/>
    <cellStyle name="Comma 6 3 4" xfId="377" xr:uid="{00000000-0005-0000-0000-00004C100000}"/>
    <cellStyle name="Comma 6 3 4 2" xfId="378" xr:uid="{00000000-0005-0000-0000-00004D100000}"/>
    <cellStyle name="Comma 6 3 4 2 2" xfId="379" xr:uid="{00000000-0005-0000-0000-00004E100000}"/>
    <cellStyle name="Comma 6 3 4 3" xfId="380" xr:uid="{00000000-0005-0000-0000-00004F100000}"/>
    <cellStyle name="Comma 6 3 4 3 2" xfId="381" xr:uid="{00000000-0005-0000-0000-000050100000}"/>
    <cellStyle name="Comma 6 3 4 3 2 2" xfId="382" xr:uid="{00000000-0005-0000-0000-000051100000}"/>
    <cellStyle name="Comma 6 3 4 3 3" xfId="383" xr:uid="{00000000-0005-0000-0000-000052100000}"/>
    <cellStyle name="Comma 6 3 4 3 3 2" xfId="384" xr:uid="{00000000-0005-0000-0000-000053100000}"/>
    <cellStyle name="Comma 6 3 4 3 3 2 2" xfId="385" xr:uid="{00000000-0005-0000-0000-000054100000}"/>
    <cellStyle name="Comma 6 3 4 3 3 3" xfId="386" xr:uid="{00000000-0005-0000-0000-000055100000}"/>
    <cellStyle name="Comma 6 3 4 3 4" xfId="387" xr:uid="{00000000-0005-0000-0000-000056100000}"/>
    <cellStyle name="Comma 6 3 4 3 4 2" xfId="388" xr:uid="{00000000-0005-0000-0000-000057100000}"/>
    <cellStyle name="Comma 6 3 4 3 4 2 2" xfId="389" xr:uid="{00000000-0005-0000-0000-000058100000}"/>
    <cellStyle name="Comma 6 3 4 3 4 3" xfId="390" xr:uid="{00000000-0005-0000-0000-000059100000}"/>
    <cellStyle name="Comma 6 3 4 3 4 3 2" xfId="391" xr:uid="{00000000-0005-0000-0000-00005A100000}"/>
    <cellStyle name="Comma 6 3 4 3 4 4" xfId="392" xr:uid="{00000000-0005-0000-0000-00005B100000}"/>
    <cellStyle name="Comma 6 3 4 3 4 4 2" xfId="393" xr:uid="{00000000-0005-0000-0000-00005C100000}"/>
    <cellStyle name="Comma 6 3 4 3 4 4 2 2" xfId="394" xr:uid="{00000000-0005-0000-0000-00005D100000}"/>
    <cellStyle name="Comma 6 3 4 3 4 4 2 2 2" xfId="395" xr:uid="{00000000-0005-0000-0000-00005E100000}"/>
    <cellStyle name="Comma 6 3 4 3 4 4 2 3" xfId="396" xr:uid="{00000000-0005-0000-0000-00005F100000}"/>
    <cellStyle name="Comma 6 3 4 3 4 4 2 3 2" xfId="397" xr:uid="{00000000-0005-0000-0000-000060100000}"/>
    <cellStyle name="Comma 6 3 4 3 4 4 2 3 2 2" xfId="398" xr:uid="{00000000-0005-0000-0000-000061100000}"/>
    <cellStyle name="Comma 6 3 4 3 4 4 2 3 3" xfId="399" xr:uid="{00000000-0005-0000-0000-000062100000}"/>
    <cellStyle name="Comma 6 3 4 3 4 4 2 3 3 2" xfId="400" xr:uid="{00000000-0005-0000-0000-000063100000}"/>
    <cellStyle name="Comma 6 3 4 3 4 4 2 3 3 2 2" xfId="401" xr:uid="{00000000-0005-0000-0000-000064100000}"/>
    <cellStyle name="Comma 6 3 4 3 4 4 2 3 3 3" xfId="402" xr:uid="{00000000-0005-0000-0000-000065100000}"/>
    <cellStyle name="Comma 6 3 4 3 4 4 2 3 4" xfId="403" xr:uid="{00000000-0005-0000-0000-000066100000}"/>
    <cellStyle name="Comma 6 3 4 3 4 4 2 4" xfId="404" xr:uid="{00000000-0005-0000-0000-000067100000}"/>
    <cellStyle name="Comma 6 3 4 3 4 4 3" xfId="405" xr:uid="{00000000-0005-0000-0000-000068100000}"/>
    <cellStyle name="Comma 6 3 4 3 4 4 3 2" xfId="406" xr:uid="{00000000-0005-0000-0000-000069100000}"/>
    <cellStyle name="Comma 6 3 4 3 4 4 4" xfId="407" xr:uid="{00000000-0005-0000-0000-00006A100000}"/>
    <cellStyle name="Comma 6 3 4 3 4 4 4 2" xfId="408" xr:uid="{00000000-0005-0000-0000-00006B100000}"/>
    <cellStyle name="Comma 6 3 4 3 4 4 4 2 2" xfId="409" xr:uid="{00000000-0005-0000-0000-00006C100000}"/>
    <cellStyle name="Comma 6 3 4 3 4 4 4 3" xfId="410" xr:uid="{00000000-0005-0000-0000-00006D100000}"/>
    <cellStyle name="Comma 6 3 4 3 4 4 4 3 2" xfId="411" xr:uid="{00000000-0005-0000-0000-00006E100000}"/>
    <cellStyle name="Comma 6 3 4 3 4 4 4 3 2 2" xfId="412" xr:uid="{00000000-0005-0000-0000-00006F100000}"/>
    <cellStyle name="Comma 6 3 4 3 4 4 4 3 3" xfId="413" xr:uid="{00000000-0005-0000-0000-000070100000}"/>
    <cellStyle name="Comma 6 3 4 3 4 4 4 4" xfId="414" xr:uid="{00000000-0005-0000-0000-000071100000}"/>
    <cellStyle name="Comma 6 3 4 3 4 4 5" xfId="415" xr:uid="{00000000-0005-0000-0000-000072100000}"/>
    <cellStyle name="Comma 6 3 4 3 4 5" xfId="416" xr:uid="{00000000-0005-0000-0000-000073100000}"/>
    <cellStyle name="Comma 6 3 4 3 5" xfId="417" xr:uid="{00000000-0005-0000-0000-000074100000}"/>
    <cellStyle name="Comma 6 3 4 4" xfId="418" xr:uid="{00000000-0005-0000-0000-000075100000}"/>
    <cellStyle name="Comma 6 3 4 4 2" xfId="419" xr:uid="{00000000-0005-0000-0000-000076100000}"/>
    <cellStyle name="Comma 6 3 4 4 2 2" xfId="420" xr:uid="{00000000-0005-0000-0000-000077100000}"/>
    <cellStyle name="Comma 6 3 4 4 3" xfId="421" xr:uid="{00000000-0005-0000-0000-000078100000}"/>
    <cellStyle name="Comma 6 3 4 5" xfId="422" xr:uid="{00000000-0005-0000-0000-000079100000}"/>
    <cellStyle name="Comma 6 3 4 5 2" xfId="423" xr:uid="{00000000-0005-0000-0000-00007A100000}"/>
    <cellStyle name="Comma 6 3 4 5 2 2" xfId="424" xr:uid="{00000000-0005-0000-0000-00007B100000}"/>
    <cellStyle name="Comma 6 3 4 5 3" xfId="425" xr:uid="{00000000-0005-0000-0000-00007C100000}"/>
    <cellStyle name="Comma 6 3 4 5 3 2" xfId="426" xr:uid="{00000000-0005-0000-0000-00007D100000}"/>
    <cellStyle name="Comma 6 3 4 5 4" xfId="427" xr:uid="{00000000-0005-0000-0000-00007E100000}"/>
    <cellStyle name="Comma 6 3 4 5 4 2" xfId="428" xr:uid="{00000000-0005-0000-0000-00007F100000}"/>
    <cellStyle name="Comma 6 3 4 5 4 2 2" xfId="429" xr:uid="{00000000-0005-0000-0000-000080100000}"/>
    <cellStyle name="Comma 6 3 4 5 4 2 2 2" xfId="430" xr:uid="{00000000-0005-0000-0000-000081100000}"/>
    <cellStyle name="Comma 6 3 4 5 4 2 3" xfId="431" xr:uid="{00000000-0005-0000-0000-000082100000}"/>
    <cellStyle name="Comma 6 3 4 5 4 2 3 2" xfId="432" xr:uid="{00000000-0005-0000-0000-000083100000}"/>
    <cellStyle name="Comma 6 3 4 5 4 2 3 2 2" xfId="433" xr:uid="{00000000-0005-0000-0000-000084100000}"/>
    <cellStyle name="Comma 6 3 4 5 4 2 3 3" xfId="434" xr:uid="{00000000-0005-0000-0000-000085100000}"/>
    <cellStyle name="Comma 6 3 4 5 4 2 3 3 2" xfId="435" xr:uid="{00000000-0005-0000-0000-000086100000}"/>
    <cellStyle name="Comma 6 3 4 5 4 2 3 3 2 2" xfId="436" xr:uid="{00000000-0005-0000-0000-000087100000}"/>
    <cellStyle name="Comma 6 3 4 5 4 2 3 3 3" xfId="437" xr:uid="{00000000-0005-0000-0000-000088100000}"/>
    <cellStyle name="Comma 6 3 4 5 4 2 3 4" xfId="438" xr:uid="{00000000-0005-0000-0000-000089100000}"/>
    <cellStyle name="Comma 6 3 4 5 4 2 4" xfId="439" xr:uid="{00000000-0005-0000-0000-00008A100000}"/>
    <cellStyle name="Comma 6 3 4 5 4 3" xfId="440" xr:uid="{00000000-0005-0000-0000-00008B100000}"/>
    <cellStyle name="Comma 6 3 4 5 4 3 2" xfId="441" xr:uid="{00000000-0005-0000-0000-00008C100000}"/>
    <cellStyle name="Comma 6 3 4 5 4 4" xfId="442" xr:uid="{00000000-0005-0000-0000-00008D100000}"/>
    <cellStyle name="Comma 6 3 4 5 4 4 2" xfId="443" xr:uid="{00000000-0005-0000-0000-00008E100000}"/>
    <cellStyle name="Comma 6 3 4 5 4 4 2 2" xfId="444" xr:uid="{00000000-0005-0000-0000-00008F100000}"/>
    <cellStyle name="Comma 6 3 4 5 4 4 3" xfId="445" xr:uid="{00000000-0005-0000-0000-000090100000}"/>
    <cellStyle name="Comma 6 3 4 5 4 4 3 2" xfId="446" xr:uid="{00000000-0005-0000-0000-000091100000}"/>
    <cellStyle name="Comma 6 3 4 5 4 4 3 2 2" xfId="447" xr:uid="{00000000-0005-0000-0000-000092100000}"/>
    <cellStyle name="Comma 6 3 4 5 4 4 3 3" xfId="448" xr:uid="{00000000-0005-0000-0000-000093100000}"/>
    <cellStyle name="Comma 6 3 4 5 4 4 4" xfId="449" xr:uid="{00000000-0005-0000-0000-000094100000}"/>
    <cellStyle name="Comma 6 3 4 5 4 5" xfId="450" xr:uid="{00000000-0005-0000-0000-000095100000}"/>
    <cellStyle name="Comma 6 3 4 5 5" xfId="451" xr:uid="{00000000-0005-0000-0000-000096100000}"/>
    <cellStyle name="Comma 6 3 4 6" xfId="452" xr:uid="{00000000-0005-0000-0000-000097100000}"/>
    <cellStyle name="Comma 6 3 5" xfId="453" xr:uid="{00000000-0005-0000-0000-000098100000}"/>
    <cellStyle name="Comma 6 3 5 2" xfId="454" xr:uid="{00000000-0005-0000-0000-000099100000}"/>
    <cellStyle name="Comma 6 3 5 2 2" xfId="455" xr:uid="{00000000-0005-0000-0000-00009A100000}"/>
    <cellStyle name="Comma 6 3 5 3" xfId="456" xr:uid="{00000000-0005-0000-0000-00009B100000}"/>
    <cellStyle name="Comma 6 3 5 3 2" xfId="457" xr:uid="{00000000-0005-0000-0000-00009C100000}"/>
    <cellStyle name="Comma 6 3 5 3 2 2" xfId="458" xr:uid="{00000000-0005-0000-0000-00009D100000}"/>
    <cellStyle name="Comma 6 3 5 3 3" xfId="459" xr:uid="{00000000-0005-0000-0000-00009E100000}"/>
    <cellStyle name="Comma 6 3 5 4" xfId="460" xr:uid="{00000000-0005-0000-0000-00009F100000}"/>
    <cellStyle name="Comma 6 3 5 4 2" xfId="461" xr:uid="{00000000-0005-0000-0000-0000A0100000}"/>
    <cellStyle name="Comma 6 3 5 4 2 2" xfId="462" xr:uid="{00000000-0005-0000-0000-0000A1100000}"/>
    <cellStyle name="Comma 6 3 5 4 3" xfId="463" xr:uid="{00000000-0005-0000-0000-0000A2100000}"/>
    <cellStyle name="Comma 6 3 5 4 3 2" xfId="464" xr:uid="{00000000-0005-0000-0000-0000A3100000}"/>
    <cellStyle name="Comma 6 3 5 4 4" xfId="465" xr:uid="{00000000-0005-0000-0000-0000A4100000}"/>
    <cellStyle name="Comma 6 3 5 4 4 2" xfId="466" xr:uid="{00000000-0005-0000-0000-0000A5100000}"/>
    <cellStyle name="Comma 6 3 5 4 4 2 2" xfId="467" xr:uid="{00000000-0005-0000-0000-0000A6100000}"/>
    <cellStyle name="Comma 6 3 5 4 4 2 2 2" xfId="468" xr:uid="{00000000-0005-0000-0000-0000A7100000}"/>
    <cellStyle name="Comma 6 3 5 4 4 2 3" xfId="469" xr:uid="{00000000-0005-0000-0000-0000A8100000}"/>
    <cellStyle name="Comma 6 3 5 4 4 2 3 2" xfId="470" xr:uid="{00000000-0005-0000-0000-0000A9100000}"/>
    <cellStyle name="Comma 6 3 5 4 4 2 3 2 2" xfId="471" xr:uid="{00000000-0005-0000-0000-0000AA100000}"/>
    <cellStyle name="Comma 6 3 5 4 4 2 3 3" xfId="472" xr:uid="{00000000-0005-0000-0000-0000AB100000}"/>
    <cellStyle name="Comma 6 3 5 4 4 2 3 3 2" xfId="473" xr:uid="{00000000-0005-0000-0000-0000AC100000}"/>
    <cellStyle name="Comma 6 3 5 4 4 2 3 3 2 2" xfId="474" xr:uid="{00000000-0005-0000-0000-0000AD100000}"/>
    <cellStyle name="Comma 6 3 5 4 4 2 3 3 3" xfId="475" xr:uid="{00000000-0005-0000-0000-0000AE100000}"/>
    <cellStyle name="Comma 6 3 5 4 4 2 3 4" xfId="476" xr:uid="{00000000-0005-0000-0000-0000AF100000}"/>
    <cellStyle name="Comma 6 3 5 4 4 2 4" xfId="477" xr:uid="{00000000-0005-0000-0000-0000B0100000}"/>
    <cellStyle name="Comma 6 3 5 4 4 3" xfId="478" xr:uid="{00000000-0005-0000-0000-0000B1100000}"/>
    <cellStyle name="Comma 6 3 5 4 4 3 2" xfId="479" xr:uid="{00000000-0005-0000-0000-0000B2100000}"/>
    <cellStyle name="Comma 6 3 5 4 4 4" xfId="480" xr:uid="{00000000-0005-0000-0000-0000B3100000}"/>
    <cellStyle name="Comma 6 3 5 4 4 4 2" xfId="481" xr:uid="{00000000-0005-0000-0000-0000B4100000}"/>
    <cellStyle name="Comma 6 3 5 4 4 4 2 2" xfId="482" xr:uid="{00000000-0005-0000-0000-0000B5100000}"/>
    <cellStyle name="Comma 6 3 5 4 4 4 3" xfId="483" xr:uid="{00000000-0005-0000-0000-0000B6100000}"/>
    <cellStyle name="Comma 6 3 5 4 4 4 3 2" xfId="484" xr:uid="{00000000-0005-0000-0000-0000B7100000}"/>
    <cellStyle name="Comma 6 3 5 4 4 4 3 2 2" xfId="485" xr:uid="{00000000-0005-0000-0000-0000B8100000}"/>
    <cellStyle name="Comma 6 3 5 4 4 4 3 3" xfId="486" xr:uid="{00000000-0005-0000-0000-0000B9100000}"/>
    <cellStyle name="Comma 6 3 5 4 4 4 4" xfId="487" xr:uid="{00000000-0005-0000-0000-0000BA100000}"/>
    <cellStyle name="Comma 6 3 5 4 4 5" xfId="488" xr:uid="{00000000-0005-0000-0000-0000BB100000}"/>
    <cellStyle name="Comma 6 3 5 4 5" xfId="489" xr:uid="{00000000-0005-0000-0000-0000BC100000}"/>
    <cellStyle name="Comma 6 3 5 5" xfId="490" xr:uid="{00000000-0005-0000-0000-0000BD100000}"/>
    <cellStyle name="Comma 6 3 6" xfId="491" xr:uid="{00000000-0005-0000-0000-0000BE100000}"/>
    <cellStyle name="Comma 6 3 6 2" xfId="492" xr:uid="{00000000-0005-0000-0000-0000BF100000}"/>
    <cellStyle name="Comma 6 3 6 2 2" xfId="493" xr:uid="{00000000-0005-0000-0000-0000C0100000}"/>
    <cellStyle name="Comma 6 3 6 3" xfId="494" xr:uid="{00000000-0005-0000-0000-0000C1100000}"/>
    <cellStyle name="Comma 6 3 7" xfId="495" xr:uid="{00000000-0005-0000-0000-0000C2100000}"/>
    <cellStyle name="Comma 6 3 7 2" xfId="496" xr:uid="{00000000-0005-0000-0000-0000C3100000}"/>
    <cellStyle name="Comma 6 3 7 2 2" xfId="497" xr:uid="{00000000-0005-0000-0000-0000C4100000}"/>
    <cellStyle name="Comma 6 3 7 3" xfId="498" xr:uid="{00000000-0005-0000-0000-0000C5100000}"/>
    <cellStyle name="Comma 6 3 7 3 2" xfId="499" xr:uid="{00000000-0005-0000-0000-0000C6100000}"/>
    <cellStyle name="Comma 6 3 7 4" xfId="500" xr:uid="{00000000-0005-0000-0000-0000C7100000}"/>
    <cellStyle name="Comma 6 3 7 4 2" xfId="501" xr:uid="{00000000-0005-0000-0000-0000C8100000}"/>
    <cellStyle name="Comma 6 3 7 4 2 2" xfId="502" xr:uid="{00000000-0005-0000-0000-0000C9100000}"/>
    <cellStyle name="Comma 6 3 7 4 2 2 2" xfId="503" xr:uid="{00000000-0005-0000-0000-0000CA100000}"/>
    <cellStyle name="Comma 6 3 7 4 2 3" xfId="504" xr:uid="{00000000-0005-0000-0000-0000CB100000}"/>
    <cellStyle name="Comma 6 3 7 4 2 3 2" xfId="505" xr:uid="{00000000-0005-0000-0000-0000CC100000}"/>
    <cellStyle name="Comma 6 3 7 4 2 3 2 2" xfId="506" xr:uid="{00000000-0005-0000-0000-0000CD100000}"/>
    <cellStyle name="Comma 6 3 7 4 2 3 3" xfId="507" xr:uid="{00000000-0005-0000-0000-0000CE100000}"/>
    <cellStyle name="Comma 6 3 7 4 2 3 3 2" xfId="508" xr:uid="{00000000-0005-0000-0000-0000CF100000}"/>
    <cellStyle name="Comma 6 3 7 4 2 3 3 2 2" xfId="509" xr:uid="{00000000-0005-0000-0000-0000D0100000}"/>
    <cellStyle name="Comma 6 3 7 4 2 3 3 3" xfId="510" xr:uid="{00000000-0005-0000-0000-0000D1100000}"/>
    <cellStyle name="Comma 6 3 7 4 2 3 4" xfId="511" xr:uid="{00000000-0005-0000-0000-0000D2100000}"/>
    <cellStyle name="Comma 6 3 7 4 2 4" xfId="512" xr:uid="{00000000-0005-0000-0000-0000D3100000}"/>
    <cellStyle name="Comma 6 3 7 4 3" xfId="513" xr:uid="{00000000-0005-0000-0000-0000D4100000}"/>
    <cellStyle name="Comma 6 3 7 4 3 2" xfId="514" xr:uid="{00000000-0005-0000-0000-0000D5100000}"/>
    <cellStyle name="Comma 6 3 7 4 4" xfId="515" xr:uid="{00000000-0005-0000-0000-0000D6100000}"/>
    <cellStyle name="Comma 6 3 7 4 4 2" xfId="516" xr:uid="{00000000-0005-0000-0000-0000D7100000}"/>
    <cellStyle name="Comma 6 3 7 4 4 2 2" xfId="517" xr:uid="{00000000-0005-0000-0000-0000D8100000}"/>
    <cellStyle name="Comma 6 3 7 4 4 3" xfId="518" xr:uid="{00000000-0005-0000-0000-0000D9100000}"/>
    <cellStyle name="Comma 6 3 7 4 4 3 2" xfId="519" xr:uid="{00000000-0005-0000-0000-0000DA100000}"/>
    <cellStyle name="Comma 6 3 7 4 4 3 2 2" xfId="520" xr:uid="{00000000-0005-0000-0000-0000DB100000}"/>
    <cellStyle name="Comma 6 3 7 4 4 3 3" xfId="521" xr:uid="{00000000-0005-0000-0000-0000DC100000}"/>
    <cellStyle name="Comma 6 3 7 4 4 4" xfId="522" xr:uid="{00000000-0005-0000-0000-0000DD100000}"/>
    <cellStyle name="Comma 6 3 7 4 5" xfId="523" xr:uid="{00000000-0005-0000-0000-0000DE100000}"/>
    <cellStyle name="Comma 6 3 7 5" xfId="524" xr:uid="{00000000-0005-0000-0000-0000DF100000}"/>
    <cellStyle name="Comma 6 3 8" xfId="525" xr:uid="{00000000-0005-0000-0000-0000E0100000}"/>
    <cellStyle name="Comma 6 4" xfId="526" xr:uid="{00000000-0005-0000-0000-0000E1100000}"/>
    <cellStyle name="Comma 6 4 2" xfId="527" xr:uid="{00000000-0005-0000-0000-0000E2100000}"/>
    <cellStyle name="Comma 6 4 2 2" xfId="528" xr:uid="{00000000-0005-0000-0000-0000E3100000}"/>
    <cellStyle name="Comma 6 4 3" xfId="529" xr:uid="{00000000-0005-0000-0000-0000E4100000}"/>
    <cellStyle name="Comma 6 4 3 2" xfId="530" xr:uid="{00000000-0005-0000-0000-0000E5100000}"/>
    <cellStyle name="Comma 6 4 3 2 2" xfId="531" xr:uid="{00000000-0005-0000-0000-0000E6100000}"/>
    <cellStyle name="Comma 6 4 3 3" xfId="532" xr:uid="{00000000-0005-0000-0000-0000E7100000}"/>
    <cellStyle name="Comma 6 4 3 3 2" xfId="533" xr:uid="{00000000-0005-0000-0000-0000E8100000}"/>
    <cellStyle name="Comma 6 4 3 3 2 2" xfId="534" xr:uid="{00000000-0005-0000-0000-0000E9100000}"/>
    <cellStyle name="Comma 6 4 3 3 3" xfId="535" xr:uid="{00000000-0005-0000-0000-0000EA100000}"/>
    <cellStyle name="Comma 6 4 3 4" xfId="536" xr:uid="{00000000-0005-0000-0000-0000EB100000}"/>
    <cellStyle name="Comma 6 4 3 4 2" xfId="537" xr:uid="{00000000-0005-0000-0000-0000EC100000}"/>
    <cellStyle name="Comma 6 4 3 4 2 2" xfId="538" xr:uid="{00000000-0005-0000-0000-0000ED100000}"/>
    <cellStyle name="Comma 6 4 3 4 3" xfId="539" xr:uid="{00000000-0005-0000-0000-0000EE100000}"/>
    <cellStyle name="Comma 6 4 3 4 3 2" xfId="540" xr:uid="{00000000-0005-0000-0000-0000EF100000}"/>
    <cellStyle name="Comma 6 4 3 4 4" xfId="541" xr:uid="{00000000-0005-0000-0000-0000F0100000}"/>
    <cellStyle name="Comma 6 4 3 4 4 2" xfId="542" xr:uid="{00000000-0005-0000-0000-0000F1100000}"/>
    <cellStyle name="Comma 6 4 3 4 4 2 2" xfId="543" xr:uid="{00000000-0005-0000-0000-0000F2100000}"/>
    <cellStyle name="Comma 6 4 3 4 4 2 2 2" xfId="544" xr:uid="{00000000-0005-0000-0000-0000F3100000}"/>
    <cellStyle name="Comma 6 4 3 4 4 2 3" xfId="545" xr:uid="{00000000-0005-0000-0000-0000F4100000}"/>
    <cellStyle name="Comma 6 4 3 4 4 2 3 2" xfId="546" xr:uid="{00000000-0005-0000-0000-0000F5100000}"/>
    <cellStyle name="Comma 6 4 3 4 4 2 3 2 2" xfId="547" xr:uid="{00000000-0005-0000-0000-0000F6100000}"/>
    <cellStyle name="Comma 6 4 3 4 4 2 3 3" xfId="548" xr:uid="{00000000-0005-0000-0000-0000F7100000}"/>
    <cellStyle name="Comma 6 4 3 4 4 2 3 3 2" xfId="549" xr:uid="{00000000-0005-0000-0000-0000F8100000}"/>
    <cellStyle name="Comma 6 4 3 4 4 2 3 3 2 2" xfId="550" xr:uid="{00000000-0005-0000-0000-0000F9100000}"/>
    <cellStyle name="Comma 6 4 3 4 4 2 3 3 3" xfId="551" xr:uid="{00000000-0005-0000-0000-0000FA100000}"/>
    <cellStyle name="Comma 6 4 3 4 4 2 3 4" xfId="552" xr:uid="{00000000-0005-0000-0000-0000FB100000}"/>
    <cellStyle name="Comma 6 4 3 4 4 2 4" xfId="553" xr:uid="{00000000-0005-0000-0000-0000FC100000}"/>
    <cellStyle name="Comma 6 4 3 4 4 3" xfId="554" xr:uid="{00000000-0005-0000-0000-0000FD100000}"/>
    <cellStyle name="Comma 6 4 3 4 4 3 2" xfId="555" xr:uid="{00000000-0005-0000-0000-0000FE100000}"/>
    <cellStyle name="Comma 6 4 3 4 4 4" xfId="556" xr:uid="{00000000-0005-0000-0000-0000FF100000}"/>
    <cellStyle name="Comma 6 4 3 4 4 4 2" xfId="557" xr:uid="{00000000-0005-0000-0000-000000110000}"/>
    <cellStyle name="Comma 6 4 3 4 4 4 2 2" xfId="558" xr:uid="{00000000-0005-0000-0000-000001110000}"/>
    <cellStyle name="Comma 6 4 3 4 4 4 3" xfId="559" xr:uid="{00000000-0005-0000-0000-000002110000}"/>
    <cellStyle name="Comma 6 4 3 4 4 4 3 2" xfId="560" xr:uid="{00000000-0005-0000-0000-000003110000}"/>
    <cellStyle name="Comma 6 4 3 4 4 4 3 2 2" xfId="561" xr:uid="{00000000-0005-0000-0000-000004110000}"/>
    <cellStyle name="Comma 6 4 3 4 4 4 3 3" xfId="562" xr:uid="{00000000-0005-0000-0000-000005110000}"/>
    <cellStyle name="Comma 6 4 3 4 4 4 4" xfId="563" xr:uid="{00000000-0005-0000-0000-000006110000}"/>
    <cellStyle name="Comma 6 4 3 4 4 5" xfId="564" xr:uid="{00000000-0005-0000-0000-000007110000}"/>
    <cellStyle name="Comma 6 4 3 4 5" xfId="565" xr:uid="{00000000-0005-0000-0000-000008110000}"/>
    <cellStyle name="Comma 6 4 3 5" xfId="566" xr:uid="{00000000-0005-0000-0000-000009110000}"/>
    <cellStyle name="Comma 6 4 4" xfId="567" xr:uid="{00000000-0005-0000-0000-00000A110000}"/>
    <cellStyle name="Comma 6 4 4 2" xfId="568" xr:uid="{00000000-0005-0000-0000-00000B110000}"/>
    <cellStyle name="Comma 6 4 4 2 2" xfId="569" xr:uid="{00000000-0005-0000-0000-00000C110000}"/>
    <cellStyle name="Comma 6 4 4 3" xfId="570" xr:uid="{00000000-0005-0000-0000-00000D110000}"/>
    <cellStyle name="Comma 6 4 5" xfId="571" xr:uid="{00000000-0005-0000-0000-00000E110000}"/>
    <cellStyle name="Comma 6 4 5 2" xfId="572" xr:uid="{00000000-0005-0000-0000-00000F110000}"/>
    <cellStyle name="Comma 6 4 5 2 2" xfId="573" xr:uid="{00000000-0005-0000-0000-000010110000}"/>
    <cellStyle name="Comma 6 4 5 3" xfId="574" xr:uid="{00000000-0005-0000-0000-000011110000}"/>
    <cellStyle name="Comma 6 4 5 3 2" xfId="575" xr:uid="{00000000-0005-0000-0000-000012110000}"/>
    <cellStyle name="Comma 6 4 5 4" xfId="576" xr:uid="{00000000-0005-0000-0000-000013110000}"/>
    <cellStyle name="Comma 6 4 5 4 2" xfId="577" xr:uid="{00000000-0005-0000-0000-000014110000}"/>
    <cellStyle name="Comma 6 4 5 4 2 2" xfId="578" xr:uid="{00000000-0005-0000-0000-000015110000}"/>
    <cellStyle name="Comma 6 4 5 4 2 2 2" xfId="579" xr:uid="{00000000-0005-0000-0000-000016110000}"/>
    <cellStyle name="Comma 6 4 5 4 2 3" xfId="580" xr:uid="{00000000-0005-0000-0000-000017110000}"/>
    <cellStyle name="Comma 6 4 5 4 2 3 2" xfId="581" xr:uid="{00000000-0005-0000-0000-000018110000}"/>
    <cellStyle name="Comma 6 4 5 4 2 3 2 2" xfId="582" xr:uid="{00000000-0005-0000-0000-000019110000}"/>
    <cellStyle name="Comma 6 4 5 4 2 3 3" xfId="583" xr:uid="{00000000-0005-0000-0000-00001A110000}"/>
    <cellStyle name="Comma 6 4 5 4 2 3 3 2" xfId="584" xr:uid="{00000000-0005-0000-0000-00001B110000}"/>
    <cellStyle name="Comma 6 4 5 4 2 3 3 2 2" xfId="585" xr:uid="{00000000-0005-0000-0000-00001C110000}"/>
    <cellStyle name="Comma 6 4 5 4 2 3 3 3" xfId="586" xr:uid="{00000000-0005-0000-0000-00001D110000}"/>
    <cellStyle name="Comma 6 4 5 4 2 3 4" xfId="587" xr:uid="{00000000-0005-0000-0000-00001E110000}"/>
    <cellStyle name="Comma 6 4 5 4 2 4" xfId="588" xr:uid="{00000000-0005-0000-0000-00001F110000}"/>
    <cellStyle name="Comma 6 4 5 4 3" xfId="589" xr:uid="{00000000-0005-0000-0000-000020110000}"/>
    <cellStyle name="Comma 6 4 5 4 3 2" xfId="590" xr:uid="{00000000-0005-0000-0000-000021110000}"/>
    <cellStyle name="Comma 6 4 5 4 4" xfId="591" xr:uid="{00000000-0005-0000-0000-000022110000}"/>
    <cellStyle name="Comma 6 4 5 4 4 2" xfId="592" xr:uid="{00000000-0005-0000-0000-000023110000}"/>
    <cellStyle name="Comma 6 4 5 4 4 2 2" xfId="593" xr:uid="{00000000-0005-0000-0000-000024110000}"/>
    <cellStyle name="Comma 6 4 5 4 4 3" xfId="594" xr:uid="{00000000-0005-0000-0000-000025110000}"/>
    <cellStyle name="Comma 6 4 5 4 4 3 2" xfId="595" xr:uid="{00000000-0005-0000-0000-000026110000}"/>
    <cellStyle name="Comma 6 4 5 4 4 3 2 2" xfId="596" xr:uid="{00000000-0005-0000-0000-000027110000}"/>
    <cellStyle name="Comma 6 4 5 4 4 3 3" xfId="597" xr:uid="{00000000-0005-0000-0000-000028110000}"/>
    <cellStyle name="Comma 6 4 5 4 4 4" xfId="598" xr:uid="{00000000-0005-0000-0000-000029110000}"/>
    <cellStyle name="Comma 6 4 5 4 5" xfId="599" xr:uid="{00000000-0005-0000-0000-00002A110000}"/>
    <cellStyle name="Comma 6 4 5 5" xfId="600" xr:uid="{00000000-0005-0000-0000-00002B110000}"/>
    <cellStyle name="Comma 6 4 6" xfId="601" xr:uid="{00000000-0005-0000-0000-00002C110000}"/>
    <cellStyle name="Comma 6 5" xfId="602" xr:uid="{00000000-0005-0000-0000-00002D110000}"/>
    <cellStyle name="Comma 6 5 2" xfId="603" xr:uid="{00000000-0005-0000-0000-00002E110000}"/>
    <cellStyle name="Comma 6 5 2 2" xfId="604" xr:uid="{00000000-0005-0000-0000-00002F110000}"/>
    <cellStyle name="Comma 6 5 3" xfId="605" xr:uid="{00000000-0005-0000-0000-000030110000}"/>
    <cellStyle name="Comma 6 5 3 2" xfId="606" xr:uid="{00000000-0005-0000-0000-000031110000}"/>
    <cellStyle name="Comma 6 5 3 2 2" xfId="607" xr:uid="{00000000-0005-0000-0000-000032110000}"/>
    <cellStyle name="Comma 6 5 3 3" xfId="608" xr:uid="{00000000-0005-0000-0000-000033110000}"/>
    <cellStyle name="Comma 6 5 4" xfId="609" xr:uid="{00000000-0005-0000-0000-000034110000}"/>
    <cellStyle name="Comma 6 5 4 2" xfId="610" xr:uid="{00000000-0005-0000-0000-000035110000}"/>
    <cellStyle name="Comma 6 5 4 2 2" xfId="611" xr:uid="{00000000-0005-0000-0000-000036110000}"/>
    <cellStyle name="Comma 6 5 4 3" xfId="612" xr:uid="{00000000-0005-0000-0000-000037110000}"/>
    <cellStyle name="Comma 6 5 4 3 2" xfId="613" xr:uid="{00000000-0005-0000-0000-000038110000}"/>
    <cellStyle name="Comma 6 5 4 4" xfId="614" xr:uid="{00000000-0005-0000-0000-000039110000}"/>
    <cellStyle name="Comma 6 5 4 4 2" xfId="615" xr:uid="{00000000-0005-0000-0000-00003A110000}"/>
    <cellStyle name="Comma 6 5 4 4 2 2" xfId="616" xr:uid="{00000000-0005-0000-0000-00003B110000}"/>
    <cellStyle name="Comma 6 5 4 4 2 2 2" xfId="617" xr:uid="{00000000-0005-0000-0000-00003C110000}"/>
    <cellStyle name="Comma 6 5 4 4 2 3" xfId="618" xr:uid="{00000000-0005-0000-0000-00003D110000}"/>
    <cellStyle name="Comma 6 5 4 4 2 3 2" xfId="619" xr:uid="{00000000-0005-0000-0000-00003E110000}"/>
    <cellStyle name="Comma 6 5 4 4 2 3 2 2" xfId="620" xr:uid="{00000000-0005-0000-0000-00003F110000}"/>
    <cellStyle name="Comma 6 5 4 4 2 3 3" xfId="621" xr:uid="{00000000-0005-0000-0000-000040110000}"/>
    <cellStyle name="Comma 6 5 4 4 2 3 3 2" xfId="622" xr:uid="{00000000-0005-0000-0000-000041110000}"/>
    <cellStyle name="Comma 6 5 4 4 2 3 3 2 2" xfId="623" xr:uid="{00000000-0005-0000-0000-000042110000}"/>
    <cellStyle name="Comma 6 5 4 4 2 3 3 3" xfId="624" xr:uid="{00000000-0005-0000-0000-000043110000}"/>
    <cellStyle name="Comma 6 5 4 4 2 3 4" xfId="625" xr:uid="{00000000-0005-0000-0000-000044110000}"/>
    <cellStyle name="Comma 6 5 4 4 2 4" xfId="626" xr:uid="{00000000-0005-0000-0000-000045110000}"/>
    <cellStyle name="Comma 6 5 4 4 3" xfId="627" xr:uid="{00000000-0005-0000-0000-000046110000}"/>
    <cellStyle name="Comma 6 5 4 4 3 2" xfId="628" xr:uid="{00000000-0005-0000-0000-000047110000}"/>
    <cellStyle name="Comma 6 5 4 4 4" xfId="629" xr:uid="{00000000-0005-0000-0000-000048110000}"/>
    <cellStyle name="Comma 6 5 4 4 4 2" xfId="630" xr:uid="{00000000-0005-0000-0000-000049110000}"/>
    <cellStyle name="Comma 6 5 4 4 4 2 2" xfId="631" xr:uid="{00000000-0005-0000-0000-00004A110000}"/>
    <cellStyle name="Comma 6 5 4 4 4 3" xfId="632" xr:uid="{00000000-0005-0000-0000-00004B110000}"/>
    <cellStyle name="Comma 6 5 4 4 4 3 2" xfId="633" xr:uid="{00000000-0005-0000-0000-00004C110000}"/>
    <cellStyle name="Comma 6 5 4 4 4 3 2 2" xfId="634" xr:uid="{00000000-0005-0000-0000-00004D110000}"/>
    <cellStyle name="Comma 6 5 4 4 4 3 3" xfId="635" xr:uid="{00000000-0005-0000-0000-00004E110000}"/>
    <cellStyle name="Comma 6 5 4 4 4 4" xfId="636" xr:uid="{00000000-0005-0000-0000-00004F110000}"/>
    <cellStyle name="Comma 6 5 4 4 5" xfId="637" xr:uid="{00000000-0005-0000-0000-000050110000}"/>
    <cellStyle name="Comma 6 5 4 5" xfId="638" xr:uid="{00000000-0005-0000-0000-000051110000}"/>
    <cellStyle name="Comma 6 5 5" xfId="639" xr:uid="{00000000-0005-0000-0000-000052110000}"/>
    <cellStyle name="Comma 6 6" xfId="640" xr:uid="{00000000-0005-0000-0000-000053110000}"/>
    <cellStyle name="Comma 6 6 2" xfId="641" xr:uid="{00000000-0005-0000-0000-000054110000}"/>
    <cellStyle name="Comma 6 6 2 2" xfId="642" xr:uid="{00000000-0005-0000-0000-000055110000}"/>
    <cellStyle name="Comma 6 6 3" xfId="643" xr:uid="{00000000-0005-0000-0000-000056110000}"/>
    <cellStyle name="Comma 6 7" xfId="644" xr:uid="{00000000-0005-0000-0000-000057110000}"/>
    <cellStyle name="Comma 6 7 2" xfId="645" xr:uid="{00000000-0005-0000-0000-000058110000}"/>
    <cellStyle name="Comma 6 7 2 2" xfId="646" xr:uid="{00000000-0005-0000-0000-000059110000}"/>
    <cellStyle name="Comma 6 7 3" xfId="647" xr:uid="{00000000-0005-0000-0000-00005A110000}"/>
    <cellStyle name="Comma 6 7 3 2" xfId="648" xr:uid="{00000000-0005-0000-0000-00005B110000}"/>
    <cellStyle name="Comma 6 7 4" xfId="649" xr:uid="{00000000-0005-0000-0000-00005C110000}"/>
    <cellStyle name="Comma 6 7 4 2" xfId="650" xr:uid="{00000000-0005-0000-0000-00005D110000}"/>
    <cellStyle name="Comma 6 7 4 2 2" xfId="651" xr:uid="{00000000-0005-0000-0000-00005E110000}"/>
    <cellStyle name="Comma 6 7 4 2 2 2" xfId="652" xr:uid="{00000000-0005-0000-0000-00005F110000}"/>
    <cellStyle name="Comma 6 7 4 2 3" xfId="653" xr:uid="{00000000-0005-0000-0000-000060110000}"/>
    <cellStyle name="Comma 6 7 4 2 3 2" xfId="654" xr:uid="{00000000-0005-0000-0000-000061110000}"/>
    <cellStyle name="Comma 6 7 4 2 3 2 2" xfId="655" xr:uid="{00000000-0005-0000-0000-000062110000}"/>
    <cellStyle name="Comma 6 7 4 2 3 3" xfId="656" xr:uid="{00000000-0005-0000-0000-000063110000}"/>
    <cellStyle name="Comma 6 7 4 2 3 3 2" xfId="657" xr:uid="{00000000-0005-0000-0000-000064110000}"/>
    <cellStyle name="Comma 6 7 4 2 3 3 2 2" xfId="658" xr:uid="{00000000-0005-0000-0000-000065110000}"/>
    <cellStyle name="Comma 6 7 4 2 3 3 3" xfId="659" xr:uid="{00000000-0005-0000-0000-000066110000}"/>
    <cellStyle name="Comma 6 7 4 2 3 4" xfId="660" xr:uid="{00000000-0005-0000-0000-000067110000}"/>
    <cellStyle name="Comma 6 7 4 2 4" xfId="661" xr:uid="{00000000-0005-0000-0000-000068110000}"/>
    <cellStyle name="Comma 6 7 4 3" xfId="662" xr:uid="{00000000-0005-0000-0000-000069110000}"/>
    <cellStyle name="Comma 6 7 4 3 2" xfId="663" xr:uid="{00000000-0005-0000-0000-00006A110000}"/>
    <cellStyle name="Comma 6 7 4 4" xfId="664" xr:uid="{00000000-0005-0000-0000-00006B110000}"/>
    <cellStyle name="Comma 6 7 4 4 2" xfId="665" xr:uid="{00000000-0005-0000-0000-00006C110000}"/>
    <cellStyle name="Comma 6 7 4 4 2 2" xfId="666" xr:uid="{00000000-0005-0000-0000-00006D110000}"/>
    <cellStyle name="Comma 6 7 4 4 3" xfId="667" xr:uid="{00000000-0005-0000-0000-00006E110000}"/>
    <cellStyle name="Comma 6 7 4 4 3 2" xfId="668" xr:uid="{00000000-0005-0000-0000-00006F110000}"/>
    <cellStyle name="Comma 6 7 4 4 3 2 2" xfId="669" xr:uid="{00000000-0005-0000-0000-000070110000}"/>
    <cellStyle name="Comma 6 7 4 4 3 3" xfId="670" xr:uid="{00000000-0005-0000-0000-000071110000}"/>
    <cellStyle name="Comma 6 7 4 4 4" xfId="671" xr:uid="{00000000-0005-0000-0000-000072110000}"/>
    <cellStyle name="Comma 6 7 4 5" xfId="672" xr:uid="{00000000-0005-0000-0000-000073110000}"/>
    <cellStyle name="Comma 6 7 5" xfId="673" xr:uid="{00000000-0005-0000-0000-000074110000}"/>
    <cellStyle name="Comma 6 8" xfId="674" xr:uid="{00000000-0005-0000-0000-000075110000}"/>
    <cellStyle name="Comma 6 9" xfId="3113" xr:uid="{00000000-0005-0000-0000-000076110000}"/>
    <cellStyle name="Comma 6 9 10" xfId="25481" xr:uid="{00000000-0005-0000-0000-000077110000}"/>
    <cellStyle name="Comma 6 9 11" xfId="61016" xr:uid="{00000000-0005-0000-0000-000078110000}"/>
    <cellStyle name="Comma 6 9 2" xfId="4913" xr:uid="{00000000-0005-0000-0000-000079110000}"/>
    <cellStyle name="Comma 6 9 2 2" xfId="17559" xr:uid="{00000000-0005-0000-0000-00007A110000}"/>
    <cellStyle name="Comma 6 9 2 2 2" xfId="52775" xr:uid="{00000000-0005-0000-0000-00007B110000}"/>
    <cellStyle name="Comma 6 9 2 2 3" xfId="30164" xr:uid="{00000000-0005-0000-0000-00007C110000}"/>
    <cellStyle name="Comma 6 9 2 3" xfId="14005" xr:uid="{00000000-0005-0000-0000-00007D110000}"/>
    <cellStyle name="Comma 6 9 2 3 2" xfId="49223" xr:uid="{00000000-0005-0000-0000-00007E110000}"/>
    <cellStyle name="Comma 6 9 2 4" xfId="40178" xr:uid="{00000000-0005-0000-0000-00007F110000}"/>
    <cellStyle name="Comma 6 9 2 5" xfId="26612" xr:uid="{00000000-0005-0000-0000-000080110000}"/>
    <cellStyle name="Comma 6 9 3" xfId="6383" xr:uid="{00000000-0005-0000-0000-000081110000}"/>
    <cellStyle name="Comma 6 9 3 2" xfId="19013" xr:uid="{00000000-0005-0000-0000-000082110000}"/>
    <cellStyle name="Comma 6 9 3 2 2" xfId="54229" xr:uid="{00000000-0005-0000-0000-000083110000}"/>
    <cellStyle name="Comma 6 9 3 3" xfId="41632" xr:uid="{00000000-0005-0000-0000-000084110000}"/>
    <cellStyle name="Comma 6 9 3 4" xfId="31618" xr:uid="{00000000-0005-0000-0000-000085110000}"/>
    <cellStyle name="Comma 6 9 4" xfId="7842" xr:uid="{00000000-0005-0000-0000-000086110000}"/>
    <cellStyle name="Comma 6 9 4 2" xfId="20467" xr:uid="{00000000-0005-0000-0000-000087110000}"/>
    <cellStyle name="Comma 6 9 4 2 2" xfId="55683" xr:uid="{00000000-0005-0000-0000-000088110000}"/>
    <cellStyle name="Comma 6 9 4 3" xfId="43086" xr:uid="{00000000-0005-0000-0000-000089110000}"/>
    <cellStyle name="Comma 6 9 4 4" xfId="33072" xr:uid="{00000000-0005-0000-0000-00008A110000}"/>
    <cellStyle name="Comma 6 9 5" xfId="9623" xr:uid="{00000000-0005-0000-0000-00008B110000}"/>
    <cellStyle name="Comma 6 9 5 2" xfId="22243" xr:uid="{00000000-0005-0000-0000-00008C110000}"/>
    <cellStyle name="Comma 6 9 5 2 2" xfId="57459" xr:uid="{00000000-0005-0000-0000-00008D110000}"/>
    <cellStyle name="Comma 6 9 5 3" xfId="44862" xr:uid="{00000000-0005-0000-0000-00008E110000}"/>
    <cellStyle name="Comma 6 9 5 4" xfId="34848" xr:uid="{00000000-0005-0000-0000-00008F110000}"/>
    <cellStyle name="Comma 6 9 6" xfId="11416" xr:uid="{00000000-0005-0000-0000-000090110000}"/>
    <cellStyle name="Comma 6 9 6 2" xfId="24019" xr:uid="{00000000-0005-0000-0000-000091110000}"/>
    <cellStyle name="Comma 6 9 6 2 2" xfId="59235" xr:uid="{00000000-0005-0000-0000-000092110000}"/>
    <cellStyle name="Comma 6 9 6 3" xfId="46638" xr:uid="{00000000-0005-0000-0000-000093110000}"/>
    <cellStyle name="Comma 6 9 6 4" xfId="36624" xr:uid="{00000000-0005-0000-0000-000094110000}"/>
    <cellStyle name="Comma 6 9 7" xfId="15783" xr:uid="{00000000-0005-0000-0000-000095110000}"/>
    <cellStyle name="Comma 6 9 7 2" xfId="50999" xr:uid="{00000000-0005-0000-0000-000096110000}"/>
    <cellStyle name="Comma 6 9 7 3" xfId="28388" xr:uid="{00000000-0005-0000-0000-000097110000}"/>
    <cellStyle name="Comma 6 9 8" xfId="12874" xr:uid="{00000000-0005-0000-0000-000098110000}"/>
    <cellStyle name="Comma 6 9 8 2" xfId="48092" xr:uid="{00000000-0005-0000-0000-000099110000}"/>
    <cellStyle name="Comma 6 9 9" xfId="38402" xr:uid="{00000000-0005-0000-0000-00009A110000}"/>
    <cellStyle name="Comma 7" xfId="60058" xr:uid="{00000000-0005-0000-0000-00009B110000}"/>
    <cellStyle name="Comma 7 2" xfId="675" xr:uid="{00000000-0005-0000-0000-00009C110000}"/>
    <cellStyle name="Comma 7 2 2" xfId="676" xr:uid="{00000000-0005-0000-0000-00009D110000}"/>
    <cellStyle name="Comma 7 3" xfId="677" xr:uid="{00000000-0005-0000-0000-00009E110000}"/>
    <cellStyle name="Comma 7 3 10" xfId="5449" xr:uid="{00000000-0005-0000-0000-00009F110000}"/>
    <cellStyle name="Comma 7 3 10 2" xfId="18079" xr:uid="{00000000-0005-0000-0000-0000A0110000}"/>
    <cellStyle name="Comma 7 3 10 2 2" xfId="53295" xr:uid="{00000000-0005-0000-0000-0000A1110000}"/>
    <cellStyle name="Comma 7 3 10 3" xfId="40698" xr:uid="{00000000-0005-0000-0000-0000A2110000}"/>
    <cellStyle name="Comma 7 3 10 4" xfId="30684" xr:uid="{00000000-0005-0000-0000-0000A3110000}"/>
    <cellStyle name="Comma 7 3 11" xfId="6905" xr:uid="{00000000-0005-0000-0000-0000A4110000}"/>
    <cellStyle name="Comma 7 3 11 2" xfId="19533" xr:uid="{00000000-0005-0000-0000-0000A5110000}"/>
    <cellStyle name="Comma 7 3 11 2 2" xfId="54749" xr:uid="{00000000-0005-0000-0000-0000A6110000}"/>
    <cellStyle name="Comma 7 3 11 3" xfId="42152" xr:uid="{00000000-0005-0000-0000-0000A7110000}"/>
    <cellStyle name="Comma 7 3 11 4" xfId="32138" xr:uid="{00000000-0005-0000-0000-0000A8110000}"/>
    <cellStyle name="Comma 7 3 12" xfId="8687" xr:uid="{00000000-0005-0000-0000-0000A9110000}"/>
    <cellStyle name="Comma 7 3 12 2" xfId="21309" xr:uid="{00000000-0005-0000-0000-0000AA110000}"/>
    <cellStyle name="Comma 7 3 12 2 2" xfId="56525" xr:uid="{00000000-0005-0000-0000-0000AB110000}"/>
    <cellStyle name="Comma 7 3 12 3" xfId="43928" xr:uid="{00000000-0005-0000-0000-0000AC110000}"/>
    <cellStyle name="Comma 7 3 12 4" xfId="33914" xr:uid="{00000000-0005-0000-0000-0000AD110000}"/>
    <cellStyle name="Comma 7 3 13" xfId="10471" xr:uid="{00000000-0005-0000-0000-0000AE110000}"/>
    <cellStyle name="Comma 7 3 13 2" xfId="23085" xr:uid="{00000000-0005-0000-0000-0000AF110000}"/>
    <cellStyle name="Comma 7 3 13 2 2" xfId="58301" xr:uid="{00000000-0005-0000-0000-0000B0110000}"/>
    <cellStyle name="Comma 7 3 13 3" xfId="45704" xr:uid="{00000000-0005-0000-0000-0000B1110000}"/>
    <cellStyle name="Comma 7 3 13 4" xfId="35690" xr:uid="{00000000-0005-0000-0000-0000B2110000}"/>
    <cellStyle name="Comma 7 3 14" xfId="14848" xr:uid="{00000000-0005-0000-0000-0000B3110000}"/>
    <cellStyle name="Comma 7 3 14 2" xfId="50065" xr:uid="{00000000-0005-0000-0000-0000B4110000}"/>
    <cellStyle name="Comma 7 3 14 3" xfId="27454" xr:uid="{00000000-0005-0000-0000-0000B5110000}"/>
    <cellStyle name="Comma 7 3 15" xfId="12262" xr:uid="{00000000-0005-0000-0000-0000B6110000}"/>
    <cellStyle name="Comma 7 3 15 2" xfId="47480" xr:uid="{00000000-0005-0000-0000-0000B7110000}"/>
    <cellStyle name="Comma 7 3 16" xfId="37467" xr:uid="{00000000-0005-0000-0000-0000B8110000}"/>
    <cellStyle name="Comma 7 3 17" xfId="24869" xr:uid="{00000000-0005-0000-0000-0000B9110000}"/>
    <cellStyle name="Comma 7 3 18" xfId="60082" xr:uid="{00000000-0005-0000-0000-0000BA110000}"/>
    <cellStyle name="Comma 7 3 2" xfId="678" xr:uid="{00000000-0005-0000-0000-0000BB110000}"/>
    <cellStyle name="Comma 7 3 2 10" xfId="6979" xr:uid="{00000000-0005-0000-0000-0000BC110000}"/>
    <cellStyle name="Comma 7 3 2 10 2" xfId="19605" xr:uid="{00000000-0005-0000-0000-0000BD110000}"/>
    <cellStyle name="Comma 7 3 2 10 2 2" xfId="54821" xr:uid="{00000000-0005-0000-0000-0000BE110000}"/>
    <cellStyle name="Comma 7 3 2 10 3" xfId="42224" xr:uid="{00000000-0005-0000-0000-0000BF110000}"/>
    <cellStyle name="Comma 7 3 2 10 4" xfId="32210" xr:uid="{00000000-0005-0000-0000-0000C0110000}"/>
    <cellStyle name="Comma 7 3 2 11" xfId="8760" xr:uid="{00000000-0005-0000-0000-0000C1110000}"/>
    <cellStyle name="Comma 7 3 2 11 2" xfId="21381" xr:uid="{00000000-0005-0000-0000-0000C2110000}"/>
    <cellStyle name="Comma 7 3 2 11 2 2" xfId="56597" xr:uid="{00000000-0005-0000-0000-0000C3110000}"/>
    <cellStyle name="Comma 7 3 2 11 3" xfId="44000" xr:uid="{00000000-0005-0000-0000-0000C4110000}"/>
    <cellStyle name="Comma 7 3 2 11 4" xfId="33986" xr:uid="{00000000-0005-0000-0000-0000C5110000}"/>
    <cellStyle name="Comma 7 3 2 12" xfId="10472" xr:uid="{00000000-0005-0000-0000-0000C6110000}"/>
    <cellStyle name="Comma 7 3 2 12 2" xfId="23086" xr:uid="{00000000-0005-0000-0000-0000C7110000}"/>
    <cellStyle name="Comma 7 3 2 12 2 2" xfId="58302" xr:uid="{00000000-0005-0000-0000-0000C8110000}"/>
    <cellStyle name="Comma 7 3 2 12 3" xfId="45705" xr:uid="{00000000-0005-0000-0000-0000C9110000}"/>
    <cellStyle name="Comma 7 3 2 12 4" xfId="35691" xr:uid="{00000000-0005-0000-0000-0000CA110000}"/>
    <cellStyle name="Comma 7 3 2 13" xfId="14920" xr:uid="{00000000-0005-0000-0000-0000CB110000}"/>
    <cellStyle name="Comma 7 3 2 13 2" xfId="50137" xr:uid="{00000000-0005-0000-0000-0000CC110000}"/>
    <cellStyle name="Comma 7 3 2 13 3" xfId="27526" xr:uid="{00000000-0005-0000-0000-0000CD110000}"/>
    <cellStyle name="Comma 7 3 2 14" xfId="12334" xr:uid="{00000000-0005-0000-0000-0000CE110000}"/>
    <cellStyle name="Comma 7 3 2 14 2" xfId="47552" xr:uid="{00000000-0005-0000-0000-0000CF110000}"/>
    <cellStyle name="Comma 7 3 2 15" xfId="37539" xr:uid="{00000000-0005-0000-0000-0000D0110000}"/>
    <cellStyle name="Comma 7 3 2 16" xfId="24941" xr:uid="{00000000-0005-0000-0000-0000D1110000}"/>
    <cellStyle name="Comma 7 3 2 17" xfId="60154" xr:uid="{00000000-0005-0000-0000-0000D2110000}"/>
    <cellStyle name="Comma 7 3 2 2" xfId="679" xr:uid="{00000000-0005-0000-0000-0000D3110000}"/>
    <cellStyle name="Comma 7 3 2 2 10" xfId="10473" xr:uid="{00000000-0005-0000-0000-0000D4110000}"/>
    <cellStyle name="Comma 7 3 2 2 10 2" xfId="23087" xr:uid="{00000000-0005-0000-0000-0000D5110000}"/>
    <cellStyle name="Comma 7 3 2 2 10 2 2" xfId="58303" xr:uid="{00000000-0005-0000-0000-0000D6110000}"/>
    <cellStyle name="Comma 7 3 2 2 10 3" xfId="45706" xr:uid="{00000000-0005-0000-0000-0000D7110000}"/>
    <cellStyle name="Comma 7 3 2 2 10 4" xfId="35692" xr:uid="{00000000-0005-0000-0000-0000D8110000}"/>
    <cellStyle name="Comma 7 3 2 2 11" xfId="15075" xr:uid="{00000000-0005-0000-0000-0000D9110000}"/>
    <cellStyle name="Comma 7 3 2 2 11 2" xfId="50291" xr:uid="{00000000-0005-0000-0000-0000DA110000}"/>
    <cellStyle name="Comma 7 3 2 2 11 3" xfId="27680" xr:uid="{00000000-0005-0000-0000-0000DB110000}"/>
    <cellStyle name="Comma 7 3 2 2 12" xfId="12488" xr:uid="{00000000-0005-0000-0000-0000DC110000}"/>
    <cellStyle name="Comma 7 3 2 2 12 2" xfId="47706" xr:uid="{00000000-0005-0000-0000-0000DD110000}"/>
    <cellStyle name="Comma 7 3 2 2 13" xfId="37694" xr:uid="{00000000-0005-0000-0000-0000DE110000}"/>
    <cellStyle name="Comma 7 3 2 2 14" xfId="25095" xr:uid="{00000000-0005-0000-0000-0000DF110000}"/>
    <cellStyle name="Comma 7 3 2 2 15" xfId="60308" xr:uid="{00000000-0005-0000-0000-0000E0110000}"/>
    <cellStyle name="Comma 7 3 2 2 2" xfId="3211" xr:uid="{00000000-0005-0000-0000-0000E1110000}"/>
    <cellStyle name="Comma 7 3 2 2 2 10" xfId="25579" xr:uid="{00000000-0005-0000-0000-0000E2110000}"/>
    <cellStyle name="Comma 7 3 2 2 2 11" xfId="61114" xr:uid="{00000000-0005-0000-0000-0000E3110000}"/>
    <cellStyle name="Comma 7 3 2 2 2 2" xfId="5011" xr:uid="{00000000-0005-0000-0000-0000E4110000}"/>
    <cellStyle name="Comma 7 3 2 2 2 2 2" xfId="17657" xr:uid="{00000000-0005-0000-0000-0000E5110000}"/>
    <cellStyle name="Comma 7 3 2 2 2 2 2 2" xfId="52873" xr:uid="{00000000-0005-0000-0000-0000E6110000}"/>
    <cellStyle name="Comma 7 3 2 2 2 2 2 3" xfId="30262" xr:uid="{00000000-0005-0000-0000-0000E7110000}"/>
    <cellStyle name="Comma 7 3 2 2 2 2 3" xfId="14103" xr:uid="{00000000-0005-0000-0000-0000E8110000}"/>
    <cellStyle name="Comma 7 3 2 2 2 2 3 2" xfId="49321" xr:uid="{00000000-0005-0000-0000-0000E9110000}"/>
    <cellStyle name="Comma 7 3 2 2 2 2 4" xfId="40276" xr:uid="{00000000-0005-0000-0000-0000EA110000}"/>
    <cellStyle name="Comma 7 3 2 2 2 2 5" xfId="26710" xr:uid="{00000000-0005-0000-0000-0000EB110000}"/>
    <cellStyle name="Comma 7 3 2 2 2 3" xfId="6481" xr:uid="{00000000-0005-0000-0000-0000EC110000}"/>
    <cellStyle name="Comma 7 3 2 2 2 3 2" xfId="19111" xr:uid="{00000000-0005-0000-0000-0000ED110000}"/>
    <cellStyle name="Comma 7 3 2 2 2 3 2 2" xfId="54327" xr:uid="{00000000-0005-0000-0000-0000EE110000}"/>
    <cellStyle name="Comma 7 3 2 2 2 3 3" xfId="41730" xr:uid="{00000000-0005-0000-0000-0000EF110000}"/>
    <cellStyle name="Comma 7 3 2 2 2 3 4" xfId="31716" xr:uid="{00000000-0005-0000-0000-0000F0110000}"/>
    <cellStyle name="Comma 7 3 2 2 2 4" xfId="7940" xr:uid="{00000000-0005-0000-0000-0000F1110000}"/>
    <cellStyle name="Comma 7 3 2 2 2 4 2" xfId="20565" xr:uid="{00000000-0005-0000-0000-0000F2110000}"/>
    <cellStyle name="Comma 7 3 2 2 2 4 2 2" xfId="55781" xr:uid="{00000000-0005-0000-0000-0000F3110000}"/>
    <cellStyle name="Comma 7 3 2 2 2 4 3" xfId="43184" xr:uid="{00000000-0005-0000-0000-0000F4110000}"/>
    <cellStyle name="Comma 7 3 2 2 2 4 4" xfId="33170" xr:uid="{00000000-0005-0000-0000-0000F5110000}"/>
    <cellStyle name="Comma 7 3 2 2 2 5" xfId="9721" xr:uid="{00000000-0005-0000-0000-0000F6110000}"/>
    <cellStyle name="Comma 7 3 2 2 2 5 2" xfId="22341" xr:uid="{00000000-0005-0000-0000-0000F7110000}"/>
    <cellStyle name="Comma 7 3 2 2 2 5 2 2" xfId="57557" xr:uid="{00000000-0005-0000-0000-0000F8110000}"/>
    <cellStyle name="Comma 7 3 2 2 2 5 3" xfId="44960" xr:uid="{00000000-0005-0000-0000-0000F9110000}"/>
    <cellStyle name="Comma 7 3 2 2 2 5 4" xfId="34946" xr:uid="{00000000-0005-0000-0000-0000FA110000}"/>
    <cellStyle name="Comma 7 3 2 2 2 6" xfId="11514" xr:uid="{00000000-0005-0000-0000-0000FB110000}"/>
    <cellStyle name="Comma 7 3 2 2 2 6 2" xfId="24117" xr:uid="{00000000-0005-0000-0000-0000FC110000}"/>
    <cellStyle name="Comma 7 3 2 2 2 6 2 2" xfId="59333" xr:uid="{00000000-0005-0000-0000-0000FD110000}"/>
    <cellStyle name="Comma 7 3 2 2 2 6 3" xfId="46736" xr:uid="{00000000-0005-0000-0000-0000FE110000}"/>
    <cellStyle name="Comma 7 3 2 2 2 6 4" xfId="36722" xr:uid="{00000000-0005-0000-0000-0000FF110000}"/>
    <cellStyle name="Comma 7 3 2 2 2 7" xfId="15881" xr:uid="{00000000-0005-0000-0000-000000120000}"/>
    <cellStyle name="Comma 7 3 2 2 2 7 2" xfId="51097" xr:uid="{00000000-0005-0000-0000-000001120000}"/>
    <cellStyle name="Comma 7 3 2 2 2 7 3" xfId="28486" xr:uid="{00000000-0005-0000-0000-000002120000}"/>
    <cellStyle name="Comma 7 3 2 2 2 8" xfId="12972" xr:uid="{00000000-0005-0000-0000-000003120000}"/>
    <cellStyle name="Comma 7 3 2 2 2 8 2" xfId="48190" xr:uid="{00000000-0005-0000-0000-000004120000}"/>
    <cellStyle name="Comma 7 3 2 2 2 9" xfId="38500" xr:uid="{00000000-0005-0000-0000-000005120000}"/>
    <cellStyle name="Comma 7 3 2 2 3" xfId="3540" xr:uid="{00000000-0005-0000-0000-000006120000}"/>
    <cellStyle name="Comma 7 3 2 2 3 10" xfId="27035" xr:uid="{00000000-0005-0000-0000-000007120000}"/>
    <cellStyle name="Comma 7 3 2 2 3 11" xfId="61439" xr:uid="{00000000-0005-0000-0000-000008120000}"/>
    <cellStyle name="Comma 7 3 2 2 3 2" xfId="5336" xr:uid="{00000000-0005-0000-0000-000009120000}"/>
    <cellStyle name="Comma 7 3 2 2 3 2 2" xfId="17982" xr:uid="{00000000-0005-0000-0000-00000A120000}"/>
    <cellStyle name="Comma 7 3 2 2 3 2 2 2" xfId="53198" xr:uid="{00000000-0005-0000-0000-00000B120000}"/>
    <cellStyle name="Comma 7 3 2 2 3 2 3" xfId="40601" xr:uid="{00000000-0005-0000-0000-00000C120000}"/>
    <cellStyle name="Comma 7 3 2 2 3 2 4" xfId="30587" xr:uid="{00000000-0005-0000-0000-00000D120000}"/>
    <cellStyle name="Comma 7 3 2 2 3 3" xfId="6806" xr:uid="{00000000-0005-0000-0000-00000E120000}"/>
    <cellStyle name="Comma 7 3 2 2 3 3 2" xfId="19436" xr:uid="{00000000-0005-0000-0000-00000F120000}"/>
    <cellStyle name="Comma 7 3 2 2 3 3 2 2" xfId="54652" xr:uid="{00000000-0005-0000-0000-000010120000}"/>
    <cellStyle name="Comma 7 3 2 2 3 3 3" xfId="42055" xr:uid="{00000000-0005-0000-0000-000011120000}"/>
    <cellStyle name="Comma 7 3 2 2 3 3 4" xfId="32041" xr:uid="{00000000-0005-0000-0000-000012120000}"/>
    <cellStyle name="Comma 7 3 2 2 3 4" xfId="8265" xr:uid="{00000000-0005-0000-0000-000013120000}"/>
    <cellStyle name="Comma 7 3 2 2 3 4 2" xfId="20890" xr:uid="{00000000-0005-0000-0000-000014120000}"/>
    <cellStyle name="Comma 7 3 2 2 3 4 2 2" xfId="56106" xr:uid="{00000000-0005-0000-0000-000015120000}"/>
    <cellStyle name="Comma 7 3 2 2 3 4 3" xfId="43509" xr:uid="{00000000-0005-0000-0000-000016120000}"/>
    <cellStyle name="Comma 7 3 2 2 3 4 4" xfId="33495" xr:uid="{00000000-0005-0000-0000-000017120000}"/>
    <cellStyle name="Comma 7 3 2 2 3 5" xfId="10046" xr:uid="{00000000-0005-0000-0000-000018120000}"/>
    <cellStyle name="Comma 7 3 2 2 3 5 2" xfId="22666" xr:uid="{00000000-0005-0000-0000-000019120000}"/>
    <cellStyle name="Comma 7 3 2 2 3 5 2 2" xfId="57882" xr:uid="{00000000-0005-0000-0000-00001A120000}"/>
    <cellStyle name="Comma 7 3 2 2 3 5 3" xfId="45285" xr:uid="{00000000-0005-0000-0000-00001B120000}"/>
    <cellStyle name="Comma 7 3 2 2 3 5 4" xfId="35271" xr:uid="{00000000-0005-0000-0000-00001C120000}"/>
    <cellStyle name="Comma 7 3 2 2 3 6" xfId="11839" xr:uid="{00000000-0005-0000-0000-00001D120000}"/>
    <cellStyle name="Comma 7 3 2 2 3 6 2" xfId="24442" xr:uid="{00000000-0005-0000-0000-00001E120000}"/>
    <cellStyle name="Comma 7 3 2 2 3 6 2 2" xfId="59658" xr:uid="{00000000-0005-0000-0000-00001F120000}"/>
    <cellStyle name="Comma 7 3 2 2 3 6 3" xfId="47061" xr:uid="{00000000-0005-0000-0000-000020120000}"/>
    <cellStyle name="Comma 7 3 2 2 3 6 4" xfId="37047" xr:uid="{00000000-0005-0000-0000-000021120000}"/>
    <cellStyle name="Comma 7 3 2 2 3 7" xfId="16206" xr:uid="{00000000-0005-0000-0000-000022120000}"/>
    <cellStyle name="Comma 7 3 2 2 3 7 2" xfId="51422" xr:uid="{00000000-0005-0000-0000-000023120000}"/>
    <cellStyle name="Comma 7 3 2 2 3 7 3" xfId="28811" xr:uid="{00000000-0005-0000-0000-000024120000}"/>
    <cellStyle name="Comma 7 3 2 2 3 8" xfId="14428" xr:uid="{00000000-0005-0000-0000-000025120000}"/>
    <cellStyle name="Comma 7 3 2 2 3 8 2" xfId="49646" xr:uid="{00000000-0005-0000-0000-000026120000}"/>
    <cellStyle name="Comma 7 3 2 2 3 9" xfId="38825" xr:uid="{00000000-0005-0000-0000-000027120000}"/>
    <cellStyle name="Comma 7 3 2 2 4" xfId="2702" xr:uid="{00000000-0005-0000-0000-000028120000}"/>
    <cellStyle name="Comma 7 3 2 2 4 10" xfId="26226" xr:uid="{00000000-0005-0000-0000-000029120000}"/>
    <cellStyle name="Comma 7 3 2 2 4 11" xfId="60630" xr:uid="{00000000-0005-0000-0000-00002A120000}"/>
    <cellStyle name="Comma 7 3 2 2 4 2" xfId="4527" xr:uid="{00000000-0005-0000-0000-00002B120000}"/>
    <cellStyle name="Comma 7 3 2 2 4 2 2" xfId="17173" xr:uid="{00000000-0005-0000-0000-00002C120000}"/>
    <cellStyle name="Comma 7 3 2 2 4 2 2 2" xfId="52389" xr:uid="{00000000-0005-0000-0000-00002D120000}"/>
    <cellStyle name="Comma 7 3 2 2 4 2 3" xfId="39792" xr:uid="{00000000-0005-0000-0000-00002E120000}"/>
    <cellStyle name="Comma 7 3 2 2 4 2 4" xfId="29778" xr:uid="{00000000-0005-0000-0000-00002F120000}"/>
    <cellStyle name="Comma 7 3 2 2 4 3" xfId="5997" xr:uid="{00000000-0005-0000-0000-000030120000}"/>
    <cellStyle name="Comma 7 3 2 2 4 3 2" xfId="18627" xr:uid="{00000000-0005-0000-0000-000031120000}"/>
    <cellStyle name="Comma 7 3 2 2 4 3 2 2" xfId="53843" xr:uid="{00000000-0005-0000-0000-000032120000}"/>
    <cellStyle name="Comma 7 3 2 2 4 3 3" xfId="41246" xr:uid="{00000000-0005-0000-0000-000033120000}"/>
    <cellStyle name="Comma 7 3 2 2 4 3 4" xfId="31232" xr:uid="{00000000-0005-0000-0000-000034120000}"/>
    <cellStyle name="Comma 7 3 2 2 4 4" xfId="7456" xr:uid="{00000000-0005-0000-0000-000035120000}"/>
    <cellStyle name="Comma 7 3 2 2 4 4 2" xfId="20081" xr:uid="{00000000-0005-0000-0000-000036120000}"/>
    <cellStyle name="Comma 7 3 2 2 4 4 2 2" xfId="55297" xr:uid="{00000000-0005-0000-0000-000037120000}"/>
    <cellStyle name="Comma 7 3 2 2 4 4 3" xfId="42700" xr:uid="{00000000-0005-0000-0000-000038120000}"/>
    <cellStyle name="Comma 7 3 2 2 4 4 4" xfId="32686" xr:uid="{00000000-0005-0000-0000-000039120000}"/>
    <cellStyle name="Comma 7 3 2 2 4 5" xfId="9237" xr:uid="{00000000-0005-0000-0000-00003A120000}"/>
    <cellStyle name="Comma 7 3 2 2 4 5 2" xfId="21857" xr:uid="{00000000-0005-0000-0000-00003B120000}"/>
    <cellStyle name="Comma 7 3 2 2 4 5 2 2" xfId="57073" xr:uid="{00000000-0005-0000-0000-00003C120000}"/>
    <cellStyle name="Comma 7 3 2 2 4 5 3" xfId="44476" xr:uid="{00000000-0005-0000-0000-00003D120000}"/>
    <cellStyle name="Comma 7 3 2 2 4 5 4" xfId="34462" xr:uid="{00000000-0005-0000-0000-00003E120000}"/>
    <cellStyle name="Comma 7 3 2 2 4 6" xfId="11030" xr:uid="{00000000-0005-0000-0000-00003F120000}"/>
    <cellStyle name="Comma 7 3 2 2 4 6 2" xfId="23633" xr:uid="{00000000-0005-0000-0000-000040120000}"/>
    <cellStyle name="Comma 7 3 2 2 4 6 2 2" xfId="58849" xr:uid="{00000000-0005-0000-0000-000041120000}"/>
    <cellStyle name="Comma 7 3 2 2 4 6 3" xfId="46252" xr:uid="{00000000-0005-0000-0000-000042120000}"/>
    <cellStyle name="Comma 7 3 2 2 4 6 4" xfId="36238" xr:uid="{00000000-0005-0000-0000-000043120000}"/>
    <cellStyle name="Comma 7 3 2 2 4 7" xfId="15397" xr:uid="{00000000-0005-0000-0000-000044120000}"/>
    <cellStyle name="Comma 7 3 2 2 4 7 2" xfId="50613" xr:uid="{00000000-0005-0000-0000-000045120000}"/>
    <cellStyle name="Comma 7 3 2 2 4 7 3" xfId="28002" xr:uid="{00000000-0005-0000-0000-000046120000}"/>
    <cellStyle name="Comma 7 3 2 2 4 8" xfId="13619" xr:uid="{00000000-0005-0000-0000-000047120000}"/>
    <cellStyle name="Comma 7 3 2 2 4 8 2" xfId="48837" xr:uid="{00000000-0005-0000-0000-000048120000}"/>
    <cellStyle name="Comma 7 3 2 2 4 9" xfId="38016" xr:uid="{00000000-0005-0000-0000-000049120000}"/>
    <cellStyle name="Comma 7 3 2 2 5" xfId="3865" xr:uid="{00000000-0005-0000-0000-00004A120000}"/>
    <cellStyle name="Comma 7 3 2 2 5 2" xfId="8588" xr:uid="{00000000-0005-0000-0000-00004B120000}"/>
    <cellStyle name="Comma 7 3 2 2 5 2 2" xfId="21213" xr:uid="{00000000-0005-0000-0000-00004C120000}"/>
    <cellStyle name="Comma 7 3 2 2 5 2 2 2" xfId="56429" xr:uid="{00000000-0005-0000-0000-00004D120000}"/>
    <cellStyle name="Comma 7 3 2 2 5 2 3" xfId="43832" xr:uid="{00000000-0005-0000-0000-00004E120000}"/>
    <cellStyle name="Comma 7 3 2 2 5 2 4" xfId="33818" xr:uid="{00000000-0005-0000-0000-00004F120000}"/>
    <cellStyle name="Comma 7 3 2 2 5 3" xfId="10369" xr:uid="{00000000-0005-0000-0000-000050120000}"/>
    <cellStyle name="Comma 7 3 2 2 5 3 2" xfId="22989" xr:uid="{00000000-0005-0000-0000-000051120000}"/>
    <cellStyle name="Comma 7 3 2 2 5 3 2 2" xfId="58205" xr:uid="{00000000-0005-0000-0000-000052120000}"/>
    <cellStyle name="Comma 7 3 2 2 5 3 3" xfId="45608" xr:uid="{00000000-0005-0000-0000-000053120000}"/>
    <cellStyle name="Comma 7 3 2 2 5 3 4" xfId="35594" xr:uid="{00000000-0005-0000-0000-000054120000}"/>
    <cellStyle name="Comma 7 3 2 2 5 4" xfId="12164" xr:uid="{00000000-0005-0000-0000-000055120000}"/>
    <cellStyle name="Comma 7 3 2 2 5 4 2" xfId="24765" xr:uid="{00000000-0005-0000-0000-000056120000}"/>
    <cellStyle name="Comma 7 3 2 2 5 4 2 2" xfId="59981" xr:uid="{00000000-0005-0000-0000-000057120000}"/>
    <cellStyle name="Comma 7 3 2 2 5 4 3" xfId="47384" xr:uid="{00000000-0005-0000-0000-000058120000}"/>
    <cellStyle name="Comma 7 3 2 2 5 4 4" xfId="37370" xr:uid="{00000000-0005-0000-0000-000059120000}"/>
    <cellStyle name="Comma 7 3 2 2 5 5" xfId="16529" xr:uid="{00000000-0005-0000-0000-00005A120000}"/>
    <cellStyle name="Comma 7 3 2 2 5 5 2" xfId="51745" xr:uid="{00000000-0005-0000-0000-00005B120000}"/>
    <cellStyle name="Comma 7 3 2 2 5 5 3" xfId="29134" xr:uid="{00000000-0005-0000-0000-00005C120000}"/>
    <cellStyle name="Comma 7 3 2 2 5 6" xfId="14751" xr:uid="{00000000-0005-0000-0000-00005D120000}"/>
    <cellStyle name="Comma 7 3 2 2 5 6 2" xfId="49969" xr:uid="{00000000-0005-0000-0000-00005E120000}"/>
    <cellStyle name="Comma 7 3 2 2 5 7" xfId="39148" xr:uid="{00000000-0005-0000-0000-00005F120000}"/>
    <cellStyle name="Comma 7 3 2 2 5 8" xfId="27358" xr:uid="{00000000-0005-0000-0000-000060120000}"/>
    <cellStyle name="Comma 7 3 2 2 6" xfId="4205" xr:uid="{00000000-0005-0000-0000-000061120000}"/>
    <cellStyle name="Comma 7 3 2 2 6 2" xfId="16851" xr:uid="{00000000-0005-0000-0000-000062120000}"/>
    <cellStyle name="Comma 7 3 2 2 6 2 2" xfId="52067" xr:uid="{00000000-0005-0000-0000-000063120000}"/>
    <cellStyle name="Comma 7 3 2 2 6 2 3" xfId="29456" xr:uid="{00000000-0005-0000-0000-000064120000}"/>
    <cellStyle name="Comma 7 3 2 2 6 3" xfId="13297" xr:uid="{00000000-0005-0000-0000-000065120000}"/>
    <cellStyle name="Comma 7 3 2 2 6 3 2" xfId="48515" xr:uid="{00000000-0005-0000-0000-000066120000}"/>
    <cellStyle name="Comma 7 3 2 2 6 4" xfId="39470" xr:uid="{00000000-0005-0000-0000-000067120000}"/>
    <cellStyle name="Comma 7 3 2 2 6 5" xfId="25904" xr:uid="{00000000-0005-0000-0000-000068120000}"/>
    <cellStyle name="Comma 7 3 2 2 7" xfId="5675" xr:uid="{00000000-0005-0000-0000-000069120000}"/>
    <cellStyle name="Comma 7 3 2 2 7 2" xfId="18305" xr:uid="{00000000-0005-0000-0000-00006A120000}"/>
    <cellStyle name="Comma 7 3 2 2 7 2 2" xfId="53521" xr:uid="{00000000-0005-0000-0000-00006B120000}"/>
    <cellStyle name="Comma 7 3 2 2 7 3" xfId="40924" xr:uid="{00000000-0005-0000-0000-00006C120000}"/>
    <cellStyle name="Comma 7 3 2 2 7 4" xfId="30910" xr:uid="{00000000-0005-0000-0000-00006D120000}"/>
    <cellStyle name="Comma 7 3 2 2 8" xfId="7134" xr:uid="{00000000-0005-0000-0000-00006E120000}"/>
    <cellStyle name="Comma 7 3 2 2 8 2" xfId="19759" xr:uid="{00000000-0005-0000-0000-00006F120000}"/>
    <cellStyle name="Comma 7 3 2 2 8 2 2" xfId="54975" xr:uid="{00000000-0005-0000-0000-000070120000}"/>
    <cellStyle name="Comma 7 3 2 2 8 3" xfId="42378" xr:uid="{00000000-0005-0000-0000-000071120000}"/>
    <cellStyle name="Comma 7 3 2 2 8 4" xfId="32364" xr:uid="{00000000-0005-0000-0000-000072120000}"/>
    <cellStyle name="Comma 7 3 2 2 9" xfId="8915" xr:uid="{00000000-0005-0000-0000-000073120000}"/>
    <cellStyle name="Comma 7 3 2 2 9 2" xfId="21535" xr:uid="{00000000-0005-0000-0000-000074120000}"/>
    <cellStyle name="Comma 7 3 2 2 9 2 2" xfId="56751" xr:uid="{00000000-0005-0000-0000-000075120000}"/>
    <cellStyle name="Comma 7 3 2 2 9 3" xfId="44154" xr:uid="{00000000-0005-0000-0000-000076120000}"/>
    <cellStyle name="Comma 7 3 2 2 9 4" xfId="34140" xr:uid="{00000000-0005-0000-0000-000077120000}"/>
    <cellStyle name="Comma 7 3 2 3" xfId="3050" xr:uid="{00000000-0005-0000-0000-000078120000}"/>
    <cellStyle name="Comma 7 3 2 3 10" xfId="25422" xr:uid="{00000000-0005-0000-0000-000079120000}"/>
    <cellStyle name="Comma 7 3 2 3 11" xfId="60957" xr:uid="{00000000-0005-0000-0000-00007A120000}"/>
    <cellStyle name="Comma 7 3 2 3 2" xfId="4854" xr:uid="{00000000-0005-0000-0000-00007B120000}"/>
    <cellStyle name="Comma 7 3 2 3 2 2" xfId="17500" xr:uid="{00000000-0005-0000-0000-00007C120000}"/>
    <cellStyle name="Comma 7 3 2 3 2 2 2" xfId="52716" xr:uid="{00000000-0005-0000-0000-00007D120000}"/>
    <cellStyle name="Comma 7 3 2 3 2 2 3" xfId="30105" xr:uid="{00000000-0005-0000-0000-00007E120000}"/>
    <cellStyle name="Comma 7 3 2 3 2 3" xfId="13946" xr:uid="{00000000-0005-0000-0000-00007F120000}"/>
    <cellStyle name="Comma 7 3 2 3 2 3 2" xfId="49164" xr:uid="{00000000-0005-0000-0000-000080120000}"/>
    <cellStyle name="Comma 7 3 2 3 2 4" xfId="40119" xr:uid="{00000000-0005-0000-0000-000081120000}"/>
    <cellStyle name="Comma 7 3 2 3 2 5" xfId="26553" xr:uid="{00000000-0005-0000-0000-000082120000}"/>
    <cellStyle name="Comma 7 3 2 3 3" xfId="6324" xr:uid="{00000000-0005-0000-0000-000083120000}"/>
    <cellStyle name="Comma 7 3 2 3 3 2" xfId="18954" xr:uid="{00000000-0005-0000-0000-000084120000}"/>
    <cellStyle name="Comma 7 3 2 3 3 2 2" xfId="54170" xr:uid="{00000000-0005-0000-0000-000085120000}"/>
    <cellStyle name="Comma 7 3 2 3 3 3" xfId="41573" xr:uid="{00000000-0005-0000-0000-000086120000}"/>
    <cellStyle name="Comma 7 3 2 3 3 4" xfId="31559" xr:uid="{00000000-0005-0000-0000-000087120000}"/>
    <cellStyle name="Comma 7 3 2 3 4" xfId="7783" xr:uid="{00000000-0005-0000-0000-000088120000}"/>
    <cellStyle name="Comma 7 3 2 3 4 2" xfId="20408" xr:uid="{00000000-0005-0000-0000-000089120000}"/>
    <cellStyle name="Comma 7 3 2 3 4 2 2" xfId="55624" xr:uid="{00000000-0005-0000-0000-00008A120000}"/>
    <cellStyle name="Comma 7 3 2 3 4 3" xfId="43027" xr:uid="{00000000-0005-0000-0000-00008B120000}"/>
    <cellStyle name="Comma 7 3 2 3 4 4" xfId="33013" xr:uid="{00000000-0005-0000-0000-00008C120000}"/>
    <cellStyle name="Comma 7 3 2 3 5" xfId="9564" xr:uid="{00000000-0005-0000-0000-00008D120000}"/>
    <cellStyle name="Comma 7 3 2 3 5 2" xfId="22184" xr:uid="{00000000-0005-0000-0000-00008E120000}"/>
    <cellStyle name="Comma 7 3 2 3 5 2 2" xfId="57400" xr:uid="{00000000-0005-0000-0000-00008F120000}"/>
    <cellStyle name="Comma 7 3 2 3 5 3" xfId="44803" xr:uid="{00000000-0005-0000-0000-000090120000}"/>
    <cellStyle name="Comma 7 3 2 3 5 4" xfId="34789" xr:uid="{00000000-0005-0000-0000-000091120000}"/>
    <cellStyle name="Comma 7 3 2 3 6" xfId="11357" xr:uid="{00000000-0005-0000-0000-000092120000}"/>
    <cellStyle name="Comma 7 3 2 3 6 2" xfId="23960" xr:uid="{00000000-0005-0000-0000-000093120000}"/>
    <cellStyle name="Comma 7 3 2 3 6 2 2" xfId="59176" xr:uid="{00000000-0005-0000-0000-000094120000}"/>
    <cellStyle name="Comma 7 3 2 3 6 3" xfId="46579" xr:uid="{00000000-0005-0000-0000-000095120000}"/>
    <cellStyle name="Comma 7 3 2 3 6 4" xfId="36565" xr:uid="{00000000-0005-0000-0000-000096120000}"/>
    <cellStyle name="Comma 7 3 2 3 7" xfId="15724" xr:uid="{00000000-0005-0000-0000-000097120000}"/>
    <cellStyle name="Comma 7 3 2 3 7 2" xfId="50940" xr:uid="{00000000-0005-0000-0000-000098120000}"/>
    <cellStyle name="Comma 7 3 2 3 7 3" xfId="28329" xr:uid="{00000000-0005-0000-0000-000099120000}"/>
    <cellStyle name="Comma 7 3 2 3 8" xfId="12815" xr:uid="{00000000-0005-0000-0000-00009A120000}"/>
    <cellStyle name="Comma 7 3 2 3 8 2" xfId="48033" xr:uid="{00000000-0005-0000-0000-00009B120000}"/>
    <cellStyle name="Comma 7 3 2 3 9" xfId="38343" xr:uid="{00000000-0005-0000-0000-00009C120000}"/>
    <cellStyle name="Comma 7 3 2 4" xfId="2878" xr:uid="{00000000-0005-0000-0000-00009D120000}"/>
    <cellStyle name="Comma 7 3 2 4 10" xfId="25263" xr:uid="{00000000-0005-0000-0000-00009E120000}"/>
    <cellStyle name="Comma 7 3 2 4 11" xfId="60798" xr:uid="{00000000-0005-0000-0000-00009F120000}"/>
    <cellStyle name="Comma 7 3 2 4 2" xfId="4695" xr:uid="{00000000-0005-0000-0000-0000A0120000}"/>
    <cellStyle name="Comma 7 3 2 4 2 2" xfId="17341" xr:uid="{00000000-0005-0000-0000-0000A1120000}"/>
    <cellStyle name="Comma 7 3 2 4 2 2 2" xfId="52557" xr:uid="{00000000-0005-0000-0000-0000A2120000}"/>
    <cellStyle name="Comma 7 3 2 4 2 2 3" xfId="29946" xr:uid="{00000000-0005-0000-0000-0000A3120000}"/>
    <cellStyle name="Comma 7 3 2 4 2 3" xfId="13787" xr:uid="{00000000-0005-0000-0000-0000A4120000}"/>
    <cellStyle name="Comma 7 3 2 4 2 3 2" xfId="49005" xr:uid="{00000000-0005-0000-0000-0000A5120000}"/>
    <cellStyle name="Comma 7 3 2 4 2 4" xfId="39960" xr:uid="{00000000-0005-0000-0000-0000A6120000}"/>
    <cellStyle name="Comma 7 3 2 4 2 5" xfId="26394" xr:uid="{00000000-0005-0000-0000-0000A7120000}"/>
    <cellStyle name="Comma 7 3 2 4 3" xfId="6165" xr:uid="{00000000-0005-0000-0000-0000A8120000}"/>
    <cellStyle name="Comma 7 3 2 4 3 2" xfId="18795" xr:uid="{00000000-0005-0000-0000-0000A9120000}"/>
    <cellStyle name="Comma 7 3 2 4 3 2 2" xfId="54011" xr:uid="{00000000-0005-0000-0000-0000AA120000}"/>
    <cellStyle name="Comma 7 3 2 4 3 3" xfId="41414" xr:uid="{00000000-0005-0000-0000-0000AB120000}"/>
    <cellStyle name="Comma 7 3 2 4 3 4" xfId="31400" xr:uid="{00000000-0005-0000-0000-0000AC120000}"/>
    <cellStyle name="Comma 7 3 2 4 4" xfId="7624" xr:uid="{00000000-0005-0000-0000-0000AD120000}"/>
    <cellStyle name="Comma 7 3 2 4 4 2" xfId="20249" xr:uid="{00000000-0005-0000-0000-0000AE120000}"/>
    <cellStyle name="Comma 7 3 2 4 4 2 2" xfId="55465" xr:uid="{00000000-0005-0000-0000-0000AF120000}"/>
    <cellStyle name="Comma 7 3 2 4 4 3" xfId="42868" xr:uid="{00000000-0005-0000-0000-0000B0120000}"/>
    <cellStyle name="Comma 7 3 2 4 4 4" xfId="32854" xr:uid="{00000000-0005-0000-0000-0000B1120000}"/>
    <cellStyle name="Comma 7 3 2 4 5" xfId="9405" xr:uid="{00000000-0005-0000-0000-0000B2120000}"/>
    <cellStyle name="Comma 7 3 2 4 5 2" xfId="22025" xr:uid="{00000000-0005-0000-0000-0000B3120000}"/>
    <cellStyle name="Comma 7 3 2 4 5 2 2" xfId="57241" xr:uid="{00000000-0005-0000-0000-0000B4120000}"/>
    <cellStyle name="Comma 7 3 2 4 5 3" xfId="44644" xr:uid="{00000000-0005-0000-0000-0000B5120000}"/>
    <cellStyle name="Comma 7 3 2 4 5 4" xfId="34630" xr:uid="{00000000-0005-0000-0000-0000B6120000}"/>
    <cellStyle name="Comma 7 3 2 4 6" xfId="11198" xr:uid="{00000000-0005-0000-0000-0000B7120000}"/>
    <cellStyle name="Comma 7 3 2 4 6 2" xfId="23801" xr:uid="{00000000-0005-0000-0000-0000B8120000}"/>
    <cellStyle name="Comma 7 3 2 4 6 2 2" xfId="59017" xr:uid="{00000000-0005-0000-0000-0000B9120000}"/>
    <cellStyle name="Comma 7 3 2 4 6 3" xfId="46420" xr:uid="{00000000-0005-0000-0000-0000BA120000}"/>
    <cellStyle name="Comma 7 3 2 4 6 4" xfId="36406" xr:uid="{00000000-0005-0000-0000-0000BB120000}"/>
    <cellStyle name="Comma 7 3 2 4 7" xfId="15565" xr:uid="{00000000-0005-0000-0000-0000BC120000}"/>
    <cellStyle name="Comma 7 3 2 4 7 2" xfId="50781" xr:uid="{00000000-0005-0000-0000-0000BD120000}"/>
    <cellStyle name="Comma 7 3 2 4 7 3" xfId="28170" xr:uid="{00000000-0005-0000-0000-0000BE120000}"/>
    <cellStyle name="Comma 7 3 2 4 8" xfId="12656" xr:uid="{00000000-0005-0000-0000-0000BF120000}"/>
    <cellStyle name="Comma 7 3 2 4 8 2" xfId="47874" xr:uid="{00000000-0005-0000-0000-0000C0120000}"/>
    <cellStyle name="Comma 7 3 2 4 9" xfId="38184" xr:uid="{00000000-0005-0000-0000-0000C1120000}"/>
    <cellStyle name="Comma 7 3 2 5" xfId="3386" xr:uid="{00000000-0005-0000-0000-0000C2120000}"/>
    <cellStyle name="Comma 7 3 2 5 10" xfId="26881" xr:uid="{00000000-0005-0000-0000-0000C3120000}"/>
    <cellStyle name="Comma 7 3 2 5 11" xfId="61285" xr:uid="{00000000-0005-0000-0000-0000C4120000}"/>
    <cellStyle name="Comma 7 3 2 5 2" xfId="5182" xr:uid="{00000000-0005-0000-0000-0000C5120000}"/>
    <cellStyle name="Comma 7 3 2 5 2 2" xfId="17828" xr:uid="{00000000-0005-0000-0000-0000C6120000}"/>
    <cellStyle name="Comma 7 3 2 5 2 2 2" xfId="53044" xr:uid="{00000000-0005-0000-0000-0000C7120000}"/>
    <cellStyle name="Comma 7 3 2 5 2 3" xfId="40447" xr:uid="{00000000-0005-0000-0000-0000C8120000}"/>
    <cellStyle name="Comma 7 3 2 5 2 4" xfId="30433" xr:uid="{00000000-0005-0000-0000-0000C9120000}"/>
    <cellStyle name="Comma 7 3 2 5 3" xfId="6652" xr:uid="{00000000-0005-0000-0000-0000CA120000}"/>
    <cellStyle name="Comma 7 3 2 5 3 2" xfId="19282" xr:uid="{00000000-0005-0000-0000-0000CB120000}"/>
    <cellStyle name="Comma 7 3 2 5 3 2 2" xfId="54498" xr:uid="{00000000-0005-0000-0000-0000CC120000}"/>
    <cellStyle name="Comma 7 3 2 5 3 3" xfId="41901" xr:uid="{00000000-0005-0000-0000-0000CD120000}"/>
    <cellStyle name="Comma 7 3 2 5 3 4" xfId="31887" xr:uid="{00000000-0005-0000-0000-0000CE120000}"/>
    <cellStyle name="Comma 7 3 2 5 4" xfId="8111" xr:uid="{00000000-0005-0000-0000-0000CF120000}"/>
    <cellStyle name="Comma 7 3 2 5 4 2" xfId="20736" xr:uid="{00000000-0005-0000-0000-0000D0120000}"/>
    <cellStyle name="Comma 7 3 2 5 4 2 2" xfId="55952" xr:uid="{00000000-0005-0000-0000-0000D1120000}"/>
    <cellStyle name="Comma 7 3 2 5 4 3" xfId="43355" xr:uid="{00000000-0005-0000-0000-0000D2120000}"/>
    <cellStyle name="Comma 7 3 2 5 4 4" xfId="33341" xr:uid="{00000000-0005-0000-0000-0000D3120000}"/>
    <cellStyle name="Comma 7 3 2 5 5" xfId="9892" xr:uid="{00000000-0005-0000-0000-0000D4120000}"/>
    <cellStyle name="Comma 7 3 2 5 5 2" xfId="22512" xr:uid="{00000000-0005-0000-0000-0000D5120000}"/>
    <cellStyle name="Comma 7 3 2 5 5 2 2" xfId="57728" xr:uid="{00000000-0005-0000-0000-0000D6120000}"/>
    <cellStyle name="Comma 7 3 2 5 5 3" xfId="45131" xr:uid="{00000000-0005-0000-0000-0000D7120000}"/>
    <cellStyle name="Comma 7 3 2 5 5 4" xfId="35117" xr:uid="{00000000-0005-0000-0000-0000D8120000}"/>
    <cellStyle name="Comma 7 3 2 5 6" xfId="11685" xr:uid="{00000000-0005-0000-0000-0000D9120000}"/>
    <cellStyle name="Comma 7 3 2 5 6 2" xfId="24288" xr:uid="{00000000-0005-0000-0000-0000DA120000}"/>
    <cellStyle name="Comma 7 3 2 5 6 2 2" xfId="59504" xr:uid="{00000000-0005-0000-0000-0000DB120000}"/>
    <cellStyle name="Comma 7 3 2 5 6 3" xfId="46907" xr:uid="{00000000-0005-0000-0000-0000DC120000}"/>
    <cellStyle name="Comma 7 3 2 5 6 4" xfId="36893" xr:uid="{00000000-0005-0000-0000-0000DD120000}"/>
    <cellStyle name="Comma 7 3 2 5 7" xfId="16052" xr:uid="{00000000-0005-0000-0000-0000DE120000}"/>
    <cellStyle name="Comma 7 3 2 5 7 2" xfId="51268" xr:uid="{00000000-0005-0000-0000-0000DF120000}"/>
    <cellStyle name="Comma 7 3 2 5 7 3" xfId="28657" xr:uid="{00000000-0005-0000-0000-0000E0120000}"/>
    <cellStyle name="Comma 7 3 2 5 8" xfId="14274" xr:uid="{00000000-0005-0000-0000-0000E1120000}"/>
    <cellStyle name="Comma 7 3 2 5 8 2" xfId="49492" xr:uid="{00000000-0005-0000-0000-0000E2120000}"/>
    <cellStyle name="Comma 7 3 2 5 9" xfId="38671" xr:uid="{00000000-0005-0000-0000-0000E3120000}"/>
    <cellStyle name="Comma 7 3 2 6" xfId="2547" xr:uid="{00000000-0005-0000-0000-0000E4120000}"/>
    <cellStyle name="Comma 7 3 2 6 10" xfId="26072" xr:uid="{00000000-0005-0000-0000-0000E5120000}"/>
    <cellStyle name="Comma 7 3 2 6 11" xfId="60476" xr:uid="{00000000-0005-0000-0000-0000E6120000}"/>
    <cellStyle name="Comma 7 3 2 6 2" xfId="4373" xr:uid="{00000000-0005-0000-0000-0000E7120000}"/>
    <cellStyle name="Comma 7 3 2 6 2 2" xfId="17019" xr:uid="{00000000-0005-0000-0000-0000E8120000}"/>
    <cellStyle name="Comma 7 3 2 6 2 2 2" xfId="52235" xr:uid="{00000000-0005-0000-0000-0000E9120000}"/>
    <cellStyle name="Comma 7 3 2 6 2 3" xfId="39638" xr:uid="{00000000-0005-0000-0000-0000EA120000}"/>
    <cellStyle name="Comma 7 3 2 6 2 4" xfId="29624" xr:uid="{00000000-0005-0000-0000-0000EB120000}"/>
    <cellStyle name="Comma 7 3 2 6 3" xfId="5843" xr:uid="{00000000-0005-0000-0000-0000EC120000}"/>
    <cellStyle name="Comma 7 3 2 6 3 2" xfId="18473" xr:uid="{00000000-0005-0000-0000-0000ED120000}"/>
    <cellStyle name="Comma 7 3 2 6 3 2 2" xfId="53689" xr:uid="{00000000-0005-0000-0000-0000EE120000}"/>
    <cellStyle name="Comma 7 3 2 6 3 3" xfId="41092" xr:uid="{00000000-0005-0000-0000-0000EF120000}"/>
    <cellStyle name="Comma 7 3 2 6 3 4" xfId="31078" xr:uid="{00000000-0005-0000-0000-0000F0120000}"/>
    <cellStyle name="Comma 7 3 2 6 4" xfId="7302" xr:uid="{00000000-0005-0000-0000-0000F1120000}"/>
    <cellStyle name="Comma 7 3 2 6 4 2" xfId="19927" xr:uid="{00000000-0005-0000-0000-0000F2120000}"/>
    <cellStyle name="Comma 7 3 2 6 4 2 2" xfId="55143" xr:uid="{00000000-0005-0000-0000-0000F3120000}"/>
    <cellStyle name="Comma 7 3 2 6 4 3" xfId="42546" xr:uid="{00000000-0005-0000-0000-0000F4120000}"/>
    <cellStyle name="Comma 7 3 2 6 4 4" xfId="32532" xr:uid="{00000000-0005-0000-0000-0000F5120000}"/>
    <cellStyle name="Comma 7 3 2 6 5" xfId="9083" xr:uid="{00000000-0005-0000-0000-0000F6120000}"/>
    <cellStyle name="Comma 7 3 2 6 5 2" xfId="21703" xr:uid="{00000000-0005-0000-0000-0000F7120000}"/>
    <cellStyle name="Comma 7 3 2 6 5 2 2" xfId="56919" xr:uid="{00000000-0005-0000-0000-0000F8120000}"/>
    <cellStyle name="Comma 7 3 2 6 5 3" xfId="44322" xr:uid="{00000000-0005-0000-0000-0000F9120000}"/>
    <cellStyle name="Comma 7 3 2 6 5 4" xfId="34308" xr:uid="{00000000-0005-0000-0000-0000FA120000}"/>
    <cellStyle name="Comma 7 3 2 6 6" xfId="10876" xr:uid="{00000000-0005-0000-0000-0000FB120000}"/>
    <cellStyle name="Comma 7 3 2 6 6 2" xfId="23479" xr:uid="{00000000-0005-0000-0000-0000FC120000}"/>
    <cellStyle name="Comma 7 3 2 6 6 2 2" xfId="58695" xr:uid="{00000000-0005-0000-0000-0000FD120000}"/>
    <cellStyle name="Comma 7 3 2 6 6 3" xfId="46098" xr:uid="{00000000-0005-0000-0000-0000FE120000}"/>
    <cellStyle name="Comma 7 3 2 6 6 4" xfId="36084" xr:uid="{00000000-0005-0000-0000-0000FF120000}"/>
    <cellStyle name="Comma 7 3 2 6 7" xfId="15243" xr:uid="{00000000-0005-0000-0000-000000130000}"/>
    <cellStyle name="Comma 7 3 2 6 7 2" xfId="50459" xr:uid="{00000000-0005-0000-0000-000001130000}"/>
    <cellStyle name="Comma 7 3 2 6 7 3" xfId="27848" xr:uid="{00000000-0005-0000-0000-000002130000}"/>
    <cellStyle name="Comma 7 3 2 6 8" xfId="13465" xr:uid="{00000000-0005-0000-0000-000003130000}"/>
    <cellStyle name="Comma 7 3 2 6 8 2" xfId="48683" xr:uid="{00000000-0005-0000-0000-000004130000}"/>
    <cellStyle name="Comma 7 3 2 6 9" xfId="37862" xr:uid="{00000000-0005-0000-0000-000005130000}"/>
    <cellStyle name="Comma 7 3 2 7" xfId="3710" xr:uid="{00000000-0005-0000-0000-000006130000}"/>
    <cellStyle name="Comma 7 3 2 7 2" xfId="8434" xr:uid="{00000000-0005-0000-0000-000007130000}"/>
    <cellStyle name="Comma 7 3 2 7 2 2" xfId="21059" xr:uid="{00000000-0005-0000-0000-000008130000}"/>
    <cellStyle name="Comma 7 3 2 7 2 2 2" xfId="56275" xr:uid="{00000000-0005-0000-0000-000009130000}"/>
    <cellStyle name="Comma 7 3 2 7 2 3" xfId="43678" xr:uid="{00000000-0005-0000-0000-00000A130000}"/>
    <cellStyle name="Comma 7 3 2 7 2 4" xfId="33664" xr:uid="{00000000-0005-0000-0000-00000B130000}"/>
    <cellStyle name="Comma 7 3 2 7 3" xfId="10215" xr:uid="{00000000-0005-0000-0000-00000C130000}"/>
    <cellStyle name="Comma 7 3 2 7 3 2" xfId="22835" xr:uid="{00000000-0005-0000-0000-00000D130000}"/>
    <cellStyle name="Comma 7 3 2 7 3 2 2" xfId="58051" xr:uid="{00000000-0005-0000-0000-00000E130000}"/>
    <cellStyle name="Comma 7 3 2 7 3 3" xfId="45454" xr:uid="{00000000-0005-0000-0000-00000F130000}"/>
    <cellStyle name="Comma 7 3 2 7 3 4" xfId="35440" xr:uid="{00000000-0005-0000-0000-000010130000}"/>
    <cellStyle name="Comma 7 3 2 7 4" xfId="12010" xr:uid="{00000000-0005-0000-0000-000011130000}"/>
    <cellStyle name="Comma 7 3 2 7 4 2" xfId="24611" xr:uid="{00000000-0005-0000-0000-000012130000}"/>
    <cellStyle name="Comma 7 3 2 7 4 2 2" xfId="59827" xr:uid="{00000000-0005-0000-0000-000013130000}"/>
    <cellStyle name="Comma 7 3 2 7 4 3" xfId="47230" xr:uid="{00000000-0005-0000-0000-000014130000}"/>
    <cellStyle name="Comma 7 3 2 7 4 4" xfId="37216" xr:uid="{00000000-0005-0000-0000-000015130000}"/>
    <cellStyle name="Comma 7 3 2 7 5" xfId="16375" xr:uid="{00000000-0005-0000-0000-000016130000}"/>
    <cellStyle name="Comma 7 3 2 7 5 2" xfId="51591" xr:uid="{00000000-0005-0000-0000-000017130000}"/>
    <cellStyle name="Comma 7 3 2 7 5 3" xfId="28980" xr:uid="{00000000-0005-0000-0000-000018130000}"/>
    <cellStyle name="Comma 7 3 2 7 6" xfId="14597" xr:uid="{00000000-0005-0000-0000-000019130000}"/>
    <cellStyle name="Comma 7 3 2 7 6 2" xfId="49815" xr:uid="{00000000-0005-0000-0000-00001A130000}"/>
    <cellStyle name="Comma 7 3 2 7 7" xfId="38994" xr:uid="{00000000-0005-0000-0000-00001B130000}"/>
    <cellStyle name="Comma 7 3 2 7 8" xfId="27204" xr:uid="{00000000-0005-0000-0000-00001C130000}"/>
    <cellStyle name="Comma 7 3 2 8" xfId="4047" xr:uid="{00000000-0005-0000-0000-00001D130000}"/>
    <cellStyle name="Comma 7 3 2 8 2" xfId="16697" xr:uid="{00000000-0005-0000-0000-00001E130000}"/>
    <cellStyle name="Comma 7 3 2 8 2 2" xfId="51913" xr:uid="{00000000-0005-0000-0000-00001F130000}"/>
    <cellStyle name="Comma 7 3 2 8 2 3" xfId="29302" xr:uid="{00000000-0005-0000-0000-000020130000}"/>
    <cellStyle name="Comma 7 3 2 8 3" xfId="13143" xr:uid="{00000000-0005-0000-0000-000021130000}"/>
    <cellStyle name="Comma 7 3 2 8 3 2" xfId="48361" xr:uid="{00000000-0005-0000-0000-000022130000}"/>
    <cellStyle name="Comma 7 3 2 8 4" xfId="39316" xr:uid="{00000000-0005-0000-0000-000023130000}"/>
    <cellStyle name="Comma 7 3 2 8 5" xfId="25750" xr:uid="{00000000-0005-0000-0000-000024130000}"/>
    <cellStyle name="Comma 7 3 2 9" xfId="5521" xr:uid="{00000000-0005-0000-0000-000025130000}"/>
    <cellStyle name="Comma 7 3 2 9 2" xfId="18151" xr:uid="{00000000-0005-0000-0000-000026130000}"/>
    <cellStyle name="Comma 7 3 2 9 2 2" xfId="53367" xr:uid="{00000000-0005-0000-0000-000027130000}"/>
    <cellStyle name="Comma 7 3 2 9 3" xfId="40770" xr:uid="{00000000-0005-0000-0000-000028130000}"/>
    <cellStyle name="Comma 7 3 2 9 4" xfId="30756" xr:uid="{00000000-0005-0000-0000-000029130000}"/>
    <cellStyle name="Comma 7 3 3" xfId="680" xr:uid="{00000000-0005-0000-0000-00002A130000}"/>
    <cellStyle name="Comma 7 3 3 10" xfId="10474" xr:uid="{00000000-0005-0000-0000-00002B130000}"/>
    <cellStyle name="Comma 7 3 3 10 2" xfId="23088" xr:uid="{00000000-0005-0000-0000-00002C130000}"/>
    <cellStyle name="Comma 7 3 3 10 2 2" xfId="58304" xr:uid="{00000000-0005-0000-0000-00002D130000}"/>
    <cellStyle name="Comma 7 3 3 10 3" xfId="45707" xr:uid="{00000000-0005-0000-0000-00002E130000}"/>
    <cellStyle name="Comma 7 3 3 10 4" xfId="35693" xr:uid="{00000000-0005-0000-0000-00002F130000}"/>
    <cellStyle name="Comma 7 3 3 11" xfId="15001" xr:uid="{00000000-0005-0000-0000-000030130000}"/>
    <cellStyle name="Comma 7 3 3 11 2" xfId="50217" xr:uid="{00000000-0005-0000-0000-000031130000}"/>
    <cellStyle name="Comma 7 3 3 11 3" xfId="27606" xr:uid="{00000000-0005-0000-0000-000032130000}"/>
    <cellStyle name="Comma 7 3 3 12" xfId="12414" xr:uid="{00000000-0005-0000-0000-000033130000}"/>
    <cellStyle name="Comma 7 3 3 12 2" xfId="47632" xr:uid="{00000000-0005-0000-0000-000034130000}"/>
    <cellStyle name="Comma 7 3 3 13" xfId="37620" xr:uid="{00000000-0005-0000-0000-000035130000}"/>
    <cellStyle name="Comma 7 3 3 14" xfId="25021" xr:uid="{00000000-0005-0000-0000-000036130000}"/>
    <cellStyle name="Comma 7 3 3 15" xfId="60234" xr:uid="{00000000-0005-0000-0000-000037130000}"/>
    <cellStyle name="Comma 7 3 3 2" xfId="3137" xr:uid="{00000000-0005-0000-0000-000038130000}"/>
    <cellStyle name="Comma 7 3 3 2 10" xfId="25505" xr:uid="{00000000-0005-0000-0000-000039130000}"/>
    <cellStyle name="Comma 7 3 3 2 11" xfId="61040" xr:uid="{00000000-0005-0000-0000-00003A130000}"/>
    <cellStyle name="Comma 7 3 3 2 2" xfId="4937" xr:uid="{00000000-0005-0000-0000-00003B130000}"/>
    <cellStyle name="Comma 7 3 3 2 2 2" xfId="17583" xr:uid="{00000000-0005-0000-0000-00003C130000}"/>
    <cellStyle name="Comma 7 3 3 2 2 2 2" xfId="52799" xr:uid="{00000000-0005-0000-0000-00003D130000}"/>
    <cellStyle name="Comma 7 3 3 2 2 2 3" xfId="30188" xr:uid="{00000000-0005-0000-0000-00003E130000}"/>
    <cellStyle name="Comma 7 3 3 2 2 3" xfId="14029" xr:uid="{00000000-0005-0000-0000-00003F130000}"/>
    <cellStyle name="Comma 7 3 3 2 2 3 2" xfId="49247" xr:uid="{00000000-0005-0000-0000-000040130000}"/>
    <cellStyle name="Comma 7 3 3 2 2 4" xfId="40202" xr:uid="{00000000-0005-0000-0000-000041130000}"/>
    <cellStyle name="Comma 7 3 3 2 2 5" xfId="26636" xr:uid="{00000000-0005-0000-0000-000042130000}"/>
    <cellStyle name="Comma 7 3 3 2 3" xfId="6407" xr:uid="{00000000-0005-0000-0000-000043130000}"/>
    <cellStyle name="Comma 7 3 3 2 3 2" xfId="19037" xr:uid="{00000000-0005-0000-0000-000044130000}"/>
    <cellStyle name="Comma 7 3 3 2 3 2 2" xfId="54253" xr:uid="{00000000-0005-0000-0000-000045130000}"/>
    <cellStyle name="Comma 7 3 3 2 3 3" xfId="41656" xr:uid="{00000000-0005-0000-0000-000046130000}"/>
    <cellStyle name="Comma 7 3 3 2 3 4" xfId="31642" xr:uid="{00000000-0005-0000-0000-000047130000}"/>
    <cellStyle name="Comma 7 3 3 2 4" xfId="7866" xr:uid="{00000000-0005-0000-0000-000048130000}"/>
    <cellStyle name="Comma 7 3 3 2 4 2" xfId="20491" xr:uid="{00000000-0005-0000-0000-000049130000}"/>
    <cellStyle name="Comma 7 3 3 2 4 2 2" xfId="55707" xr:uid="{00000000-0005-0000-0000-00004A130000}"/>
    <cellStyle name="Comma 7 3 3 2 4 3" xfId="43110" xr:uid="{00000000-0005-0000-0000-00004B130000}"/>
    <cellStyle name="Comma 7 3 3 2 4 4" xfId="33096" xr:uid="{00000000-0005-0000-0000-00004C130000}"/>
    <cellStyle name="Comma 7 3 3 2 5" xfId="9647" xr:uid="{00000000-0005-0000-0000-00004D130000}"/>
    <cellStyle name="Comma 7 3 3 2 5 2" xfId="22267" xr:uid="{00000000-0005-0000-0000-00004E130000}"/>
    <cellStyle name="Comma 7 3 3 2 5 2 2" xfId="57483" xr:uid="{00000000-0005-0000-0000-00004F130000}"/>
    <cellStyle name="Comma 7 3 3 2 5 3" xfId="44886" xr:uid="{00000000-0005-0000-0000-000050130000}"/>
    <cellStyle name="Comma 7 3 3 2 5 4" xfId="34872" xr:uid="{00000000-0005-0000-0000-000051130000}"/>
    <cellStyle name="Comma 7 3 3 2 6" xfId="11440" xr:uid="{00000000-0005-0000-0000-000052130000}"/>
    <cellStyle name="Comma 7 3 3 2 6 2" xfId="24043" xr:uid="{00000000-0005-0000-0000-000053130000}"/>
    <cellStyle name="Comma 7 3 3 2 6 2 2" xfId="59259" xr:uid="{00000000-0005-0000-0000-000054130000}"/>
    <cellStyle name="Comma 7 3 3 2 6 3" xfId="46662" xr:uid="{00000000-0005-0000-0000-000055130000}"/>
    <cellStyle name="Comma 7 3 3 2 6 4" xfId="36648" xr:uid="{00000000-0005-0000-0000-000056130000}"/>
    <cellStyle name="Comma 7 3 3 2 7" xfId="15807" xr:uid="{00000000-0005-0000-0000-000057130000}"/>
    <cellStyle name="Comma 7 3 3 2 7 2" xfId="51023" xr:uid="{00000000-0005-0000-0000-000058130000}"/>
    <cellStyle name="Comma 7 3 3 2 7 3" xfId="28412" xr:uid="{00000000-0005-0000-0000-000059130000}"/>
    <cellStyle name="Comma 7 3 3 2 8" xfId="12898" xr:uid="{00000000-0005-0000-0000-00005A130000}"/>
    <cellStyle name="Comma 7 3 3 2 8 2" xfId="48116" xr:uid="{00000000-0005-0000-0000-00005B130000}"/>
    <cellStyle name="Comma 7 3 3 2 9" xfId="38426" xr:uid="{00000000-0005-0000-0000-00005C130000}"/>
    <cellStyle name="Comma 7 3 3 3" xfId="3466" xr:uid="{00000000-0005-0000-0000-00005D130000}"/>
    <cellStyle name="Comma 7 3 3 3 10" xfId="26961" xr:uid="{00000000-0005-0000-0000-00005E130000}"/>
    <cellStyle name="Comma 7 3 3 3 11" xfId="61365" xr:uid="{00000000-0005-0000-0000-00005F130000}"/>
    <cellStyle name="Comma 7 3 3 3 2" xfId="5262" xr:uid="{00000000-0005-0000-0000-000060130000}"/>
    <cellStyle name="Comma 7 3 3 3 2 2" xfId="17908" xr:uid="{00000000-0005-0000-0000-000061130000}"/>
    <cellStyle name="Comma 7 3 3 3 2 2 2" xfId="53124" xr:uid="{00000000-0005-0000-0000-000062130000}"/>
    <cellStyle name="Comma 7 3 3 3 2 3" xfId="40527" xr:uid="{00000000-0005-0000-0000-000063130000}"/>
    <cellStyle name="Comma 7 3 3 3 2 4" xfId="30513" xr:uid="{00000000-0005-0000-0000-000064130000}"/>
    <cellStyle name="Comma 7 3 3 3 3" xfId="6732" xr:uid="{00000000-0005-0000-0000-000065130000}"/>
    <cellStyle name="Comma 7 3 3 3 3 2" xfId="19362" xr:uid="{00000000-0005-0000-0000-000066130000}"/>
    <cellStyle name="Comma 7 3 3 3 3 2 2" xfId="54578" xr:uid="{00000000-0005-0000-0000-000067130000}"/>
    <cellStyle name="Comma 7 3 3 3 3 3" xfId="41981" xr:uid="{00000000-0005-0000-0000-000068130000}"/>
    <cellStyle name="Comma 7 3 3 3 3 4" xfId="31967" xr:uid="{00000000-0005-0000-0000-000069130000}"/>
    <cellStyle name="Comma 7 3 3 3 4" xfId="8191" xr:uid="{00000000-0005-0000-0000-00006A130000}"/>
    <cellStyle name="Comma 7 3 3 3 4 2" xfId="20816" xr:uid="{00000000-0005-0000-0000-00006B130000}"/>
    <cellStyle name="Comma 7 3 3 3 4 2 2" xfId="56032" xr:uid="{00000000-0005-0000-0000-00006C130000}"/>
    <cellStyle name="Comma 7 3 3 3 4 3" xfId="43435" xr:uid="{00000000-0005-0000-0000-00006D130000}"/>
    <cellStyle name="Comma 7 3 3 3 4 4" xfId="33421" xr:uid="{00000000-0005-0000-0000-00006E130000}"/>
    <cellStyle name="Comma 7 3 3 3 5" xfId="9972" xr:uid="{00000000-0005-0000-0000-00006F130000}"/>
    <cellStyle name="Comma 7 3 3 3 5 2" xfId="22592" xr:uid="{00000000-0005-0000-0000-000070130000}"/>
    <cellStyle name="Comma 7 3 3 3 5 2 2" xfId="57808" xr:uid="{00000000-0005-0000-0000-000071130000}"/>
    <cellStyle name="Comma 7 3 3 3 5 3" xfId="45211" xr:uid="{00000000-0005-0000-0000-000072130000}"/>
    <cellStyle name="Comma 7 3 3 3 5 4" xfId="35197" xr:uid="{00000000-0005-0000-0000-000073130000}"/>
    <cellStyle name="Comma 7 3 3 3 6" xfId="11765" xr:uid="{00000000-0005-0000-0000-000074130000}"/>
    <cellStyle name="Comma 7 3 3 3 6 2" xfId="24368" xr:uid="{00000000-0005-0000-0000-000075130000}"/>
    <cellStyle name="Comma 7 3 3 3 6 2 2" xfId="59584" xr:uid="{00000000-0005-0000-0000-000076130000}"/>
    <cellStyle name="Comma 7 3 3 3 6 3" xfId="46987" xr:uid="{00000000-0005-0000-0000-000077130000}"/>
    <cellStyle name="Comma 7 3 3 3 6 4" xfId="36973" xr:uid="{00000000-0005-0000-0000-000078130000}"/>
    <cellStyle name="Comma 7 3 3 3 7" xfId="16132" xr:uid="{00000000-0005-0000-0000-000079130000}"/>
    <cellStyle name="Comma 7 3 3 3 7 2" xfId="51348" xr:uid="{00000000-0005-0000-0000-00007A130000}"/>
    <cellStyle name="Comma 7 3 3 3 7 3" xfId="28737" xr:uid="{00000000-0005-0000-0000-00007B130000}"/>
    <cellStyle name="Comma 7 3 3 3 8" xfId="14354" xr:uid="{00000000-0005-0000-0000-00007C130000}"/>
    <cellStyle name="Comma 7 3 3 3 8 2" xfId="49572" xr:uid="{00000000-0005-0000-0000-00007D130000}"/>
    <cellStyle name="Comma 7 3 3 3 9" xfId="38751" xr:uid="{00000000-0005-0000-0000-00007E130000}"/>
    <cellStyle name="Comma 7 3 3 4" xfId="2628" xr:uid="{00000000-0005-0000-0000-00007F130000}"/>
    <cellStyle name="Comma 7 3 3 4 10" xfId="26152" xr:uid="{00000000-0005-0000-0000-000080130000}"/>
    <cellStyle name="Comma 7 3 3 4 11" xfId="60556" xr:uid="{00000000-0005-0000-0000-000081130000}"/>
    <cellStyle name="Comma 7 3 3 4 2" xfId="4453" xr:uid="{00000000-0005-0000-0000-000082130000}"/>
    <cellStyle name="Comma 7 3 3 4 2 2" xfId="17099" xr:uid="{00000000-0005-0000-0000-000083130000}"/>
    <cellStyle name="Comma 7 3 3 4 2 2 2" xfId="52315" xr:uid="{00000000-0005-0000-0000-000084130000}"/>
    <cellStyle name="Comma 7 3 3 4 2 3" xfId="39718" xr:uid="{00000000-0005-0000-0000-000085130000}"/>
    <cellStyle name="Comma 7 3 3 4 2 4" xfId="29704" xr:uid="{00000000-0005-0000-0000-000086130000}"/>
    <cellStyle name="Comma 7 3 3 4 3" xfId="5923" xr:uid="{00000000-0005-0000-0000-000087130000}"/>
    <cellStyle name="Comma 7 3 3 4 3 2" xfId="18553" xr:uid="{00000000-0005-0000-0000-000088130000}"/>
    <cellStyle name="Comma 7 3 3 4 3 2 2" xfId="53769" xr:uid="{00000000-0005-0000-0000-000089130000}"/>
    <cellStyle name="Comma 7 3 3 4 3 3" xfId="41172" xr:uid="{00000000-0005-0000-0000-00008A130000}"/>
    <cellStyle name="Comma 7 3 3 4 3 4" xfId="31158" xr:uid="{00000000-0005-0000-0000-00008B130000}"/>
    <cellStyle name="Comma 7 3 3 4 4" xfId="7382" xr:uid="{00000000-0005-0000-0000-00008C130000}"/>
    <cellStyle name="Comma 7 3 3 4 4 2" xfId="20007" xr:uid="{00000000-0005-0000-0000-00008D130000}"/>
    <cellStyle name="Comma 7 3 3 4 4 2 2" xfId="55223" xr:uid="{00000000-0005-0000-0000-00008E130000}"/>
    <cellStyle name="Comma 7 3 3 4 4 3" xfId="42626" xr:uid="{00000000-0005-0000-0000-00008F130000}"/>
    <cellStyle name="Comma 7 3 3 4 4 4" xfId="32612" xr:uid="{00000000-0005-0000-0000-000090130000}"/>
    <cellStyle name="Comma 7 3 3 4 5" xfId="9163" xr:uid="{00000000-0005-0000-0000-000091130000}"/>
    <cellStyle name="Comma 7 3 3 4 5 2" xfId="21783" xr:uid="{00000000-0005-0000-0000-000092130000}"/>
    <cellStyle name="Comma 7 3 3 4 5 2 2" xfId="56999" xr:uid="{00000000-0005-0000-0000-000093130000}"/>
    <cellStyle name="Comma 7 3 3 4 5 3" xfId="44402" xr:uid="{00000000-0005-0000-0000-000094130000}"/>
    <cellStyle name="Comma 7 3 3 4 5 4" xfId="34388" xr:uid="{00000000-0005-0000-0000-000095130000}"/>
    <cellStyle name="Comma 7 3 3 4 6" xfId="10956" xr:uid="{00000000-0005-0000-0000-000096130000}"/>
    <cellStyle name="Comma 7 3 3 4 6 2" xfId="23559" xr:uid="{00000000-0005-0000-0000-000097130000}"/>
    <cellStyle name="Comma 7 3 3 4 6 2 2" xfId="58775" xr:uid="{00000000-0005-0000-0000-000098130000}"/>
    <cellStyle name="Comma 7 3 3 4 6 3" xfId="46178" xr:uid="{00000000-0005-0000-0000-000099130000}"/>
    <cellStyle name="Comma 7 3 3 4 6 4" xfId="36164" xr:uid="{00000000-0005-0000-0000-00009A130000}"/>
    <cellStyle name="Comma 7 3 3 4 7" xfId="15323" xr:uid="{00000000-0005-0000-0000-00009B130000}"/>
    <cellStyle name="Comma 7 3 3 4 7 2" xfId="50539" xr:uid="{00000000-0005-0000-0000-00009C130000}"/>
    <cellStyle name="Comma 7 3 3 4 7 3" xfId="27928" xr:uid="{00000000-0005-0000-0000-00009D130000}"/>
    <cellStyle name="Comma 7 3 3 4 8" xfId="13545" xr:uid="{00000000-0005-0000-0000-00009E130000}"/>
    <cellStyle name="Comma 7 3 3 4 8 2" xfId="48763" xr:uid="{00000000-0005-0000-0000-00009F130000}"/>
    <cellStyle name="Comma 7 3 3 4 9" xfId="37942" xr:uid="{00000000-0005-0000-0000-0000A0130000}"/>
    <cellStyle name="Comma 7 3 3 5" xfId="3791" xr:uid="{00000000-0005-0000-0000-0000A1130000}"/>
    <cellStyle name="Comma 7 3 3 5 2" xfId="8514" xr:uid="{00000000-0005-0000-0000-0000A2130000}"/>
    <cellStyle name="Comma 7 3 3 5 2 2" xfId="21139" xr:uid="{00000000-0005-0000-0000-0000A3130000}"/>
    <cellStyle name="Comma 7 3 3 5 2 2 2" xfId="56355" xr:uid="{00000000-0005-0000-0000-0000A4130000}"/>
    <cellStyle name="Comma 7 3 3 5 2 3" xfId="43758" xr:uid="{00000000-0005-0000-0000-0000A5130000}"/>
    <cellStyle name="Comma 7 3 3 5 2 4" xfId="33744" xr:uid="{00000000-0005-0000-0000-0000A6130000}"/>
    <cellStyle name="Comma 7 3 3 5 3" xfId="10295" xr:uid="{00000000-0005-0000-0000-0000A7130000}"/>
    <cellStyle name="Comma 7 3 3 5 3 2" xfId="22915" xr:uid="{00000000-0005-0000-0000-0000A8130000}"/>
    <cellStyle name="Comma 7 3 3 5 3 2 2" xfId="58131" xr:uid="{00000000-0005-0000-0000-0000A9130000}"/>
    <cellStyle name="Comma 7 3 3 5 3 3" xfId="45534" xr:uid="{00000000-0005-0000-0000-0000AA130000}"/>
    <cellStyle name="Comma 7 3 3 5 3 4" xfId="35520" xr:uid="{00000000-0005-0000-0000-0000AB130000}"/>
    <cellStyle name="Comma 7 3 3 5 4" xfId="12090" xr:uid="{00000000-0005-0000-0000-0000AC130000}"/>
    <cellStyle name="Comma 7 3 3 5 4 2" xfId="24691" xr:uid="{00000000-0005-0000-0000-0000AD130000}"/>
    <cellStyle name="Comma 7 3 3 5 4 2 2" xfId="59907" xr:uid="{00000000-0005-0000-0000-0000AE130000}"/>
    <cellStyle name="Comma 7 3 3 5 4 3" xfId="47310" xr:uid="{00000000-0005-0000-0000-0000AF130000}"/>
    <cellStyle name="Comma 7 3 3 5 4 4" xfId="37296" xr:uid="{00000000-0005-0000-0000-0000B0130000}"/>
    <cellStyle name="Comma 7 3 3 5 5" xfId="16455" xr:uid="{00000000-0005-0000-0000-0000B1130000}"/>
    <cellStyle name="Comma 7 3 3 5 5 2" xfId="51671" xr:uid="{00000000-0005-0000-0000-0000B2130000}"/>
    <cellStyle name="Comma 7 3 3 5 5 3" xfId="29060" xr:uid="{00000000-0005-0000-0000-0000B3130000}"/>
    <cellStyle name="Comma 7 3 3 5 6" xfId="14677" xr:uid="{00000000-0005-0000-0000-0000B4130000}"/>
    <cellStyle name="Comma 7 3 3 5 6 2" xfId="49895" xr:uid="{00000000-0005-0000-0000-0000B5130000}"/>
    <cellStyle name="Comma 7 3 3 5 7" xfId="39074" xr:uid="{00000000-0005-0000-0000-0000B6130000}"/>
    <cellStyle name="Comma 7 3 3 5 8" xfId="27284" xr:uid="{00000000-0005-0000-0000-0000B7130000}"/>
    <cellStyle name="Comma 7 3 3 6" xfId="4131" xr:uid="{00000000-0005-0000-0000-0000B8130000}"/>
    <cellStyle name="Comma 7 3 3 6 2" xfId="16777" xr:uid="{00000000-0005-0000-0000-0000B9130000}"/>
    <cellStyle name="Comma 7 3 3 6 2 2" xfId="51993" xr:uid="{00000000-0005-0000-0000-0000BA130000}"/>
    <cellStyle name="Comma 7 3 3 6 2 3" xfId="29382" xr:uid="{00000000-0005-0000-0000-0000BB130000}"/>
    <cellStyle name="Comma 7 3 3 6 3" xfId="13223" xr:uid="{00000000-0005-0000-0000-0000BC130000}"/>
    <cellStyle name="Comma 7 3 3 6 3 2" xfId="48441" xr:uid="{00000000-0005-0000-0000-0000BD130000}"/>
    <cellStyle name="Comma 7 3 3 6 4" xfId="39396" xr:uid="{00000000-0005-0000-0000-0000BE130000}"/>
    <cellStyle name="Comma 7 3 3 6 5" xfId="25830" xr:uid="{00000000-0005-0000-0000-0000BF130000}"/>
    <cellStyle name="Comma 7 3 3 7" xfId="5601" xr:uid="{00000000-0005-0000-0000-0000C0130000}"/>
    <cellStyle name="Comma 7 3 3 7 2" xfId="18231" xr:uid="{00000000-0005-0000-0000-0000C1130000}"/>
    <cellStyle name="Comma 7 3 3 7 2 2" xfId="53447" xr:uid="{00000000-0005-0000-0000-0000C2130000}"/>
    <cellStyle name="Comma 7 3 3 7 3" xfId="40850" xr:uid="{00000000-0005-0000-0000-0000C3130000}"/>
    <cellStyle name="Comma 7 3 3 7 4" xfId="30836" xr:uid="{00000000-0005-0000-0000-0000C4130000}"/>
    <cellStyle name="Comma 7 3 3 8" xfId="7060" xr:uid="{00000000-0005-0000-0000-0000C5130000}"/>
    <cellStyle name="Comma 7 3 3 8 2" xfId="19685" xr:uid="{00000000-0005-0000-0000-0000C6130000}"/>
    <cellStyle name="Comma 7 3 3 8 2 2" xfId="54901" xr:uid="{00000000-0005-0000-0000-0000C7130000}"/>
    <cellStyle name="Comma 7 3 3 8 3" xfId="42304" xr:uid="{00000000-0005-0000-0000-0000C8130000}"/>
    <cellStyle name="Comma 7 3 3 8 4" xfId="32290" xr:uid="{00000000-0005-0000-0000-0000C9130000}"/>
    <cellStyle name="Comma 7 3 3 9" xfId="8841" xr:uid="{00000000-0005-0000-0000-0000CA130000}"/>
    <cellStyle name="Comma 7 3 3 9 2" xfId="21461" xr:uid="{00000000-0005-0000-0000-0000CB130000}"/>
    <cellStyle name="Comma 7 3 3 9 2 2" xfId="56677" xr:uid="{00000000-0005-0000-0000-0000CC130000}"/>
    <cellStyle name="Comma 7 3 3 9 3" xfId="44080" xr:uid="{00000000-0005-0000-0000-0000CD130000}"/>
    <cellStyle name="Comma 7 3 3 9 4" xfId="34066" xr:uid="{00000000-0005-0000-0000-0000CE130000}"/>
    <cellStyle name="Comma 7 3 4" xfId="2967" xr:uid="{00000000-0005-0000-0000-0000CF130000}"/>
    <cellStyle name="Comma 7 3 4 10" xfId="25346" xr:uid="{00000000-0005-0000-0000-0000D0130000}"/>
    <cellStyle name="Comma 7 3 4 11" xfId="60881" xr:uid="{00000000-0005-0000-0000-0000D1130000}"/>
    <cellStyle name="Comma 7 3 4 2" xfId="4778" xr:uid="{00000000-0005-0000-0000-0000D2130000}"/>
    <cellStyle name="Comma 7 3 4 2 2" xfId="17424" xr:uid="{00000000-0005-0000-0000-0000D3130000}"/>
    <cellStyle name="Comma 7 3 4 2 2 2" xfId="52640" xr:uid="{00000000-0005-0000-0000-0000D4130000}"/>
    <cellStyle name="Comma 7 3 4 2 2 3" xfId="30029" xr:uid="{00000000-0005-0000-0000-0000D5130000}"/>
    <cellStyle name="Comma 7 3 4 2 3" xfId="13870" xr:uid="{00000000-0005-0000-0000-0000D6130000}"/>
    <cellStyle name="Comma 7 3 4 2 3 2" xfId="49088" xr:uid="{00000000-0005-0000-0000-0000D7130000}"/>
    <cellStyle name="Comma 7 3 4 2 4" xfId="40043" xr:uid="{00000000-0005-0000-0000-0000D8130000}"/>
    <cellStyle name="Comma 7 3 4 2 5" xfId="26477" xr:uid="{00000000-0005-0000-0000-0000D9130000}"/>
    <cellStyle name="Comma 7 3 4 3" xfId="6248" xr:uid="{00000000-0005-0000-0000-0000DA130000}"/>
    <cellStyle name="Comma 7 3 4 3 2" xfId="18878" xr:uid="{00000000-0005-0000-0000-0000DB130000}"/>
    <cellStyle name="Comma 7 3 4 3 2 2" xfId="54094" xr:uid="{00000000-0005-0000-0000-0000DC130000}"/>
    <cellStyle name="Comma 7 3 4 3 3" xfId="41497" xr:uid="{00000000-0005-0000-0000-0000DD130000}"/>
    <cellStyle name="Comma 7 3 4 3 4" xfId="31483" xr:uid="{00000000-0005-0000-0000-0000DE130000}"/>
    <cellStyle name="Comma 7 3 4 4" xfId="7707" xr:uid="{00000000-0005-0000-0000-0000DF130000}"/>
    <cellStyle name="Comma 7 3 4 4 2" xfId="20332" xr:uid="{00000000-0005-0000-0000-0000E0130000}"/>
    <cellStyle name="Comma 7 3 4 4 2 2" xfId="55548" xr:uid="{00000000-0005-0000-0000-0000E1130000}"/>
    <cellStyle name="Comma 7 3 4 4 3" xfId="42951" xr:uid="{00000000-0005-0000-0000-0000E2130000}"/>
    <cellStyle name="Comma 7 3 4 4 4" xfId="32937" xr:uid="{00000000-0005-0000-0000-0000E3130000}"/>
    <cellStyle name="Comma 7 3 4 5" xfId="9488" xr:uid="{00000000-0005-0000-0000-0000E4130000}"/>
    <cellStyle name="Comma 7 3 4 5 2" xfId="22108" xr:uid="{00000000-0005-0000-0000-0000E5130000}"/>
    <cellStyle name="Comma 7 3 4 5 2 2" xfId="57324" xr:uid="{00000000-0005-0000-0000-0000E6130000}"/>
    <cellStyle name="Comma 7 3 4 5 3" xfId="44727" xr:uid="{00000000-0005-0000-0000-0000E7130000}"/>
    <cellStyle name="Comma 7 3 4 5 4" xfId="34713" xr:uid="{00000000-0005-0000-0000-0000E8130000}"/>
    <cellStyle name="Comma 7 3 4 6" xfId="11281" xr:uid="{00000000-0005-0000-0000-0000E9130000}"/>
    <cellStyle name="Comma 7 3 4 6 2" xfId="23884" xr:uid="{00000000-0005-0000-0000-0000EA130000}"/>
    <cellStyle name="Comma 7 3 4 6 2 2" xfId="59100" xr:uid="{00000000-0005-0000-0000-0000EB130000}"/>
    <cellStyle name="Comma 7 3 4 6 3" xfId="46503" xr:uid="{00000000-0005-0000-0000-0000EC130000}"/>
    <cellStyle name="Comma 7 3 4 6 4" xfId="36489" xr:uid="{00000000-0005-0000-0000-0000ED130000}"/>
    <cellStyle name="Comma 7 3 4 7" xfId="15648" xr:uid="{00000000-0005-0000-0000-0000EE130000}"/>
    <cellStyle name="Comma 7 3 4 7 2" xfId="50864" xr:uid="{00000000-0005-0000-0000-0000EF130000}"/>
    <cellStyle name="Comma 7 3 4 7 3" xfId="28253" xr:uid="{00000000-0005-0000-0000-0000F0130000}"/>
    <cellStyle name="Comma 7 3 4 8" xfId="12739" xr:uid="{00000000-0005-0000-0000-0000F1130000}"/>
    <cellStyle name="Comma 7 3 4 8 2" xfId="47957" xr:uid="{00000000-0005-0000-0000-0000F2130000}"/>
    <cellStyle name="Comma 7 3 4 9" xfId="38267" xr:uid="{00000000-0005-0000-0000-0000F3130000}"/>
    <cellStyle name="Comma 7 3 5" xfId="2801" xr:uid="{00000000-0005-0000-0000-0000F4130000}"/>
    <cellStyle name="Comma 7 3 5 10" xfId="25191" xr:uid="{00000000-0005-0000-0000-0000F5130000}"/>
    <cellStyle name="Comma 7 3 5 11" xfId="60726" xr:uid="{00000000-0005-0000-0000-0000F6130000}"/>
    <cellStyle name="Comma 7 3 5 2" xfId="4623" xr:uid="{00000000-0005-0000-0000-0000F7130000}"/>
    <cellStyle name="Comma 7 3 5 2 2" xfId="17269" xr:uid="{00000000-0005-0000-0000-0000F8130000}"/>
    <cellStyle name="Comma 7 3 5 2 2 2" xfId="52485" xr:uid="{00000000-0005-0000-0000-0000F9130000}"/>
    <cellStyle name="Comma 7 3 5 2 2 3" xfId="29874" xr:uid="{00000000-0005-0000-0000-0000FA130000}"/>
    <cellStyle name="Comma 7 3 5 2 3" xfId="13715" xr:uid="{00000000-0005-0000-0000-0000FB130000}"/>
    <cellStyle name="Comma 7 3 5 2 3 2" xfId="48933" xr:uid="{00000000-0005-0000-0000-0000FC130000}"/>
    <cellStyle name="Comma 7 3 5 2 4" xfId="39888" xr:uid="{00000000-0005-0000-0000-0000FD130000}"/>
    <cellStyle name="Comma 7 3 5 2 5" xfId="26322" xr:uid="{00000000-0005-0000-0000-0000FE130000}"/>
    <cellStyle name="Comma 7 3 5 3" xfId="6093" xr:uid="{00000000-0005-0000-0000-0000FF130000}"/>
    <cellStyle name="Comma 7 3 5 3 2" xfId="18723" xr:uid="{00000000-0005-0000-0000-000000140000}"/>
    <cellStyle name="Comma 7 3 5 3 2 2" xfId="53939" xr:uid="{00000000-0005-0000-0000-000001140000}"/>
    <cellStyle name="Comma 7 3 5 3 3" xfId="41342" xr:uid="{00000000-0005-0000-0000-000002140000}"/>
    <cellStyle name="Comma 7 3 5 3 4" xfId="31328" xr:uid="{00000000-0005-0000-0000-000003140000}"/>
    <cellStyle name="Comma 7 3 5 4" xfId="7552" xr:uid="{00000000-0005-0000-0000-000004140000}"/>
    <cellStyle name="Comma 7 3 5 4 2" xfId="20177" xr:uid="{00000000-0005-0000-0000-000005140000}"/>
    <cellStyle name="Comma 7 3 5 4 2 2" xfId="55393" xr:uid="{00000000-0005-0000-0000-000006140000}"/>
    <cellStyle name="Comma 7 3 5 4 3" xfId="42796" xr:uid="{00000000-0005-0000-0000-000007140000}"/>
    <cellStyle name="Comma 7 3 5 4 4" xfId="32782" xr:uid="{00000000-0005-0000-0000-000008140000}"/>
    <cellStyle name="Comma 7 3 5 5" xfId="9333" xr:uid="{00000000-0005-0000-0000-000009140000}"/>
    <cellStyle name="Comma 7 3 5 5 2" xfId="21953" xr:uid="{00000000-0005-0000-0000-00000A140000}"/>
    <cellStyle name="Comma 7 3 5 5 2 2" xfId="57169" xr:uid="{00000000-0005-0000-0000-00000B140000}"/>
    <cellStyle name="Comma 7 3 5 5 3" xfId="44572" xr:uid="{00000000-0005-0000-0000-00000C140000}"/>
    <cellStyle name="Comma 7 3 5 5 4" xfId="34558" xr:uid="{00000000-0005-0000-0000-00000D140000}"/>
    <cellStyle name="Comma 7 3 5 6" xfId="11126" xr:uid="{00000000-0005-0000-0000-00000E140000}"/>
    <cellStyle name="Comma 7 3 5 6 2" xfId="23729" xr:uid="{00000000-0005-0000-0000-00000F140000}"/>
    <cellStyle name="Comma 7 3 5 6 2 2" xfId="58945" xr:uid="{00000000-0005-0000-0000-000010140000}"/>
    <cellStyle name="Comma 7 3 5 6 3" xfId="46348" xr:uid="{00000000-0005-0000-0000-000011140000}"/>
    <cellStyle name="Comma 7 3 5 6 4" xfId="36334" xr:uid="{00000000-0005-0000-0000-000012140000}"/>
    <cellStyle name="Comma 7 3 5 7" xfId="15493" xr:uid="{00000000-0005-0000-0000-000013140000}"/>
    <cellStyle name="Comma 7 3 5 7 2" xfId="50709" xr:uid="{00000000-0005-0000-0000-000014140000}"/>
    <cellStyle name="Comma 7 3 5 7 3" xfId="28098" xr:uid="{00000000-0005-0000-0000-000015140000}"/>
    <cellStyle name="Comma 7 3 5 8" xfId="12584" xr:uid="{00000000-0005-0000-0000-000016140000}"/>
    <cellStyle name="Comma 7 3 5 8 2" xfId="47802" xr:uid="{00000000-0005-0000-0000-000017140000}"/>
    <cellStyle name="Comma 7 3 5 9" xfId="38112" xr:uid="{00000000-0005-0000-0000-000018140000}"/>
    <cellStyle name="Comma 7 3 6" xfId="3314" xr:uid="{00000000-0005-0000-0000-000019140000}"/>
    <cellStyle name="Comma 7 3 6 10" xfId="26809" xr:uid="{00000000-0005-0000-0000-00001A140000}"/>
    <cellStyle name="Comma 7 3 6 11" xfId="61213" xr:uid="{00000000-0005-0000-0000-00001B140000}"/>
    <cellStyle name="Comma 7 3 6 2" xfId="5110" xr:uid="{00000000-0005-0000-0000-00001C140000}"/>
    <cellStyle name="Comma 7 3 6 2 2" xfId="17756" xr:uid="{00000000-0005-0000-0000-00001D140000}"/>
    <cellStyle name="Comma 7 3 6 2 2 2" xfId="52972" xr:uid="{00000000-0005-0000-0000-00001E140000}"/>
    <cellStyle name="Comma 7 3 6 2 3" xfId="40375" xr:uid="{00000000-0005-0000-0000-00001F140000}"/>
    <cellStyle name="Comma 7 3 6 2 4" xfId="30361" xr:uid="{00000000-0005-0000-0000-000020140000}"/>
    <cellStyle name="Comma 7 3 6 3" xfId="6580" xr:uid="{00000000-0005-0000-0000-000021140000}"/>
    <cellStyle name="Comma 7 3 6 3 2" xfId="19210" xr:uid="{00000000-0005-0000-0000-000022140000}"/>
    <cellStyle name="Comma 7 3 6 3 2 2" xfId="54426" xr:uid="{00000000-0005-0000-0000-000023140000}"/>
    <cellStyle name="Comma 7 3 6 3 3" xfId="41829" xr:uid="{00000000-0005-0000-0000-000024140000}"/>
    <cellStyle name="Comma 7 3 6 3 4" xfId="31815" xr:uid="{00000000-0005-0000-0000-000025140000}"/>
    <cellStyle name="Comma 7 3 6 4" xfId="8039" xr:uid="{00000000-0005-0000-0000-000026140000}"/>
    <cellStyle name="Comma 7 3 6 4 2" xfId="20664" xr:uid="{00000000-0005-0000-0000-000027140000}"/>
    <cellStyle name="Comma 7 3 6 4 2 2" xfId="55880" xr:uid="{00000000-0005-0000-0000-000028140000}"/>
    <cellStyle name="Comma 7 3 6 4 3" xfId="43283" xr:uid="{00000000-0005-0000-0000-000029140000}"/>
    <cellStyle name="Comma 7 3 6 4 4" xfId="33269" xr:uid="{00000000-0005-0000-0000-00002A140000}"/>
    <cellStyle name="Comma 7 3 6 5" xfId="9820" xr:uid="{00000000-0005-0000-0000-00002B140000}"/>
    <cellStyle name="Comma 7 3 6 5 2" xfId="22440" xr:uid="{00000000-0005-0000-0000-00002C140000}"/>
    <cellStyle name="Comma 7 3 6 5 2 2" xfId="57656" xr:uid="{00000000-0005-0000-0000-00002D140000}"/>
    <cellStyle name="Comma 7 3 6 5 3" xfId="45059" xr:uid="{00000000-0005-0000-0000-00002E140000}"/>
    <cellStyle name="Comma 7 3 6 5 4" xfId="35045" xr:uid="{00000000-0005-0000-0000-00002F140000}"/>
    <cellStyle name="Comma 7 3 6 6" xfId="11613" xr:uid="{00000000-0005-0000-0000-000030140000}"/>
    <cellStyle name="Comma 7 3 6 6 2" xfId="24216" xr:uid="{00000000-0005-0000-0000-000031140000}"/>
    <cellStyle name="Comma 7 3 6 6 2 2" xfId="59432" xr:uid="{00000000-0005-0000-0000-000032140000}"/>
    <cellStyle name="Comma 7 3 6 6 3" xfId="46835" xr:uid="{00000000-0005-0000-0000-000033140000}"/>
    <cellStyle name="Comma 7 3 6 6 4" xfId="36821" xr:uid="{00000000-0005-0000-0000-000034140000}"/>
    <cellStyle name="Comma 7 3 6 7" xfId="15980" xr:uid="{00000000-0005-0000-0000-000035140000}"/>
    <cellStyle name="Comma 7 3 6 7 2" xfId="51196" xr:uid="{00000000-0005-0000-0000-000036140000}"/>
    <cellStyle name="Comma 7 3 6 7 3" xfId="28585" xr:uid="{00000000-0005-0000-0000-000037140000}"/>
    <cellStyle name="Comma 7 3 6 8" xfId="14202" xr:uid="{00000000-0005-0000-0000-000038140000}"/>
    <cellStyle name="Comma 7 3 6 8 2" xfId="49420" xr:uid="{00000000-0005-0000-0000-000039140000}"/>
    <cellStyle name="Comma 7 3 6 9" xfId="38599" xr:uid="{00000000-0005-0000-0000-00003A140000}"/>
    <cellStyle name="Comma 7 3 7" xfId="2471" xr:uid="{00000000-0005-0000-0000-00003B140000}"/>
    <cellStyle name="Comma 7 3 7 10" xfId="26000" xr:uid="{00000000-0005-0000-0000-00003C140000}"/>
    <cellStyle name="Comma 7 3 7 11" xfId="60404" xr:uid="{00000000-0005-0000-0000-00003D140000}"/>
    <cellStyle name="Comma 7 3 7 2" xfId="4301" xr:uid="{00000000-0005-0000-0000-00003E140000}"/>
    <cellStyle name="Comma 7 3 7 2 2" xfId="16947" xr:uid="{00000000-0005-0000-0000-00003F140000}"/>
    <cellStyle name="Comma 7 3 7 2 2 2" xfId="52163" xr:uid="{00000000-0005-0000-0000-000040140000}"/>
    <cellStyle name="Comma 7 3 7 2 3" xfId="39566" xr:uid="{00000000-0005-0000-0000-000041140000}"/>
    <cellStyle name="Comma 7 3 7 2 4" xfId="29552" xr:uid="{00000000-0005-0000-0000-000042140000}"/>
    <cellStyle name="Comma 7 3 7 3" xfId="5771" xr:uid="{00000000-0005-0000-0000-000043140000}"/>
    <cellStyle name="Comma 7 3 7 3 2" xfId="18401" xr:uid="{00000000-0005-0000-0000-000044140000}"/>
    <cellStyle name="Comma 7 3 7 3 2 2" xfId="53617" xr:uid="{00000000-0005-0000-0000-000045140000}"/>
    <cellStyle name="Comma 7 3 7 3 3" xfId="41020" xr:uid="{00000000-0005-0000-0000-000046140000}"/>
    <cellStyle name="Comma 7 3 7 3 4" xfId="31006" xr:uid="{00000000-0005-0000-0000-000047140000}"/>
    <cellStyle name="Comma 7 3 7 4" xfId="7230" xr:uid="{00000000-0005-0000-0000-000048140000}"/>
    <cellStyle name="Comma 7 3 7 4 2" xfId="19855" xr:uid="{00000000-0005-0000-0000-000049140000}"/>
    <cellStyle name="Comma 7 3 7 4 2 2" xfId="55071" xr:uid="{00000000-0005-0000-0000-00004A140000}"/>
    <cellStyle name="Comma 7 3 7 4 3" xfId="42474" xr:uid="{00000000-0005-0000-0000-00004B140000}"/>
    <cellStyle name="Comma 7 3 7 4 4" xfId="32460" xr:uid="{00000000-0005-0000-0000-00004C140000}"/>
    <cellStyle name="Comma 7 3 7 5" xfId="9011" xr:uid="{00000000-0005-0000-0000-00004D140000}"/>
    <cellStyle name="Comma 7 3 7 5 2" xfId="21631" xr:uid="{00000000-0005-0000-0000-00004E140000}"/>
    <cellStyle name="Comma 7 3 7 5 2 2" xfId="56847" xr:uid="{00000000-0005-0000-0000-00004F140000}"/>
    <cellStyle name="Comma 7 3 7 5 3" xfId="44250" xr:uid="{00000000-0005-0000-0000-000050140000}"/>
    <cellStyle name="Comma 7 3 7 5 4" xfId="34236" xr:uid="{00000000-0005-0000-0000-000051140000}"/>
    <cellStyle name="Comma 7 3 7 6" xfId="10804" xr:uid="{00000000-0005-0000-0000-000052140000}"/>
    <cellStyle name="Comma 7 3 7 6 2" xfId="23407" xr:uid="{00000000-0005-0000-0000-000053140000}"/>
    <cellStyle name="Comma 7 3 7 6 2 2" xfId="58623" xr:uid="{00000000-0005-0000-0000-000054140000}"/>
    <cellStyle name="Comma 7 3 7 6 3" xfId="46026" xr:uid="{00000000-0005-0000-0000-000055140000}"/>
    <cellStyle name="Comma 7 3 7 6 4" xfId="36012" xr:uid="{00000000-0005-0000-0000-000056140000}"/>
    <cellStyle name="Comma 7 3 7 7" xfId="15171" xr:uid="{00000000-0005-0000-0000-000057140000}"/>
    <cellStyle name="Comma 7 3 7 7 2" xfId="50387" xr:uid="{00000000-0005-0000-0000-000058140000}"/>
    <cellStyle name="Comma 7 3 7 7 3" xfId="27776" xr:uid="{00000000-0005-0000-0000-000059140000}"/>
    <cellStyle name="Comma 7 3 7 8" xfId="13393" xr:uid="{00000000-0005-0000-0000-00005A140000}"/>
    <cellStyle name="Comma 7 3 7 8 2" xfId="48611" xr:uid="{00000000-0005-0000-0000-00005B140000}"/>
    <cellStyle name="Comma 7 3 7 9" xfId="37790" xr:uid="{00000000-0005-0000-0000-00005C140000}"/>
    <cellStyle name="Comma 7 3 8" xfId="3638" xr:uid="{00000000-0005-0000-0000-00005D140000}"/>
    <cellStyle name="Comma 7 3 8 2" xfId="8362" xr:uid="{00000000-0005-0000-0000-00005E140000}"/>
    <cellStyle name="Comma 7 3 8 2 2" xfId="20987" xr:uid="{00000000-0005-0000-0000-00005F140000}"/>
    <cellStyle name="Comma 7 3 8 2 2 2" xfId="56203" xr:uid="{00000000-0005-0000-0000-000060140000}"/>
    <cellStyle name="Comma 7 3 8 2 3" xfId="43606" xr:uid="{00000000-0005-0000-0000-000061140000}"/>
    <cellStyle name="Comma 7 3 8 2 4" xfId="33592" xr:uid="{00000000-0005-0000-0000-000062140000}"/>
    <cellStyle name="Comma 7 3 8 3" xfId="10143" xr:uid="{00000000-0005-0000-0000-000063140000}"/>
    <cellStyle name="Comma 7 3 8 3 2" xfId="22763" xr:uid="{00000000-0005-0000-0000-000064140000}"/>
    <cellStyle name="Comma 7 3 8 3 2 2" xfId="57979" xr:uid="{00000000-0005-0000-0000-000065140000}"/>
    <cellStyle name="Comma 7 3 8 3 3" xfId="45382" xr:uid="{00000000-0005-0000-0000-000066140000}"/>
    <cellStyle name="Comma 7 3 8 3 4" xfId="35368" xr:uid="{00000000-0005-0000-0000-000067140000}"/>
    <cellStyle name="Comma 7 3 8 4" xfId="11938" xr:uid="{00000000-0005-0000-0000-000068140000}"/>
    <cellStyle name="Comma 7 3 8 4 2" xfId="24539" xr:uid="{00000000-0005-0000-0000-000069140000}"/>
    <cellStyle name="Comma 7 3 8 4 2 2" xfId="59755" xr:uid="{00000000-0005-0000-0000-00006A140000}"/>
    <cellStyle name="Comma 7 3 8 4 3" xfId="47158" xr:uid="{00000000-0005-0000-0000-00006B140000}"/>
    <cellStyle name="Comma 7 3 8 4 4" xfId="37144" xr:uid="{00000000-0005-0000-0000-00006C140000}"/>
    <cellStyle name="Comma 7 3 8 5" xfId="16303" xr:uid="{00000000-0005-0000-0000-00006D140000}"/>
    <cellStyle name="Comma 7 3 8 5 2" xfId="51519" xr:uid="{00000000-0005-0000-0000-00006E140000}"/>
    <cellStyle name="Comma 7 3 8 5 3" xfId="28908" xr:uid="{00000000-0005-0000-0000-00006F140000}"/>
    <cellStyle name="Comma 7 3 8 6" xfId="14525" xr:uid="{00000000-0005-0000-0000-000070140000}"/>
    <cellStyle name="Comma 7 3 8 6 2" xfId="49743" xr:uid="{00000000-0005-0000-0000-000071140000}"/>
    <cellStyle name="Comma 7 3 8 7" xfId="38922" xr:uid="{00000000-0005-0000-0000-000072140000}"/>
    <cellStyle name="Comma 7 3 8 8" xfId="27132" xr:uid="{00000000-0005-0000-0000-000073140000}"/>
    <cellStyle name="Comma 7 3 9" xfId="3967" xr:uid="{00000000-0005-0000-0000-000074140000}"/>
    <cellStyle name="Comma 7 3 9 2" xfId="16625" xr:uid="{00000000-0005-0000-0000-000075140000}"/>
    <cellStyle name="Comma 7 3 9 2 2" xfId="51841" xr:uid="{00000000-0005-0000-0000-000076140000}"/>
    <cellStyle name="Comma 7 3 9 2 3" xfId="29230" xr:uid="{00000000-0005-0000-0000-000077140000}"/>
    <cellStyle name="Comma 7 3 9 3" xfId="13071" xr:uid="{00000000-0005-0000-0000-000078140000}"/>
    <cellStyle name="Comma 7 3 9 3 2" xfId="48289" xr:uid="{00000000-0005-0000-0000-000079140000}"/>
    <cellStyle name="Comma 7 3 9 4" xfId="39244" xr:uid="{00000000-0005-0000-0000-00007A140000}"/>
    <cellStyle name="Comma 7 3 9 5" xfId="25678" xr:uid="{00000000-0005-0000-0000-00007B140000}"/>
    <cellStyle name="Comma 7 4" xfId="681" xr:uid="{00000000-0005-0000-0000-00007C140000}"/>
    <cellStyle name="Comma 8" xfId="682" xr:uid="{00000000-0005-0000-0000-00007D140000}"/>
    <cellStyle name="Comma 8 2" xfId="683" xr:uid="{00000000-0005-0000-0000-00007E140000}"/>
    <cellStyle name="Comma 8 2 2" xfId="684" xr:uid="{00000000-0005-0000-0000-00007F140000}"/>
    <cellStyle name="Comma 8 3" xfId="685" xr:uid="{00000000-0005-0000-0000-000080140000}"/>
    <cellStyle name="Comma 8 3 2" xfId="686" xr:uid="{00000000-0005-0000-0000-000081140000}"/>
    <cellStyle name="Comma 8 3 2 2" xfId="687" xr:uid="{00000000-0005-0000-0000-000082140000}"/>
    <cellStyle name="Comma 8 3 3" xfId="688" xr:uid="{00000000-0005-0000-0000-000083140000}"/>
    <cellStyle name="Comma 8 3 3 2" xfId="689" xr:uid="{00000000-0005-0000-0000-000084140000}"/>
    <cellStyle name="Comma 8 3 3 2 2" xfId="690" xr:uid="{00000000-0005-0000-0000-000085140000}"/>
    <cellStyle name="Comma 8 3 3 3" xfId="691" xr:uid="{00000000-0005-0000-0000-000086140000}"/>
    <cellStyle name="Comma 8 3 3 3 2" xfId="692" xr:uid="{00000000-0005-0000-0000-000087140000}"/>
    <cellStyle name="Comma 8 3 3 3 2 2" xfId="693" xr:uid="{00000000-0005-0000-0000-000088140000}"/>
    <cellStyle name="Comma 8 3 3 3 3" xfId="694" xr:uid="{00000000-0005-0000-0000-000089140000}"/>
    <cellStyle name="Comma 8 3 3 4" xfId="695" xr:uid="{00000000-0005-0000-0000-00008A140000}"/>
    <cellStyle name="Comma 8 3 3 4 2" xfId="696" xr:uid="{00000000-0005-0000-0000-00008B140000}"/>
    <cellStyle name="Comma 8 3 3 4 2 2" xfId="697" xr:uid="{00000000-0005-0000-0000-00008C140000}"/>
    <cellStyle name="Comma 8 3 3 4 3" xfId="698" xr:uid="{00000000-0005-0000-0000-00008D140000}"/>
    <cellStyle name="Comma 8 3 3 4 3 2" xfId="699" xr:uid="{00000000-0005-0000-0000-00008E140000}"/>
    <cellStyle name="Comma 8 3 3 4 4" xfId="700" xr:uid="{00000000-0005-0000-0000-00008F140000}"/>
    <cellStyle name="Comma 8 3 3 4 4 2" xfId="701" xr:uid="{00000000-0005-0000-0000-000090140000}"/>
    <cellStyle name="Comma 8 3 3 4 4 2 2" xfId="702" xr:uid="{00000000-0005-0000-0000-000091140000}"/>
    <cellStyle name="Comma 8 3 3 4 4 2 2 2" xfId="703" xr:uid="{00000000-0005-0000-0000-000092140000}"/>
    <cellStyle name="Comma 8 3 3 4 4 2 3" xfId="704" xr:uid="{00000000-0005-0000-0000-000093140000}"/>
    <cellStyle name="Comma 8 3 3 4 4 2 3 2" xfId="705" xr:uid="{00000000-0005-0000-0000-000094140000}"/>
    <cellStyle name="Comma 8 3 3 4 4 2 3 2 2" xfId="706" xr:uid="{00000000-0005-0000-0000-000095140000}"/>
    <cellStyle name="Comma 8 3 3 4 4 2 3 3" xfId="707" xr:uid="{00000000-0005-0000-0000-000096140000}"/>
    <cellStyle name="Comma 8 3 3 4 4 2 3 3 2" xfId="708" xr:uid="{00000000-0005-0000-0000-000097140000}"/>
    <cellStyle name="Comma 8 3 3 4 4 2 3 3 2 2" xfId="709" xr:uid="{00000000-0005-0000-0000-000098140000}"/>
    <cellStyle name="Comma 8 3 3 4 4 2 3 3 3" xfId="710" xr:uid="{00000000-0005-0000-0000-000099140000}"/>
    <cellStyle name="Comma 8 3 3 4 4 2 3 4" xfId="711" xr:uid="{00000000-0005-0000-0000-00009A140000}"/>
    <cellStyle name="Comma 8 3 3 4 4 2 4" xfId="712" xr:uid="{00000000-0005-0000-0000-00009B140000}"/>
    <cellStyle name="Comma 8 3 3 4 4 3" xfId="713" xr:uid="{00000000-0005-0000-0000-00009C140000}"/>
    <cellStyle name="Comma 8 3 3 4 4 3 2" xfId="714" xr:uid="{00000000-0005-0000-0000-00009D140000}"/>
    <cellStyle name="Comma 8 3 3 4 4 4" xfId="715" xr:uid="{00000000-0005-0000-0000-00009E140000}"/>
    <cellStyle name="Comma 8 3 3 4 4 4 2" xfId="716" xr:uid="{00000000-0005-0000-0000-00009F140000}"/>
    <cellStyle name="Comma 8 3 3 4 4 4 2 2" xfId="717" xr:uid="{00000000-0005-0000-0000-0000A0140000}"/>
    <cellStyle name="Comma 8 3 3 4 4 4 3" xfId="718" xr:uid="{00000000-0005-0000-0000-0000A1140000}"/>
    <cellStyle name="Comma 8 3 3 4 4 4 3 2" xfId="719" xr:uid="{00000000-0005-0000-0000-0000A2140000}"/>
    <cellStyle name="Comma 8 3 3 4 4 4 3 2 2" xfId="720" xr:uid="{00000000-0005-0000-0000-0000A3140000}"/>
    <cellStyle name="Comma 8 3 3 4 4 4 3 3" xfId="721" xr:uid="{00000000-0005-0000-0000-0000A4140000}"/>
    <cellStyle name="Comma 8 3 3 4 4 4 4" xfId="722" xr:uid="{00000000-0005-0000-0000-0000A5140000}"/>
    <cellStyle name="Comma 8 3 3 4 4 5" xfId="723" xr:uid="{00000000-0005-0000-0000-0000A6140000}"/>
    <cellStyle name="Comma 8 3 3 4 5" xfId="724" xr:uid="{00000000-0005-0000-0000-0000A7140000}"/>
    <cellStyle name="Comma 8 3 3 5" xfId="725" xr:uid="{00000000-0005-0000-0000-0000A8140000}"/>
    <cellStyle name="Comma 8 3 4" xfId="726" xr:uid="{00000000-0005-0000-0000-0000A9140000}"/>
    <cellStyle name="Comma 8 3 4 2" xfId="727" xr:uid="{00000000-0005-0000-0000-0000AA140000}"/>
    <cellStyle name="Comma 8 3 4 2 2" xfId="728" xr:uid="{00000000-0005-0000-0000-0000AB140000}"/>
    <cellStyle name="Comma 8 3 4 3" xfId="729" xr:uid="{00000000-0005-0000-0000-0000AC140000}"/>
    <cellStyle name="Comma 8 3 5" xfId="730" xr:uid="{00000000-0005-0000-0000-0000AD140000}"/>
    <cellStyle name="Comma 8 3 5 2" xfId="731" xr:uid="{00000000-0005-0000-0000-0000AE140000}"/>
    <cellStyle name="Comma 8 3 5 2 2" xfId="732" xr:uid="{00000000-0005-0000-0000-0000AF140000}"/>
    <cellStyle name="Comma 8 3 5 3" xfId="733" xr:uid="{00000000-0005-0000-0000-0000B0140000}"/>
    <cellStyle name="Comma 8 3 5 3 2" xfId="734" xr:uid="{00000000-0005-0000-0000-0000B1140000}"/>
    <cellStyle name="Comma 8 3 5 4" xfId="735" xr:uid="{00000000-0005-0000-0000-0000B2140000}"/>
    <cellStyle name="Comma 8 3 5 4 2" xfId="736" xr:uid="{00000000-0005-0000-0000-0000B3140000}"/>
    <cellStyle name="Comma 8 3 5 4 2 2" xfId="737" xr:uid="{00000000-0005-0000-0000-0000B4140000}"/>
    <cellStyle name="Comma 8 3 5 4 2 2 2" xfId="738" xr:uid="{00000000-0005-0000-0000-0000B5140000}"/>
    <cellStyle name="Comma 8 3 5 4 2 3" xfId="739" xr:uid="{00000000-0005-0000-0000-0000B6140000}"/>
    <cellStyle name="Comma 8 3 5 4 2 3 2" xfId="740" xr:uid="{00000000-0005-0000-0000-0000B7140000}"/>
    <cellStyle name="Comma 8 3 5 4 2 3 2 2" xfId="741" xr:uid="{00000000-0005-0000-0000-0000B8140000}"/>
    <cellStyle name="Comma 8 3 5 4 2 3 3" xfId="742" xr:uid="{00000000-0005-0000-0000-0000B9140000}"/>
    <cellStyle name="Comma 8 3 5 4 2 3 3 2" xfId="743" xr:uid="{00000000-0005-0000-0000-0000BA140000}"/>
    <cellStyle name="Comma 8 3 5 4 2 3 3 2 2" xfId="744" xr:uid="{00000000-0005-0000-0000-0000BB140000}"/>
    <cellStyle name="Comma 8 3 5 4 2 3 3 3" xfId="745" xr:uid="{00000000-0005-0000-0000-0000BC140000}"/>
    <cellStyle name="Comma 8 3 5 4 2 3 4" xfId="746" xr:uid="{00000000-0005-0000-0000-0000BD140000}"/>
    <cellStyle name="Comma 8 3 5 4 2 4" xfId="747" xr:uid="{00000000-0005-0000-0000-0000BE140000}"/>
    <cellStyle name="Comma 8 3 5 4 3" xfId="748" xr:uid="{00000000-0005-0000-0000-0000BF140000}"/>
    <cellStyle name="Comma 8 3 5 4 3 2" xfId="749" xr:uid="{00000000-0005-0000-0000-0000C0140000}"/>
    <cellStyle name="Comma 8 3 5 4 4" xfId="750" xr:uid="{00000000-0005-0000-0000-0000C1140000}"/>
    <cellStyle name="Comma 8 3 5 4 4 2" xfId="751" xr:uid="{00000000-0005-0000-0000-0000C2140000}"/>
    <cellStyle name="Comma 8 3 5 4 4 2 2" xfId="752" xr:uid="{00000000-0005-0000-0000-0000C3140000}"/>
    <cellStyle name="Comma 8 3 5 4 4 3" xfId="753" xr:uid="{00000000-0005-0000-0000-0000C4140000}"/>
    <cellStyle name="Comma 8 3 5 4 4 3 2" xfId="754" xr:uid="{00000000-0005-0000-0000-0000C5140000}"/>
    <cellStyle name="Comma 8 3 5 4 4 3 2 2" xfId="755" xr:uid="{00000000-0005-0000-0000-0000C6140000}"/>
    <cellStyle name="Comma 8 3 5 4 4 3 3" xfId="756" xr:uid="{00000000-0005-0000-0000-0000C7140000}"/>
    <cellStyle name="Comma 8 3 5 4 4 4" xfId="757" xr:uid="{00000000-0005-0000-0000-0000C8140000}"/>
    <cellStyle name="Comma 8 3 5 4 5" xfId="758" xr:uid="{00000000-0005-0000-0000-0000C9140000}"/>
    <cellStyle name="Comma 8 3 5 5" xfId="759" xr:uid="{00000000-0005-0000-0000-0000CA140000}"/>
    <cellStyle name="Comma 8 3 6" xfId="760" xr:uid="{00000000-0005-0000-0000-0000CB140000}"/>
    <cellStyle name="Comma 8 4" xfId="761" xr:uid="{00000000-0005-0000-0000-0000CC140000}"/>
    <cellStyle name="Comma 8 4 2" xfId="762" xr:uid="{00000000-0005-0000-0000-0000CD140000}"/>
    <cellStyle name="Comma 8 4 2 2" xfId="763" xr:uid="{00000000-0005-0000-0000-0000CE140000}"/>
    <cellStyle name="Comma 8 4 3" xfId="764" xr:uid="{00000000-0005-0000-0000-0000CF140000}"/>
    <cellStyle name="Comma 8 4 3 2" xfId="765" xr:uid="{00000000-0005-0000-0000-0000D0140000}"/>
    <cellStyle name="Comma 8 4 3 2 2" xfId="766" xr:uid="{00000000-0005-0000-0000-0000D1140000}"/>
    <cellStyle name="Comma 8 4 3 3" xfId="767" xr:uid="{00000000-0005-0000-0000-0000D2140000}"/>
    <cellStyle name="Comma 8 4 4" xfId="768" xr:uid="{00000000-0005-0000-0000-0000D3140000}"/>
    <cellStyle name="Comma 8 4 4 2" xfId="769" xr:uid="{00000000-0005-0000-0000-0000D4140000}"/>
    <cellStyle name="Comma 8 4 4 2 2" xfId="770" xr:uid="{00000000-0005-0000-0000-0000D5140000}"/>
    <cellStyle name="Comma 8 4 4 3" xfId="771" xr:uid="{00000000-0005-0000-0000-0000D6140000}"/>
    <cellStyle name="Comma 8 4 4 3 2" xfId="772" xr:uid="{00000000-0005-0000-0000-0000D7140000}"/>
    <cellStyle name="Comma 8 4 4 4" xfId="773" xr:uid="{00000000-0005-0000-0000-0000D8140000}"/>
    <cellStyle name="Comma 8 4 4 4 2" xfId="774" xr:uid="{00000000-0005-0000-0000-0000D9140000}"/>
    <cellStyle name="Comma 8 4 4 4 2 2" xfId="775" xr:uid="{00000000-0005-0000-0000-0000DA140000}"/>
    <cellStyle name="Comma 8 4 4 4 2 2 2" xfId="776" xr:uid="{00000000-0005-0000-0000-0000DB140000}"/>
    <cellStyle name="Comma 8 4 4 4 2 3" xfId="777" xr:uid="{00000000-0005-0000-0000-0000DC140000}"/>
    <cellStyle name="Comma 8 4 4 4 2 3 2" xfId="778" xr:uid="{00000000-0005-0000-0000-0000DD140000}"/>
    <cellStyle name="Comma 8 4 4 4 2 3 2 2" xfId="779" xr:uid="{00000000-0005-0000-0000-0000DE140000}"/>
    <cellStyle name="Comma 8 4 4 4 2 3 3" xfId="780" xr:uid="{00000000-0005-0000-0000-0000DF140000}"/>
    <cellStyle name="Comma 8 4 4 4 2 3 3 2" xfId="781" xr:uid="{00000000-0005-0000-0000-0000E0140000}"/>
    <cellStyle name="Comma 8 4 4 4 2 3 3 2 2" xfId="782" xr:uid="{00000000-0005-0000-0000-0000E1140000}"/>
    <cellStyle name="Comma 8 4 4 4 2 3 3 3" xfId="783" xr:uid="{00000000-0005-0000-0000-0000E2140000}"/>
    <cellStyle name="Comma 8 4 4 4 2 3 4" xfId="784" xr:uid="{00000000-0005-0000-0000-0000E3140000}"/>
    <cellStyle name="Comma 8 4 4 4 2 4" xfId="785" xr:uid="{00000000-0005-0000-0000-0000E4140000}"/>
    <cellStyle name="Comma 8 4 4 4 3" xfId="786" xr:uid="{00000000-0005-0000-0000-0000E5140000}"/>
    <cellStyle name="Comma 8 4 4 4 3 2" xfId="787" xr:uid="{00000000-0005-0000-0000-0000E6140000}"/>
    <cellStyle name="Comma 8 4 4 4 4" xfId="788" xr:uid="{00000000-0005-0000-0000-0000E7140000}"/>
    <cellStyle name="Comma 8 4 4 4 4 2" xfId="789" xr:uid="{00000000-0005-0000-0000-0000E8140000}"/>
    <cellStyle name="Comma 8 4 4 4 4 2 2" xfId="790" xr:uid="{00000000-0005-0000-0000-0000E9140000}"/>
    <cellStyle name="Comma 8 4 4 4 4 3" xfId="791" xr:uid="{00000000-0005-0000-0000-0000EA140000}"/>
    <cellStyle name="Comma 8 4 4 4 4 3 2" xfId="792" xr:uid="{00000000-0005-0000-0000-0000EB140000}"/>
    <cellStyle name="Comma 8 4 4 4 4 3 2 2" xfId="793" xr:uid="{00000000-0005-0000-0000-0000EC140000}"/>
    <cellStyle name="Comma 8 4 4 4 4 3 3" xfId="794" xr:uid="{00000000-0005-0000-0000-0000ED140000}"/>
    <cellStyle name="Comma 8 4 4 4 4 4" xfId="795" xr:uid="{00000000-0005-0000-0000-0000EE140000}"/>
    <cellStyle name="Comma 8 4 4 4 5" xfId="796" xr:uid="{00000000-0005-0000-0000-0000EF140000}"/>
    <cellStyle name="Comma 8 4 4 5" xfId="797" xr:uid="{00000000-0005-0000-0000-0000F0140000}"/>
    <cellStyle name="Comma 8 4 5" xfId="798" xr:uid="{00000000-0005-0000-0000-0000F1140000}"/>
    <cellStyle name="Comma 8 5" xfId="799" xr:uid="{00000000-0005-0000-0000-0000F2140000}"/>
    <cellStyle name="Comma 8 5 2" xfId="800" xr:uid="{00000000-0005-0000-0000-0000F3140000}"/>
    <cellStyle name="Comma 8 5 2 2" xfId="801" xr:uid="{00000000-0005-0000-0000-0000F4140000}"/>
    <cellStyle name="Comma 8 5 3" xfId="802" xr:uid="{00000000-0005-0000-0000-0000F5140000}"/>
    <cellStyle name="Comma 8 6" xfId="803" xr:uid="{00000000-0005-0000-0000-0000F6140000}"/>
    <cellStyle name="Comma 8 6 2" xfId="804" xr:uid="{00000000-0005-0000-0000-0000F7140000}"/>
    <cellStyle name="Comma 8 6 2 2" xfId="805" xr:uid="{00000000-0005-0000-0000-0000F8140000}"/>
    <cellStyle name="Comma 8 6 3" xfId="806" xr:uid="{00000000-0005-0000-0000-0000F9140000}"/>
    <cellStyle name="Comma 8 6 3 2" xfId="807" xr:uid="{00000000-0005-0000-0000-0000FA140000}"/>
    <cellStyle name="Comma 8 6 4" xfId="808" xr:uid="{00000000-0005-0000-0000-0000FB140000}"/>
    <cellStyle name="Comma 8 6 4 2" xfId="809" xr:uid="{00000000-0005-0000-0000-0000FC140000}"/>
    <cellStyle name="Comma 8 6 4 2 2" xfId="810" xr:uid="{00000000-0005-0000-0000-0000FD140000}"/>
    <cellStyle name="Comma 8 6 4 2 2 2" xfId="811" xr:uid="{00000000-0005-0000-0000-0000FE140000}"/>
    <cellStyle name="Comma 8 6 4 2 3" xfId="812" xr:uid="{00000000-0005-0000-0000-0000FF140000}"/>
    <cellStyle name="Comma 8 6 4 2 3 2" xfId="813" xr:uid="{00000000-0005-0000-0000-000000150000}"/>
    <cellStyle name="Comma 8 6 4 2 3 2 2" xfId="814" xr:uid="{00000000-0005-0000-0000-000001150000}"/>
    <cellStyle name="Comma 8 6 4 2 3 3" xfId="815" xr:uid="{00000000-0005-0000-0000-000002150000}"/>
    <cellStyle name="Comma 8 6 4 2 3 3 2" xfId="816" xr:uid="{00000000-0005-0000-0000-000003150000}"/>
    <cellStyle name="Comma 8 6 4 2 3 3 2 2" xfId="817" xr:uid="{00000000-0005-0000-0000-000004150000}"/>
    <cellStyle name="Comma 8 6 4 2 3 3 3" xfId="818" xr:uid="{00000000-0005-0000-0000-000005150000}"/>
    <cellStyle name="Comma 8 6 4 2 3 4" xfId="819" xr:uid="{00000000-0005-0000-0000-000006150000}"/>
    <cellStyle name="Comma 8 6 4 2 4" xfId="820" xr:uid="{00000000-0005-0000-0000-000007150000}"/>
    <cellStyle name="Comma 8 6 4 3" xfId="821" xr:uid="{00000000-0005-0000-0000-000008150000}"/>
    <cellStyle name="Comma 8 6 4 3 2" xfId="822" xr:uid="{00000000-0005-0000-0000-000009150000}"/>
    <cellStyle name="Comma 8 6 4 4" xfId="823" xr:uid="{00000000-0005-0000-0000-00000A150000}"/>
    <cellStyle name="Comma 8 6 4 4 2" xfId="824" xr:uid="{00000000-0005-0000-0000-00000B150000}"/>
    <cellStyle name="Comma 8 6 4 4 2 2" xfId="825" xr:uid="{00000000-0005-0000-0000-00000C150000}"/>
    <cellStyle name="Comma 8 6 4 4 3" xfId="826" xr:uid="{00000000-0005-0000-0000-00000D150000}"/>
    <cellStyle name="Comma 8 6 4 4 3 2" xfId="827" xr:uid="{00000000-0005-0000-0000-00000E150000}"/>
    <cellStyle name="Comma 8 6 4 4 3 2 2" xfId="828" xr:uid="{00000000-0005-0000-0000-00000F150000}"/>
    <cellStyle name="Comma 8 6 4 4 3 3" xfId="829" xr:uid="{00000000-0005-0000-0000-000010150000}"/>
    <cellStyle name="Comma 8 6 4 4 4" xfId="830" xr:uid="{00000000-0005-0000-0000-000011150000}"/>
    <cellStyle name="Comma 8 6 4 5" xfId="831" xr:uid="{00000000-0005-0000-0000-000012150000}"/>
    <cellStyle name="Comma 8 6 5" xfId="832" xr:uid="{00000000-0005-0000-0000-000013150000}"/>
    <cellStyle name="Comma 8 7" xfId="833" xr:uid="{00000000-0005-0000-0000-000014150000}"/>
    <cellStyle name="Comma 9" xfId="834" xr:uid="{00000000-0005-0000-0000-000015150000}"/>
    <cellStyle name="Comma 9 2" xfId="835" xr:uid="{00000000-0005-0000-0000-000016150000}"/>
    <cellStyle name="Comma 9 2 2" xfId="836" xr:uid="{00000000-0005-0000-0000-000017150000}"/>
    <cellStyle name="Comma 9 3" xfId="837" xr:uid="{00000000-0005-0000-0000-000018150000}"/>
    <cellStyle name="Comma 9 3 2" xfId="838" xr:uid="{00000000-0005-0000-0000-000019150000}"/>
    <cellStyle name="Comma 9 3 2 2" xfId="839" xr:uid="{00000000-0005-0000-0000-00001A150000}"/>
    <cellStyle name="Comma 9 3 3" xfId="840" xr:uid="{00000000-0005-0000-0000-00001B150000}"/>
    <cellStyle name="Comma 9 3 3 2" xfId="841" xr:uid="{00000000-0005-0000-0000-00001C150000}"/>
    <cellStyle name="Comma 9 3 3 2 2" xfId="842" xr:uid="{00000000-0005-0000-0000-00001D150000}"/>
    <cellStyle name="Comma 9 3 3 3" xfId="843" xr:uid="{00000000-0005-0000-0000-00001E150000}"/>
    <cellStyle name="Comma 9 3 4" xfId="844" xr:uid="{00000000-0005-0000-0000-00001F150000}"/>
    <cellStyle name="Comma 9 3 4 2" xfId="845" xr:uid="{00000000-0005-0000-0000-000020150000}"/>
    <cellStyle name="Comma 9 3 4 2 2" xfId="846" xr:uid="{00000000-0005-0000-0000-000021150000}"/>
    <cellStyle name="Comma 9 3 4 3" xfId="847" xr:uid="{00000000-0005-0000-0000-000022150000}"/>
    <cellStyle name="Comma 9 3 4 3 2" xfId="848" xr:uid="{00000000-0005-0000-0000-000023150000}"/>
    <cellStyle name="Comma 9 3 4 4" xfId="849" xr:uid="{00000000-0005-0000-0000-000024150000}"/>
    <cellStyle name="Comma 9 3 4 4 2" xfId="850" xr:uid="{00000000-0005-0000-0000-000025150000}"/>
    <cellStyle name="Comma 9 3 4 4 2 2" xfId="851" xr:uid="{00000000-0005-0000-0000-000026150000}"/>
    <cellStyle name="Comma 9 3 4 4 2 2 2" xfId="852" xr:uid="{00000000-0005-0000-0000-000027150000}"/>
    <cellStyle name="Comma 9 3 4 4 2 3" xfId="853" xr:uid="{00000000-0005-0000-0000-000028150000}"/>
    <cellStyle name="Comma 9 3 4 4 2 3 2" xfId="854" xr:uid="{00000000-0005-0000-0000-000029150000}"/>
    <cellStyle name="Comma 9 3 4 4 2 3 2 2" xfId="855" xr:uid="{00000000-0005-0000-0000-00002A150000}"/>
    <cellStyle name="Comma 9 3 4 4 2 3 3" xfId="856" xr:uid="{00000000-0005-0000-0000-00002B150000}"/>
    <cellStyle name="Comma 9 3 4 4 2 3 3 2" xfId="857" xr:uid="{00000000-0005-0000-0000-00002C150000}"/>
    <cellStyle name="Comma 9 3 4 4 2 3 3 2 2" xfId="858" xr:uid="{00000000-0005-0000-0000-00002D150000}"/>
    <cellStyle name="Comma 9 3 4 4 2 3 3 3" xfId="859" xr:uid="{00000000-0005-0000-0000-00002E150000}"/>
    <cellStyle name="Comma 9 3 4 4 2 3 4" xfId="860" xr:uid="{00000000-0005-0000-0000-00002F150000}"/>
    <cellStyle name="Comma 9 3 4 4 2 4" xfId="861" xr:uid="{00000000-0005-0000-0000-000030150000}"/>
    <cellStyle name="Comma 9 3 4 4 3" xfId="862" xr:uid="{00000000-0005-0000-0000-000031150000}"/>
    <cellStyle name="Comma 9 3 4 4 3 2" xfId="863" xr:uid="{00000000-0005-0000-0000-000032150000}"/>
    <cellStyle name="Comma 9 3 4 4 4" xfId="864" xr:uid="{00000000-0005-0000-0000-000033150000}"/>
    <cellStyle name="Comma 9 3 4 4 4 2" xfId="865" xr:uid="{00000000-0005-0000-0000-000034150000}"/>
    <cellStyle name="Comma 9 3 4 4 4 2 2" xfId="866" xr:uid="{00000000-0005-0000-0000-000035150000}"/>
    <cellStyle name="Comma 9 3 4 4 4 3" xfId="867" xr:uid="{00000000-0005-0000-0000-000036150000}"/>
    <cellStyle name="Comma 9 3 4 4 4 3 2" xfId="868" xr:uid="{00000000-0005-0000-0000-000037150000}"/>
    <cellStyle name="Comma 9 3 4 4 4 3 2 2" xfId="869" xr:uid="{00000000-0005-0000-0000-000038150000}"/>
    <cellStyle name="Comma 9 3 4 4 4 3 3" xfId="870" xr:uid="{00000000-0005-0000-0000-000039150000}"/>
    <cellStyle name="Comma 9 3 4 4 4 4" xfId="871" xr:uid="{00000000-0005-0000-0000-00003A150000}"/>
    <cellStyle name="Comma 9 3 4 4 5" xfId="872" xr:uid="{00000000-0005-0000-0000-00003B150000}"/>
    <cellStyle name="Comma 9 3 4 5" xfId="873" xr:uid="{00000000-0005-0000-0000-00003C150000}"/>
    <cellStyle name="Comma 9 3 5" xfId="874" xr:uid="{00000000-0005-0000-0000-00003D150000}"/>
    <cellStyle name="Comma 9 4" xfId="875" xr:uid="{00000000-0005-0000-0000-00003E150000}"/>
    <cellStyle name="Comma 9 4 2" xfId="876" xr:uid="{00000000-0005-0000-0000-00003F150000}"/>
    <cellStyle name="Comma 9 4 2 2" xfId="877" xr:uid="{00000000-0005-0000-0000-000040150000}"/>
    <cellStyle name="Comma 9 4 3" xfId="878" xr:uid="{00000000-0005-0000-0000-000041150000}"/>
    <cellStyle name="Comma 9 5" xfId="879" xr:uid="{00000000-0005-0000-0000-000042150000}"/>
    <cellStyle name="Comma 9 5 2" xfId="880" xr:uid="{00000000-0005-0000-0000-000043150000}"/>
    <cellStyle name="Comma 9 5 2 2" xfId="881" xr:uid="{00000000-0005-0000-0000-000044150000}"/>
    <cellStyle name="Comma 9 5 3" xfId="882" xr:uid="{00000000-0005-0000-0000-000045150000}"/>
    <cellStyle name="Comma 9 5 3 2" xfId="883" xr:uid="{00000000-0005-0000-0000-000046150000}"/>
    <cellStyle name="Comma 9 5 4" xfId="884" xr:uid="{00000000-0005-0000-0000-000047150000}"/>
    <cellStyle name="Comma 9 5 4 2" xfId="885" xr:uid="{00000000-0005-0000-0000-000048150000}"/>
    <cellStyle name="Comma 9 5 4 2 2" xfId="886" xr:uid="{00000000-0005-0000-0000-000049150000}"/>
    <cellStyle name="Comma 9 5 4 2 2 2" xfId="887" xr:uid="{00000000-0005-0000-0000-00004A150000}"/>
    <cellStyle name="Comma 9 5 4 2 3" xfId="888" xr:uid="{00000000-0005-0000-0000-00004B150000}"/>
    <cellStyle name="Comma 9 5 4 2 3 2" xfId="889" xr:uid="{00000000-0005-0000-0000-00004C150000}"/>
    <cellStyle name="Comma 9 5 4 2 3 2 2" xfId="890" xr:uid="{00000000-0005-0000-0000-00004D150000}"/>
    <cellStyle name="Comma 9 5 4 2 3 3" xfId="891" xr:uid="{00000000-0005-0000-0000-00004E150000}"/>
    <cellStyle name="Comma 9 5 4 2 3 3 2" xfId="892" xr:uid="{00000000-0005-0000-0000-00004F150000}"/>
    <cellStyle name="Comma 9 5 4 2 3 3 2 2" xfId="893" xr:uid="{00000000-0005-0000-0000-000050150000}"/>
    <cellStyle name="Comma 9 5 4 2 3 3 3" xfId="894" xr:uid="{00000000-0005-0000-0000-000051150000}"/>
    <cellStyle name="Comma 9 5 4 2 3 4" xfId="895" xr:uid="{00000000-0005-0000-0000-000052150000}"/>
    <cellStyle name="Comma 9 5 4 2 4" xfId="896" xr:uid="{00000000-0005-0000-0000-000053150000}"/>
    <cellStyle name="Comma 9 5 4 3" xfId="897" xr:uid="{00000000-0005-0000-0000-000054150000}"/>
    <cellStyle name="Comma 9 5 4 3 2" xfId="898" xr:uid="{00000000-0005-0000-0000-000055150000}"/>
    <cellStyle name="Comma 9 5 4 4" xfId="899" xr:uid="{00000000-0005-0000-0000-000056150000}"/>
    <cellStyle name="Comma 9 5 4 4 2" xfId="900" xr:uid="{00000000-0005-0000-0000-000057150000}"/>
    <cellStyle name="Comma 9 5 4 4 2 2" xfId="901" xr:uid="{00000000-0005-0000-0000-000058150000}"/>
    <cellStyle name="Comma 9 5 4 4 3" xfId="902" xr:uid="{00000000-0005-0000-0000-000059150000}"/>
    <cellStyle name="Comma 9 5 4 4 3 2" xfId="903" xr:uid="{00000000-0005-0000-0000-00005A150000}"/>
    <cellStyle name="Comma 9 5 4 4 3 2 2" xfId="904" xr:uid="{00000000-0005-0000-0000-00005B150000}"/>
    <cellStyle name="Comma 9 5 4 4 3 3" xfId="905" xr:uid="{00000000-0005-0000-0000-00005C150000}"/>
    <cellStyle name="Comma 9 5 4 4 4" xfId="906" xr:uid="{00000000-0005-0000-0000-00005D150000}"/>
    <cellStyle name="Comma 9 5 4 5" xfId="907" xr:uid="{00000000-0005-0000-0000-00005E150000}"/>
    <cellStyle name="Comma 9 5 5" xfId="908" xr:uid="{00000000-0005-0000-0000-00005F150000}"/>
    <cellStyle name="Comma 9 6" xfId="909" xr:uid="{00000000-0005-0000-0000-000060150000}"/>
    <cellStyle name="copyvalue" xfId="910" xr:uid="{00000000-0005-0000-0000-000061150000}"/>
    <cellStyle name="Currency 2" xfId="911" xr:uid="{00000000-0005-0000-0000-000062150000}"/>
    <cellStyle name="Currency 2 2" xfId="912" xr:uid="{00000000-0005-0000-0000-000063150000}"/>
    <cellStyle name="Currency 2 3" xfId="913" xr:uid="{00000000-0005-0000-0000-000064150000}"/>
    <cellStyle name="Currency 2 3 10" xfId="5450" xr:uid="{00000000-0005-0000-0000-000065150000}"/>
    <cellStyle name="Currency 2 3 10 2" xfId="18080" xr:uid="{00000000-0005-0000-0000-000066150000}"/>
    <cellStyle name="Currency 2 3 10 2 2" xfId="53296" xr:uid="{00000000-0005-0000-0000-000067150000}"/>
    <cellStyle name="Currency 2 3 10 3" xfId="40699" xr:uid="{00000000-0005-0000-0000-000068150000}"/>
    <cellStyle name="Currency 2 3 10 4" xfId="30685" xr:uid="{00000000-0005-0000-0000-000069150000}"/>
    <cellStyle name="Currency 2 3 11" xfId="6906" xr:uid="{00000000-0005-0000-0000-00006A150000}"/>
    <cellStyle name="Currency 2 3 11 2" xfId="19534" xr:uid="{00000000-0005-0000-0000-00006B150000}"/>
    <cellStyle name="Currency 2 3 11 2 2" xfId="54750" xr:uid="{00000000-0005-0000-0000-00006C150000}"/>
    <cellStyle name="Currency 2 3 11 3" xfId="42153" xr:uid="{00000000-0005-0000-0000-00006D150000}"/>
    <cellStyle name="Currency 2 3 11 4" xfId="32139" xr:uid="{00000000-0005-0000-0000-00006E150000}"/>
    <cellStyle name="Currency 2 3 12" xfId="8688" xr:uid="{00000000-0005-0000-0000-00006F150000}"/>
    <cellStyle name="Currency 2 3 12 2" xfId="21310" xr:uid="{00000000-0005-0000-0000-000070150000}"/>
    <cellStyle name="Currency 2 3 12 2 2" xfId="56526" xr:uid="{00000000-0005-0000-0000-000071150000}"/>
    <cellStyle name="Currency 2 3 12 3" xfId="43929" xr:uid="{00000000-0005-0000-0000-000072150000}"/>
    <cellStyle name="Currency 2 3 12 4" xfId="33915" xr:uid="{00000000-0005-0000-0000-000073150000}"/>
    <cellStyle name="Currency 2 3 13" xfId="10478" xr:uid="{00000000-0005-0000-0000-000074150000}"/>
    <cellStyle name="Currency 2 3 13 2" xfId="23089" xr:uid="{00000000-0005-0000-0000-000075150000}"/>
    <cellStyle name="Currency 2 3 13 2 2" xfId="58305" xr:uid="{00000000-0005-0000-0000-000076150000}"/>
    <cellStyle name="Currency 2 3 13 3" xfId="45708" xr:uid="{00000000-0005-0000-0000-000077150000}"/>
    <cellStyle name="Currency 2 3 13 4" xfId="35694" xr:uid="{00000000-0005-0000-0000-000078150000}"/>
    <cellStyle name="Currency 2 3 14" xfId="14849" xr:uid="{00000000-0005-0000-0000-000079150000}"/>
    <cellStyle name="Currency 2 3 14 2" xfId="50066" xr:uid="{00000000-0005-0000-0000-00007A150000}"/>
    <cellStyle name="Currency 2 3 14 3" xfId="27455" xr:uid="{00000000-0005-0000-0000-00007B150000}"/>
    <cellStyle name="Currency 2 3 15" xfId="12263" xr:uid="{00000000-0005-0000-0000-00007C150000}"/>
    <cellStyle name="Currency 2 3 15 2" xfId="47481" xr:uid="{00000000-0005-0000-0000-00007D150000}"/>
    <cellStyle name="Currency 2 3 16" xfId="37468" xr:uid="{00000000-0005-0000-0000-00007E150000}"/>
    <cellStyle name="Currency 2 3 17" xfId="24870" xr:uid="{00000000-0005-0000-0000-00007F150000}"/>
    <cellStyle name="Currency 2 3 18" xfId="60083" xr:uid="{00000000-0005-0000-0000-000080150000}"/>
    <cellStyle name="Currency 2 3 2" xfId="914" xr:uid="{00000000-0005-0000-0000-000081150000}"/>
    <cellStyle name="Currency 2 3 2 10" xfId="6980" xr:uid="{00000000-0005-0000-0000-000082150000}"/>
    <cellStyle name="Currency 2 3 2 10 2" xfId="19606" xr:uid="{00000000-0005-0000-0000-000083150000}"/>
    <cellStyle name="Currency 2 3 2 10 2 2" xfId="54822" xr:uid="{00000000-0005-0000-0000-000084150000}"/>
    <cellStyle name="Currency 2 3 2 10 3" xfId="42225" xr:uid="{00000000-0005-0000-0000-000085150000}"/>
    <cellStyle name="Currency 2 3 2 10 4" xfId="32211" xr:uid="{00000000-0005-0000-0000-000086150000}"/>
    <cellStyle name="Currency 2 3 2 11" xfId="8761" xr:uid="{00000000-0005-0000-0000-000087150000}"/>
    <cellStyle name="Currency 2 3 2 11 2" xfId="21382" xr:uid="{00000000-0005-0000-0000-000088150000}"/>
    <cellStyle name="Currency 2 3 2 11 2 2" xfId="56598" xr:uid="{00000000-0005-0000-0000-000089150000}"/>
    <cellStyle name="Currency 2 3 2 11 3" xfId="44001" xr:uid="{00000000-0005-0000-0000-00008A150000}"/>
    <cellStyle name="Currency 2 3 2 11 4" xfId="33987" xr:uid="{00000000-0005-0000-0000-00008B150000}"/>
    <cellStyle name="Currency 2 3 2 12" xfId="10479" xr:uid="{00000000-0005-0000-0000-00008C150000}"/>
    <cellStyle name="Currency 2 3 2 12 2" xfId="23090" xr:uid="{00000000-0005-0000-0000-00008D150000}"/>
    <cellStyle name="Currency 2 3 2 12 2 2" xfId="58306" xr:uid="{00000000-0005-0000-0000-00008E150000}"/>
    <cellStyle name="Currency 2 3 2 12 3" xfId="45709" xr:uid="{00000000-0005-0000-0000-00008F150000}"/>
    <cellStyle name="Currency 2 3 2 12 4" xfId="35695" xr:uid="{00000000-0005-0000-0000-000090150000}"/>
    <cellStyle name="Currency 2 3 2 13" xfId="14921" xr:uid="{00000000-0005-0000-0000-000091150000}"/>
    <cellStyle name="Currency 2 3 2 13 2" xfId="50138" xr:uid="{00000000-0005-0000-0000-000092150000}"/>
    <cellStyle name="Currency 2 3 2 13 3" xfId="27527" xr:uid="{00000000-0005-0000-0000-000093150000}"/>
    <cellStyle name="Currency 2 3 2 14" xfId="12335" xr:uid="{00000000-0005-0000-0000-000094150000}"/>
    <cellStyle name="Currency 2 3 2 14 2" xfId="47553" xr:uid="{00000000-0005-0000-0000-000095150000}"/>
    <cellStyle name="Currency 2 3 2 15" xfId="37540" xr:uid="{00000000-0005-0000-0000-000096150000}"/>
    <cellStyle name="Currency 2 3 2 16" xfId="24942" xr:uid="{00000000-0005-0000-0000-000097150000}"/>
    <cellStyle name="Currency 2 3 2 17" xfId="60155" xr:uid="{00000000-0005-0000-0000-000098150000}"/>
    <cellStyle name="Currency 2 3 2 2" xfId="915" xr:uid="{00000000-0005-0000-0000-000099150000}"/>
    <cellStyle name="Currency 2 3 2 2 10" xfId="10480" xr:uid="{00000000-0005-0000-0000-00009A150000}"/>
    <cellStyle name="Currency 2 3 2 2 10 2" xfId="23091" xr:uid="{00000000-0005-0000-0000-00009B150000}"/>
    <cellStyle name="Currency 2 3 2 2 10 2 2" xfId="58307" xr:uid="{00000000-0005-0000-0000-00009C150000}"/>
    <cellStyle name="Currency 2 3 2 2 10 3" xfId="45710" xr:uid="{00000000-0005-0000-0000-00009D150000}"/>
    <cellStyle name="Currency 2 3 2 2 10 4" xfId="35696" xr:uid="{00000000-0005-0000-0000-00009E150000}"/>
    <cellStyle name="Currency 2 3 2 2 11" xfId="15076" xr:uid="{00000000-0005-0000-0000-00009F150000}"/>
    <cellStyle name="Currency 2 3 2 2 11 2" xfId="50292" xr:uid="{00000000-0005-0000-0000-0000A0150000}"/>
    <cellStyle name="Currency 2 3 2 2 11 3" xfId="27681" xr:uid="{00000000-0005-0000-0000-0000A1150000}"/>
    <cellStyle name="Currency 2 3 2 2 12" xfId="12489" xr:uid="{00000000-0005-0000-0000-0000A2150000}"/>
    <cellStyle name="Currency 2 3 2 2 12 2" xfId="47707" xr:uid="{00000000-0005-0000-0000-0000A3150000}"/>
    <cellStyle name="Currency 2 3 2 2 13" xfId="37695" xr:uid="{00000000-0005-0000-0000-0000A4150000}"/>
    <cellStyle name="Currency 2 3 2 2 14" xfId="25096" xr:uid="{00000000-0005-0000-0000-0000A5150000}"/>
    <cellStyle name="Currency 2 3 2 2 15" xfId="60309" xr:uid="{00000000-0005-0000-0000-0000A6150000}"/>
    <cellStyle name="Currency 2 3 2 2 2" xfId="3212" xr:uid="{00000000-0005-0000-0000-0000A7150000}"/>
    <cellStyle name="Currency 2 3 2 2 2 10" xfId="25580" xr:uid="{00000000-0005-0000-0000-0000A8150000}"/>
    <cellStyle name="Currency 2 3 2 2 2 11" xfId="61115" xr:uid="{00000000-0005-0000-0000-0000A9150000}"/>
    <cellStyle name="Currency 2 3 2 2 2 2" xfId="5012" xr:uid="{00000000-0005-0000-0000-0000AA150000}"/>
    <cellStyle name="Currency 2 3 2 2 2 2 2" xfId="17658" xr:uid="{00000000-0005-0000-0000-0000AB150000}"/>
    <cellStyle name="Currency 2 3 2 2 2 2 2 2" xfId="52874" xr:uid="{00000000-0005-0000-0000-0000AC150000}"/>
    <cellStyle name="Currency 2 3 2 2 2 2 2 3" xfId="30263" xr:uid="{00000000-0005-0000-0000-0000AD150000}"/>
    <cellStyle name="Currency 2 3 2 2 2 2 3" xfId="14104" xr:uid="{00000000-0005-0000-0000-0000AE150000}"/>
    <cellStyle name="Currency 2 3 2 2 2 2 3 2" xfId="49322" xr:uid="{00000000-0005-0000-0000-0000AF150000}"/>
    <cellStyle name="Currency 2 3 2 2 2 2 4" xfId="40277" xr:uid="{00000000-0005-0000-0000-0000B0150000}"/>
    <cellStyle name="Currency 2 3 2 2 2 2 5" xfId="26711" xr:uid="{00000000-0005-0000-0000-0000B1150000}"/>
    <cellStyle name="Currency 2 3 2 2 2 3" xfId="6482" xr:uid="{00000000-0005-0000-0000-0000B2150000}"/>
    <cellStyle name="Currency 2 3 2 2 2 3 2" xfId="19112" xr:uid="{00000000-0005-0000-0000-0000B3150000}"/>
    <cellStyle name="Currency 2 3 2 2 2 3 2 2" xfId="54328" xr:uid="{00000000-0005-0000-0000-0000B4150000}"/>
    <cellStyle name="Currency 2 3 2 2 2 3 3" xfId="41731" xr:uid="{00000000-0005-0000-0000-0000B5150000}"/>
    <cellStyle name="Currency 2 3 2 2 2 3 4" xfId="31717" xr:uid="{00000000-0005-0000-0000-0000B6150000}"/>
    <cellStyle name="Currency 2 3 2 2 2 4" xfId="7941" xr:uid="{00000000-0005-0000-0000-0000B7150000}"/>
    <cellStyle name="Currency 2 3 2 2 2 4 2" xfId="20566" xr:uid="{00000000-0005-0000-0000-0000B8150000}"/>
    <cellStyle name="Currency 2 3 2 2 2 4 2 2" xfId="55782" xr:uid="{00000000-0005-0000-0000-0000B9150000}"/>
    <cellStyle name="Currency 2 3 2 2 2 4 3" xfId="43185" xr:uid="{00000000-0005-0000-0000-0000BA150000}"/>
    <cellStyle name="Currency 2 3 2 2 2 4 4" xfId="33171" xr:uid="{00000000-0005-0000-0000-0000BB150000}"/>
    <cellStyle name="Currency 2 3 2 2 2 5" xfId="9722" xr:uid="{00000000-0005-0000-0000-0000BC150000}"/>
    <cellStyle name="Currency 2 3 2 2 2 5 2" xfId="22342" xr:uid="{00000000-0005-0000-0000-0000BD150000}"/>
    <cellStyle name="Currency 2 3 2 2 2 5 2 2" xfId="57558" xr:uid="{00000000-0005-0000-0000-0000BE150000}"/>
    <cellStyle name="Currency 2 3 2 2 2 5 3" xfId="44961" xr:uid="{00000000-0005-0000-0000-0000BF150000}"/>
    <cellStyle name="Currency 2 3 2 2 2 5 4" xfId="34947" xr:uid="{00000000-0005-0000-0000-0000C0150000}"/>
    <cellStyle name="Currency 2 3 2 2 2 6" xfId="11515" xr:uid="{00000000-0005-0000-0000-0000C1150000}"/>
    <cellStyle name="Currency 2 3 2 2 2 6 2" xfId="24118" xr:uid="{00000000-0005-0000-0000-0000C2150000}"/>
    <cellStyle name="Currency 2 3 2 2 2 6 2 2" xfId="59334" xr:uid="{00000000-0005-0000-0000-0000C3150000}"/>
    <cellStyle name="Currency 2 3 2 2 2 6 3" xfId="46737" xr:uid="{00000000-0005-0000-0000-0000C4150000}"/>
    <cellStyle name="Currency 2 3 2 2 2 6 4" xfId="36723" xr:uid="{00000000-0005-0000-0000-0000C5150000}"/>
    <cellStyle name="Currency 2 3 2 2 2 7" xfId="15882" xr:uid="{00000000-0005-0000-0000-0000C6150000}"/>
    <cellStyle name="Currency 2 3 2 2 2 7 2" xfId="51098" xr:uid="{00000000-0005-0000-0000-0000C7150000}"/>
    <cellStyle name="Currency 2 3 2 2 2 7 3" xfId="28487" xr:uid="{00000000-0005-0000-0000-0000C8150000}"/>
    <cellStyle name="Currency 2 3 2 2 2 8" xfId="12973" xr:uid="{00000000-0005-0000-0000-0000C9150000}"/>
    <cellStyle name="Currency 2 3 2 2 2 8 2" xfId="48191" xr:uid="{00000000-0005-0000-0000-0000CA150000}"/>
    <cellStyle name="Currency 2 3 2 2 2 9" xfId="38501" xr:uid="{00000000-0005-0000-0000-0000CB150000}"/>
    <cellStyle name="Currency 2 3 2 2 3" xfId="3541" xr:uid="{00000000-0005-0000-0000-0000CC150000}"/>
    <cellStyle name="Currency 2 3 2 2 3 10" xfId="27036" xr:uid="{00000000-0005-0000-0000-0000CD150000}"/>
    <cellStyle name="Currency 2 3 2 2 3 11" xfId="61440" xr:uid="{00000000-0005-0000-0000-0000CE150000}"/>
    <cellStyle name="Currency 2 3 2 2 3 2" xfId="5337" xr:uid="{00000000-0005-0000-0000-0000CF150000}"/>
    <cellStyle name="Currency 2 3 2 2 3 2 2" xfId="17983" xr:uid="{00000000-0005-0000-0000-0000D0150000}"/>
    <cellStyle name="Currency 2 3 2 2 3 2 2 2" xfId="53199" xr:uid="{00000000-0005-0000-0000-0000D1150000}"/>
    <cellStyle name="Currency 2 3 2 2 3 2 3" xfId="40602" xr:uid="{00000000-0005-0000-0000-0000D2150000}"/>
    <cellStyle name="Currency 2 3 2 2 3 2 4" xfId="30588" xr:uid="{00000000-0005-0000-0000-0000D3150000}"/>
    <cellStyle name="Currency 2 3 2 2 3 3" xfId="6807" xr:uid="{00000000-0005-0000-0000-0000D4150000}"/>
    <cellStyle name="Currency 2 3 2 2 3 3 2" xfId="19437" xr:uid="{00000000-0005-0000-0000-0000D5150000}"/>
    <cellStyle name="Currency 2 3 2 2 3 3 2 2" xfId="54653" xr:uid="{00000000-0005-0000-0000-0000D6150000}"/>
    <cellStyle name="Currency 2 3 2 2 3 3 3" xfId="42056" xr:uid="{00000000-0005-0000-0000-0000D7150000}"/>
    <cellStyle name="Currency 2 3 2 2 3 3 4" xfId="32042" xr:uid="{00000000-0005-0000-0000-0000D8150000}"/>
    <cellStyle name="Currency 2 3 2 2 3 4" xfId="8266" xr:uid="{00000000-0005-0000-0000-0000D9150000}"/>
    <cellStyle name="Currency 2 3 2 2 3 4 2" xfId="20891" xr:uid="{00000000-0005-0000-0000-0000DA150000}"/>
    <cellStyle name="Currency 2 3 2 2 3 4 2 2" xfId="56107" xr:uid="{00000000-0005-0000-0000-0000DB150000}"/>
    <cellStyle name="Currency 2 3 2 2 3 4 3" xfId="43510" xr:uid="{00000000-0005-0000-0000-0000DC150000}"/>
    <cellStyle name="Currency 2 3 2 2 3 4 4" xfId="33496" xr:uid="{00000000-0005-0000-0000-0000DD150000}"/>
    <cellStyle name="Currency 2 3 2 2 3 5" xfId="10047" xr:uid="{00000000-0005-0000-0000-0000DE150000}"/>
    <cellStyle name="Currency 2 3 2 2 3 5 2" xfId="22667" xr:uid="{00000000-0005-0000-0000-0000DF150000}"/>
    <cellStyle name="Currency 2 3 2 2 3 5 2 2" xfId="57883" xr:uid="{00000000-0005-0000-0000-0000E0150000}"/>
    <cellStyle name="Currency 2 3 2 2 3 5 3" xfId="45286" xr:uid="{00000000-0005-0000-0000-0000E1150000}"/>
    <cellStyle name="Currency 2 3 2 2 3 5 4" xfId="35272" xr:uid="{00000000-0005-0000-0000-0000E2150000}"/>
    <cellStyle name="Currency 2 3 2 2 3 6" xfId="11840" xr:uid="{00000000-0005-0000-0000-0000E3150000}"/>
    <cellStyle name="Currency 2 3 2 2 3 6 2" xfId="24443" xr:uid="{00000000-0005-0000-0000-0000E4150000}"/>
    <cellStyle name="Currency 2 3 2 2 3 6 2 2" xfId="59659" xr:uid="{00000000-0005-0000-0000-0000E5150000}"/>
    <cellStyle name="Currency 2 3 2 2 3 6 3" xfId="47062" xr:uid="{00000000-0005-0000-0000-0000E6150000}"/>
    <cellStyle name="Currency 2 3 2 2 3 6 4" xfId="37048" xr:uid="{00000000-0005-0000-0000-0000E7150000}"/>
    <cellStyle name="Currency 2 3 2 2 3 7" xfId="16207" xr:uid="{00000000-0005-0000-0000-0000E8150000}"/>
    <cellStyle name="Currency 2 3 2 2 3 7 2" xfId="51423" xr:uid="{00000000-0005-0000-0000-0000E9150000}"/>
    <cellStyle name="Currency 2 3 2 2 3 7 3" xfId="28812" xr:uid="{00000000-0005-0000-0000-0000EA150000}"/>
    <cellStyle name="Currency 2 3 2 2 3 8" xfId="14429" xr:uid="{00000000-0005-0000-0000-0000EB150000}"/>
    <cellStyle name="Currency 2 3 2 2 3 8 2" xfId="49647" xr:uid="{00000000-0005-0000-0000-0000EC150000}"/>
    <cellStyle name="Currency 2 3 2 2 3 9" xfId="38826" xr:uid="{00000000-0005-0000-0000-0000ED150000}"/>
    <cellStyle name="Currency 2 3 2 2 4" xfId="2703" xr:uid="{00000000-0005-0000-0000-0000EE150000}"/>
    <cellStyle name="Currency 2 3 2 2 4 10" xfId="26227" xr:uid="{00000000-0005-0000-0000-0000EF150000}"/>
    <cellStyle name="Currency 2 3 2 2 4 11" xfId="60631" xr:uid="{00000000-0005-0000-0000-0000F0150000}"/>
    <cellStyle name="Currency 2 3 2 2 4 2" xfId="4528" xr:uid="{00000000-0005-0000-0000-0000F1150000}"/>
    <cellStyle name="Currency 2 3 2 2 4 2 2" xfId="17174" xr:uid="{00000000-0005-0000-0000-0000F2150000}"/>
    <cellStyle name="Currency 2 3 2 2 4 2 2 2" xfId="52390" xr:uid="{00000000-0005-0000-0000-0000F3150000}"/>
    <cellStyle name="Currency 2 3 2 2 4 2 3" xfId="39793" xr:uid="{00000000-0005-0000-0000-0000F4150000}"/>
    <cellStyle name="Currency 2 3 2 2 4 2 4" xfId="29779" xr:uid="{00000000-0005-0000-0000-0000F5150000}"/>
    <cellStyle name="Currency 2 3 2 2 4 3" xfId="5998" xr:uid="{00000000-0005-0000-0000-0000F6150000}"/>
    <cellStyle name="Currency 2 3 2 2 4 3 2" xfId="18628" xr:uid="{00000000-0005-0000-0000-0000F7150000}"/>
    <cellStyle name="Currency 2 3 2 2 4 3 2 2" xfId="53844" xr:uid="{00000000-0005-0000-0000-0000F8150000}"/>
    <cellStyle name="Currency 2 3 2 2 4 3 3" xfId="41247" xr:uid="{00000000-0005-0000-0000-0000F9150000}"/>
    <cellStyle name="Currency 2 3 2 2 4 3 4" xfId="31233" xr:uid="{00000000-0005-0000-0000-0000FA150000}"/>
    <cellStyle name="Currency 2 3 2 2 4 4" xfId="7457" xr:uid="{00000000-0005-0000-0000-0000FB150000}"/>
    <cellStyle name="Currency 2 3 2 2 4 4 2" xfId="20082" xr:uid="{00000000-0005-0000-0000-0000FC150000}"/>
    <cellStyle name="Currency 2 3 2 2 4 4 2 2" xfId="55298" xr:uid="{00000000-0005-0000-0000-0000FD150000}"/>
    <cellStyle name="Currency 2 3 2 2 4 4 3" xfId="42701" xr:uid="{00000000-0005-0000-0000-0000FE150000}"/>
    <cellStyle name="Currency 2 3 2 2 4 4 4" xfId="32687" xr:uid="{00000000-0005-0000-0000-0000FF150000}"/>
    <cellStyle name="Currency 2 3 2 2 4 5" xfId="9238" xr:uid="{00000000-0005-0000-0000-000000160000}"/>
    <cellStyle name="Currency 2 3 2 2 4 5 2" xfId="21858" xr:uid="{00000000-0005-0000-0000-000001160000}"/>
    <cellStyle name="Currency 2 3 2 2 4 5 2 2" xfId="57074" xr:uid="{00000000-0005-0000-0000-000002160000}"/>
    <cellStyle name="Currency 2 3 2 2 4 5 3" xfId="44477" xr:uid="{00000000-0005-0000-0000-000003160000}"/>
    <cellStyle name="Currency 2 3 2 2 4 5 4" xfId="34463" xr:uid="{00000000-0005-0000-0000-000004160000}"/>
    <cellStyle name="Currency 2 3 2 2 4 6" xfId="11031" xr:uid="{00000000-0005-0000-0000-000005160000}"/>
    <cellStyle name="Currency 2 3 2 2 4 6 2" xfId="23634" xr:uid="{00000000-0005-0000-0000-000006160000}"/>
    <cellStyle name="Currency 2 3 2 2 4 6 2 2" xfId="58850" xr:uid="{00000000-0005-0000-0000-000007160000}"/>
    <cellStyle name="Currency 2 3 2 2 4 6 3" xfId="46253" xr:uid="{00000000-0005-0000-0000-000008160000}"/>
    <cellStyle name="Currency 2 3 2 2 4 6 4" xfId="36239" xr:uid="{00000000-0005-0000-0000-000009160000}"/>
    <cellStyle name="Currency 2 3 2 2 4 7" xfId="15398" xr:uid="{00000000-0005-0000-0000-00000A160000}"/>
    <cellStyle name="Currency 2 3 2 2 4 7 2" xfId="50614" xr:uid="{00000000-0005-0000-0000-00000B160000}"/>
    <cellStyle name="Currency 2 3 2 2 4 7 3" xfId="28003" xr:uid="{00000000-0005-0000-0000-00000C160000}"/>
    <cellStyle name="Currency 2 3 2 2 4 8" xfId="13620" xr:uid="{00000000-0005-0000-0000-00000D160000}"/>
    <cellStyle name="Currency 2 3 2 2 4 8 2" xfId="48838" xr:uid="{00000000-0005-0000-0000-00000E160000}"/>
    <cellStyle name="Currency 2 3 2 2 4 9" xfId="38017" xr:uid="{00000000-0005-0000-0000-00000F160000}"/>
    <cellStyle name="Currency 2 3 2 2 5" xfId="3866" xr:uid="{00000000-0005-0000-0000-000010160000}"/>
    <cellStyle name="Currency 2 3 2 2 5 2" xfId="8589" xr:uid="{00000000-0005-0000-0000-000011160000}"/>
    <cellStyle name="Currency 2 3 2 2 5 2 2" xfId="21214" xr:uid="{00000000-0005-0000-0000-000012160000}"/>
    <cellStyle name="Currency 2 3 2 2 5 2 2 2" xfId="56430" xr:uid="{00000000-0005-0000-0000-000013160000}"/>
    <cellStyle name="Currency 2 3 2 2 5 2 3" xfId="43833" xr:uid="{00000000-0005-0000-0000-000014160000}"/>
    <cellStyle name="Currency 2 3 2 2 5 2 4" xfId="33819" xr:uid="{00000000-0005-0000-0000-000015160000}"/>
    <cellStyle name="Currency 2 3 2 2 5 3" xfId="10370" xr:uid="{00000000-0005-0000-0000-000016160000}"/>
    <cellStyle name="Currency 2 3 2 2 5 3 2" xfId="22990" xr:uid="{00000000-0005-0000-0000-000017160000}"/>
    <cellStyle name="Currency 2 3 2 2 5 3 2 2" xfId="58206" xr:uid="{00000000-0005-0000-0000-000018160000}"/>
    <cellStyle name="Currency 2 3 2 2 5 3 3" xfId="45609" xr:uid="{00000000-0005-0000-0000-000019160000}"/>
    <cellStyle name="Currency 2 3 2 2 5 3 4" xfId="35595" xr:uid="{00000000-0005-0000-0000-00001A160000}"/>
    <cellStyle name="Currency 2 3 2 2 5 4" xfId="12165" xr:uid="{00000000-0005-0000-0000-00001B160000}"/>
    <cellStyle name="Currency 2 3 2 2 5 4 2" xfId="24766" xr:uid="{00000000-0005-0000-0000-00001C160000}"/>
    <cellStyle name="Currency 2 3 2 2 5 4 2 2" xfId="59982" xr:uid="{00000000-0005-0000-0000-00001D160000}"/>
    <cellStyle name="Currency 2 3 2 2 5 4 3" xfId="47385" xr:uid="{00000000-0005-0000-0000-00001E160000}"/>
    <cellStyle name="Currency 2 3 2 2 5 4 4" xfId="37371" xr:uid="{00000000-0005-0000-0000-00001F160000}"/>
    <cellStyle name="Currency 2 3 2 2 5 5" xfId="16530" xr:uid="{00000000-0005-0000-0000-000020160000}"/>
    <cellStyle name="Currency 2 3 2 2 5 5 2" xfId="51746" xr:uid="{00000000-0005-0000-0000-000021160000}"/>
    <cellStyle name="Currency 2 3 2 2 5 5 3" xfId="29135" xr:uid="{00000000-0005-0000-0000-000022160000}"/>
    <cellStyle name="Currency 2 3 2 2 5 6" xfId="14752" xr:uid="{00000000-0005-0000-0000-000023160000}"/>
    <cellStyle name="Currency 2 3 2 2 5 6 2" xfId="49970" xr:uid="{00000000-0005-0000-0000-000024160000}"/>
    <cellStyle name="Currency 2 3 2 2 5 7" xfId="39149" xr:uid="{00000000-0005-0000-0000-000025160000}"/>
    <cellStyle name="Currency 2 3 2 2 5 8" xfId="27359" xr:uid="{00000000-0005-0000-0000-000026160000}"/>
    <cellStyle name="Currency 2 3 2 2 6" xfId="4206" xr:uid="{00000000-0005-0000-0000-000027160000}"/>
    <cellStyle name="Currency 2 3 2 2 6 2" xfId="16852" xr:uid="{00000000-0005-0000-0000-000028160000}"/>
    <cellStyle name="Currency 2 3 2 2 6 2 2" xfId="52068" xr:uid="{00000000-0005-0000-0000-000029160000}"/>
    <cellStyle name="Currency 2 3 2 2 6 2 3" xfId="29457" xr:uid="{00000000-0005-0000-0000-00002A160000}"/>
    <cellStyle name="Currency 2 3 2 2 6 3" xfId="13298" xr:uid="{00000000-0005-0000-0000-00002B160000}"/>
    <cellStyle name="Currency 2 3 2 2 6 3 2" xfId="48516" xr:uid="{00000000-0005-0000-0000-00002C160000}"/>
    <cellStyle name="Currency 2 3 2 2 6 4" xfId="39471" xr:uid="{00000000-0005-0000-0000-00002D160000}"/>
    <cellStyle name="Currency 2 3 2 2 6 5" xfId="25905" xr:uid="{00000000-0005-0000-0000-00002E160000}"/>
    <cellStyle name="Currency 2 3 2 2 7" xfId="5676" xr:uid="{00000000-0005-0000-0000-00002F160000}"/>
    <cellStyle name="Currency 2 3 2 2 7 2" xfId="18306" xr:uid="{00000000-0005-0000-0000-000030160000}"/>
    <cellStyle name="Currency 2 3 2 2 7 2 2" xfId="53522" xr:uid="{00000000-0005-0000-0000-000031160000}"/>
    <cellStyle name="Currency 2 3 2 2 7 3" xfId="40925" xr:uid="{00000000-0005-0000-0000-000032160000}"/>
    <cellStyle name="Currency 2 3 2 2 7 4" xfId="30911" xr:uid="{00000000-0005-0000-0000-000033160000}"/>
    <cellStyle name="Currency 2 3 2 2 8" xfId="7135" xr:uid="{00000000-0005-0000-0000-000034160000}"/>
    <cellStyle name="Currency 2 3 2 2 8 2" xfId="19760" xr:uid="{00000000-0005-0000-0000-000035160000}"/>
    <cellStyle name="Currency 2 3 2 2 8 2 2" xfId="54976" xr:uid="{00000000-0005-0000-0000-000036160000}"/>
    <cellStyle name="Currency 2 3 2 2 8 3" xfId="42379" xr:uid="{00000000-0005-0000-0000-000037160000}"/>
    <cellStyle name="Currency 2 3 2 2 8 4" xfId="32365" xr:uid="{00000000-0005-0000-0000-000038160000}"/>
    <cellStyle name="Currency 2 3 2 2 9" xfId="8916" xr:uid="{00000000-0005-0000-0000-000039160000}"/>
    <cellStyle name="Currency 2 3 2 2 9 2" xfId="21536" xr:uid="{00000000-0005-0000-0000-00003A160000}"/>
    <cellStyle name="Currency 2 3 2 2 9 2 2" xfId="56752" xr:uid="{00000000-0005-0000-0000-00003B160000}"/>
    <cellStyle name="Currency 2 3 2 2 9 3" xfId="44155" xr:uid="{00000000-0005-0000-0000-00003C160000}"/>
    <cellStyle name="Currency 2 3 2 2 9 4" xfId="34141" xr:uid="{00000000-0005-0000-0000-00003D160000}"/>
    <cellStyle name="Currency 2 3 2 3" xfId="3052" xr:uid="{00000000-0005-0000-0000-00003E160000}"/>
    <cellStyle name="Currency 2 3 2 3 10" xfId="25423" xr:uid="{00000000-0005-0000-0000-00003F160000}"/>
    <cellStyle name="Currency 2 3 2 3 11" xfId="60958" xr:uid="{00000000-0005-0000-0000-000040160000}"/>
    <cellStyle name="Currency 2 3 2 3 2" xfId="4855" xr:uid="{00000000-0005-0000-0000-000041160000}"/>
    <cellStyle name="Currency 2 3 2 3 2 2" xfId="17501" xr:uid="{00000000-0005-0000-0000-000042160000}"/>
    <cellStyle name="Currency 2 3 2 3 2 2 2" xfId="52717" xr:uid="{00000000-0005-0000-0000-000043160000}"/>
    <cellStyle name="Currency 2 3 2 3 2 2 3" xfId="30106" xr:uid="{00000000-0005-0000-0000-000044160000}"/>
    <cellStyle name="Currency 2 3 2 3 2 3" xfId="13947" xr:uid="{00000000-0005-0000-0000-000045160000}"/>
    <cellStyle name="Currency 2 3 2 3 2 3 2" xfId="49165" xr:uid="{00000000-0005-0000-0000-000046160000}"/>
    <cellStyle name="Currency 2 3 2 3 2 4" xfId="40120" xr:uid="{00000000-0005-0000-0000-000047160000}"/>
    <cellStyle name="Currency 2 3 2 3 2 5" xfId="26554" xr:uid="{00000000-0005-0000-0000-000048160000}"/>
    <cellStyle name="Currency 2 3 2 3 3" xfId="6325" xr:uid="{00000000-0005-0000-0000-000049160000}"/>
    <cellStyle name="Currency 2 3 2 3 3 2" xfId="18955" xr:uid="{00000000-0005-0000-0000-00004A160000}"/>
    <cellStyle name="Currency 2 3 2 3 3 2 2" xfId="54171" xr:uid="{00000000-0005-0000-0000-00004B160000}"/>
    <cellStyle name="Currency 2 3 2 3 3 3" xfId="41574" xr:uid="{00000000-0005-0000-0000-00004C160000}"/>
    <cellStyle name="Currency 2 3 2 3 3 4" xfId="31560" xr:uid="{00000000-0005-0000-0000-00004D160000}"/>
    <cellStyle name="Currency 2 3 2 3 4" xfId="7784" xr:uid="{00000000-0005-0000-0000-00004E160000}"/>
    <cellStyle name="Currency 2 3 2 3 4 2" xfId="20409" xr:uid="{00000000-0005-0000-0000-00004F160000}"/>
    <cellStyle name="Currency 2 3 2 3 4 2 2" xfId="55625" xr:uid="{00000000-0005-0000-0000-000050160000}"/>
    <cellStyle name="Currency 2 3 2 3 4 3" xfId="43028" xr:uid="{00000000-0005-0000-0000-000051160000}"/>
    <cellStyle name="Currency 2 3 2 3 4 4" xfId="33014" xr:uid="{00000000-0005-0000-0000-000052160000}"/>
    <cellStyle name="Currency 2 3 2 3 5" xfId="9565" xr:uid="{00000000-0005-0000-0000-000053160000}"/>
    <cellStyle name="Currency 2 3 2 3 5 2" xfId="22185" xr:uid="{00000000-0005-0000-0000-000054160000}"/>
    <cellStyle name="Currency 2 3 2 3 5 2 2" xfId="57401" xr:uid="{00000000-0005-0000-0000-000055160000}"/>
    <cellStyle name="Currency 2 3 2 3 5 3" xfId="44804" xr:uid="{00000000-0005-0000-0000-000056160000}"/>
    <cellStyle name="Currency 2 3 2 3 5 4" xfId="34790" xr:uid="{00000000-0005-0000-0000-000057160000}"/>
    <cellStyle name="Currency 2 3 2 3 6" xfId="11358" xr:uid="{00000000-0005-0000-0000-000058160000}"/>
    <cellStyle name="Currency 2 3 2 3 6 2" xfId="23961" xr:uid="{00000000-0005-0000-0000-000059160000}"/>
    <cellStyle name="Currency 2 3 2 3 6 2 2" xfId="59177" xr:uid="{00000000-0005-0000-0000-00005A160000}"/>
    <cellStyle name="Currency 2 3 2 3 6 3" xfId="46580" xr:uid="{00000000-0005-0000-0000-00005B160000}"/>
    <cellStyle name="Currency 2 3 2 3 6 4" xfId="36566" xr:uid="{00000000-0005-0000-0000-00005C160000}"/>
    <cellStyle name="Currency 2 3 2 3 7" xfId="15725" xr:uid="{00000000-0005-0000-0000-00005D160000}"/>
    <cellStyle name="Currency 2 3 2 3 7 2" xfId="50941" xr:uid="{00000000-0005-0000-0000-00005E160000}"/>
    <cellStyle name="Currency 2 3 2 3 7 3" xfId="28330" xr:uid="{00000000-0005-0000-0000-00005F160000}"/>
    <cellStyle name="Currency 2 3 2 3 8" xfId="12816" xr:uid="{00000000-0005-0000-0000-000060160000}"/>
    <cellStyle name="Currency 2 3 2 3 8 2" xfId="48034" xr:uid="{00000000-0005-0000-0000-000061160000}"/>
    <cellStyle name="Currency 2 3 2 3 9" xfId="38344" xr:uid="{00000000-0005-0000-0000-000062160000}"/>
    <cellStyle name="Currency 2 3 2 4" xfId="2879" xr:uid="{00000000-0005-0000-0000-000063160000}"/>
    <cellStyle name="Currency 2 3 2 4 10" xfId="25264" xr:uid="{00000000-0005-0000-0000-000064160000}"/>
    <cellStyle name="Currency 2 3 2 4 11" xfId="60799" xr:uid="{00000000-0005-0000-0000-000065160000}"/>
    <cellStyle name="Currency 2 3 2 4 2" xfId="4696" xr:uid="{00000000-0005-0000-0000-000066160000}"/>
    <cellStyle name="Currency 2 3 2 4 2 2" xfId="17342" xr:uid="{00000000-0005-0000-0000-000067160000}"/>
    <cellStyle name="Currency 2 3 2 4 2 2 2" xfId="52558" xr:uid="{00000000-0005-0000-0000-000068160000}"/>
    <cellStyle name="Currency 2 3 2 4 2 2 3" xfId="29947" xr:uid="{00000000-0005-0000-0000-000069160000}"/>
    <cellStyle name="Currency 2 3 2 4 2 3" xfId="13788" xr:uid="{00000000-0005-0000-0000-00006A160000}"/>
    <cellStyle name="Currency 2 3 2 4 2 3 2" xfId="49006" xr:uid="{00000000-0005-0000-0000-00006B160000}"/>
    <cellStyle name="Currency 2 3 2 4 2 4" xfId="39961" xr:uid="{00000000-0005-0000-0000-00006C160000}"/>
    <cellStyle name="Currency 2 3 2 4 2 5" xfId="26395" xr:uid="{00000000-0005-0000-0000-00006D160000}"/>
    <cellStyle name="Currency 2 3 2 4 3" xfId="6166" xr:uid="{00000000-0005-0000-0000-00006E160000}"/>
    <cellStyle name="Currency 2 3 2 4 3 2" xfId="18796" xr:uid="{00000000-0005-0000-0000-00006F160000}"/>
    <cellStyle name="Currency 2 3 2 4 3 2 2" xfId="54012" xr:uid="{00000000-0005-0000-0000-000070160000}"/>
    <cellStyle name="Currency 2 3 2 4 3 3" xfId="41415" xr:uid="{00000000-0005-0000-0000-000071160000}"/>
    <cellStyle name="Currency 2 3 2 4 3 4" xfId="31401" xr:uid="{00000000-0005-0000-0000-000072160000}"/>
    <cellStyle name="Currency 2 3 2 4 4" xfId="7625" xr:uid="{00000000-0005-0000-0000-000073160000}"/>
    <cellStyle name="Currency 2 3 2 4 4 2" xfId="20250" xr:uid="{00000000-0005-0000-0000-000074160000}"/>
    <cellStyle name="Currency 2 3 2 4 4 2 2" xfId="55466" xr:uid="{00000000-0005-0000-0000-000075160000}"/>
    <cellStyle name="Currency 2 3 2 4 4 3" xfId="42869" xr:uid="{00000000-0005-0000-0000-000076160000}"/>
    <cellStyle name="Currency 2 3 2 4 4 4" xfId="32855" xr:uid="{00000000-0005-0000-0000-000077160000}"/>
    <cellStyle name="Currency 2 3 2 4 5" xfId="9406" xr:uid="{00000000-0005-0000-0000-000078160000}"/>
    <cellStyle name="Currency 2 3 2 4 5 2" xfId="22026" xr:uid="{00000000-0005-0000-0000-000079160000}"/>
    <cellStyle name="Currency 2 3 2 4 5 2 2" xfId="57242" xr:uid="{00000000-0005-0000-0000-00007A160000}"/>
    <cellStyle name="Currency 2 3 2 4 5 3" xfId="44645" xr:uid="{00000000-0005-0000-0000-00007B160000}"/>
    <cellStyle name="Currency 2 3 2 4 5 4" xfId="34631" xr:uid="{00000000-0005-0000-0000-00007C160000}"/>
    <cellStyle name="Currency 2 3 2 4 6" xfId="11199" xr:uid="{00000000-0005-0000-0000-00007D160000}"/>
    <cellStyle name="Currency 2 3 2 4 6 2" xfId="23802" xr:uid="{00000000-0005-0000-0000-00007E160000}"/>
    <cellStyle name="Currency 2 3 2 4 6 2 2" xfId="59018" xr:uid="{00000000-0005-0000-0000-00007F160000}"/>
    <cellStyle name="Currency 2 3 2 4 6 3" xfId="46421" xr:uid="{00000000-0005-0000-0000-000080160000}"/>
    <cellStyle name="Currency 2 3 2 4 6 4" xfId="36407" xr:uid="{00000000-0005-0000-0000-000081160000}"/>
    <cellStyle name="Currency 2 3 2 4 7" xfId="15566" xr:uid="{00000000-0005-0000-0000-000082160000}"/>
    <cellStyle name="Currency 2 3 2 4 7 2" xfId="50782" xr:uid="{00000000-0005-0000-0000-000083160000}"/>
    <cellStyle name="Currency 2 3 2 4 7 3" xfId="28171" xr:uid="{00000000-0005-0000-0000-000084160000}"/>
    <cellStyle name="Currency 2 3 2 4 8" xfId="12657" xr:uid="{00000000-0005-0000-0000-000085160000}"/>
    <cellStyle name="Currency 2 3 2 4 8 2" xfId="47875" xr:uid="{00000000-0005-0000-0000-000086160000}"/>
    <cellStyle name="Currency 2 3 2 4 9" xfId="38185" xr:uid="{00000000-0005-0000-0000-000087160000}"/>
    <cellStyle name="Currency 2 3 2 5" xfId="3387" xr:uid="{00000000-0005-0000-0000-000088160000}"/>
    <cellStyle name="Currency 2 3 2 5 10" xfId="26882" xr:uid="{00000000-0005-0000-0000-000089160000}"/>
    <cellStyle name="Currency 2 3 2 5 11" xfId="61286" xr:uid="{00000000-0005-0000-0000-00008A160000}"/>
    <cellStyle name="Currency 2 3 2 5 2" xfId="5183" xr:uid="{00000000-0005-0000-0000-00008B160000}"/>
    <cellStyle name="Currency 2 3 2 5 2 2" xfId="17829" xr:uid="{00000000-0005-0000-0000-00008C160000}"/>
    <cellStyle name="Currency 2 3 2 5 2 2 2" xfId="53045" xr:uid="{00000000-0005-0000-0000-00008D160000}"/>
    <cellStyle name="Currency 2 3 2 5 2 3" xfId="40448" xr:uid="{00000000-0005-0000-0000-00008E160000}"/>
    <cellStyle name="Currency 2 3 2 5 2 4" xfId="30434" xr:uid="{00000000-0005-0000-0000-00008F160000}"/>
    <cellStyle name="Currency 2 3 2 5 3" xfId="6653" xr:uid="{00000000-0005-0000-0000-000090160000}"/>
    <cellStyle name="Currency 2 3 2 5 3 2" xfId="19283" xr:uid="{00000000-0005-0000-0000-000091160000}"/>
    <cellStyle name="Currency 2 3 2 5 3 2 2" xfId="54499" xr:uid="{00000000-0005-0000-0000-000092160000}"/>
    <cellStyle name="Currency 2 3 2 5 3 3" xfId="41902" xr:uid="{00000000-0005-0000-0000-000093160000}"/>
    <cellStyle name="Currency 2 3 2 5 3 4" xfId="31888" xr:uid="{00000000-0005-0000-0000-000094160000}"/>
    <cellStyle name="Currency 2 3 2 5 4" xfId="8112" xr:uid="{00000000-0005-0000-0000-000095160000}"/>
    <cellStyle name="Currency 2 3 2 5 4 2" xfId="20737" xr:uid="{00000000-0005-0000-0000-000096160000}"/>
    <cellStyle name="Currency 2 3 2 5 4 2 2" xfId="55953" xr:uid="{00000000-0005-0000-0000-000097160000}"/>
    <cellStyle name="Currency 2 3 2 5 4 3" xfId="43356" xr:uid="{00000000-0005-0000-0000-000098160000}"/>
    <cellStyle name="Currency 2 3 2 5 4 4" xfId="33342" xr:uid="{00000000-0005-0000-0000-000099160000}"/>
    <cellStyle name="Currency 2 3 2 5 5" xfId="9893" xr:uid="{00000000-0005-0000-0000-00009A160000}"/>
    <cellStyle name="Currency 2 3 2 5 5 2" xfId="22513" xr:uid="{00000000-0005-0000-0000-00009B160000}"/>
    <cellStyle name="Currency 2 3 2 5 5 2 2" xfId="57729" xr:uid="{00000000-0005-0000-0000-00009C160000}"/>
    <cellStyle name="Currency 2 3 2 5 5 3" xfId="45132" xr:uid="{00000000-0005-0000-0000-00009D160000}"/>
    <cellStyle name="Currency 2 3 2 5 5 4" xfId="35118" xr:uid="{00000000-0005-0000-0000-00009E160000}"/>
    <cellStyle name="Currency 2 3 2 5 6" xfId="11686" xr:uid="{00000000-0005-0000-0000-00009F160000}"/>
    <cellStyle name="Currency 2 3 2 5 6 2" xfId="24289" xr:uid="{00000000-0005-0000-0000-0000A0160000}"/>
    <cellStyle name="Currency 2 3 2 5 6 2 2" xfId="59505" xr:uid="{00000000-0005-0000-0000-0000A1160000}"/>
    <cellStyle name="Currency 2 3 2 5 6 3" xfId="46908" xr:uid="{00000000-0005-0000-0000-0000A2160000}"/>
    <cellStyle name="Currency 2 3 2 5 6 4" xfId="36894" xr:uid="{00000000-0005-0000-0000-0000A3160000}"/>
    <cellStyle name="Currency 2 3 2 5 7" xfId="16053" xr:uid="{00000000-0005-0000-0000-0000A4160000}"/>
    <cellStyle name="Currency 2 3 2 5 7 2" xfId="51269" xr:uid="{00000000-0005-0000-0000-0000A5160000}"/>
    <cellStyle name="Currency 2 3 2 5 7 3" xfId="28658" xr:uid="{00000000-0005-0000-0000-0000A6160000}"/>
    <cellStyle name="Currency 2 3 2 5 8" xfId="14275" xr:uid="{00000000-0005-0000-0000-0000A7160000}"/>
    <cellStyle name="Currency 2 3 2 5 8 2" xfId="49493" xr:uid="{00000000-0005-0000-0000-0000A8160000}"/>
    <cellStyle name="Currency 2 3 2 5 9" xfId="38672" xr:uid="{00000000-0005-0000-0000-0000A9160000}"/>
    <cellStyle name="Currency 2 3 2 6" xfId="2548" xr:uid="{00000000-0005-0000-0000-0000AA160000}"/>
    <cellStyle name="Currency 2 3 2 6 10" xfId="26073" xr:uid="{00000000-0005-0000-0000-0000AB160000}"/>
    <cellStyle name="Currency 2 3 2 6 11" xfId="60477" xr:uid="{00000000-0005-0000-0000-0000AC160000}"/>
    <cellStyle name="Currency 2 3 2 6 2" xfId="4374" xr:uid="{00000000-0005-0000-0000-0000AD160000}"/>
    <cellStyle name="Currency 2 3 2 6 2 2" xfId="17020" xr:uid="{00000000-0005-0000-0000-0000AE160000}"/>
    <cellStyle name="Currency 2 3 2 6 2 2 2" xfId="52236" xr:uid="{00000000-0005-0000-0000-0000AF160000}"/>
    <cellStyle name="Currency 2 3 2 6 2 3" xfId="39639" xr:uid="{00000000-0005-0000-0000-0000B0160000}"/>
    <cellStyle name="Currency 2 3 2 6 2 4" xfId="29625" xr:uid="{00000000-0005-0000-0000-0000B1160000}"/>
    <cellStyle name="Currency 2 3 2 6 3" xfId="5844" xr:uid="{00000000-0005-0000-0000-0000B2160000}"/>
    <cellStyle name="Currency 2 3 2 6 3 2" xfId="18474" xr:uid="{00000000-0005-0000-0000-0000B3160000}"/>
    <cellStyle name="Currency 2 3 2 6 3 2 2" xfId="53690" xr:uid="{00000000-0005-0000-0000-0000B4160000}"/>
    <cellStyle name="Currency 2 3 2 6 3 3" xfId="41093" xr:uid="{00000000-0005-0000-0000-0000B5160000}"/>
    <cellStyle name="Currency 2 3 2 6 3 4" xfId="31079" xr:uid="{00000000-0005-0000-0000-0000B6160000}"/>
    <cellStyle name="Currency 2 3 2 6 4" xfId="7303" xr:uid="{00000000-0005-0000-0000-0000B7160000}"/>
    <cellStyle name="Currency 2 3 2 6 4 2" xfId="19928" xr:uid="{00000000-0005-0000-0000-0000B8160000}"/>
    <cellStyle name="Currency 2 3 2 6 4 2 2" xfId="55144" xr:uid="{00000000-0005-0000-0000-0000B9160000}"/>
    <cellStyle name="Currency 2 3 2 6 4 3" xfId="42547" xr:uid="{00000000-0005-0000-0000-0000BA160000}"/>
    <cellStyle name="Currency 2 3 2 6 4 4" xfId="32533" xr:uid="{00000000-0005-0000-0000-0000BB160000}"/>
    <cellStyle name="Currency 2 3 2 6 5" xfId="9084" xr:uid="{00000000-0005-0000-0000-0000BC160000}"/>
    <cellStyle name="Currency 2 3 2 6 5 2" xfId="21704" xr:uid="{00000000-0005-0000-0000-0000BD160000}"/>
    <cellStyle name="Currency 2 3 2 6 5 2 2" xfId="56920" xr:uid="{00000000-0005-0000-0000-0000BE160000}"/>
    <cellStyle name="Currency 2 3 2 6 5 3" xfId="44323" xr:uid="{00000000-0005-0000-0000-0000BF160000}"/>
    <cellStyle name="Currency 2 3 2 6 5 4" xfId="34309" xr:uid="{00000000-0005-0000-0000-0000C0160000}"/>
    <cellStyle name="Currency 2 3 2 6 6" xfId="10877" xr:uid="{00000000-0005-0000-0000-0000C1160000}"/>
    <cellStyle name="Currency 2 3 2 6 6 2" xfId="23480" xr:uid="{00000000-0005-0000-0000-0000C2160000}"/>
    <cellStyle name="Currency 2 3 2 6 6 2 2" xfId="58696" xr:uid="{00000000-0005-0000-0000-0000C3160000}"/>
    <cellStyle name="Currency 2 3 2 6 6 3" xfId="46099" xr:uid="{00000000-0005-0000-0000-0000C4160000}"/>
    <cellStyle name="Currency 2 3 2 6 6 4" xfId="36085" xr:uid="{00000000-0005-0000-0000-0000C5160000}"/>
    <cellStyle name="Currency 2 3 2 6 7" xfId="15244" xr:uid="{00000000-0005-0000-0000-0000C6160000}"/>
    <cellStyle name="Currency 2 3 2 6 7 2" xfId="50460" xr:uid="{00000000-0005-0000-0000-0000C7160000}"/>
    <cellStyle name="Currency 2 3 2 6 7 3" xfId="27849" xr:uid="{00000000-0005-0000-0000-0000C8160000}"/>
    <cellStyle name="Currency 2 3 2 6 8" xfId="13466" xr:uid="{00000000-0005-0000-0000-0000C9160000}"/>
    <cellStyle name="Currency 2 3 2 6 8 2" xfId="48684" xr:uid="{00000000-0005-0000-0000-0000CA160000}"/>
    <cellStyle name="Currency 2 3 2 6 9" xfId="37863" xr:uid="{00000000-0005-0000-0000-0000CB160000}"/>
    <cellStyle name="Currency 2 3 2 7" xfId="3711" xr:uid="{00000000-0005-0000-0000-0000CC160000}"/>
    <cellStyle name="Currency 2 3 2 7 2" xfId="8435" xr:uid="{00000000-0005-0000-0000-0000CD160000}"/>
    <cellStyle name="Currency 2 3 2 7 2 2" xfId="21060" xr:uid="{00000000-0005-0000-0000-0000CE160000}"/>
    <cellStyle name="Currency 2 3 2 7 2 2 2" xfId="56276" xr:uid="{00000000-0005-0000-0000-0000CF160000}"/>
    <cellStyle name="Currency 2 3 2 7 2 3" xfId="43679" xr:uid="{00000000-0005-0000-0000-0000D0160000}"/>
    <cellStyle name="Currency 2 3 2 7 2 4" xfId="33665" xr:uid="{00000000-0005-0000-0000-0000D1160000}"/>
    <cellStyle name="Currency 2 3 2 7 3" xfId="10216" xr:uid="{00000000-0005-0000-0000-0000D2160000}"/>
    <cellStyle name="Currency 2 3 2 7 3 2" xfId="22836" xr:uid="{00000000-0005-0000-0000-0000D3160000}"/>
    <cellStyle name="Currency 2 3 2 7 3 2 2" xfId="58052" xr:uid="{00000000-0005-0000-0000-0000D4160000}"/>
    <cellStyle name="Currency 2 3 2 7 3 3" xfId="45455" xr:uid="{00000000-0005-0000-0000-0000D5160000}"/>
    <cellStyle name="Currency 2 3 2 7 3 4" xfId="35441" xr:uid="{00000000-0005-0000-0000-0000D6160000}"/>
    <cellStyle name="Currency 2 3 2 7 4" xfId="12011" xr:uid="{00000000-0005-0000-0000-0000D7160000}"/>
    <cellStyle name="Currency 2 3 2 7 4 2" xfId="24612" xr:uid="{00000000-0005-0000-0000-0000D8160000}"/>
    <cellStyle name="Currency 2 3 2 7 4 2 2" xfId="59828" xr:uid="{00000000-0005-0000-0000-0000D9160000}"/>
    <cellStyle name="Currency 2 3 2 7 4 3" xfId="47231" xr:uid="{00000000-0005-0000-0000-0000DA160000}"/>
    <cellStyle name="Currency 2 3 2 7 4 4" xfId="37217" xr:uid="{00000000-0005-0000-0000-0000DB160000}"/>
    <cellStyle name="Currency 2 3 2 7 5" xfId="16376" xr:uid="{00000000-0005-0000-0000-0000DC160000}"/>
    <cellStyle name="Currency 2 3 2 7 5 2" xfId="51592" xr:uid="{00000000-0005-0000-0000-0000DD160000}"/>
    <cellStyle name="Currency 2 3 2 7 5 3" xfId="28981" xr:uid="{00000000-0005-0000-0000-0000DE160000}"/>
    <cellStyle name="Currency 2 3 2 7 6" xfId="14598" xr:uid="{00000000-0005-0000-0000-0000DF160000}"/>
    <cellStyle name="Currency 2 3 2 7 6 2" xfId="49816" xr:uid="{00000000-0005-0000-0000-0000E0160000}"/>
    <cellStyle name="Currency 2 3 2 7 7" xfId="38995" xr:uid="{00000000-0005-0000-0000-0000E1160000}"/>
    <cellStyle name="Currency 2 3 2 7 8" xfId="27205" xr:uid="{00000000-0005-0000-0000-0000E2160000}"/>
    <cellStyle name="Currency 2 3 2 8" xfId="4049" xr:uid="{00000000-0005-0000-0000-0000E3160000}"/>
    <cellStyle name="Currency 2 3 2 8 2" xfId="16698" xr:uid="{00000000-0005-0000-0000-0000E4160000}"/>
    <cellStyle name="Currency 2 3 2 8 2 2" xfId="51914" xr:uid="{00000000-0005-0000-0000-0000E5160000}"/>
    <cellStyle name="Currency 2 3 2 8 2 3" xfId="29303" xr:uid="{00000000-0005-0000-0000-0000E6160000}"/>
    <cellStyle name="Currency 2 3 2 8 3" xfId="13144" xr:uid="{00000000-0005-0000-0000-0000E7160000}"/>
    <cellStyle name="Currency 2 3 2 8 3 2" xfId="48362" xr:uid="{00000000-0005-0000-0000-0000E8160000}"/>
    <cellStyle name="Currency 2 3 2 8 4" xfId="39317" xr:uid="{00000000-0005-0000-0000-0000E9160000}"/>
    <cellStyle name="Currency 2 3 2 8 5" xfId="25751" xr:uid="{00000000-0005-0000-0000-0000EA160000}"/>
    <cellStyle name="Currency 2 3 2 9" xfId="5522" xr:uid="{00000000-0005-0000-0000-0000EB160000}"/>
    <cellStyle name="Currency 2 3 2 9 2" xfId="18152" xr:uid="{00000000-0005-0000-0000-0000EC160000}"/>
    <cellStyle name="Currency 2 3 2 9 2 2" xfId="53368" xr:uid="{00000000-0005-0000-0000-0000ED160000}"/>
    <cellStyle name="Currency 2 3 2 9 3" xfId="40771" xr:uid="{00000000-0005-0000-0000-0000EE160000}"/>
    <cellStyle name="Currency 2 3 2 9 4" xfId="30757" xr:uid="{00000000-0005-0000-0000-0000EF160000}"/>
    <cellStyle name="Currency 2 3 3" xfId="916" xr:uid="{00000000-0005-0000-0000-0000F0160000}"/>
    <cellStyle name="Currency 2 3 3 10" xfId="10481" xr:uid="{00000000-0005-0000-0000-0000F1160000}"/>
    <cellStyle name="Currency 2 3 3 10 2" xfId="23092" xr:uid="{00000000-0005-0000-0000-0000F2160000}"/>
    <cellStyle name="Currency 2 3 3 10 2 2" xfId="58308" xr:uid="{00000000-0005-0000-0000-0000F3160000}"/>
    <cellStyle name="Currency 2 3 3 10 3" xfId="45711" xr:uid="{00000000-0005-0000-0000-0000F4160000}"/>
    <cellStyle name="Currency 2 3 3 10 4" xfId="35697" xr:uid="{00000000-0005-0000-0000-0000F5160000}"/>
    <cellStyle name="Currency 2 3 3 11" xfId="15002" xr:uid="{00000000-0005-0000-0000-0000F6160000}"/>
    <cellStyle name="Currency 2 3 3 11 2" xfId="50218" xr:uid="{00000000-0005-0000-0000-0000F7160000}"/>
    <cellStyle name="Currency 2 3 3 11 3" xfId="27607" xr:uid="{00000000-0005-0000-0000-0000F8160000}"/>
    <cellStyle name="Currency 2 3 3 12" xfId="12415" xr:uid="{00000000-0005-0000-0000-0000F9160000}"/>
    <cellStyle name="Currency 2 3 3 12 2" xfId="47633" xr:uid="{00000000-0005-0000-0000-0000FA160000}"/>
    <cellStyle name="Currency 2 3 3 13" xfId="37621" xr:uid="{00000000-0005-0000-0000-0000FB160000}"/>
    <cellStyle name="Currency 2 3 3 14" xfId="25022" xr:uid="{00000000-0005-0000-0000-0000FC160000}"/>
    <cellStyle name="Currency 2 3 3 15" xfId="60235" xr:uid="{00000000-0005-0000-0000-0000FD160000}"/>
    <cellStyle name="Currency 2 3 3 2" xfId="3138" xr:uid="{00000000-0005-0000-0000-0000FE160000}"/>
    <cellStyle name="Currency 2 3 3 2 10" xfId="25506" xr:uid="{00000000-0005-0000-0000-0000FF160000}"/>
    <cellStyle name="Currency 2 3 3 2 11" xfId="61041" xr:uid="{00000000-0005-0000-0000-000000170000}"/>
    <cellStyle name="Currency 2 3 3 2 2" xfId="4938" xr:uid="{00000000-0005-0000-0000-000001170000}"/>
    <cellStyle name="Currency 2 3 3 2 2 2" xfId="17584" xr:uid="{00000000-0005-0000-0000-000002170000}"/>
    <cellStyle name="Currency 2 3 3 2 2 2 2" xfId="52800" xr:uid="{00000000-0005-0000-0000-000003170000}"/>
    <cellStyle name="Currency 2 3 3 2 2 2 3" xfId="30189" xr:uid="{00000000-0005-0000-0000-000004170000}"/>
    <cellStyle name="Currency 2 3 3 2 2 3" xfId="14030" xr:uid="{00000000-0005-0000-0000-000005170000}"/>
    <cellStyle name="Currency 2 3 3 2 2 3 2" xfId="49248" xr:uid="{00000000-0005-0000-0000-000006170000}"/>
    <cellStyle name="Currency 2 3 3 2 2 4" xfId="40203" xr:uid="{00000000-0005-0000-0000-000007170000}"/>
    <cellStyle name="Currency 2 3 3 2 2 5" xfId="26637" xr:uid="{00000000-0005-0000-0000-000008170000}"/>
    <cellStyle name="Currency 2 3 3 2 3" xfId="6408" xr:uid="{00000000-0005-0000-0000-000009170000}"/>
    <cellStyle name="Currency 2 3 3 2 3 2" xfId="19038" xr:uid="{00000000-0005-0000-0000-00000A170000}"/>
    <cellStyle name="Currency 2 3 3 2 3 2 2" xfId="54254" xr:uid="{00000000-0005-0000-0000-00000B170000}"/>
    <cellStyle name="Currency 2 3 3 2 3 3" xfId="41657" xr:uid="{00000000-0005-0000-0000-00000C170000}"/>
    <cellStyle name="Currency 2 3 3 2 3 4" xfId="31643" xr:uid="{00000000-0005-0000-0000-00000D170000}"/>
    <cellStyle name="Currency 2 3 3 2 4" xfId="7867" xr:uid="{00000000-0005-0000-0000-00000E170000}"/>
    <cellStyle name="Currency 2 3 3 2 4 2" xfId="20492" xr:uid="{00000000-0005-0000-0000-00000F170000}"/>
    <cellStyle name="Currency 2 3 3 2 4 2 2" xfId="55708" xr:uid="{00000000-0005-0000-0000-000010170000}"/>
    <cellStyle name="Currency 2 3 3 2 4 3" xfId="43111" xr:uid="{00000000-0005-0000-0000-000011170000}"/>
    <cellStyle name="Currency 2 3 3 2 4 4" xfId="33097" xr:uid="{00000000-0005-0000-0000-000012170000}"/>
    <cellStyle name="Currency 2 3 3 2 5" xfId="9648" xr:uid="{00000000-0005-0000-0000-000013170000}"/>
    <cellStyle name="Currency 2 3 3 2 5 2" xfId="22268" xr:uid="{00000000-0005-0000-0000-000014170000}"/>
    <cellStyle name="Currency 2 3 3 2 5 2 2" xfId="57484" xr:uid="{00000000-0005-0000-0000-000015170000}"/>
    <cellStyle name="Currency 2 3 3 2 5 3" xfId="44887" xr:uid="{00000000-0005-0000-0000-000016170000}"/>
    <cellStyle name="Currency 2 3 3 2 5 4" xfId="34873" xr:uid="{00000000-0005-0000-0000-000017170000}"/>
    <cellStyle name="Currency 2 3 3 2 6" xfId="11441" xr:uid="{00000000-0005-0000-0000-000018170000}"/>
    <cellStyle name="Currency 2 3 3 2 6 2" xfId="24044" xr:uid="{00000000-0005-0000-0000-000019170000}"/>
    <cellStyle name="Currency 2 3 3 2 6 2 2" xfId="59260" xr:uid="{00000000-0005-0000-0000-00001A170000}"/>
    <cellStyle name="Currency 2 3 3 2 6 3" xfId="46663" xr:uid="{00000000-0005-0000-0000-00001B170000}"/>
    <cellStyle name="Currency 2 3 3 2 6 4" xfId="36649" xr:uid="{00000000-0005-0000-0000-00001C170000}"/>
    <cellStyle name="Currency 2 3 3 2 7" xfId="15808" xr:uid="{00000000-0005-0000-0000-00001D170000}"/>
    <cellStyle name="Currency 2 3 3 2 7 2" xfId="51024" xr:uid="{00000000-0005-0000-0000-00001E170000}"/>
    <cellStyle name="Currency 2 3 3 2 7 3" xfId="28413" xr:uid="{00000000-0005-0000-0000-00001F170000}"/>
    <cellStyle name="Currency 2 3 3 2 8" xfId="12899" xr:uid="{00000000-0005-0000-0000-000020170000}"/>
    <cellStyle name="Currency 2 3 3 2 8 2" xfId="48117" xr:uid="{00000000-0005-0000-0000-000021170000}"/>
    <cellStyle name="Currency 2 3 3 2 9" xfId="38427" xr:uid="{00000000-0005-0000-0000-000022170000}"/>
    <cellStyle name="Currency 2 3 3 3" xfId="3467" xr:uid="{00000000-0005-0000-0000-000023170000}"/>
    <cellStyle name="Currency 2 3 3 3 10" xfId="26962" xr:uid="{00000000-0005-0000-0000-000024170000}"/>
    <cellStyle name="Currency 2 3 3 3 11" xfId="61366" xr:uid="{00000000-0005-0000-0000-000025170000}"/>
    <cellStyle name="Currency 2 3 3 3 2" xfId="5263" xr:uid="{00000000-0005-0000-0000-000026170000}"/>
    <cellStyle name="Currency 2 3 3 3 2 2" xfId="17909" xr:uid="{00000000-0005-0000-0000-000027170000}"/>
    <cellStyle name="Currency 2 3 3 3 2 2 2" xfId="53125" xr:uid="{00000000-0005-0000-0000-000028170000}"/>
    <cellStyle name="Currency 2 3 3 3 2 3" xfId="40528" xr:uid="{00000000-0005-0000-0000-000029170000}"/>
    <cellStyle name="Currency 2 3 3 3 2 4" xfId="30514" xr:uid="{00000000-0005-0000-0000-00002A170000}"/>
    <cellStyle name="Currency 2 3 3 3 3" xfId="6733" xr:uid="{00000000-0005-0000-0000-00002B170000}"/>
    <cellStyle name="Currency 2 3 3 3 3 2" xfId="19363" xr:uid="{00000000-0005-0000-0000-00002C170000}"/>
    <cellStyle name="Currency 2 3 3 3 3 2 2" xfId="54579" xr:uid="{00000000-0005-0000-0000-00002D170000}"/>
    <cellStyle name="Currency 2 3 3 3 3 3" xfId="41982" xr:uid="{00000000-0005-0000-0000-00002E170000}"/>
    <cellStyle name="Currency 2 3 3 3 3 4" xfId="31968" xr:uid="{00000000-0005-0000-0000-00002F170000}"/>
    <cellStyle name="Currency 2 3 3 3 4" xfId="8192" xr:uid="{00000000-0005-0000-0000-000030170000}"/>
    <cellStyle name="Currency 2 3 3 3 4 2" xfId="20817" xr:uid="{00000000-0005-0000-0000-000031170000}"/>
    <cellStyle name="Currency 2 3 3 3 4 2 2" xfId="56033" xr:uid="{00000000-0005-0000-0000-000032170000}"/>
    <cellStyle name="Currency 2 3 3 3 4 3" xfId="43436" xr:uid="{00000000-0005-0000-0000-000033170000}"/>
    <cellStyle name="Currency 2 3 3 3 4 4" xfId="33422" xr:uid="{00000000-0005-0000-0000-000034170000}"/>
    <cellStyle name="Currency 2 3 3 3 5" xfId="9973" xr:uid="{00000000-0005-0000-0000-000035170000}"/>
    <cellStyle name="Currency 2 3 3 3 5 2" xfId="22593" xr:uid="{00000000-0005-0000-0000-000036170000}"/>
    <cellStyle name="Currency 2 3 3 3 5 2 2" xfId="57809" xr:uid="{00000000-0005-0000-0000-000037170000}"/>
    <cellStyle name="Currency 2 3 3 3 5 3" xfId="45212" xr:uid="{00000000-0005-0000-0000-000038170000}"/>
    <cellStyle name="Currency 2 3 3 3 5 4" xfId="35198" xr:uid="{00000000-0005-0000-0000-000039170000}"/>
    <cellStyle name="Currency 2 3 3 3 6" xfId="11766" xr:uid="{00000000-0005-0000-0000-00003A170000}"/>
    <cellStyle name="Currency 2 3 3 3 6 2" xfId="24369" xr:uid="{00000000-0005-0000-0000-00003B170000}"/>
    <cellStyle name="Currency 2 3 3 3 6 2 2" xfId="59585" xr:uid="{00000000-0005-0000-0000-00003C170000}"/>
    <cellStyle name="Currency 2 3 3 3 6 3" xfId="46988" xr:uid="{00000000-0005-0000-0000-00003D170000}"/>
    <cellStyle name="Currency 2 3 3 3 6 4" xfId="36974" xr:uid="{00000000-0005-0000-0000-00003E170000}"/>
    <cellStyle name="Currency 2 3 3 3 7" xfId="16133" xr:uid="{00000000-0005-0000-0000-00003F170000}"/>
    <cellStyle name="Currency 2 3 3 3 7 2" xfId="51349" xr:uid="{00000000-0005-0000-0000-000040170000}"/>
    <cellStyle name="Currency 2 3 3 3 7 3" xfId="28738" xr:uid="{00000000-0005-0000-0000-000041170000}"/>
    <cellStyle name="Currency 2 3 3 3 8" xfId="14355" xr:uid="{00000000-0005-0000-0000-000042170000}"/>
    <cellStyle name="Currency 2 3 3 3 8 2" xfId="49573" xr:uid="{00000000-0005-0000-0000-000043170000}"/>
    <cellStyle name="Currency 2 3 3 3 9" xfId="38752" xr:uid="{00000000-0005-0000-0000-000044170000}"/>
    <cellStyle name="Currency 2 3 3 4" xfId="2629" xr:uid="{00000000-0005-0000-0000-000045170000}"/>
    <cellStyle name="Currency 2 3 3 4 10" xfId="26153" xr:uid="{00000000-0005-0000-0000-000046170000}"/>
    <cellStyle name="Currency 2 3 3 4 11" xfId="60557" xr:uid="{00000000-0005-0000-0000-000047170000}"/>
    <cellStyle name="Currency 2 3 3 4 2" xfId="4454" xr:uid="{00000000-0005-0000-0000-000048170000}"/>
    <cellStyle name="Currency 2 3 3 4 2 2" xfId="17100" xr:uid="{00000000-0005-0000-0000-000049170000}"/>
    <cellStyle name="Currency 2 3 3 4 2 2 2" xfId="52316" xr:uid="{00000000-0005-0000-0000-00004A170000}"/>
    <cellStyle name="Currency 2 3 3 4 2 3" xfId="39719" xr:uid="{00000000-0005-0000-0000-00004B170000}"/>
    <cellStyle name="Currency 2 3 3 4 2 4" xfId="29705" xr:uid="{00000000-0005-0000-0000-00004C170000}"/>
    <cellStyle name="Currency 2 3 3 4 3" xfId="5924" xr:uid="{00000000-0005-0000-0000-00004D170000}"/>
    <cellStyle name="Currency 2 3 3 4 3 2" xfId="18554" xr:uid="{00000000-0005-0000-0000-00004E170000}"/>
    <cellStyle name="Currency 2 3 3 4 3 2 2" xfId="53770" xr:uid="{00000000-0005-0000-0000-00004F170000}"/>
    <cellStyle name="Currency 2 3 3 4 3 3" xfId="41173" xr:uid="{00000000-0005-0000-0000-000050170000}"/>
    <cellStyle name="Currency 2 3 3 4 3 4" xfId="31159" xr:uid="{00000000-0005-0000-0000-000051170000}"/>
    <cellStyle name="Currency 2 3 3 4 4" xfId="7383" xr:uid="{00000000-0005-0000-0000-000052170000}"/>
    <cellStyle name="Currency 2 3 3 4 4 2" xfId="20008" xr:uid="{00000000-0005-0000-0000-000053170000}"/>
    <cellStyle name="Currency 2 3 3 4 4 2 2" xfId="55224" xr:uid="{00000000-0005-0000-0000-000054170000}"/>
    <cellStyle name="Currency 2 3 3 4 4 3" xfId="42627" xr:uid="{00000000-0005-0000-0000-000055170000}"/>
    <cellStyle name="Currency 2 3 3 4 4 4" xfId="32613" xr:uid="{00000000-0005-0000-0000-000056170000}"/>
    <cellStyle name="Currency 2 3 3 4 5" xfId="9164" xr:uid="{00000000-0005-0000-0000-000057170000}"/>
    <cellStyle name="Currency 2 3 3 4 5 2" xfId="21784" xr:uid="{00000000-0005-0000-0000-000058170000}"/>
    <cellStyle name="Currency 2 3 3 4 5 2 2" xfId="57000" xr:uid="{00000000-0005-0000-0000-000059170000}"/>
    <cellStyle name="Currency 2 3 3 4 5 3" xfId="44403" xr:uid="{00000000-0005-0000-0000-00005A170000}"/>
    <cellStyle name="Currency 2 3 3 4 5 4" xfId="34389" xr:uid="{00000000-0005-0000-0000-00005B170000}"/>
    <cellStyle name="Currency 2 3 3 4 6" xfId="10957" xr:uid="{00000000-0005-0000-0000-00005C170000}"/>
    <cellStyle name="Currency 2 3 3 4 6 2" xfId="23560" xr:uid="{00000000-0005-0000-0000-00005D170000}"/>
    <cellStyle name="Currency 2 3 3 4 6 2 2" xfId="58776" xr:uid="{00000000-0005-0000-0000-00005E170000}"/>
    <cellStyle name="Currency 2 3 3 4 6 3" xfId="46179" xr:uid="{00000000-0005-0000-0000-00005F170000}"/>
    <cellStyle name="Currency 2 3 3 4 6 4" xfId="36165" xr:uid="{00000000-0005-0000-0000-000060170000}"/>
    <cellStyle name="Currency 2 3 3 4 7" xfId="15324" xr:uid="{00000000-0005-0000-0000-000061170000}"/>
    <cellStyle name="Currency 2 3 3 4 7 2" xfId="50540" xr:uid="{00000000-0005-0000-0000-000062170000}"/>
    <cellStyle name="Currency 2 3 3 4 7 3" xfId="27929" xr:uid="{00000000-0005-0000-0000-000063170000}"/>
    <cellStyle name="Currency 2 3 3 4 8" xfId="13546" xr:uid="{00000000-0005-0000-0000-000064170000}"/>
    <cellStyle name="Currency 2 3 3 4 8 2" xfId="48764" xr:uid="{00000000-0005-0000-0000-000065170000}"/>
    <cellStyle name="Currency 2 3 3 4 9" xfId="37943" xr:uid="{00000000-0005-0000-0000-000066170000}"/>
    <cellStyle name="Currency 2 3 3 5" xfId="3792" xr:uid="{00000000-0005-0000-0000-000067170000}"/>
    <cellStyle name="Currency 2 3 3 5 2" xfId="8515" xr:uid="{00000000-0005-0000-0000-000068170000}"/>
    <cellStyle name="Currency 2 3 3 5 2 2" xfId="21140" xr:uid="{00000000-0005-0000-0000-000069170000}"/>
    <cellStyle name="Currency 2 3 3 5 2 2 2" xfId="56356" xr:uid="{00000000-0005-0000-0000-00006A170000}"/>
    <cellStyle name="Currency 2 3 3 5 2 3" xfId="43759" xr:uid="{00000000-0005-0000-0000-00006B170000}"/>
    <cellStyle name="Currency 2 3 3 5 2 4" xfId="33745" xr:uid="{00000000-0005-0000-0000-00006C170000}"/>
    <cellStyle name="Currency 2 3 3 5 3" xfId="10296" xr:uid="{00000000-0005-0000-0000-00006D170000}"/>
    <cellStyle name="Currency 2 3 3 5 3 2" xfId="22916" xr:uid="{00000000-0005-0000-0000-00006E170000}"/>
    <cellStyle name="Currency 2 3 3 5 3 2 2" xfId="58132" xr:uid="{00000000-0005-0000-0000-00006F170000}"/>
    <cellStyle name="Currency 2 3 3 5 3 3" xfId="45535" xr:uid="{00000000-0005-0000-0000-000070170000}"/>
    <cellStyle name="Currency 2 3 3 5 3 4" xfId="35521" xr:uid="{00000000-0005-0000-0000-000071170000}"/>
    <cellStyle name="Currency 2 3 3 5 4" xfId="12091" xr:uid="{00000000-0005-0000-0000-000072170000}"/>
    <cellStyle name="Currency 2 3 3 5 4 2" xfId="24692" xr:uid="{00000000-0005-0000-0000-000073170000}"/>
    <cellStyle name="Currency 2 3 3 5 4 2 2" xfId="59908" xr:uid="{00000000-0005-0000-0000-000074170000}"/>
    <cellStyle name="Currency 2 3 3 5 4 3" xfId="47311" xr:uid="{00000000-0005-0000-0000-000075170000}"/>
    <cellStyle name="Currency 2 3 3 5 4 4" xfId="37297" xr:uid="{00000000-0005-0000-0000-000076170000}"/>
    <cellStyle name="Currency 2 3 3 5 5" xfId="16456" xr:uid="{00000000-0005-0000-0000-000077170000}"/>
    <cellStyle name="Currency 2 3 3 5 5 2" xfId="51672" xr:uid="{00000000-0005-0000-0000-000078170000}"/>
    <cellStyle name="Currency 2 3 3 5 5 3" xfId="29061" xr:uid="{00000000-0005-0000-0000-000079170000}"/>
    <cellStyle name="Currency 2 3 3 5 6" xfId="14678" xr:uid="{00000000-0005-0000-0000-00007A170000}"/>
    <cellStyle name="Currency 2 3 3 5 6 2" xfId="49896" xr:uid="{00000000-0005-0000-0000-00007B170000}"/>
    <cellStyle name="Currency 2 3 3 5 7" xfId="39075" xr:uid="{00000000-0005-0000-0000-00007C170000}"/>
    <cellStyle name="Currency 2 3 3 5 8" xfId="27285" xr:uid="{00000000-0005-0000-0000-00007D170000}"/>
    <cellStyle name="Currency 2 3 3 6" xfId="4132" xr:uid="{00000000-0005-0000-0000-00007E170000}"/>
    <cellStyle name="Currency 2 3 3 6 2" xfId="16778" xr:uid="{00000000-0005-0000-0000-00007F170000}"/>
    <cellStyle name="Currency 2 3 3 6 2 2" xfId="51994" xr:uid="{00000000-0005-0000-0000-000080170000}"/>
    <cellStyle name="Currency 2 3 3 6 2 3" xfId="29383" xr:uid="{00000000-0005-0000-0000-000081170000}"/>
    <cellStyle name="Currency 2 3 3 6 3" xfId="13224" xr:uid="{00000000-0005-0000-0000-000082170000}"/>
    <cellStyle name="Currency 2 3 3 6 3 2" xfId="48442" xr:uid="{00000000-0005-0000-0000-000083170000}"/>
    <cellStyle name="Currency 2 3 3 6 4" xfId="39397" xr:uid="{00000000-0005-0000-0000-000084170000}"/>
    <cellStyle name="Currency 2 3 3 6 5" xfId="25831" xr:uid="{00000000-0005-0000-0000-000085170000}"/>
    <cellStyle name="Currency 2 3 3 7" xfId="5602" xr:uid="{00000000-0005-0000-0000-000086170000}"/>
    <cellStyle name="Currency 2 3 3 7 2" xfId="18232" xr:uid="{00000000-0005-0000-0000-000087170000}"/>
    <cellStyle name="Currency 2 3 3 7 2 2" xfId="53448" xr:uid="{00000000-0005-0000-0000-000088170000}"/>
    <cellStyle name="Currency 2 3 3 7 3" xfId="40851" xr:uid="{00000000-0005-0000-0000-000089170000}"/>
    <cellStyle name="Currency 2 3 3 7 4" xfId="30837" xr:uid="{00000000-0005-0000-0000-00008A170000}"/>
    <cellStyle name="Currency 2 3 3 8" xfId="7061" xr:uid="{00000000-0005-0000-0000-00008B170000}"/>
    <cellStyle name="Currency 2 3 3 8 2" xfId="19686" xr:uid="{00000000-0005-0000-0000-00008C170000}"/>
    <cellStyle name="Currency 2 3 3 8 2 2" xfId="54902" xr:uid="{00000000-0005-0000-0000-00008D170000}"/>
    <cellStyle name="Currency 2 3 3 8 3" xfId="42305" xr:uid="{00000000-0005-0000-0000-00008E170000}"/>
    <cellStyle name="Currency 2 3 3 8 4" xfId="32291" xr:uid="{00000000-0005-0000-0000-00008F170000}"/>
    <cellStyle name="Currency 2 3 3 9" xfId="8842" xr:uid="{00000000-0005-0000-0000-000090170000}"/>
    <cellStyle name="Currency 2 3 3 9 2" xfId="21462" xr:uid="{00000000-0005-0000-0000-000091170000}"/>
    <cellStyle name="Currency 2 3 3 9 2 2" xfId="56678" xr:uid="{00000000-0005-0000-0000-000092170000}"/>
    <cellStyle name="Currency 2 3 3 9 3" xfId="44081" xr:uid="{00000000-0005-0000-0000-000093170000}"/>
    <cellStyle name="Currency 2 3 3 9 4" xfId="34067" xr:uid="{00000000-0005-0000-0000-000094170000}"/>
    <cellStyle name="Currency 2 3 4" xfId="2968" xr:uid="{00000000-0005-0000-0000-000095170000}"/>
    <cellStyle name="Currency 2 3 4 10" xfId="25347" xr:uid="{00000000-0005-0000-0000-000096170000}"/>
    <cellStyle name="Currency 2 3 4 11" xfId="60882" xr:uid="{00000000-0005-0000-0000-000097170000}"/>
    <cellStyle name="Currency 2 3 4 2" xfId="4779" xr:uid="{00000000-0005-0000-0000-000098170000}"/>
    <cellStyle name="Currency 2 3 4 2 2" xfId="17425" xr:uid="{00000000-0005-0000-0000-000099170000}"/>
    <cellStyle name="Currency 2 3 4 2 2 2" xfId="52641" xr:uid="{00000000-0005-0000-0000-00009A170000}"/>
    <cellStyle name="Currency 2 3 4 2 2 3" xfId="30030" xr:uid="{00000000-0005-0000-0000-00009B170000}"/>
    <cellStyle name="Currency 2 3 4 2 3" xfId="13871" xr:uid="{00000000-0005-0000-0000-00009C170000}"/>
    <cellStyle name="Currency 2 3 4 2 3 2" xfId="49089" xr:uid="{00000000-0005-0000-0000-00009D170000}"/>
    <cellStyle name="Currency 2 3 4 2 4" xfId="40044" xr:uid="{00000000-0005-0000-0000-00009E170000}"/>
    <cellStyle name="Currency 2 3 4 2 5" xfId="26478" xr:uid="{00000000-0005-0000-0000-00009F170000}"/>
    <cellStyle name="Currency 2 3 4 3" xfId="6249" xr:uid="{00000000-0005-0000-0000-0000A0170000}"/>
    <cellStyle name="Currency 2 3 4 3 2" xfId="18879" xr:uid="{00000000-0005-0000-0000-0000A1170000}"/>
    <cellStyle name="Currency 2 3 4 3 2 2" xfId="54095" xr:uid="{00000000-0005-0000-0000-0000A2170000}"/>
    <cellStyle name="Currency 2 3 4 3 3" xfId="41498" xr:uid="{00000000-0005-0000-0000-0000A3170000}"/>
    <cellStyle name="Currency 2 3 4 3 4" xfId="31484" xr:uid="{00000000-0005-0000-0000-0000A4170000}"/>
    <cellStyle name="Currency 2 3 4 4" xfId="7708" xr:uid="{00000000-0005-0000-0000-0000A5170000}"/>
    <cellStyle name="Currency 2 3 4 4 2" xfId="20333" xr:uid="{00000000-0005-0000-0000-0000A6170000}"/>
    <cellStyle name="Currency 2 3 4 4 2 2" xfId="55549" xr:uid="{00000000-0005-0000-0000-0000A7170000}"/>
    <cellStyle name="Currency 2 3 4 4 3" xfId="42952" xr:uid="{00000000-0005-0000-0000-0000A8170000}"/>
    <cellStyle name="Currency 2 3 4 4 4" xfId="32938" xr:uid="{00000000-0005-0000-0000-0000A9170000}"/>
    <cellStyle name="Currency 2 3 4 5" xfId="9489" xr:uid="{00000000-0005-0000-0000-0000AA170000}"/>
    <cellStyle name="Currency 2 3 4 5 2" xfId="22109" xr:uid="{00000000-0005-0000-0000-0000AB170000}"/>
    <cellStyle name="Currency 2 3 4 5 2 2" xfId="57325" xr:uid="{00000000-0005-0000-0000-0000AC170000}"/>
    <cellStyle name="Currency 2 3 4 5 3" xfId="44728" xr:uid="{00000000-0005-0000-0000-0000AD170000}"/>
    <cellStyle name="Currency 2 3 4 5 4" xfId="34714" xr:uid="{00000000-0005-0000-0000-0000AE170000}"/>
    <cellStyle name="Currency 2 3 4 6" xfId="11282" xr:uid="{00000000-0005-0000-0000-0000AF170000}"/>
    <cellStyle name="Currency 2 3 4 6 2" xfId="23885" xr:uid="{00000000-0005-0000-0000-0000B0170000}"/>
    <cellStyle name="Currency 2 3 4 6 2 2" xfId="59101" xr:uid="{00000000-0005-0000-0000-0000B1170000}"/>
    <cellStyle name="Currency 2 3 4 6 3" xfId="46504" xr:uid="{00000000-0005-0000-0000-0000B2170000}"/>
    <cellStyle name="Currency 2 3 4 6 4" xfId="36490" xr:uid="{00000000-0005-0000-0000-0000B3170000}"/>
    <cellStyle name="Currency 2 3 4 7" xfId="15649" xr:uid="{00000000-0005-0000-0000-0000B4170000}"/>
    <cellStyle name="Currency 2 3 4 7 2" xfId="50865" xr:uid="{00000000-0005-0000-0000-0000B5170000}"/>
    <cellStyle name="Currency 2 3 4 7 3" xfId="28254" xr:uid="{00000000-0005-0000-0000-0000B6170000}"/>
    <cellStyle name="Currency 2 3 4 8" xfId="12740" xr:uid="{00000000-0005-0000-0000-0000B7170000}"/>
    <cellStyle name="Currency 2 3 4 8 2" xfId="47958" xr:uid="{00000000-0005-0000-0000-0000B8170000}"/>
    <cellStyle name="Currency 2 3 4 9" xfId="38268" xr:uid="{00000000-0005-0000-0000-0000B9170000}"/>
    <cellStyle name="Currency 2 3 5" xfId="2802" xr:uid="{00000000-0005-0000-0000-0000BA170000}"/>
    <cellStyle name="Currency 2 3 5 10" xfId="25192" xr:uid="{00000000-0005-0000-0000-0000BB170000}"/>
    <cellStyle name="Currency 2 3 5 11" xfId="60727" xr:uid="{00000000-0005-0000-0000-0000BC170000}"/>
    <cellStyle name="Currency 2 3 5 2" xfId="4624" xr:uid="{00000000-0005-0000-0000-0000BD170000}"/>
    <cellStyle name="Currency 2 3 5 2 2" xfId="17270" xr:uid="{00000000-0005-0000-0000-0000BE170000}"/>
    <cellStyle name="Currency 2 3 5 2 2 2" xfId="52486" xr:uid="{00000000-0005-0000-0000-0000BF170000}"/>
    <cellStyle name="Currency 2 3 5 2 2 3" xfId="29875" xr:uid="{00000000-0005-0000-0000-0000C0170000}"/>
    <cellStyle name="Currency 2 3 5 2 3" xfId="13716" xr:uid="{00000000-0005-0000-0000-0000C1170000}"/>
    <cellStyle name="Currency 2 3 5 2 3 2" xfId="48934" xr:uid="{00000000-0005-0000-0000-0000C2170000}"/>
    <cellStyle name="Currency 2 3 5 2 4" xfId="39889" xr:uid="{00000000-0005-0000-0000-0000C3170000}"/>
    <cellStyle name="Currency 2 3 5 2 5" xfId="26323" xr:uid="{00000000-0005-0000-0000-0000C4170000}"/>
    <cellStyle name="Currency 2 3 5 3" xfId="6094" xr:uid="{00000000-0005-0000-0000-0000C5170000}"/>
    <cellStyle name="Currency 2 3 5 3 2" xfId="18724" xr:uid="{00000000-0005-0000-0000-0000C6170000}"/>
    <cellStyle name="Currency 2 3 5 3 2 2" xfId="53940" xr:uid="{00000000-0005-0000-0000-0000C7170000}"/>
    <cellStyle name="Currency 2 3 5 3 3" xfId="41343" xr:uid="{00000000-0005-0000-0000-0000C8170000}"/>
    <cellStyle name="Currency 2 3 5 3 4" xfId="31329" xr:uid="{00000000-0005-0000-0000-0000C9170000}"/>
    <cellStyle name="Currency 2 3 5 4" xfId="7553" xr:uid="{00000000-0005-0000-0000-0000CA170000}"/>
    <cellStyle name="Currency 2 3 5 4 2" xfId="20178" xr:uid="{00000000-0005-0000-0000-0000CB170000}"/>
    <cellStyle name="Currency 2 3 5 4 2 2" xfId="55394" xr:uid="{00000000-0005-0000-0000-0000CC170000}"/>
    <cellStyle name="Currency 2 3 5 4 3" xfId="42797" xr:uid="{00000000-0005-0000-0000-0000CD170000}"/>
    <cellStyle name="Currency 2 3 5 4 4" xfId="32783" xr:uid="{00000000-0005-0000-0000-0000CE170000}"/>
    <cellStyle name="Currency 2 3 5 5" xfId="9334" xr:uid="{00000000-0005-0000-0000-0000CF170000}"/>
    <cellStyle name="Currency 2 3 5 5 2" xfId="21954" xr:uid="{00000000-0005-0000-0000-0000D0170000}"/>
    <cellStyle name="Currency 2 3 5 5 2 2" xfId="57170" xr:uid="{00000000-0005-0000-0000-0000D1170000}"/>
    <cellStyle name="Currency 2 3 5 5 3" xfId="44573" xr:uid="{00000000-0005-0000-0000-0000D2170000}"/>
    <cellStyle name="Currency 2 3 5 5 4" xfId="34559" xr:uid="{00000000-0005-0000-0000-0000D3170000}"/>
    <cellStyle name="Currency 2 3 5 6" xfId="11127" xr:uid="{00000000-0005-0000-0000-0000D4170000}"/>
    <cellStyle name="Currency 2 3 5 6 2" xfId="23730" xr:uid="{00000000-0005-0000-0000-0000D5170000}"/>
    <cellStyle name="Currency 2 3 5 6 2 2" xfId="58946" xr:uid="{00000000-0005-0000-0000-0000D6170000}"/>
    <cellStyle name="Currency 2 3 5 6 3" xfId="46349" xr:uid="{00000000-0005-0000-0000-0000D7170000}"/>
    <cellStyle name="Currency 2 3 5 6 4" xfId="36335" xr:uid="{00000000-0005-0000-0000-0000D8170000}"/>
    <cellStyle name="Currency 2 3 5 7" xfId="15494" xr:uid="{00000000-0005-0000-0000-0000D9170000}"/>
    <cellStyle name="Currency 2 3 5 7 2" xfId="50710" xr:uid="{00000000-0005-0000-0000-0000DA170000}"/>
    <cellStyle name="Currency 2 3 5 7 3" xfId="28099" xr:uid="{00000000-0005-0000-0000-0000DB170000}"/>
    <cellStyle name="Currency 2 3 5 8" xfId="12585" xr:uid="{00000000-0005-0000-0000-0000DC170000}"/>
    <cellStyle name="Currency 2 3 5 8 2" xfId="47803" xr:uid="{00000000-0005-0000-0000-0000DD170000}"/>
    <cellStyle name="Currency 2 3 5 9" xfId="38113" xr:uid="{00000000-0005-0000-0000-0000DE170000}"/>
    <cellStyle name="Currency 2 3 6" xfId="3315" xr:uid="{00000000-0005-0000-0000-0000DF170000}"/>
    <cellStyle name="Currency 2 3 6 10" xfId="26810" xr:uid="{00000000-0005-0000-0000-0000E0170000}"/>
    <cellStyle name="Currency 2 3 6 11" xfId="61214" xr:uid="{00000000-0005-0000-0000-0000E1170000}"/>
    <cellStyle name="Currency 2 3 6 2" xfId="5111" xr:uid="{00000000-0005-0000-0000-0000E2170000}"/>
    <cellStyle name="Currency 2 3 6 2 2" xfId="17757" xr:uid="{00000000-0005-0000-0000-0000E3170000}"/>
    <cellStyle name="Currency 2 3 6 2 2 2" xfId="52973" xr:uid="{00000000-0005-0000-0000-0000E4170000}"/>
    <cellStyle name="Currency 2 3 6 2 3" xfId="40376" xr:uid="{00000000-0005-0000-0000-0000E5170000}"/>
    <cellStyle name="Currency 2 3 6 2 4" xfId="30362" xr:uid="{00000000-0005-0000-0000-0000E6170000}"/>
    <cellStyle name="Currency 2 3 6 3" xfId="6581" xr:uid="{00000000-0005-0000-0000-0000E7170000}"/>
    <cellStyle name="Currency 2 3 6 3 2" xfId="19211" xr:uid="{00000000-0005-0000-0000-0000E8170000}"/>
    <cellStyle name="Currency 2 3 6 3 2 2" xfId="54427" xr:uid="{00000000-0005-0000-0000-0000E9170000}"/>
    <cellStyle name="Currency 2 3 6 3 3" xfId="41830" xr:uid="{00000000-0005-0000-0000-0000EA170000}"/>
    <cellStyle name="Currency 2 3 6 3 4" xfId="31816" xr:uid="{00000000-0005-0000-0000-0000EB170000}"/>
    <cellStyle name="Currency 2 3 6 4" xfId="8040" xr:uid="{00000000-0005-0000-0000-0000EC170000}"/>
    <cellStyle name="Currency 2 3 6 4 2" xfId="20665" xr:uid="{00000000-0005-0000-0000-0000ED170000}"/>
    <cellStyle name="Currency 2 3 6 4 2 2" xfId="55881" xr:uid="{00000000-0005-0000-0000-0000EE170000}"/>
    <cellStyle name="Currency 2 3 6 4 3" xfId="43284" xr:uid="{00000000-0005-0000-0000-0000EF170000}"/>
    <cellStyle name="Currency 2 3 6 4 4" xfId="33270" xr:uid="{00000000-0005-0000-0000-0000F0170000}"/>
    <cellStyle name="Currency 2 3 6 5" xfId="9821" xr:uid="{00000000-0005-0000-0000-0000F1170000}"/>
    <cellStyle name="Currency 2 3 6 5 2" xfId="22441" xr:uid="{00000000-0005-0000-0000-0000F2170000}"/>
    <cellStyle name="Currency 2 3 6 5 2 2" xfId="57657" xr:uid="{00000000-0005-0000-0000-0000F3170000}"/>
    <cellStyle name="Currency 2 3 6 5 3" xfId="45060" xr:uid="{00000000-0005-0000-0000-0000F4170000}"/>
    <cellStyle name="Currency 2 3 6 5 4" xfId="35046" xr:uid="{00000000-0005-0000-0000-0000F5170000}"/>
    <cellStyle name="Currency 2 3 6 6" xfId="11614" xr:uid="{00000000-0005-0000-0000-0000F6170000}"/>
    <cellStyle name="Currency 2 3 6 6 2" xfId="24217" xr:uid="{00000000-0005-0000-0000-0000F7170000}"/>
    <cellStyle name="Currency 2 3 6 6 2 2" xfId="59433" xr:uid="{00000000-0005-0000-0000-0000F8170000}"/>
    <cellStyle name="Currency 2 3 6 6 3" xfId="46836" xr:uid="{00000000-0005-0000-0000-0000F9170000}"/>
    <cellStyle name="Currency 2 3 6 6 4" xfId="36822" xr:uid="{00000000-0005-0000-0000-0000FA170000}"/>
    <cellStyle name="Currency 2 3 6 7" xfId="15981" xr:uid="{00000000-0005-0000-0000-0000FB170000}"/>
    <cellStyle name="Currency 2 3 6 7 2" xfId="51197" xr:uid="{00000000-0005-0000-0000-0000FC170000}"/>
    <cellStyle name="Currency 2 3 6 7 3" xfId="28586" xr:uid="{00000000-0005-0000-0000-0000FD170000}"/>
    <cellStyle name="Currency 2 3 6 8" xfId="14203" xr:uid="{00000000-0005-0000-0000-0000FE170000}"/>
    <cellStyle name="Currency 2 3 6 8 2" xfId="49421" xr:uid="{00000000-0005-0000-0000-0000FF170000}"/>
    <cellStyle name="Currency 2 3 6 9" xfId="38600" xr:uid="{00000000-0005-0000-0000-000000180000}"/>
    <cellStyle name="Currency 2 3 7" xfId="2472" xr:uid="{00000000-0005-0000-0000-000001180000}"/>
    <cellStyle name="Currency 2 3 7 10" xfId="26001" xr:uid="{00000000-0005-0000-0000-000002180000}"/>
    <cellStyle name="Currency 2 3 7 11" xfId="60405" xr:uid="{00000000-0005-0000-0000-000003180000}"/>
    <cellStyle name="Currency 2 3 7 2" xfId="4302" xr:uid="{00000000-0005-0000-0000-000004180000}"/>
    <cellStyle name="Currency 2 3 7 2 2" xfId="16948" xr:uid="{00000000-0005-0000-0000-000005180000}"/>
    <cellStyle name="Currency 2 3 7 2 2 2" xfId="52164" xr:uid="{00000000-0005-0000-0000-000006180000}"/>
    <cellStyle name="Currency 2 3 7 2 3" xfId="39567" xr:uid="{00000000-0005-0000-0000-000007180000}"/>
    <cellStyle name="Currency 2 3 7 2 4" xfId="29553" xr:uid="{00000000-0005-0000-0000-000008180000}"/>
    <cellStyle name="Currency 2 3 7 3" xfId="5772" xr:uid="{00000000-0005-0000-0000-000009180000}"/>
    <cellStyle name="Currency 2 3 7 3 2" xfId="18402" xr:uid="{00000000-0005-0000-0000-00000A180000}"/>
    <cellStyle name="Currency 2 3 7 3 2 2" xfId="53618" xr:uid="{00000000-0005-0000-0000-00000B180000}"/>
    <cellStyle name="Currency 2 3 7 3 3" xfId="41021" xr:uid="{00000000-0005-0000-0000-00000C180000}"/>
    <cellStyle name="Currency 2 3 7 3 4" xfId="31007" xr:uid="{00000000-0005-0000-0000-00000D180000}"/>
    <cellStyle name="Currency 2 3 7 4" xfId="7231" xr:uid="{00000000-0005-0000-0000-00000E180000}"/>
    <cellStyle name="Currency 2 3 7 4 2" xfId="19856" xr:uid="{00000000-0005-0000-0000-00000F180000}"/>
    <cellStyle name="Currency 2 3 7 4 2 2" xfId="55072" xr:uid="{00000000-0005-0000-0000-000010180000}"/>
    <cellStyle name="Currency 2 3 7 4 3" xfId="42475" xr:uid="{00000000-0005-0000-0000-000011180000}"/>
    <cellStyle name="Currency 2 3 7 4 4" xfId="32461" xr:uid="{00000000-0005-0000-0000-000012180000}"/>
    <cellStyle name="Currency 2 3 7 5" xfId="9012" xr:uid="{00000000-0005-0000-0000-000013180000}"/>
    <cellStyle name="Currency 2 3 7 5 2" xfId="21632" xr:uid="{00000000-0005-0000-0000-000014180000}"/>
    <cellStyle name="Currency 2 3 7 5 2 2" xfId="56848" xr:uid="{00000000-0005-0000-0000-000015180000}"/>
    <cellStyle name="Currency 2 3 7 5 3" xfId="44251" xr:uid="{00000000-0005-0000-0000-000016180000}"/>
    <cellStyle name="Currency 2 3 7 5 4" xfId="34237" xr:uid="{00000000-0005-0000-0000-000017180000}"/>
    <cellStyle name="Currency 2 3 7 6" xfId="10805" xr:uid="{00000000-0005-0000-0000-000018180000}"/>
    <cellStyle name="Currency 2 3 7 6 2" xfId="23408" xr:uid="{00000000-0005-0000-0000-000019180000}"/>
    <cellStyle name="Currency 2 3 7 6 2 2" xfId="58624" xr:uid="{00000000-0005-0000-0000-00001A180000}"/>
    <cellStyle name="Currency 2 3 7 6 3" xfId="46027" xr:uid="{00000000-0005-0000-0000-00001B180000}"/>
    <cellStyle name="Currency 2 3 7 6 4" xfId="36013" xr:uid="{00000000-0005-0000-0000-00001C180000}"/>
    <cellStyle name="Currency 2 3 7 7" xfId="15172" xr:uid="{00000000-0005-0000-0000-00001D180000}"/>
    <cellStyle name="Currency 2 3 7 7 2" xfId="50388" xr:uid="{00000000-0005-0000-0000-00001E180000}"/>
    <cellStyle name="Currency 2 3 7 7 3" xfId="27777" xr:uid="{00000000-0005-0000-0000-00001F180000}"/>
    <cellStyle name="Currency 2 3 7 8" xfId="13394" xr:uid="{00000000-0005-0000-0000-000020180000}"/>
    <cellStyle name="Currency 2 3 7 8 2" xfId="48612" xr:uid="{00000000-0005-0000-0000-000021180000}"/>
    <cellStyle name="Currency 2 3 7 9" xfId="37791" xr:uid="{00000000-0005-0000-0000-000022180000}"/>
    <cellStyle name="Currency 2 3 8" xfId="3639" xr:uid="{00000000-0005-0000-0000-000023180000}"/>
    <cellStyle name="Currency 2 3 8 2" xfId="8363" xr:uid="{00000000-0005-0000-0000-000024180000}"/>
    <cellStyle name="Currency 2 3 8 2 2" xfId="20988" xr:uid="{00000000-0005-0000-0000-000025180000}"/>
    <cellStyle name="Currency 2 3 8 2 2 2" xfId="56204" xr:uid="{00000000-0005-0000-0000-000026180000}"/>
    <cellStyle name="Currency 2 3 8 2 3" xfId="43607" xr:uid="{00000000-0005-0000-0000-000027180000}"/>
    <cellStyle name="Currency 2 3 8 2 4" xfId="33593" xr:uid="{00000000-0005-0000-0000-000028180000}"/>
    <cellStyle name="Currency 2 3 8 3" xfId="10144" xr:uid="{00000000-0005-0000-0000-000029180000}"/>
    <cellStyle name="Currency 2 3 8 3 2" xfId="22764" xr:uid="{00000000-0005-0000-0000-00002A180000}"/>
    <cellStyle name="Currency 2 3 8 3 2 2" xfId="57980" xr:uid="{00000000-0005-0000-0000-00002B180000}"/>
    <cellStyle name="Currency 2 3 8 3 3" xfId="45383" xr:uid="{00000000-0005-0000-0000-00002C180000}"/>
    <cellStyle name="Currency 2 3 8 3 4" xfId="35369" xr:uid="{00000000-0005-0000-0000-00002D180000}"/>
    <cellStyle name="Currency 2 3 8 4" xfId="11939" xr:uid="{00000000-0005-0000-0000-00002E180000}"/>
    <cellStyle name="Currency 2 3 8 4 2" xfId="24540" xr:uid="{00000000-0005-0000-0000-00002F180000}"/>
    <cellStyle name="Currency 2 3 8 4 2 2" xfId="59756" xr:uid="{00000000-0005-0000-0000-000030180000}"/>
    <cellStyle name="Currency 2 3 8 4 3" xfId="47159" xr:uid="{00000000-0005-0000-0000-000031180000}"/>
    <cellStyle name="Currency 2 3 8 4 4" xfId="37145" xr:uid="{00000000-0005-0000-0000-000032180000}"/>
    <cellStyle name="Currency 2 3 8 5" xfId="16304" xr:uid="{00000000-0005-0000-0000-000033180000}"/>
    <cellStyle name="Currency 2 3 8 5 2" xfId="51520" xr:uid="{00000000-0005-0000-0000-000034180000}"/>
    <cellStyle name="Currency 2 3 8 5 3" xfId="28909" xr:uid="{00000000-0005-0000-0000-000035180000}"/>
    <cellStyle name="Currency 2 3 8 6" xfId="14526" xr:uid="{00000000-0005-0000-0000-000036180000}"/>
    <cellStyle name="Currency 2 3 8 6 2" xfId="49744" xr:uid="{00000000-0005-0000-0000-000037180000}"/>
    <cellStyle name="Currency 2 3 8 7" xfId="38923" xr:uid="{00000000-0005-0000-0000-000038180000}"/>
    <cellStyle name="Currency 2 3 8 8" xfId="27133" xr:uid="{00000000-0005-0000-0000-000039180000}"/>
    <cellStyle name="Currency 2 3 9" xfId="3968" xr:uid="{00000000-0005-0000-0000-00003A180000}"/>
    <cellStyle name="Currency 2 3 9 2" xfId="16626" xr:uid="{00000000-0005-0000-0000-00003B180000}"/>
    <cellStyle name="Currency 2 3 9 2 2" xfId="51842" xr:uid="{00000000-0005-0000-0000-00003C180000}"/>
    <cellStyle name="Currency 2 3 9 2 3" xfId="29231" xr:uid="{00000000-0005-0000-0000-00003D180000}"/>
    <cellStyle name="Currency 2 3 9 3" xfId="13072" xr:uid="{00000000-0005-0000-0000-00003E180000}"/>
    <cellStyle name="Currency 2 3 9 3 2" xfId="48290" xr:uid="{00000000-0005-0000-0000-00003F180000}"/>
    <cellStyle name="Currency 2 3 9 4" xfId="39245" xr:uid="{00000000-0005-0000-0000-000040180000}"/>
    <cellStyle name="Currency 2 3 9 5" xfId="25679" xr:uid="{00000000-0005-0000-0000-000041180000}"/>
    <cellStyle name="Currency 2 4" xfId="917" xr:uid="{00000000-0005-0000-0000-000042180000}"/>
    <cellStyle name="Currency 2 5" xfId="918" xr:uid="{00000000-0005-0000-0000-000043180000}"/>
    <cellStyle name="Currency 3" xfId="919" xr:uid="{00000000-0005-0000-0000-000044180000}"/>
    <cellStyle name="Currency 3 2" xfId="920" xr:uid="{00000000-0005-0000-0000-000045180000}"/>
    <cellStyle name="Currency 3 3" xfId="921" xr:uid="{00000000-0005-0000-0000-000046180000}"/>
    <cellStyle name="Currency 3 4" xfId="922" xr:uid="{00000000-0005-0000-0000-000047180000}"/>
    <cellStyle name="Currency 4" xfId="923" xr:uid="{00000000-0005-0000-0000-000048180000}"/>
    <cellStyle name="Currency 4 10" xfId="3640" xr:uid="{00000000-0005-0000-0000-000049180000}"/>
    <cellStyle name="Currency 4 10 2" xfId="8364" xr:uid="{00000000-0005-0000-0000-00004A180000}"/>
    <cellStyle name="Currency 4 10 2 2" xfId="20989" xr:uid="{00000000-0005-0000-0000-00004B180000}"/>
    <cellStyle name="Currency 4 10 2 2 2" xfId="56205" xr:uid="{00000000-0005-0000-0000-00004C180000}"/>
    <cellStyle name="Currency 4 10 2 3" xfId="43608" xr:uid="{00000000-0005-0000-0000-00004D180000}"/>
    <cellStyle name="Currency 4 10 2 4" xfId="33594" xr:uid="{00000000-0005-0000-0000-00004E180000}"/>
    <cellStyle name="Currency 4 10 3" xfId="10145" xr:uid="{00000000-0005-0000-0000-00004F180000}"/>
    <cellStyle name="Currency 4 10 3 2" xfId="22765" xr:uid="{00000000-0005-0000-0000-000050180000}"/>
    <cellStyle name="Currency 4 10 3 2 2" xfId="57981" xr:uid="{00000000-0005-0000-0000-000051180000}"/>
    <cellStyle name="Currency 4 10 3 3" xfId="45384" xr:uid="{00000000-0005-0000-0000-000052180000}"/>
    <cellStyle name="Currency 4 10 3 4" xfId="35370" xr:uid="{00000000-0005-0000-0000-000053180000}"/>
    <cellStyle name="Currency 4 10 4" xfId="11940" xr:uid="{00000000-0005-0000-0000-000054180000}"/>
    <cellStyle name="Currency 4 10 4 2" xfId="24541" xr:uid="{00000000-0005-0000-0000-000055180000}"/>
    <cellStyle name="Currency 4 10 4 2 2" xfId="59757" xr:uid="{00000000-0005-0000-0000-000056180000}"/>
    <cellStyle name="Currency 4 10 4 3" xfId="47160" xr:uid="{00000000-0005-0000-0000-000057180000}"/>
    <cellStyle name="Currency 4 10 4 4" xfId="37146" xr:uid="{00000000-0005-0000-0000-000058180000}"/>
    <cellStyle name="Currency 4 10 5" xfId="16305" xr:uid="{00000000-0005-0000-0000-000059180000}"/>
    <cellStyle name="Currency 4 10 5 2" xfId="51521" xr:uid="{00000000-0005-0000-0000-00005A180000}"/>
    <cellStyle name="Currency 4 10 5 3" xfId="28910" xr:uid="{00000000-0005-0000-0000-00005B180000}"/>
    <cellStyle name="Currency 4 10 6" xfId="14527" xr:uid="{00000000-0005-0000-0000-00005C180000}"/>
    <cellStyle name="Currency 4 10 6 2" xfId="49745" xr:uid="{00000000-0005-0000-0000-00005D180000}"/>
    <cellStyle name="Currency 4 10 7" xfId="38924" xr:uid="{00000000-0005-0000-0000-00005E180000}"/>
    <cellStyle name="Currency 4 10 8" xfId="27134" xr:uid="{00000000-0005-0000-0000-00005F180000}"/>
    <cellStyle name="Currency 4 11" xfId="3969" xr:uid="{00000000-0005-0000-0000-000060180000}"/>
    <cellStyle name="Currency 4 11 2" xfId="16627" xr:uid="{00000000-0005-0000-0000-000061180000}"/>
    <cellStyle name="Currency 4 11 2 2" xfId="51843" xr:uid="{00000000-0005-0000-0000-000062180000}"/>
    <cellStyle name="Currency 4 11 2 3" xfId="29232" xr:uid="{00000000-0005-0000-0000-000063180000}"/>
    <cellStyle name="Currency 4 11 3" xfId="13073" xr:uid="{00000000-0005-0000-0000-000064180000}"/>
    <cellStyle name="Currency 4 11 3 2" xfId="48291" xr:uid="{00000000-0005-0000-0000-000065180000}"/>
    <cellStyle name="Currency 4 11 4" xfId="39246" xr:uid="{00000000-0005-0000-0000-000066180000}"/>
    <cellStyle name="Currency 4 11 5" xfId="25680" xr:uid="{00000000-0005-0000-0000-000067180000}"/>
    <cellStyle name="Currency 4 12" xfId="5451" xr:uid="{00000000-0005-0000-0000-000068180000}"/>
    <cellStyle name="Currency 4 12 2" xfId="18081" xr:uid="{00000000-0005-0000-0000-000069180000}"/>
    <cellStyle name="Currency 4 12 2 2" xfId="53297" xr:uid="{00000000-0005-0000-0000-00006A180000}"/>
    <cellStyle name="Currency 4 12 3" xfId="40700" xr:uid="{00000000-0005-0000-0000-00006B180000}"/>
    <cellStyle name="Currency 4 12 4" xfId="30686" xr:uid="{00000000-0005-0000-0000-00006C180000}"/>
    <cellStyle name="Currency 4 13" xfId="6907" xr:uid="{00000000-0005-0000-0000-00006D180000}"/>
    <cellStyle name="Currency 4 13 2" xfId="19535" xr:uid="{00000000-0005-0000-0000-00006E180000}"/>
    <cellStyle name="Currency 4 13 2 2" xfId="54751" xr:uid="{00000000-0005-0000-0000-00006F180000}"/>
    <cellStyle name="Currency 4 13 3" xfId="42154" xr:uid="{00000000-0005-0000-0000-000070180000}"/>
    <cellStyle name="Currency 4 13 4" xfId="32140" xr:uid="{00000000-0005-0000-0000-000071180000}"/>
    <cellStyle name="Currency 4 14" xfId="8689" xr:uid="{00000000-0005-0000-0000-000072180000}"/>
    <cellStyle name="Currency 4 14 2" xfId="21311" xr:uid="{00000000-0005-0000-0000-000073180000}"/>
    <cellStyle name="Currency 4 14 2 2" xfId="56527" xr:uid="{00000000-0005-0000-0000-000074180000}"/>
    <cellStyle name="Currency 4 14 3" xfId="43930" xr:uid="{00000000-0005-0000-0000-000075180000}"/>
    <cellStyle name="Currency 4 14 4" xfId="33916" xr:uid="{00000000-0005-0000-0000-000076180000}"/>
    <cellStyle name="Currency 4 15" xfId="10482" xr:uid="{00000000-0005-0000-0000-000077180000}"/>
    <cellStyle name="Currency 4 15 2" xfId="23093" xr:uid="{00000000-0005-0000-0000-000078180000}"/>
    <cellStyle name="Currency 4 15 2 2" xfId="58309" xr:uid="{00000000-0005-0000-0000-000079180000}"/>
    <cellStyle name="Currency 4 15 3" xfId="45712" xr:uid="{00000000-0005-0000-0000-00007A180000}"/>
    <cellStyle name="Currency 4 15 4" xfId="35698" xr:uid="{00000000-0005-0000-0000-00007B180000}"/>
    <cellStyle name="Currency 4 16" xfId="14850" xr:uid="{00000000-0005-0000-0000-00007C180000}"/>
    <cellStyle name="Currency 4 16 2" xfId="50067" xr:uid="{00000000-0005-0000-0000-00007D180000}"/>
    <cellStyle name="Currency 4 16 3" xfId="27456" xr:uid="{00000000-0005-0000-0000-00007E180000}"/>
    <cellStyle name="Currency 4 17" xfId="12264" xr:uid="{00000000-0005-0000-0000-00007F180000}"/>
    <cellStyle name="Currency 4 17 2" xfId="47482" xr:uid="{00000000-0005-0000-0000-000080180000}"/>
    <cellStyle name="Currency 4 18" xfId="37469" xr:uid="{00000000-0005-0000-0000-000081180000}"/>
    <cellStyle name="Currency 4 19" xfId="24871" xr:uid="{00000000-0005-0000-0000-000082180000}"/>
    <cellStyle name="Currency 4 2" xfId="924" xr:uid="{00000000-0005-0000-0000-000083180000}"/>
    <cellStyle name="Currency 4 2 2" xfId="925" xr:uid="{00000000-0005-0000-0000-000084180000}"/>
    <cellStyle name="Currency 4 20" xfId="60084" xr:uid="{00000000-0005-0000-0000-000085180000}"/>
    <cellStyle name="Currency 4 3" xfId="926" xr:uid="{00000000-0005-0000-0000-000086180000}"/>
    <cellStyle name="Currency 4 3 10" xfId="5452" xr:uid="{00000000-0005-0000-0000-000087180000}"/>
    <cellStyle name="Currency 4 3 10 2" xfId="18082" xr:uid="{00000000-0005-0000-0000-000088180000}"/>
    <cellStyle name="Currency 4 3 10 2 2" xfId="53298" xr:uid="{00000000-0005-0000-0000-000089180000}"/>
    <cellStyle name="Currency 4 3 10 3" xfId="40701" xr:uid="{00000000-0005-0000-0000-00008A180000}"/>
    <cellStyle name="Currency 4 3 10 4" xfId="30687" xr:uid="{00000000-0005-0000-0000-00008B180000}"/>
    <cellStyle name="Currency 4 3 11" xfId="6908" xr:uid="{00000000-0005-0000-0000-00008C180000}"/>
    <cellStyle name="Currency 4 3 11 2" xfId="19536" xr:uid="{00000000-0005-0000-0000-00008D180000}"/>
    <cellStyle name="Currency 4 3 11 2 2" xfId="54752" xr:uid="{00000000-0005-0000-0000-00008E180000}"/>
    <cellStyle name="Currency 4 3 11 3" xfId="42155" xr:uid="{00000000-0005-0000-0000-00008F180000}"/>
    <cellStyle name="Currency 4 3 11 4" xfId="32141" xr:uid="{00000000-0005-0000-0000-000090180000}"/>
    <cellStyle name="Currency 4 3 12" xfId="8690" xr:uid="{00000000-0005-0000-0000-000091180000}"/>
    <cellStyle name="Currency 4 3 12 2" xfId="21312" xr:uid="{00000000-0005-0000-0000-000092180000}"/>
    <cellStyle name="Currency 4 3 12 2 2" xfId="56528" xr:uid="{00000000-0005-0000-0000-000093180000}"/>
    <cellStyle name="Currency 4 3 12 3" xfId="43931" xr:uid="{00000000-0005-0000-0000-000094180000}"/>
    <cellStyle name="Currency 4 3 12 4" xfId="33917" xr:uid="{00000000-0005-0000-0000-000095180000}"/>
    <cellStyle name="Currency 4 3 13" xfId="10483" xr:uid="{00000000-0005-0000-0000-000096180000}"/>
    <cellStyle name="Currency 4 3 13 2" xfId="23094" xr:uid="{00000000-0005-0000-0000-000097180000}"/>
    <cellStyle name="Currency 4 3 13 2 2" xfId="58310" xr:uid="{00000000-0005-0000-0000-000098180000}"/>
    <cellStyle name="Currency 4 3 13 3" xfId="45713" xr:uid="{00000000-0005-0000-0000-000099180000}"/>
    <cellStyle name="Currency 4 3 13 4" xfId="35699" xr:uid="{00000000-0005-0000-0000-00009A180000}"/>
    <cellStyle name="Currency 4 3 14" xfId="14851" xr:uid="{00000000-0005-0000-0000-00009B180000}"/>
    <cellStyle name="Currency 4 3 14 2" xfId="50068" xr:uid="{00000000-0005-0000-0000-00009C180000}"/>
    <cellStyle name="Currency 4 3 14 3" xfId="27457" xr:uid="{00000000-0005-0000-0000-00009D180000}"/>
    <cellStyle name="Currency 4 3 15" xfId="12265" xr:uid="{00000000-0005-0000-0000-00009E180000}"/>
    <cellStyle name="Currency 4 3 15 2" xfId="47483" xr:uid="{00000000-0005-0000-0000-00009F180000}"/>
    <cellStyle name="Currency 4 3 16" xfId="37470" xr:uid="{00000000-0005-0000-0000-0000A0180000}"/>
    <cellStyle name="Currency 4 3 17" xfId="24872" xr:uid="{00000000-0005-0000-0000-0000A1180000}"/>
    <cellStyle name="Currency 4 3 18" xfId="60085" xr:uid="{00000000-0005-0000-0000-0000A2180000}"/>
    <cellStyle name="Currency 4 3 2" xfId="927" xr:uid="{00000000-0005-0000-0000-0000A3180000}"/>
    <cellStyle name="Currency 4 3 2 10" xfId="6982" xr:uid="{00000000-0005-0000-0000-0000A4180000}"/>
    <cellStyle name="Currency 4 3 2 10 2" xfId="19608" xr:uid="{00000000-0005-0000-0000-0000A5180000}"/>
    <cellStyle name="Currency 4 3 2 10 2 2" xfId="54824" xr:uid="{00000000-0005-0000-0000-0000A6180000}"/>
    <cellStyle name="Currency 4 3 2 10 3" xfId="42227" xr:uid="{00000000-0005-0000-0000-0000A7180000}"/>
    <cellStyle name="Currency 4 3 2 10 4" xfId="32213" xr:uid="{00000000-0005-0000-0000-0000A8180000}"/>
    <cellStyle name="Currency 4 3 2 11" xfId="8763" xr:uid="{00000000-0005-0000-0000-0000A9180000}"/>
    <cellStyle name="Currency 4 3 2 11 2" xfId="21384" xr:uid="{00000000-0005-0000-0000-0000AA180000}"/>
    <cellStyle name="Currency 4 3 2 11 2 2" xfId="56600" xr:uid="{00000000-0005-0000-0000-0000AB180000}"/>
    <cellStyle name="Currency 4 3 2 11 3" xfId="44003" xr:uid="{00000000-0005-0000-0000-0000AC180000}"/>
    <cellStyle name="Currency 4 3 2 11 4" xfId="33989" xr:uid="{00000000-0005-0000-0000-0000AD180000}"/>
    <cellStyle name="Currency 4 3 2 12" xfId="10484" xr:uid="{00000000-0005-0000-0000-0000AE180000}"/>
    <cellStyle name="Currency 4 3 2 12 2" xfId="23095" xr:uid="{00000000-0005-0000-0000-0000AF180000}"/>
    <cellStyle name="Currency 4 3 2 12 2 2" xfId="58311" xr:uid="{00000000-0005-0000-0000-0000B0180000}"/>
    <cellStyle name="Currency 4 3 2 12 3" xfId="45714" xr:uid="{00000000-0005-0000-0000-0000B1180000}"/>
    <cellStyle name="Currency 4 3 2 12 4" xfId="35700" xr:uid="{00000000-0005-0000-0000-0000B2180000}"/>
    <cellStyle name="Currency 4 3 2 13" xfId="14923" xr:uid="{00000000-0005-0000-0000-0000B3180000}"/>
    <cellStyle name="Currency 4 3 2 13 2" xfId="50140" xr:uid="{00000000-0005-0000-0000-0000B4180000}"/>
    <cellStyle name="Currency 4 3 2 13 3" xfId="27529" xr:uid="{00000000-0005-0000-0000-0000B5180000}"/>
    <cellStyle name="Currency 4 3 2 14" xfId="12337" xr:uid="{00000000-0005-0000-0000-0000B6180000}"/>
    <cellStyle name="Currency 4 3 2 14 2" xfId="47555" xr:uid="{00000000-0005-0000-0000-0000B7180000}"/>
    <cellStyle name="Currency 4 3 2 15" xfId="37542" xr:uid="{00000000-0005-0000-0000-0000B8180000}"/>
    <cellStyle name="Currency 4 3 2 16" xfId="24944" xr:uid="{00000000-0005-0000-0000-0000B9180000}"/>
    <cellStyle name="Currency 4 3 2 17" xfId="60157" xr:uid="{00000000-0005-0000-0000-0000BA180000}"/>
    <cellStyle name="Currency 4 3 2 2" xfId="928" xr:uid="{00000000-0005-0000-0000-0000BB180000}"/>
    <cellStyle name="Currency 4 3 2 2 10" xfId="10485" xr:uid="{00000000-0005-0000-0000-0000BC180000}"/>
    <cellStyle name="Currency 4 3 2 2 10 2" xfId="23096" xr:uid="{00000000-0005-0000-0000-0000BD180000}"/>
    <cellStyle name="Currency 4 3 2 2 10 2 2" xfId="58312" xr:uid="{00000000-0005-0000-0000-0000BE180000}"/>
    <cellStyle name="Currency 4 3 2 2 10 3" xfId="45715" xr:uid="{00000000-0005-0000-0000-0000BF180000}"/>
    <cellStyle name="Currency 4 3 2 2 10 4" xfId="35701" xr:uid="{00000000-0005-0000-0000-0000C0180000}"/>
    <cellStyle name="Currency 4 3 2 2 11" xfId="15078" xr:uid="{00000000-0005-0000-0000-0000C1180000}"/>
    <cellStyle name="Currency 4 3 2 2 11 2" xfId="50294" xr:uid="{00000000-0005-0000-0000-0000C2180000}"/>
    <cellStyle name="Currency 4 3 2 2 11 3" xfId="27683" xr:uid="{00000000-0005-0000-0000-0000C3180000}"/>
    <cellStyle name="Currency 4 3 2 2 12" xfId="12491" xr:uid="{00000000-0005-0000-0000-0000C4180000}"/>
    <cellStyle name="Currency 4 3 2 2 12 2" xfId="47709" xr:uid="{00000000-0005-0000-0000-0000C5180000}"/>
    <cellStyle name="Currency 4 3 2 2 13" xfId="37697" xr:uid="{00000000-0005-0000-0000-0000C6180000}"/>
    <cellStyle name="Currency 4 3 2 2 14" xfId="25098" xr:uid="{00000000-0005-0000-0000-0000C7180000}"/>
    <cellStyle name="Currency 4 3 2 2 15" xfId="60311" xr:uid="{00000000-0005-0000-0000-0000C8180000}"/>
    <cellStyle name="Currency 4 3 2 2 2" xfId="3214" xr:uid="{00000000-0005-0000-0000-0000C9180000}"/>
    <cellStyle name="Currency 4 3 2 2 2 10" xfId="25582" xr:uid="{00000000-0005-0000-0000-0000CA180000}"/>
    <cellStyle name="Currency 4 3 2 2 2 11" xfId="61117" xr:uid="{00000000-0005-0000-0000-0000CB180000}"/>
    <cellStyle name="Currency 4 3 2 2 2 2" xfId="5014" xr:uid="{00000000-0005-0000-0000-0000CC180000}"/>
    <cellStyle name="Currency 4 3 2 2 2 2 2" xfId="17660" xr:uid="{00000000-0005-0000-0000-0000CD180000}"/>
    <cellStyle name="Currency 4 3 2 2 2 2 2 2" xfId="52876" xr:uid="{00000000-0005-0000-0000-0000CE180000}"/>
    <cellStyle name="Currency 4 3 2 2 2 2 2 3" xfId="30265" xr:uid="{00000000-0005-0000-0000-0000CF180000}"/>
    <cellStyle name="Currency 4 3 2 2 2 2 3" xfId="14106" xr:uid="{00000000-0005-0000-0000-0000D0180000}"/>
    <cellStyle name="Currency 4 3 2 2 2 2 3 2" xfId="49324" xr:uid="{00000000-0005-0000-0000-0000D1180000}"/>
    <cellStyle name="Currency 4 3 2 2 2 2 4" xfId="40279" xr:uid="{00000000-0005-0000-0000-0000D2180000}"/>
    <cellStyle name="Currency 4 3 2 2 2 2 5" xfId="26713" xr:uid="{00000000-0005-0000-0000-0000D3180000}"/>
    <cellStyle name="Currency 4 3 2 2 2 3" xfId="6484" xr:uid="{00000000-0005-0000-0000-0000D4180000}"/>
    <cellStyle name="Currency 4 3 2 2 2 3 2" xfId="19114" xr:uid="{00000000-0005-0000-0000-0000D5180000}"/>
    <cellStyle name="Currency 4 3 2 2 2 3 2 2" xfId="54330" xr:uid="{00000000-0005-0000-0000-0000D6180000}"/>
    <cellStyle name="Currency 4 3 2 2 2 3 3" xfId="41733" xr:uid="{00000000-0005-0000-0000-0000D7180000}"/>
    <cellStyle name="Currency 4 3 2 2 2 3 4" xfId="31719" xr:uid="{00000000-0005-0000-0000-0000D8180000}"/>
    <cellStyle name="Currency 4 3 2 2 2 4" xfId="7943" xr:uid="{00000000-0005-0000-0000-0000D9180000}"/>
    <cellStyle name="Currency 4 3 2 2 2 4 2" xfId="20568" xr:uid="{00000000-0005-0000-0000-0000DA180000}"/>
    <cellStyle name="Currency 4 3 2 2 2 4 2 2" xfId="55784" xr:uid="{00000000-0005-0000-0000-0000DB180000}"/>
    <cellStyle name="Currency 4 3 2 2 2 4 3" xfId="43187" xr:uid="{00000000-0005-0000-0000-0000DC180000}"/>
    <cellStyle name="Currency 4 3 2 2 2 4 4" xfId="33173" xr:uid="{00000000-0005-0000-0000-0000DD180000}"/>
    <cellStyle name="Currency 4 3 2 2 2 5" xfId="9724" xr:uid="{00000000-0005-0000-0000-0000DE180000}"/>
    <cellStyle name="Currency 4 3 2 2 2 5 2" xfId="22344" xr:uid="{00000000-0005-0000-0000-0000DF180000}"/>
    <cellStyle name="Currency 4 3 2 2 2 5 2 2" xfId="57560" xr:uid="{00000000-0005-0000-0000-0000E0180000}"/>
    <cellStyle name="Currency 4 3 2 2 2 5 3" xfId="44963" xr:uid="{00000000-0005-0000-0000-0000E1180000}"/>
    <cellStyle name="Currency 4 3 2 2 2 5 4" xfId="34949" xr:uid="{00000000-0005-0000-0000-0000E2180000}"/>
    <cellStyle name="Currency 4 3 2 2 2 6" xfId="11517" xr:uid="{00000000-0005-0000-0000-0000E3180000}"/>
    <cellStyle name="Currency 4 3 2 2 2 6 2" xfId="24120" xr:uid="{00000000-0005-0000-0000-0000E4180000}"/>
    <cellStyle name="Currency 4 3 2 2 2 6 2 2" xfId="59336" xr:uid="{00000000-0005-0000-0000-0000E5180000}"/>
    <cellStyle name="Currency 4 3 2 2 2 6 3" xfId="46739" xr:uid="{00000000-0005-0000-0000-0000E6180000}"/>
    <cellStyle name="Currency 4 3 2 2 2 6 4" xfId="36725" xr:uid="{00000000-0005-0000-0000-0000E7180000}"/>
    <cellStyle name="Currency 4 3 2 2 2 7" xfId="15884" xr:uid="{00000000-0005-0000-0000-0000E8180000}"/>
    <cellStyle name="Currency 4 3 2 2 2 7 2" xfId="51100" xr:uid="{00000000-0005-0000-0000-0000E9180000}"/>
    <cellStyle name="Currency 4 3 2 2 2 7 3" xfId="28489" xr:uid="{00000000-0005-0000-0000-0000EA180000}"/>
    <cellStyle name="Currency 4 3 2 2 2 8" xfId="12975" xr:uid="{00000000-0005-0000-0000-0000EB180000}"/>
    <cellStyle name="Currency 4 3 2 2 2 8 2" xfId="48193" xr:uid="{00000000-0005-0000-0000-0000EC180000}"/>
    <cellStyle name="Currency 4 3 2 2 2 9" xfId="38503" xr:uid="{00000000-0005-0000-0000-0000ED180000}"/>
    <cellStyle name="Currency 4 3 2 2 3" xfId="3543" xr:uid="{00000000-0005-0000-0000-0000EE180000}"/>
    <cellStyle name="Currency 4 3 2 2 3 10" xfId="27038" xr:uid="{00000000-0005-0000-0000-0000EF180000}"/>
    <cellStyle name="Currency 4 3 2 2 3 11" xfId="61442" xr:uid="{00000000-0005-0000-0000-0000F0180000}"/>
    <cellStyle name="Currency 4 3 2 2 3 2" xfId="5339" xr:uid="{00000000-0005-0000-0000-0000F1180000}"/>
    <cellStyle name="Currency 4 3 2 2 3 2 2" xfId="17985" xr:uid="{00000000-0005-0000-0000-0000F2180000}"/>
    <cellStyle name="Currency 4 3 2 2 3 2 2 2" xfId="53201" xr:uid="{00000000-0005-0000-0000-0000F3180000}"/>
    <cellStyle name="Currency 4 3 2 2 3 2 3" xfId="40604" xr:uid="{00000000-0005-0000-0000-0000F4180000}"/>
    <cellStyle name="Currency 4 3 2 2 3 2 4" xfId="30590" xr:uid="{00000000-0005-0000-0000-0000F5180000}"/>
    <cellStyle name="Currency 4 3 2 2 3 3" xfId="6809" xr:uid="{00000000-0005-0000-0000-0000F6180000}"/>
    <cellStyle name="Currency 4 3 2 2 3 3 2" xfId="19439" xr:uid="{00000000-0005-0000-0000-0000F7180000}"/>
    <cellStyle name="Currency 4 3 2 2 3 3 2 2" xfId="54655" xr:uid="{00000000-0005-0000-0000-0000F8180000}"/>
    <cellStyle name="Currency 4 3 2 2 3 3 3" xfId="42058" xr:uid="{00000000-0005-0000-0000-0000F9180000}"/>
    <cellStyle name="Currency 4 3 2 2 3 3 4" xfId="32044" xr:uid="{00000000-0005-0000-0000-0000FA180000}"/>
    <cellStyle name="Currency 4 3 2 2 3 4" xfId="8268" xr:uid="{00000000-0005-0000-0000-0000FB180000}"/>
    <cellStyle name="Currency 4 3 2 2 3 4 2" xfId="20893" xr:uid="{00000000-0005-0000-0000-0000FC180000}"/>
    <cellStyle name="Currency 4 3 2 2 3 4 2 2" xfId="56109" xr:uid="{00000000-0005-0000-0000-0000FD180000}"/>
    <cellStyle name="Currency 4 3 2 2 3 4 3" xfId="43512" xr:uid="{00000000-0005-0000-0000-0000FE180000}"/>
    <cellStyle name="Currency 4 3 2 2 3 4 4" xfId="33498" xr:uid="{00000000-0005-0000-0000-0000FF180000}"/>
    <cellStyle name="Currency 4 3 2 2 3 5" xfId="10049" xr:uid="{00000000-0005-0000-0000-000000190000}"/>
    <cellStyle name="Currency 4 3 2 2 3 5 2" xfId="22669" xr:uid="{00000000-0005-0000-0000-000001190000}"/>
    <cellStyle name="Currency 4 3 2 2 3 5 2 2" xfId="57885" xr:uid="{00000000-0005-0000-0000-000002190000}"/>
    <cellStyle name="Currency 4 3 2 2 3 5 3" xfId="45288" xr:uid="{00000000-0005-0000-0000-000003190000}"/>
    <cellStyle name="Currency 4 3 2 2 3 5 4" xfId="35274" xr:uid="{00000000-0005-0000-0000-000004190000}"/>
    <cellStyle name="Currency 4 3 2 2 3 6" xfId="11842" xr:uid="{00000000-0005-0000-0000-000005190000}"/>
    <cellStyle name="Currency 4 3 2 2 3 6 2" xfId="24445" xr:uid="{00000000-0005-0000-0000-000006190000}"/>
    <cellStyle name="Currency 4 3 2 2 3 6 2 2" xfId="59661" xr:uid="{00000000-0005-0000-0000-000007190000}"/>
    <cellStyle name="Currency 4 3 2 2 3 6 3" xfId="47064" xr:uid="{00000000-0005-0000-0000-000008190000}"/>
    <cellStyle name="Currency 4 3 2 2 3 6 4" xfId="37050" xr:uid="{00000000-0005-0000-0000-000009190000}"/>
    <cellStyle name="Currency 4 3 2 2 3 7" xfId="16209" xr:uid="{00000000-0005-0000-0000-00000A190000}"/>
    <cellStyle name="Currency 4 3 2 2 3 7 2" xfId="51425" xr:uid="{00000000-0005-0000-0000-00000B190000}"/>
    <cellStyle name="Currency 4 3 2 2 3 7 3" xfId="28814" xr:uid="{00000000-0005-0000-0000-00000C190000}"/>
    <cellStyle name="Currency 4 3 2 2 3 8" xfId="14431" xr:uid="{00000000-0005-0000-0000-00000D190000}"/>
    <cellStyle name="Currency 4 3 2 2 3 8 2" xfId="49649" xr:uid="{00000000-0005-0000-0000-00000E190000}"/>
    <cellStyle name="Currency 4 3 2 2 3 9" xfId="38828" xr:uid="{00000000-0005-0000-0000-00000F190000}"/>
    <cellStyle name="Currency 4 3 2 2 4" xfId="2705" xr:uid="{00000000-0005-0000-0000-000010190000}"/>
    <cellStyle name="Currency 4 3 2 2 4 10" xfId="26229" xr:uid="{00000000-0005-0000-0000-000011190000}"/>
    <cellStyle name="Currency 4 3 2 2 4 11" xfId="60633" xr:uid="{00000000-0005-0000-0000-000012190000}"/>
    <cellStyle name="Currency 4 3 2 2 4 2" xfId="4530" xr:uid="{00000000-0005-0000-0000-000013190000}"/>
    <cellStyle name="Currency 4 3 2 2 4 2 2" xfId="17176" xr:uid="{00000000-0005-0000-0000-000014190000}"/>
    <cellStyle name="Currency 4 3 2 2 4 2 2 2" xfId="52392" xr:uid="{00000000-0005-0000-0000-000015190000}"/>
    <cellStyle name="Currency 4 3 2 2 4 2 3" xfId="39795" xr:uid="{00000000-0005-0000-0000-000016190000}"/>
    <cellStyle name="Currency 4 3 2 2 4 2 4" xfId="29781" xr:uid="{00000000-0005-0000-0000-000017190000}"/>
    <cellStyle name="Currency 4 3 2 2 4 3" xfId="6000" xr:uid="{00000000-0005-0000-0000-000018190000}"/>
    <cellStyle name="Currency 4 3 2 2 4 3 2" xfId="18630" xr:uid="{00000000-0005-0000-0000-000019190000}"/>
    <cellStyle name="Currency 4 3 2 2 4 3 2 2" xfId="53846" xr:uid="{00000000-0005-0000-0000-00001A190000}"/>
    <cellStyle name="Currency 4 3 2 2 4 3 3" xfId="41249" xr:uid="{00000000-0005-0000-0000-00001B190000}"/>
    <cellStyle name="Currency 4 3 2 2 4 3 4" xfId="31235" xr:uid="{00000000-0005-0000-0000-00001C190000}"/>
    <cellStyle name="Currency 4 3 2 2 4 4" xfId="7459" xr:uid="{00000000-0005-0000-0000-00001D190000}"/>
    <cellStyle name="Currency 4 3 2 2 4 4 2" xfId="20084" xr:uid="{00000000-0005-0000-0000-00001E190000}"/>
    <cellStyle name="Currency 4 3 2 2 4 4 2 2" xfId="55300" xr:uid="{00000000-0005-0000-0000-00001F190000}"/>
    <cellStyle name="Currency 4 3 2 2 4 4 3" xfId="42703" xr:uid="{00000000-0005-0000-0000-000020190000}"/>
    <cellStyle name="Currency 4 3 2 2 4 4 4" xfId="32689" xr:uid="{00000000-0005-0000-0000-000021190000}"/>
    <cellStyle name="Currency 4 3 2 2 4 5" xfId="9240" xr:uid="{00000000-0005-0000-0000-000022190000}"/>
    <cellStyle name="Currency 4 3 2 2 4 5 2" xfId="21860" xr:uid="{00000000-0005-0000-0000-000023190000}"/>
    <cellStyle name="Currency 4 3 2 2 4 5 2 2" xfId="57076" xr:uid="{00000000-0005-0000-0000-000024190000}"/>
    <cellStyle name="Currency 4 3 2 2 4 5 3" xfId="44479" xr:uid="{00000000-0005-0000-0000-000025190000}"/>
    <cellStyle name="Currency 4 3 2 2 4 5 4" xfId="34465" xr:uid="{00000000-0005-0000-0000-000026190000}"/>
    <cellStyle name="Currency 4 3 2 2 4 6" xfId="11033" xr:uid="{00000000-0005-0000-0000-000027190000}"/>
    <cellStyle name="Currency 4 3 2 2 4 6 2" xfId="23636" xr:uid="{00000000-0005-0000-0000-000028190000}"/>
    <cellStyle name="Currency 4 3 2 2 4 6 2 2" xfId="58852" xr:uid="{00000000-0005-0000-0000-000029190000}"/>
    <cellStyle name="Currency 4 3 2 2 4 6 3" xfId="46255" xr:uid="{00000000-0005-0000-0000-00002A190000}"/>
    <cellStyle name="Currency 4 3 2 2 4 6 4" xfId="36241" xr:uid="{00000000-0005-0000-0000-00002B190000}"/>
    <cellStyle name="Currency 4 3 2 2 4 7" xfId="15400" xr:uid="{00000000-0005-0000-0000-00002C190000}"/>
    <cellStyle name="Currency 4 3 2 2 4 7 2" xfId="50616" xr:uid="{00000000-0005-0000-0000-00002D190000}"/>
    <cellStyle name="Currency 4 3 2 2 4 7 3" xfId="28005" xr:uid="{00000000-0005-0000-0000-00002E190000}"/>
    <cellStyle name="Currency 4 3 2 2 4 8" xfId="13622" xr:uid="{00000000-0005-0000-0000-00002F190000}"/>
    <cellStyle name="Currency 4 3 2 2 4 8 2" xfId="48840" xr:uid="{00000000-0005-0000-0000-000030190000}"/>
    <cellStyle name="Currency 4 3 2 2 4 9" xfId="38019" xr:uid="{00000000-0005-0000-0000-000031190000}"/>
    <cellStyle name="Currency 4 3 2 2 5" xfId="3868" xr:uid="{00000000-0005-0000-0000-000032190000}"/>
    <cellStyle name="Currency 4 3 2 2 5 2" xfId="8591" xr:uid="{00000000-0005-0000-0000-000033190000}"/>
    <cellStyle name="Currency 4 3 2 2 5 2 2" xfId="21216" xr:uid="{00000000-0005-0000-0000-000034190000}"/>
    <cellStyle name="Currency 4 3 2 2 5 2 2 2" xfId="56432" xr:uid="{00000000-0005-0000-0000-000035190000}"/>
    <cellStyle name="Currency 4 3 2 2 5 2 3" xfId="43835" xr:uid="{00000000-0005-0000-0000-000036190000}"/>
    <cellStyle name="Currency 4 3 2 2 5 2 4" xfId="33821" xr:uid="{00000000-0005-0000-0000-000037190000}"/>
    <cellStyle name="Currency 4 3 2 2 5 3" xfId="10372" xr:uid="{00000000-0005-0000-0000-000038190000}"/>
    <cellStyle name="Currency 4 3 2 2 5 3 2" xfId="22992" xr:uid="{00000000-0005-0000-0000-000039190000}"/>
    <cellStyle name="Currency 4 3 2 2 5 3 2 2" xfId="58208" xr:uid="{00000000-0005-0000-0000-00003A190000}"/>
    <cellStyle name="Currency 4 3 2 2 5 3 3" xfId="45611" xr:uid="{00000000-0005-0000-0000-00003B190000}"/>
    <cellStyle name="Currency 4 3 2 2 5 3 4" xfId="35597" xr:uid="{00000000-0005-0000-0000-00003C190000}"/>
    <cellStyle name="Currency 4 3 2 2 5 4" xfId="12167" xr:uid="{00000000-0005-0000-0000-00003D190000}"/>
    <cellStyle name="Currency 4 3 2 2 5 4 2" xfId="24768" xr:uid="{00000000-0005-0000-0000-00003E190000}"/>
    <cellStyle name="Currency 4 3 2 2 5 4 2 2" xfId="59984" xr:uid="{00000000-0005-0000-0000-00003F190000}"/>
    <cellStyle name="Currency 4 3 2 2 5 4 3" xfId="47387" xr:uid="{00000000-0005-0000-0000-000040190000}"/>
    <cellStyle name="Currency 4 3 2 2 5 4 4" xfId="37373" xr:uid="{00000000-0005-0000-0000-000041190000}"/>
    <cellStyle name="Currency 4 3 2 2 5 5" xfId="16532" xr:uid="{00000000-0005-0000-0000-000042190000}"/>
    <cellStyle name="Currency 4 3 2 2 5 5 2" xfId="51748" xr:uid="{00000000-0005-0000-0000-000043190000}"/>
    <cellStyle name="Currency 4 3 2 2 5 5 3" xfId="29137" xr:uid="{00000000-0005-0000-0000-000044190000}"/>
    <cellStyle name="Currency 4 3 2 2 5 6" xfId="14754" xr:uid="{00000000-0005-0000-0000-000045190000}"/>
    <cellStyle name="Currency 4 3 2 2 5 6 2" xfId="49972" xr:uid="{00000000-0005-0000-0000-000046190000}"/>
    <cellStyle name="Currency 4 3 2 2 5 7" xfId="39151" xr:uid="{00000000-0005-0000-0000-000047190000}"/>
    <cellStyle name="Currency 4 3 2 2 5 8" xfId="27361" xr:uid="{00000000-0005-0000-0000-000048190000}"/>
    <cellStyle name="Currency 4 3 2 2 6" xfId="4208" xr:uid="{00000000-0005-0000-0000-000049190000}"/>
    <cellStyle name="Currency 4 3 2 2 6 2" xfId="16854" xr:uid="{00000000-0005-0000-0000-00004A190000}"/>
    <cellStyle name="Currency 4 3 2 2 6 2 2" xfId="52070" xr:uid="{00000000-0005-0000-0000-00004B190000}"/>
    <cellStyle name="Currency 4 3 2 2 6 2 3" xfId="29459" xr:uid="{00000000-0005-0000-0000-00004C190000}"/>
    <cellStyle name="Currency 4 3 2 2 6 3" xfId="13300" xr:uid="{00000000-0005-0000-0000-00004D190000}"/>
    <cellStyle name="Currency 4 3 2 2 6 3 2" xfId="48518" xr:uid="{00000000-0005-0000-0000-00004E190000}"/>
    <cellStyle name="Currency 4 3 2 2 6 4" xfId="39473" xr:uid="{00000000-0005-0000-0000-00004F190000}"/>
    <cellStyle name="Currency 4 3 2 2 6 5" xfId="25907" xr:uid="{00000000-0005-0000-0000-000050190000}"/>
    <cellStyle name="Currency 4 3 2 2 7" xfId="5678" xr:uid="{00000000-0005-0000-0000-000051190000}"/>
    <cellStyle name="Currency 4 3 2 2 7 2" xfId="18308" xr:uid="{00000000-0005-0000-0000-000052190000}"/>
    <cellStyle name="Currency 4 3 2 2 7 2 2" xfId="53524" xr:uid="{00000000-0005-0000-0000-000053190000}"/>
    <cellStyle name="Currency 4 3 2 2 7 3" xfId="40927" xr:uid="{00000000-0005-0000-0000-000054190000}"/>
    <cellStyle name="Currency 4 3 2 2 7 4" xfId="30913" xr:uid="{00000000-0005-0000-0000-000055190000}"/>
    <cellStyle name="Currency 4 3 2 2 8" xfId="7137" xr:uid="{00000000-0005-0000-0000-000056190000}"/>
    <cellStyle name="Currency 4 3 2 2 8 2" xfId="19762" xr:uid="{00000000-0005-0000-0000-000057190000}"/>
    <cellStyle name="Currency 4 3 2 2 8 2 2" xfId="54978" xr:uid="{00000000-0005-0000-0000-000058190000}"/>
    <cellStyle name="Currency 4 3 2 2 8 3" xfId="42381" xr:uid="{00000000-0005-0000-0000-000059190000}"/>
    <cellStyle name="Currency 4 3 2 2 8 4" xfId="32367" xr:uid="{00000000-0005-0000-0000-00005A190000}"/>
    <cellStyle name="Currency 4 3 2 2 9" xfId="8918" xr:uid="{00000000-0005-0000-0000-00005B190000}"/>
    <cellStyle name="Currency 4 3 2 2 9 2" xfId="21538" xr:uid="{00000000-0005-0000-0000-00005C190000}"/>
    <cellStyle name="Currency 4 3 2 2 9 2 2" xfId="56754" xr:uid="{00000000-0005-0000-0000-00005D190000}"/>
    <cellStyle name="Currency 4 3 2 2 9 3" xfId="44157" xr:uid="{00000000-0005-0000-0000-00005E190000}"/>
    <cellStyle name="Currency 4 3 2 2 9 4" xfId="34143" xr:uid="{00000000-0005-0000-0000-00005F190000}"/>
    <cellStyle name="Currency 4 3 2 3" xfId="3054" xr:uid="{00000000-0005-0000-0000-000060190000}"/>
    <cellStyle name="Currency 4 3 2 3 10" xfId="25425" xr:uid="{00000000-0005-0000-0000-000061190000}"/>
    <cellStyle name="Currency 4 3 2 3 11" xfId="60960" xr:uid="{00000000-0005-0000-0000-000062190000}"/>
    <cellStyle name="Currency 4 3 2 3 2" xfId="4857" xr:uid="{00000000-0005-0000-0000-000063190000}"/>
    <cellStyle name="Currency 4 3 2 3 2 2" xfId="17503" xr:uid="{00000000-0005-0000-0000-000064190000}"/>
    <cellStyle name="Currency 4 3 2 3 2 2 2" xfId="52719" xr:uid="{00000000-0005-0000-0000-000065190000}"/>
    <cellStyle name="Currency 4 3 2 3 2 2 3" xfId="30108" xr:uid="{00000000-0005-0000-0000-000066190000}"/>
    <cellStyle name="Currency 4 3 2 3 2 3" xfId="13949" xr:uid="{00000000-0005-0000-0000-000067190000}"/>
    <cellStyle name="Currency 4 3 2 3 2 3 2" xfId="49167" xr:uid="{00000000-0005-0000-0000-000068190000}"/>
    <cellStyle name="Currency 4 3 2 3 2 4" xfId="40122" xr:uid="{00000000-0005-0000-0000-000069190000}"/>
    <cellStyle name="Currency 4 3 2 3 2 5" xfId="26556" xr:uid="{00000000-0005-0000-0000-00006A190000}"/>
    <cellStyle name="Currency 4 3 2 3 3" xfId="6327" xr:uid="{00000000-0005-0000-0000-00006B190000}"/>
    <cellStyle name="Currency 4 3 2 3 3 2" xfId="18957" xr:uid="{00000000-0005-0000-0000-00006C190000}"/>
    <cellStyle name="Currency 4 3 2 3 3 2 2" xfId="54173" xr:uid="{00000000-0005-0000-0000-00006D190000}"/>
    <cellStyle name="Currency 4 3 2 3 3 3" xfId="41576" xr:uid="{00000000-0005-0000-0000-00006E190000}"/>
    <cellStyle name="Currency 4 3 2 3 3 4" xfId="31562" xr:uid="{00000000-0005-0000-0000-00006F190000}"/>
    <cellStyle name="Currency 4 3 2 3 4" xfId="7786" xr:uid="{00000000-0005-0000-0000-000070190000}"/>
    <cellStyle name="Currency 4 3 2 3 4 2" xfId="20411" xr:uid="{00000000-0005-0000-0000-000071190000}"/>
    <cellStyle name="Currency 4 3 2 3 4 2 2" xfId="55627" xr:uid="{00000000-0005-0000-0000-000072190000}"/>
    <cellStyle name="Currency 4 3 2 3 4 3" xfId="43030" xr:uid="{00000000-0005-0000-0000-000073190000}"/>
    <cellStyle name="Currency 4 3 2 3 4 4" xfId="33016" xr:uid="{00000000-0005-0000-0000-000074190000}"/>
    <cellStyle name="Currency 4 3 2 3 5" xfId="9567" xr:uid="{00000000-0005-0000-0000-000075190000}"/>
    <cellStyle name="Currency 4 3 2 3 5 2" xfId="22187" xr:uid="{00000000-0005-0000-0000-000076190000}"/>
    <cellStyle name="Currency 4 3 2 3 5 2 2" xfId="57403" xr:uid="{00000000-0005-0000-0000-000077190000}"/>
    <cellStyle name="Currency 4 3 2 3 5 3" xfId="44806" xr:uid="{00000000-0005-0000-0000-000078190000}"/>
    <cellStyle name="Currency 4 3 2 3 5 4" xfId="34792" xr:uid="{00000000-0005-0000-0000-000079190000}"/>
    <cellStyle name="Currency 4 3 2 3 6" xfId="11360" xr:uid="{00000000-0005-0000-0000-00007A190000}"/>
    <cellStyle name="Currency 4 3 2 3 6 2" xfId="23963" xr:uid="{00000000-0005-0000-0000-00007B190000}"/>
    <cellStyle name="Currency 4 3 2 3 6 2 2" xfId="59179" xr:uid="{00000000-0005-0000-0000-00007C190000}"/>
    <cellStyle name="Currency 4 3 2 3 6 3" xfId="46582" xr:uid="{00000000-0005-0000-0000-00007D190000}"/>
    <cellStyle name="Currency 4 3 2 3 6 4" xfId="36568" xr:uid="{00000000-0005-0000-0000-00007E190000}"/>
    <cellStyle name="Currency 4 3 2 3 7" xfId="15727" xr:uid="{00000000-0005-0000-0000-00007F190000}"/>
    <cellStyle name="Currency 4 3 2 3 7 2" xfId="50943" xr:uid="{00000000-0005-0000-0000-000080190000}"/>
    <cellStyle name="Currency 4 3 2 3 7 3" xfId="28332" xr:uid="{00000000-0005-0000-0000-000081190000}"/>
    <cellStyle name="Currency 4 3 2 3 8" xfId="12818" xr:uid="{00000000-0005-0000-0000-000082190000}"/>
    <cellStyle name="Currency 4 3 2 3 8 2" xfId="48036" xr:uid="{00000000-0005-0000-0000-000083190000}"/>
    <cellStyle name="Currency 4 3 2 3 9" xfId="38346" xr:uid="{00000000-0005-0000-0000-000084190000}"/>
    <cellStyle name="Currency 4 3 2 4" xfId="2881" xr:uid="{00000000-0005-0000-0000-000085190000}"/>
    <cellStyle name="Currency 4 3 2 4 10" xfId="25266" xr:uid="{00000000-0005-0000-0000-000086190000}"/>
    <cellStyle name="Currency 4 3 2 4 11" xfId="60801" xr:uid="{00000000-0005-0000-0000-000087190000}"/>
    <cellStyle name="Currency 4 3 2 4 2" xfId="4698" xr:uid="{00000000-0005-0000-0000-000088190000}"/>
    <cellStyle name="Currency 4 3 2 4 2 2" xfId="17344" xr:uid="{00000000-0005-0000-0000-000089190000}"/>
    <cellStyle name="Currency 4 3 2 4 2 2 2" xfId="52560" xr:uid="{00000000-0005-0000-0000-00008A190000}"/>
    <cellStyle name="Currency 4 3 2 4 2 2 3" xfId="29949" xr:uid="{00000000-0005-0000-0000-00008B190000}"/>
    <cellStyle name="Currency 4 3 2 4 2 3" xfId="13790" xr:uid="{00000000-0005-0000-0000-00008C190000}"/>
    <cellStyle name="Currency 4 3 2 4 2 3 2" xfId="49008" xr:uid="{00000000-0005-0000-0000-00008D190000}"/>
    <cellStyle name="Currency 4 3 2 4 2 4" xfId="39963" xr:uid="{00000000-0005-0000-0000-00008E190000}"/>
    <cellStyle name="Currency 4 3 2 4 2 5" xfId="26397" xr:uid="{00000000-0005-0000-0000-00008F190000}"/>
    <cellStyle name="Currency 4 3 2 4 3" xfId="6168" xr:uid="{00000000-0005-0000-0000-000090190000}"/>
    <cellStyle name="Currency 4 3 2 4 3 2" xfId="18798" xr:uid="{00000000-0005-0000-0000-000091190000}"/>
    <cellStyle name="Currency 4 3 2 4 3 2 2" xfId="54014" xr:uid="{00000000-0005-0000-0000-000092190000}"/>
    <cellStyle name="Currency 4 3 2 4 3 3" xfId="41417" xr:uid="{00000000-0005-0000-0000-000093190000}"/>
    <cellStyle name="Currency 4 3 2 4 3 4" xfId="31403" xr:uid="{00000000-0005-0000-0000-000094190000}"/>
    <cellStyle name="Currency 4 3 2 4 4" xfId="7627" xr:uid="{00000000-0005-0000-0000-000095190000}"/>
    <cellStyle name="Currency 4 3 2 4 4 2" xfId="20252" xr:uid="{00000000-0005-0000-0000-000096190000}"/>
    <cellStyle name="Currency 4 3 2 4 4 2 2" xfId="55468" xr:uid="{00000000-0005-0000-0000-000097190000}"/>
    <cellStyle name="Currency 4 3 2 4 4 3" xfId="42871" xr:uid="{00000000-0005-0000-0000-000098190000}"/>
    <cellStyle name="Currency 4 3 2 4 4 4" xfId="32857" xr:uid="{00000000-0005-0000-0000-000099190000}"/>
    <cellStyle name="Currency 4 3 2 4 5" xfId="9408" xr:uid="{00000000-0005-0000-0000-00009A190000}"/>
    <cellStyle name="Currency 4 3 2 4 5 2" xfId="22028" xr:uid="{00000000-0005-0000-0000-00009B190000}"/>
    <cellStyle name="Currency 4 3 2 4 5 2 2" xfId="57244" xr:uid="{00000000-0005-0000-0000-00009C190000}"/>
    <cellStyle name="Currency 4 3 2 4 5 3" xfId="44647" xr:uid="{00000000-0005-0000-0000-00009D190000}"/>
    <cellStyle name="Currency 4 3 2 4 5 4" xfId="34633" xr:uid="{00000000-0005-0000-0000-00009E190000}"/>
    <cellStyle name="Currency 4 3 2 4 6" xfId="11201" xr:uid="{00000000-0005-0000-0000-00009F190000}"/>
    <cellStyle name="Currency 4 3 2 4 6 2" xfId="23804" xr:uid="{00000000-0005-0000-0000-0000A0190000}"/>
    <cellStyle name="Currency 4 3 2 4 6 2 2" xfId="59020" xr:uid="{00000000-0005-0000-0000-0000A1190000}"/>
    <cellStyle name="Currency 4 3 2 4 6 3" xfId="46423" xr:uid="{00000000-0005-0000-0000-0000A2190000}"/>
    <cellStyle name="Currency 4 3 2 4 6 4" xfId="36409" xr:uid="{00000000-0005-0000-0000-0000A3190000}"/>
    <cellStyle name="Currency 4 3 2 4 7" xfId="15568" xr:uid="{00000000-0005-0000-0000-0000A4190000}"/>
    <cellStyle name="Currency 4 3 2 4 7 2" xfId="50784" xr:uid="{00000000-0005-0000-0000-0000A5190000}"/>
    <cellStyle name="Currency 4 3 2 4 7 3" xfId="28173" xr:uid="{00000000-0005-0000-0000-0000A6190000}"/>
    <cellStyle name="Currency 4 3 2 4 8" xfId="12659" xr:uid="{00000000-0005-0000-0000-0000A7190000}"/>
    <cellStyle name="Currency 4 3 2 4 8 2" xfId="47877" xr:uid="{00000000-0005-0000-0000-0000A8190000}"/>
    <cellStyle name="Currency 4 3 2 4 9" xfId="38187" xr:uid="{00000000-0005-0000-0000-0000A9190000}"/>
    <cellStyle name="Currency 4 3 2 5" xfId="3389" xr:uid="{00000000-0005-0000-0000-0000AA190000}"/>
    <cellStyle name="Currency 4 3 2 5 10" xfId="26884" xr:uid="{00000000-0005-0000-0000-0000AB190000}"/>
    <cellStyle name="Currency 4 3 2 5 11" xfId="61288" xr:uid="{00000000-0005-0000-0000-0000AC190000}"/>
    <cellStyle name="Currency 4 3 2 5 2" xfId="5185" xr:uid="{00000000-0005-0000-0000-0000AD190000}"/>
    <cellStyle name="Currency 4 3 2 5 2 2" xfId="17831" xr:uid="{00000000-0005-0000-0000-0000AE190000}"/>
    <cellStyle name="Currency 4 3 2 5 2 2 2" xfId="53047" xr:uid="{00000000-0005-0000-0000-0000AF190000}"/>
    <cellStyle name="Currency 4 3 2 5 2 3" xfId="40450" xr:uid="{00000000-0005-0000-0000-0000B0190000}"/>
    <cellStyle name="Currency 4 3 2 5 2 4" xfId="30436" xr:uid="{00000000-0005-0000-0000-0000B1190000}"/>
    <cellStyle name="Currency 4 3 2 5 3" xfId="6655" xr:uid="{00000000-0005-0000-0000-0000B2190000}"/>
    <cellStyle name="Currency 4 3 2 5 3 2" xfId="19285" xr:uid="{00000000-0005-0000-0000-0000B3190000}"/>
    <cellStyle name="Currency 4 3 2 5 3 2 2" xfId="54501" xr:uid="{00000000-0005-0000-0000-0000B4190000}"/>
    <cellStyle name="Currency 4 3 2 5 3 3" xfId="41904" xr:uid="{00000000-0005-0000-0000-0000B5190000}"/>
    <cellStyle name="Currency 4 3 2 5 3 4" xfId="31890" xr:uid="{00000000-0005-0000-0000-0000B6190000}"/>
    <cellStyle name="Currency 4 3 2 5 4" xfId="8114" xr:uid="{00000000-0005-0000-0000-0000B7190000}"/>
    <cellStyle name="Currency 4 3 2 5 4 2" xfId="20739" xr:uid="{00000000-0005-0000-0000-0000B8190000}"/>
    <cellStyle name="Currency 4 3 2 5 4 2 2" xfId="55955" xr:uid="{00000000-0005-0000-0000-0000B9190000}"/>
    <cellStyle name="Currency 4 3 2 5 4 3" xfId="43358" xr:uid="{00000000-0005-0000-0000-0000BA190000}"/>
    <cellStyle name="Currency 4 3 2 5 4 4" xfId="33344" xr:uid="{00000000-0005-0000-0000-0000BB190000}"/>
    <cellStyle name="Currency 4 3 2 5 5" xfId="9895" xr:uid="{00000000-0005-0000-0000-0000BC190000}"/>
    <cellStyle name="Currency 4 3 2 5 5 2" xfId="22515" xr:uid="{00000000-0005-0000-0000-0000BD190000}"/>
    <cellStyle name="Currency 4 3 2 5 5 2 2" xfId="57731" xr:uid="{00000000-0005-0000-0000-0000BE190000}"/>
    <cellStyle name="Currency 4 3 2 5 5 3" xfId="45134" xr:uid="{00000000-0005-0000-0000-0000BF190000}"/>
    <cellStyle name="Currency 4 3 2 5 5 4" xfId="35120" xr:uid="{00000000-0005-0000-0000-0000C0190000}"/>
    <cellStyle name="Currency 4 3 2 5 6" xfId="11688" xr:uid="{00000000-0005-0000-0000-0000C1190000}"/>
    <cellStyle name="Currency 4 3 2 5 6 2" xfId="24291" xr:uid="{00000000-0005-0000-0000-0000C2190000}"/>
    <cellStyle name="Currency 4 3 2 5 6 2 2" xfId="59507" xr:uid="{00000000-0005-0000-0000-0000C3190000}"/>
    <cellStyle name="Currency 4 3 2 5 6 3" xfId="46910" xr:uid="{00000000-0005-0000-0000-0000C4190000}"/>
    <cellStyle name="Currency 4 3 2 5 6 4" xfId="36896" xr:uid="{00000000-0005-0000-0000-0000C5190000}"/>
    <cellStyle name="Currency 4 3 2 5 7" xfId="16055" xr:uid="{00000000-0005-0000-0000-0000C6190000}"/>
    <cellStyle name="Currency 4 3 2 5 7 2" xfId="51271" xr:uid="{00000000-0005-0000-0000-0000C7190000}"/>
    <cellStyle name="Currency 4 3 2 5 7 3" xfId="28660" xr:uid="{00000000-0005-0000-0000-0000C8190000}"/>
    <cellStyle name="Currency 4 3 2 5 8" xfId="14277" xr:uid="{00000000-0005-0000-0000-0000C9190000}"/>
    <cellStyle name="Currency 4 3 2 5 8 2" xfId="49495" xr:uid="{00000000-0005-0000-0000-0000CA190000}"/>
    <cellStyle name="Currency 4 3 2 5 9" xfId="38674" xr:uid="{00000000-0005-0000-0000-0000CB190000}"/>
    <cellStyle name="Currency 4 3 2 6" xfId="2550" xr:uid="{00000000-0005-0000-0000-0000CC190000}"/>
    <cellStyle name="Currency 4 3 2 6 10" xfId="26075" xr:uid="{00000000-0005-0000-0000-0000CD190000}"/>
    <cellStyle name="Currency 4 3 2 6 11" xfId="60479" xr:uid="{00000000-0005-0000-0000-0000CE190000}"/>
    <cellStyle name="Currency 4 3 2 6 2" xfId="4376" xr:uid="{00000000-0005-0000-0000-0000CF190000}"/>
    <cellStyle name="Currency 4 3 2 6 2 2" xfId="17022" xr:uid="{00000000-0005-0000-0000-0000D0190000}"/>
    <cellStyle name="Currency 4 3 2 6 2 2 2" xfId="52238" xr:uid="{00000000-0005-0000-0000-0000D1190000}"/>
    <cellStyle name="Currency 4 3 2 6 2 3" xfId="39641" xr:uid="{00000000-0005-0000-0000-0000D2190000}"/>
    <cellStyle name="Currency 4 3 2 6 2 4" xfId="29627" xr:uid="{00000000-0005-0000-0000-0000D3190000}"/>
    <cellStyle name="Currency 4 3 2 6 3" xfId="5846" xr:uid="{00000000-0005-0000-0000-0000D4190000}"/>
    <cellStyle name="Currency 4 3 2 6 3 2" xfId="18476" xr:uid="{00000000-0005-0000-0000-0000D5190000}"/>
    <cellStyle name="Currency 4 3 2 6 3 2 2" xfId="53692" xr:uid="{00000000-0005-0000-0000-0000D6190000}"/>
    <cellStyle name="Currency 4 3 2 6 3 3" xfId="41095" xr:uid="{00000000-0005-0000-0000-0000D7190000}"/>
    <cellStyle name="Currency 4 3 2 6 3 4" xfId="31081" xr:uid="{00000000-0005-0000-0000-0000D8190000}"/>
    <cellStyle name="Currency 4 3 2 6 4" xfId="7305" xr:uid="{00000000-0005-0000-0000-0000D9190000}"/>
    <cellStyle name="Currency 4 3 2 6 4 2" xfId="19930" xr:uid="{00000000-0005-0000-0000-0000DA190000}"/>
    <cellStyle name="Currency 4 3 2 6 4 2 2" xfId="55146" xr:uid="{00000000-0005-0000-0000-0000DB190000}"/>
    <cellStyle name="Currency 4 3 2 6 4 3" xfId="42549" xr:uid="{00000000-0005-0000-0000-0000DC190000}"/>
    <cellStyle name="Currency 4 3 2 6 4 4" xfId="32535" xr:uid="{00000000-0005-0000-0000-0000DD190000}"/>
    <cellStyle name="Currency 4 3 2 6 5" xfId="9086" xr:uid="{00000000-0005-0000-0000-0000DE190000}"/>
    <cellStyle name="Currency 4 3 2 6 5 2" xfId="21706" xr:uid="{00000000-0005-0000-0000-0000DF190000}"/>
    <cellStyle name="Currency 4 3 2 6 5 2 2" xfId="56922" xr:uid="{00000000-0005-0000-0000-0000E0190000}"/>
    <cellStyle name="Currency 4 3 2 6 5 3" xfId="44325" xr:uid="{00000000-0005-0000-0000-0000E1190000}"/>
    <cellStyle name="Currency 4 3 2 6 5 4" xfId="34311" xr:uid="{00000000-0005-0000-0000-0000E2190000}"/>
    <cellStyle name="Currency 4 3 2 6 6" xfId="10879" xr:uid="{00000000-0005-0000-0000-0000E3190000}"/>
    <cellStyle name="Currency 4 3 2 6 6 2" xfId="23482" xr:uid="{00000000-0005-0000-0000-0000E4190000}"/>
    <cellStyle name="Currency 4 3 2 6 6 2 2" xfId="58698" xr:uid="{00000000-0005-0000-0000-0000E5190000}"/>
    <cellStyle name="Currency 4 3 2 6 6 3" xfId="46101" xr:uid="{00000000-0005-0000-0000-0000E6190000}"/>
    <cellStyle name="Currency 4 3 2 6 6 4" xfId="36087" xr:uid="{00000000-0005-0000-0000-0000E7190000}"/>
    <cellStyle name="Currency 4 3 2 6 7" xfId="15246" xr:uid="{00000000-0005-0000-0000-0000E8190000}"/>
    <cellStyle name="Currency 4 3 2 6 7 2" xfId="50462" xr:uid="{00000000-0005-0000-0000-0000E9190000}"/>
    <cellStyle name="Currency 4 3 2 6 7 3" xfId="27851" xr:uid="{00000000-0005-0000-0000-0000EA190000}"/>
    <cellStyle name="Currency 4 3 2 6 8" xfId="13468" xr:uid="{00000000-0005-0000-0000-0000EB190000}"/>
    <cellStyle name="Currency 4 3 2 6 8 2" xfId="48686" xr:uid="{00000000-0005-0000-0000-0000EC190000}"/>
    <cellStyle name="Currency 4 3 2 6 9" xfId="37865" xr:uid="{00000000-0005-0000-0000-0000ED190000}"/>
    <cellStyle name="Currency 4 3 2 7" xfId="3713" xr:uid="{00000000-0005-0000-0000-0000EE190000}"/>
    <cellStyle name="Currency 4 3 2 7 2" xfId="8437" xr:uid="{00000000-0005-0000-0000-0000EF190000}"/>
    <cellStyle name="Currency 4 3 2 7 2 2" xfId="21062" xr:uid="{00000000-0005-0000-0000-0000F0190000}"/>
    <cellStyle name="Currency 4 3 2 7 2 2 2" xfId="56278" xr:uid="{00000000-0005-0000-0000-0000F1190000}"/>
    <cellStyle name="Currency 4 3 2 7 2 3" xfId="43681" xr:uid="{00000000-0005-0000-0000-0000F2190000}"/>
    <cellStyle name="Currency 4 3 2 7 2 4" xfId="33667" xr:uid="{00000000-0005-0000-0000-0000F3190000}"/>
    <cellStyle name="Currency 4 3 2 7 3" xfId="10218" xr:uid="{00000000-0005-0000-0000-0000F4190000}"/>
    <cellStyle name="Currency 4 3 2 7 3 2" xfId="22838" xr:uid="{00000000-0005-0000-0000-0000F5190000}"/>
    <cellStyle name="Currency 4 3 2 7 3 2 2" xfId="58054" xr:uid="{00000000-0005-0000-0000-0000F6190000}"/>
    <cellStyle name="Currency 4 3 2 7 3 3" xfId="45457" xr:uid="{00000000-0005-0000-0000-0000F7190000}"/>
    <cellStyle name="Currency 4 3 2 7 3 4" xfId="35443" xr:uid="{00000000-0005-0000-0000-0000F8190000}"/>
    <cellStyle name="Currency 4 3 2 7 4" xfId="12013" xr:uid="{00000000-0005-0000-0000-0000F9190000}"/>
    <cellStyle name="Currency 4 3 2 7 4 2" xfId="24614" xr:uid="{00000000-0005-0000-0000-0000FA190000}"/>
    <cellStyle name="Currency 4 3 2 7 4 2 2" xfId="59830" xr:uid="{00000000-0005-0000-0000-0000FB190000}"/>
    <cellStyle name="Currency 4 3 2 7 4 3" xfId="47233" xr:uid="{00000000-0005-0000-0000-0000FC190000}"/>
    <cellStyle name="Currency 4 3 2 7 4 4" xfId="37219" xr:uid="{00000000-0005-0000-0000-0000FD190000}"/>
    <cellStyle name="Currency 4 3 2 7 5" xfId="16378" xr:uid="{00000000-0005-0000-0000-0000FE190000}"/>
    <cellStyle name="Currency 4 3 2 7 5 2" xfId="51594" xr:uid="{00000000-0005-0000-0000-0000FF190000}"/>
    <cellStyle name="Currency 4 3 2 7 5 3" xfId="28983" xr:uid="{00000000-0005-0000-0000-0000001A0000}"/>
    <cellStyle name="Currency 4 3 2 7 6" xfId="14600" xr:uid="{00000000-0005-0000-0000-0000011A0000}"/>
    <cellStyle name="Currency 4 3 2 7 6 2" xfId="49818" xr:uid="{00000000-0005-0000-0000-0000021A0000}"/>
    <cellStyle name="Currency 4 3 2 7 7" xfId="38997" xr:uid="{00000000-0005-0000-0000-0000031A0000}"/>
    <cellStyle name="Currency 4 3 2 7 8" xfId="27207" xr:uid="{00000000-0005-0000-0000-0000041A0000}"/>
    <cellStyle name="Currency 4 3 2 8" xfId="4051" xr:uid="{00000000-0005-0000-0000-0000051A0000}"/>
    <cellStyle name="Currency 4 3 2 8 2" xfId="16700" xr:uid="{00000000-0005-0000-0000-0000061A0000}"/>
    <cellStyle name="Currency 4 3 2 8 2 2" xfId="51916" xr:uid="{00000000-0005-0000-0000-0000071A0000}"/>
    <cellStyle name="Currency 4 3 2 8 2 3" xfId="29305" xr:uid="{00000000-0005-0000-0000-0000081A0000}"/>
    <cellStyle name="Currency 4 3 2 8 3" xfId="13146" xr:uid="{00000000-0005-0000-0000-0000091A0000}"/>
    <cellStyle name="Currency 4 3 2 8 3 2" xfId="48364" xr:uid="{00000000-0005-0000-0000-00000A1A0000}"/>
    <cellStyle name="Currency 4 3 2 8 4" xfId="39319" xr:uid="{00000000-0005-0000-0000-00000B1A0000}"/>
    <cellStyle name="Currency 4 3 2 8 5" xfId="25753" xr:uid="{00000000-0005-0000-0000-00000C1A0000}"/>
    <cellStyle name="Currency 4 3 2 9" xfId="5524" xr:uid="{00000000-0005-0000-0000-00000D1A0000}"/>
    <cellStyle name="Currency 4 3 2 9 2" xfId="18154" xr:uid="{00000000-0005-0000-0000-00000E1A0000}"/>
    <cellStyle name="Currency 4 3 2 9 2 2" xfId="53370" xr:uid="{00000000-0005-0000-0000-00000F1A0000}"/>
    <cellStyle name="Currency 4 3 2 9 3" xfId="40773" xr:uid="{00000000-0005-0000-0000-0000101A0000}"/>
    <cellStyle name="Currency 4 3 2 9 4" xfId="30759" xr:uid="{00000000-0005-0000-0000-0000111A0000}"/>
    <cellStyle name="Currency 4 3 3" xfId="929" xr:uid="{00000000-0005-0000-0000-0000121A0000}"/>
    <cellStyle name="Currency 4 3 3 10" xfId="10486" xr:uid="{00000000-0005-0000-0000-0000131A0000}"/>
    <cellStyle name="Currency 4 3 3 10 2" xfId="23097" xr:uid="{00000000-0005-0000-0000-0000141A0000}"/>
    <cellStyle name="Currency 4 3 3 10 2 2" xfId="58313" xr:uid="{00000000-0005-0000-0000-0000151A0000}"/>
    <cellStyle name="Currency 4 3 3 10 3" xfId="45716" xr:uid="{00000000-0005-0000-0000-0000161A0000}"/>
    <cellStyle name="Currency 4 3 3 10 4" xfId="35702" xr:uid="{00000000-0005-0000-0000-0000171A0000}"/>
    <cellStyle name="Currency 4 3 3 11" xfId="15004" xr:uid="{00000000-0005-0000-0000-0000181A0000}"/>
    <cellStyle name="Currency 4 3 3 11 2" xfId="50220" xr:uid="{00000000-0005-0000-0000-0000191A0000}"/>
    <cellStyle name="Currency 4 3 3 11 3" xfId="27609" xr:uid="{00000000-0005-0000-0000-00001A1A0000}"/>
    <cellStyle name="Currency 4 3 3 12" xfId="12417" xr:uid="{00000000-0005-0000-0000-00001B1A0000}"/>
    <cellStyle name="Currency 4 3 3 12 2" xfId="47635" xr:uid="{00000000-0005-0000-0000-00001C1A0000}"/>
    <cellStyle name="Currency 4 3 3 13" xfId="37623" xr:uid="{00000000-0005-0000-0000-00001D1A0000}"/>
    <cellStyle name="Currency 4 3 3 14" xfId="25024" xr:uid="{00000000-0005-0000-0000-00001E1A0000}"/>
    <cellStyle name="Currency 4 3 3 15" xfId="60237" xr:uid="{00000000-0005-0000-0000-00001F1A0000}"/>
    <cellStyle name="Currency 4 3 3 2" xfId="3140" xr:uid="{00000000-0005-0000-0000-0000201A0000}"/>
    <cellStyle name="Currency 4 3 3 2 10" xfId="25508" xr:uid="{00000000-0005-0000-0000-0000211A0000}"/>
    <cellStyle name="Currency 4 3 3 2 11" xfId="61043" xr:uid="{00000000-0005-0000-0000-0000221A0000}"/>
    <cellStyle name="Currency 4 3 3 2 2" xfId="4940" xr:uid="{00000000-0005-0000-0000-0000231A0000}"/>
    <cellStyle name="Currency 4 3 3 2 2 2" xfId="17586" xr:uid="{00000000-0005-0000-0000-0000241A0000}"/>
    <cellStyle name="Currency 4 3 3 2 2 2 2" xfId="52802" xr:uid="{00000000-0005-0000-0000-0000251A0000}"/>
    <cellStyle name="Currency 4 3 3 2 2 2 3" xfId="30191" xr:uid="{00000000-0005-0000-0000-0000261A0000}"/>
    <cellStyle name="Currency 4 3 3 2 2 3" xfId="14032" xr:uid="{00000000-0005-0000-0000-0000271A0000}"/>
    <cellStyle name="Currency 4 3 3 2 2 3 2" xfId="49250" xr:uid="{00000000-0005-0000-0000-0000281A0000}"/>
    <cellStyle name="Currency 4 3 3 2 2 4" xfId="40205" xr:uid="{00000000-0005-0000-0000-0000291A0000}"/>
    <cellStyle name="Currency 4 3 3 2 2 5" xfId="26639" xr:uid="{00000000-0005-0000-0000-00002A1A0000}"/>
    <cellStyle name="Currency 4 3 3 2 3" xfId="6410" xr:uid="{00000000-0005-0000-0000-00002B1A0000}"/>
    <cellStyle name="Currency 4 3 3 2 3 2" xfId="19040" xr:uid="{00000000-0005-0000-0000-00002C1A0000}"/>
    <cellStyle name="Currency 4 3 3 2 3 2 2" xfId="54256" xr:uid="{00000000-0005-0000-0000-00002D1A0000}"/>
    <cellStyle name="Currency 4 3 3 2 3 3" xfId="41659" xr:uid="{00000000-0005-0000-0000-00002E1A0000}"/>
    <cellStyle name="Currency 4 3 3 2 3 4" xfId="31645" xr:uid="{00000000-0005-0000-0000-00002F1A0000}"/>
    <cellStyle name="Currency 4 3 3 2 4" xfId="7869" xr:uid="{00000000-0005-0000-0000-0000301A0000}"/>
    <cellStyle name="Currency 4 3 3 2 4 2" xfId="20494" xr:uid="{00000000-0005-0000-0000-0000311A0000}"/>
    <cellStyle name="Currency 4 3 3 2 4 2 2" xfId="55710" xr:uid="{00000000-0005-0000-0000-0000321A0000}"/>
    <cellStyle name="Currency 4 3 3 2 4 3" xfId="43113" xr:uid="{00000000-0005-0000-0000-0000331A0000}"/>
    <cellStyle name="Currency 4 3 3 2 4 4" xfId="33099" xr:uid="{00000000-0005-0000-0000-0000341A0000}"/>
    <cellStyle name="Currency 4 3 3 2 5" xfId="9650" xr:uid="{00000000-0005-0000-0000-0000351A0000}"/>
    <cellStyle name="Currency 4 3 3 2 5 2" xfId="22270" xr:uid="{00000000-0005-0000-0000-0000361A0000}"/>
    <cellStyle name="Currency 4 3 3 2 5 2 2" xfId="57486" xr:uid="{00000000-0005-0000-0000-0000371A0000}"/>
    <cellStyle name="Currency 4 3 3 2 5 3" xfId="44889" xr:uid="{00000000-0005-0000-0000-0000381A0000}"/>
    <cellStyle name="Currency 4 3 3 2 5 4" xfId="34875" xr:uid="{00000000-0005-0000-0000-0000391A0000}"/>
    <cellStyle name="Currency 4 3 3 2 6" xfId="11443" xr:uid="{00000000-0005-0000-0000-00003A1A0000}"/>
    <cellStyle name="Currency 4 3 3 2 6 2" xfId="24046" xr:uid="{00000000-0005-0000-0000-00003B1A0000}"/>
    <cellStyle name="Currency 4 3 3 2 6 2 2" xfId="59262" xr:uid="{00000000-0005-0000-0000-00003C1A0000}"/>
    <cellStyle name="Currency 4 3 3 2 6 3" xfId="46665" xr:uid="{00000000-0005-0000-0000-00003D1A0000}"/>
    <cellStyle name="Currency 4 3 3 2 6 4" xfId="36651" xr:uid="{00000000-0005-0000-0000-00003E1A0000}"/>
    <cellStyle name="Currency 4 3 3 2 7" xfId="15810" xr:uid="{00000000-0005-0000-0000-00003F1A0000}"/>
    <cellStyle name="Currency 4 3 3 2 7 2" xfId="51026" xr:uid="{00000000-0005-0000-0000-0000401A0000}"/>
    <cellStyle name="Currency 4 3 3 2 7 3" xfId="28415" xr:uid="{00000000-0005-0000-0000-0000411A0000}"/>
    <cellStyle name="Currency 4 3 3 2 8" xfId="12901" xr:uid="{00000000-0005-0000-0000-0000421A0000}"/>
    <cellStyle name="Currency 4 3 3 2 8 2" xfId="48119" xr:uid="{00000000-0005-0000-0000-0000431A0000}"/>
    <cellStyle name="Currency 4 3 3 2 9" xfId="38429" xr:uid="{00000000-0005-0000-0000-0000441A0000}"/>
    <cellStyle name="Currency 4 3 3 3" xfId="3469" xr:uid="{00000000-0005-0000-0000-0000451A0000}"/>
    <cellStyle name="Currency 4 3 3 3 10" xfId="26964" xr:uid="{00000000-0005-0000-0000-0000461A0000}"/>
    <cellStyle name="Currency 4 3 3 3 11" xfId="61368" xr:uid="{00000000-0005-0000-0000-0000471A0000}"/>
    <cellStyle name="Currency 4 3 3 3 2" xfId="5265" xr:uid="{00000000-0005-0000-0000-0000481A0000}"/>
    <cellStyle name="Currency 4 3 3 3 2 2" xfId="17911" xr:uid="{00000000-0005-0000-0000-0000491A0000}"/>
    <cellStyle name="Currency 4 3 3 3 2 2 2" xfId="53127" xr:uid="{00000000-0005-0000-0000-00004A1A0000}"/>
    <cellStyle name="Currency 4 3 3 3 2 3" xfId="40530" xr:uid="{00000000-0005-0000-0000-00004B1A0000}"/>
    <cellStyle name="Currency 4 3 3 3 2 4" xfId="30516" xr:uid="{00000000-0005-0000-0000-00004C1A0000}"/>
    <cellStyle name="Currency 4 3 3 3 3" xfId="6735" xr:uid="{00000000-0005-0000-0000-00004D1A0000}"/>
    <cellStyle name="Currency 4 3 3 3 3 2" xfId="19365" xr:uid="{00000000-0005-0000-0000-00004E1A0000}"/>
    <cellStyle name="Currency 4 3 3 3 3 2 2" xfId="54581" xr:uid="{00000000-0005-0000-0000-00004F1A0000}"/>
    <cellStyle name="Currency 4 3 3 3 3 3" xfId="41984" xr:uid="{00000000-0005-0000-0000-0000501A0000}"/>
    <cellStyle name="Currency 4 3 3 3 3 4" xfId="31970" xr:uid="{00000000-0005-0000-0000-0000511A0000}"/>
    <cellStyle name="Currency 4 3 3 3 4" xfId="8194" xr:uid="{00000000-0005-0000-0000-0000521A0000}"/>
    <cellStyle name="Currency 4 3 3 3 4 2" xfId="20819" xr:uid="{00000000-0005-0000-0000-0000531A0000}"/>
    <cellStyle name="Currency 4 3 3 3 4 2 2" xfId="56035" xr:uid="{00000000-0005-0000-0000-0000541A0000}"/>
    <cellStyle name="Currency 4 3 3 3 4 3" xfId="43438" xr:uid="{00000000-0005-0000-0000-0000551A0000}"/>
    <cellStyle name="Currency 4 3 3 3 4 4" xfId="33424" xr:uid="{00000000-0005-0000-0000-0000561A0000}"/>
    <cellStyle name="Currency 4 3 3 3 5" xfId="9975" xr:uid="{00000000-0005-0000-0000-0000571A0000}"/>
    <cellStyle name="Currency 4 3 3 3 5 2" xfId="22595" xr:uid="{00000000-0005-0000-0000-0000581A0000}"/>
    <cellStyle name="Currency 4 3 3 3 5 2 2" xfId="57811" xr:uid="{00000000-0005-0000-0000-0000591A0000}"/>
    <cellStyle name="Currency 4 3 3 3 5 3" xfId="45214" xr:uid="{00000000-0005-0000-0000-00005A1A0000}"/>
    <cellStyle name="Currency 4 3 3 3 5 4" xfId="35200" xr:uid="{00000000-0005-0000-0000-00005B1A0000}"/>
    <cellStyle name="Currency 4 3 3 3 6" xfId="11768" xr:uid="{00000000-0005-0000-0000-00005C1A0000}"/>
    <cellStyle name="Currency 4 3 3 3 6 2" xfId="24371" xr:uid="{00000000-0005-0000-0000-00005D1A0000}"/>
    <cellStyle name="Currency 4 3 3 3 6 2 2" xfId="59587" xr:uid="{00000000-0005-0000-0000-00005E1A0000}"/>
    <cellStyle name="Currency 4 3 3 3 6 3" xfId="46990" xr:uid="{00000000-0005-0000-0000-00005F1A0000}"/>
    <cellStyle name="Currency 4 3 3 3 6 4" xfId="36976" xr:uid="{00000000-0005-0000-0000-0000601A0000}"/>
    <cellStyle name="Currency 4 3 3 3 7" xfId="16135" xr:uid="{00000000-0005-0000-0000-0000611A0000}"/>
    <cellStyle name="Currency 4 3 3 3 7 2" xfId="51351" xr:uid="{00000000-0005-0000-0000-0000621A0000}"/>
    <cellStyle name="Currency 4 3 3 3 7 3" xfId="28740" xr:uid="{00000000-0005-0000-0000-0000631A0000}"/>
    <cellStyle name="Currency 4 3 3 3 8" xfId="14357" xr:uid="{00000000-0005-0000-0000-0000641A0000}"/>
    <cellStyle name="Currency 4 3 3 3 8 2" xfId="49575" xr:uid="{00000000-0005-0000-0000-0000651A0000}"/>
    <cellStyle name="Currency 4 3 3 3 9" xfId="38754" xr:uid="{00000000-0005-0000-0000-0000661A0000}"/>
    <cellStyle name="Currency 4 3 3 4" xfId="2631" xr:uid="{00000000-0005-0000-0000-0000671A0000}"/>
    <cellStyle name="Currency 4 3 3 4 10" xfId="26155" xr:uid="{00000000-0005-0000-0000-0000681A0000}"/>
    <cellStyle name="Currency 4 3 3 4 11" xfId="60559" xr:uid="{00000000-0005-0000-0000-0000691A0000}"/>
    <cellStyle name="Currency 4 3 3 4 2" xfId="4456" xr:uid="{00000000-0005-0000-0000-00006A1A0000}"/>
    <cellStyle name="Currency 4 3 3 4 2 2" xfId="17102" xr:uid="{00000000-0005-0000-0000-00006B1A0000}"/>
    <cellStyle name="Currency 4 3 3 4 2 2 2" xfId="52318" xr:uid="{00000000-0005-0000-0000-00006C1A0000}"/>
    <cellStyle name="Currency 4 3 3 4 2 3" xfId="39721" xr:uid="{00000000-0005-0000-0000-00006D1A0000}"/>
    <cellStyle name="Currency 4 3 3 4 2 4" xfId="29707" xr:uid="{00000000-0005-0000-0000-00006E1A0000}"/>
    <cellStyle name="Currency 4 3 3 4 3" xfId="5926" xr:uid="{00000000-0005-0000-0000-00006F1A0000}"/>
    <cellStyle name="Currency 4 3 3 4 3 2" xfId="18556" xr:uid="{00000000-0005-0000-0000-0000701A0000}"/>
    <cellStyle name="Currency 4 3 3 4 3 2 2" xfId="53772" xr:uid="{00000000-0005-0000-0000-0000711A0000}"/>
    <cellStyle name="Currency 4 3 3 4 3 3" xfId="41175" xr:uid="{00000000-0005-0000-0000-0000721A0000}"/>
    <cellStyle name="Currency 4 3 3 4 3 4" xfId="31161" xr:uid="{00000000-0005-0000-0000-0000731A0000}"/>
    <cellStyle name="Currency 4 3 3 4 4" xfId="7385" xr:uid="{00000000-0005-0000-0000-0000741A0000}"/>
    <cellStyle name="Currency 4 3 3 4 4 2" xfId="20010" xr:uid="{00000000-0005-0000-0000-0000751A0000}"/>
    <cellStyle name="Currency 4 3 3 4 4 2 2" xfId="55226" xr:uid="{00000000-0005-0000-0000-0000761A0000}"/>
    <cellStyle name="Currency 4 3 3 4 4 3" xfId="42629" xr:uid="{00000000-0005-0000-0000-0000771A0000}"/>
    <cellStyle name="Currency 4 3 3 4 4 4" xfId="32615" xr:uid="{00000000-0005-0000-0000-0000781A0000}"/>
    <cellStyle name="Currency 4 3 3 4 5" xfId="9166" xr:uid="{00000000-0005-0000-0000-0000791A0000}"/>
    <cellStyle name="Currency 4 3 3 4 5 2" xfId="21786" xr:uid="{00000000-0005-0000-0000-00007A1A0000}"/>
    <cellStyle name="Currency 4 3 3 4 5 2 2" xfId="57002" xr:uid="{00000000-0005-0000-0000-00007B1A0000}"/>
    <cellStyle name="Currency 4 3 3 4 5 3" xfId="44405" xr:uid="{00000000-0005-0000-0000-00007C1A0000}"/>
    <cellStyle name="Currency 4 3 3 4 5 4" xfId="34391" xr:uid="{00000000-0005-0000-0000-00007D1A0000}"/>
    <cellStyle name="Currency 4 3 3 4 6" xfId="10959" xr:uid="{00000000-0005-0000-0000-00007E1A0000}"/>
    <cellStyle name="Currency 4 3 3 4 6 2" xfId="23562" xr:uid="{00000000-0005-0000-0000-00007F1A0000}"/>
    <cellStyle name="Currency 4 3 3 4 6 2 2" xfId="58778" xr:uid="{00000000-0005-0000-0000-0000801A0000}"/>
    <cellStyle name="Currency 4 3 3 4 6 3" xfId="46181" xr:uid="{00000000-0005-0000-0000-0000811A0000}"/>
    <cellStyle name="Currency 4 3 3 4 6 4" xfId="36167" xr:uid="{00000000-0005-0000-0000-0000821A0000}"/>
    <cellStyle name="Currency 4 3 3 4 7" xfId="15326" xr:uid="{00000000-0005-0000-0000-0000831A0000}"/>
    <cellStyle name="Currency 4 3 3 4 7 2" xfId="50542" xr:uid="{00000000-0005-0000-0000-0000841A0000}"/>
    <cellStyle name="Currency 4 3 3 4 7 3" xfId="27931" xr:uid="{00000000-0005-0000-0000-0000851A0000}"/>
    <cellStyle name="Currency 4 3 3 4 8" xfId="13548" xr:uid="{00000000-0005-0000-0000-0000861A0000}"/>
    <cellStyle name="Currency 4 3 3 4 8 2" xfId="48766" xr:uid="{00000000-0005-0000-0000-0000871A0000}"/>
    <cellStyle name="Currency 4 3 3 4 9" xfId="37945" xr:uid="{00000000-0005-0000-0000-0000881A0000}"/>
    <cellStyle name="Currency 4 3 3 5" xfId="3794" xr:uid="{00000000-0005-0000-0000-0000891A0000}"/>
    <cellStyle name="Currency 4 3 3 5 2" xfId="8517" xr:uid="{00000000-0005-0000-0000-00008A1A0000}"/>
    <cellStyle name="Currency 4 3 3 5 2 2" xfId="21142" xr:uid="{00000000-0005-0000-0000-00008B1A0000}"/>
    <cellStyle name="Currency 4 3 3 5 2 2 2" xfId="56358" xr:uid="{00000000-0005-0000-0000-00008C1A0000}"/>
    <cellStyle name="Currency 4 3 3 5 2 3" xfId="43761" xr:uid="{00000000-0005-0000-0000-00008D1A0000}"/>
    <cellStyle name="Currency 4 3 3 5 2 4" xfId="33747" xr:uid="{00000000-0005-0000-0000-00008E1A0000}"/>
    <cellStyle name="Currency 4 3 3 5 3" xfId="10298" xr:uid="{00000000-0005-0000-0000-00008F1A0000}"/>
    <cellStyle name="Currency 4 3 3 5 3 2" xfId="22918" xr:uid="{00000000-0005-0000-0000-0000901A0000}"/>
    <cellStyle name="Currency 4 3 3 5 3 2 2" xfId="58134" xr:uid="{00000000-0005-0000-0000-0000911A0000}"/>
    <cellStyle name="Currency 4 3 3 5 3 3" xfId="45537" xr:uid="{00000000-0005-0000-0000-0000921A0000}"/>
    <cellStyle name="Currency 4 3 3 5 3 4" xfId="35523" xr:uid="{00000000-0005-0000-0000-0000931A0000}"/>
    <cellStyle name="Currency 4 3 3 5 4" xfId="12093" xr:uid="{00000000-0005-0000-0000-0000941A0000}"/>
    <cellStyle name="Currency 4 3 3 5 4 2" xfId="24694" xr:uid="{00000000-0005-0000-0000-0000951A0000}"/>
    <cellStyle name="Currency 4 3 3 5 4 2 2" xfId="59910" xr:uid="{00000000-0005-0000-0000-0000961A0000}"/>
    <cellStyle name="Currency 4 3 3 5 4 3" xfId="47313" xr:uid="{00000000-0005-0000-0000-0000971A0000}"/>
    <cellStyle name="Currency 4 3 3 5 4 4" xfId="37299" xr:uid="{00000000-0005-0000-0000-0000981A0000}"/>
    <cellStyle name="Currency 4 3 3 5 5" xfId="16458" xr:uid="{00000000-0005-0000-0000-0000991A0000}"/>
    <cellStyle name="Currency 4 3 3 5 5 2" xfId="51674" xr:uid="{00000000-0005-0000-0000-00009A1A0000}"/>
    <cellStyle name="Currency 4 3 3 5 5 3" xfId="29063" xr:uid="{00000000-0005-0000-0000-00009B1A0000}"/>
    <cellStyle name="Currency 4 3 3 5 6" xfId="14680" xr:uid="{00000000-0005-0000-0000-00009C1A0000}"/>
    <cellStyle name="Currency 4 3 3 5 6 2" xfId="49898" xr:uid="{00000000-0005-0000-0000-00009D1A0000}"/>
    <cellStyle name="Currency 4 3 3 5 7" xfId="39077" xr:uid="{00000000-0005-0000-0000-00009E1A0000}"/>
    <cellStyle name="Currency 4 3 3 5 8" xfId="27287" xr:uid="{00000000-0005-0000-0000-00009F1A0000}"/>
    <cellStyle name="Currency 4 3 3 6" xfId="4134" xr:uid="{00000000-0005-0000-0000-0000A01A0000}"/>
    <cellStyle name="Currency 4 3 3 6 2" xfId="16780" xr:uid="{00000000-0005-0000-0000-0000A11A0000}"/>
    <cellStyle name="Currency 4 3 3 6 2 2" xfId="51996" xr:uid="{00000000-0005-0000-0000-0000A21A0000}"/>
    <cellStyle name="Currency 4 3 3 6 2 3" xfId="29385" xr:uid="{00000000-0005-0000-0000-0000A31A0000}"/>
    <cellStyle name="Currency 4 3 3 6 3" xfId="13226" xr:uid="{00000000-0005-0000-0000-0000A41A0000}"/>
    <cellStyle name="Currency 4 3 3 6 3 2" xfId="48444" xr:uid="{00000000-0005-0000-0000-0000A51A0000}"/>
    <cellStyle name="Currency 4 3 3 6 4" xfId="39399" xr:uid="{00000000-0005-0000-0000-0000A61A0000}"/>
    <cellStyle name="Currency 4 3 3 6 5" xfId="25833" xr:uid="{00000000-0005-0000-0000-0000A71A0000}"/>
    <cellStyle name="Currency 4 3 3 7" xfId="5604" xr:uid="{00000000-0005-0000-0000-0000A81A0000}"/>
    <cellStyle name="Currency 4 3 3 7 2" xfId="18234" xr:uid="{00000000-0005-0000-0000-0000A91A0000}"/>
    <cellStyle name="Currency 4 3 3 7 2 2" xfId="53450" xr:uid="{00000000-0005-0000-0000-0000AA1A0000}"/>
    <cellStyle name="Currency 4 3 3 7 3" xfId="40853" xr:uid="{00000000-0005-0000-0000-0000AB1A0000}"/>
    <cellStyle name="Currency 4 3 3 7 4" xfId="30839" xr:uid="{00000000-0005-0000-0000-0000AC1A0000}"/>
    <cellStyle name="Currency 4 3 3 8" xfId="7063" xr:uid="{00000000-0005-0000-0000-0000AD1A0000}"/>
    <cellStyle name="Currency 4 3 3 8 2" xfId="19688" xr:uid="{00000000-0005-0000-0000-0000AE1A0000}"/>
    <cellStyle name="Currency 4 3 3 8 2 2" xfId="54904" xr:uid="{00000000-0005-0000-0000-0000AF1A0000}"/>
    <cellStyle name="Currency 4 3 3 8 3" xfId="42307" xr:uid="{00000000-0005-0000-0000-0000B01A0000}"/>
    <cellStyle name="Currency 4 3 3 8 4" xfId="32293" xr:uid="{00000000-0005-0000-0000-0000B11A0000}"/>
    <cellStyle name="Currency 4 3 3 9" xfId="8844" xr:uid="{00000000-0005-0000-0000-0000B21A0000}"/>
    <cellStyle name="Currency 4 3 3 9 2" xfId="21464" xr:uid="{00000000-0005-0000-0000-0000B31A0000}"/>
    <cellStyle name="Currency 4 3 3 9 2 2" xfId="56680" xr:uid="{00000000-0005-0000-0000-0000B41A0000}"/>
    <cellStyle name="Currency 4 3 3 9 3" xfId="44083" xr:uid="{00000000-0005-0000-0000-0000B51A0000}"/>
    <cellStyle name="Currency 4 3 3 9 4" xfId="34069" xr:uid="{00000000-0005-0000-0000-0000B61A0000}"/>
    <cellStyle name="Currency 4 3 4" xfId="2970" xr:uid="{00000000-0005-0000-0000-0000B71A0000}"/>
    <cellStyle name="Currency 4 3 4 10" xfId="25349" xr:uid="{00000000-0005-0000-0000-0000B81A0000}"/>
    <cellStyle name="Currency 4 3 4 11" xfId="60884" xr:uid="{00000000-0005-0000-0000-0000B91A0000}"/>
    <cellStyle name="Currency 4 3 4 2" xfId="4781" xr:uid="{00000000-0005-0000-0000-0000BA1A0000}"/>
    <cellStyle name="Currency 4 3 4 2 2" xfId="17427" xr:uid="{00000000-0005-0000-0000-0000BB1A0000}"/>
    <cellStyle name="Currency 4 3 4 2 2 2" xfId="52643" xr:uid="{00000000-0005-0000-0000-0000BC1A0000}"/>
    <cellStyle name="Currency 4 3 4 2 2 3" xfId="30032" xr:uid="{00000000-0005-0000-0000-0000BD1A0000}"/>
    <cellStyle name="Currency 4 3 4 2 3" xfId="13873" xr:uid="{00000000-0005-0000-0000-0000BE1A0000}"/>
    <cellStyle name="Currency 4 3 4 2 3 2" xfId="49091" xr:uid="{00000000-0005-0000-0000-0000BF1A0000}"/>
    <cellStyle name="Currency 4 3 4 2 4" xfId="40046" xr:uid="{00000000-0005-0000-0000-0000C01A0000}"/>
    <cellStyle name="Currency 4 3 4 2 5" xfId="26480" xr:uid="{00000000-0005-0000-0000-0000C11A0000}"/>
    <cellStyle name="Currency 4 3 4 3" xfId="6251" xr:uid="{00000000-0005-0000-0000-0000C21A0000}"/>
    <cellStyle name="Currency 4 3 4 3 2" xfId="18881" xr:uid="{00000000-0005-0000-0000-0000C31A0000}"/>
    <cellStyle name="Currency 4 3 4 3 2 2" xfId="54097" xr:uid="{00000000-0005-0000-0000-0000C41A0000}"/>
    <cellStyle name="Currency 4 3 4 3 3" xfId="41500" xr:uid="{00000000-0005-0000-0000-0000C51A0000}"/>
    <cellStyle name="Currency 4 3 4 3 4" xfId="31486" xr:uid="{00000000-0005-0000-0000-0000C61A0000}"/>
    <cellStyle name="Currency 4 3 4 4" xfId="7710" xr:uid="{00000000-0005-0000-0000-0000C71A0000}"/>
    <cellStyle name="Currency 4 3 4 4 2" xfId="20335" xr:uid="{00000000-0005-0000-0000-0000C81A0000}"/>
    <cellStyle name="Currency 4 3 4 4 2 2" xfId="55551" xr:uid="{00000000-0005-0000-0000-0000C91A0000}"/>
    <cellStyle name="Currency 4 3 4 4 3" xfId="42954" xr:uid="{00000000-0005-0000-0000-0000CA1A0000}"/>
    <cellStyle name="Currency 4 3 4 4 4" xfId="32940" xr:uid="{00000000-0005-0000-0000-0000CB1A0000}"/>
    <cellStyle name="Currency 4 3 4 5" xfId="9491" xr:uid="{00000000-0005-0000-0000-0000CC1A0000}"/>
    <cellStyle name="Currency 4 3 4 5 2" xfId="22111" xr:uid="{00000000-0005-0000-0000-0000CD1A0000}"/>
    <cellStyle name="Currency 4 3 4 5 2 2" xfId="57327" xr:uid="{00000000-0005-0000-0000-0000CE1A0000}"/>
    <cellStyle name="Currency 4 3 4 5 3" xfId="44730" xr:uid="{00000000-0005-0000-0000-0000CF1A0000}"/>
    <cellStyle name="Currency 4 3 4 5 4" xfId="34716" xr:uid="{00000000-0005-0000-0000-0000D01A0000}"/>
    <cellStyle name="Currency 4 3 4 6" xfId="11284" xr:uid="{00000000-0005-0000-0000-0000D11A0000}"/>
    <cellStyle name="Currency 4 3 4 6 2" xfId="23887" xr:uid="{00000000-0005-0000-0000-0000D21A0000}"/>
    <cellStyle name="Currency 4 3 4 6 2 2" xfId="59103" xr:uid="{00000000-0005-0000-0000-0000D31A0000}"/>
    <cellStyle name="Currency 4 3 4 6 3" xfId="46506" xr:uid="{00000000-0005-0000-0000-0000D41A0000}"/>
    <cellStyle name="Currency 4 3 4 6 4" xfId="36492" xr:uid="{00000000-0005-0000-0000-0000D51A0000}"/>
    <cellStyle name="Currency 4 3 4 7" xfId="15651" xr:uid="{00000000-0005-0000-0000-0000D61A0000}"/>
    <cellStyle name="Currency 4 3 4 7 2" xfId="50867" xr:uid="{00000000-0005-0000-0000-0000D71A0000}"/>
    <cellStyle name="Currency 4 3 4 7 3" xfId="28256" xr:uid="{00000000-0005-0000-0000-0000D81A0000}"/>
    <cellStyle name="Currency 4 3 4 8" xfId="12742" xr:uid="{00000000-0005-0000-0000-0000D91A0000}"/>
    <cellStyle name="Currency 4 3 4 8 2" xfId="47960" xr:uid="{00000000-0005-0000-0000-0000DA1A0000}"/>
    <cellStyle name="Currency 4 3 4 9" xfId="38270" xr:uid="{00000000-0005-0000-0000-0000DB1A0000}"/>
    <cellStyle name="Currency 4 3 5" xfId="2804" xr:uid="{00000000-0005-0000-0000-0000DC1A0000}"/>
    <cellStyle name="Currency 4 3 5 10" xfId="25194" xr:uid="{00000000-0005-0000-0000-0000DD1A0000}"/>
    <cellStyle name="Currency 4 3 5 11" xfId="60729" xr:uid="{00000000-0005-0000-0000-0000DE1A0000}"/>
    <cellStyle name="Currency 4 3 5 2" xfId="4626" xr:uid="{00000000-0005-0000-0000-0000DF1A0000}"/>
    <cellStyle name="Currency 4 3 5 2 2" xfId="17272" xr:uid="{00000000-0005-0000-0000-0000E01A0000}"/>
    <cellStyle name="Currency 4 3 5 2 2 2" xfId="52488" xr:uid="{00000000-0005-0000-0000-0000E11A0000}"/>
    <cellStyle name="Currency 4 3 5 2 2 3" xfId="29877" xr:uid="{00000000-0005-0000-0000-0000E21A0000}"/>
    <cellStyle name="Currency 4 3 5 2 3" xfId="13718" xr:uid="{00000000-0005-0000-0000-0000E31A0000}"/>
    <cellStyle name="Currency 4 3 5 2 3 2" xfId="48936" xr:uid="{00000000-0005-0000-0000-0000E41A0000}"/>
    <cellStyle name="Currency 4 3 5 2 4" xfId="39891" xr:uid="{00000000-0005-0000-0000-0000E51A0000}"/>
    <cellStyle name="Currency 4 3 5 2 5" xfId="26325" xr:uid="{00000000-0005-0000-0000-0000E61A0000}"/>
    <cellStyle name="Currency 4 3 5 3" xfId="6096" xr:uid="{00000000-0005-0000-0000-0000E71A0000}"/>
    <cellStyle name="Currency 4 3 5 3 2" xfId="18726" xr:uid="{00000000-0005-0000-0000-0000E81A0000}"/>
    <cellStyle name="Currency 4 3 5 3 2 2" xfId="53942" xr:uid="{00000000-0005-0000-0000-0000E91A0000}"/>
    <cellStyle name="Currency 4 3 5 3 3" xfId="41345" xr:uid="{00000000-0005-0000-0000-0000EA1A0000}"/>
    <cellStyle name="Currency 4 3 5 3 4" xfId="31331" xr:uid="{00000000-0005-0000-0000-0000EB1A0000}"/>
    <cellStyle name="Currency 4 3 5 4" xfId="7555" xr:uid="{00000000-0005-0000-0000-0000EC1A0000}"/>
    <cellStyle name="Currency 4 3 5 4 2" xfId="20180" xr:uid="{00000000-0005-0000-0000-0000ED1A0000}"/>
    <cellStyle name="Currency 4 3 5 4 2 2" xfId="55396" xr:uid="{00000000-0005-0000-0000-0000EE1A0000}"/>
    <cellStyle name="Currency 4 3 5 4 3" xfId="42799" xr:uid="{00000000-0005-0000-0000-0000EF1A0000}"/>
    <cellStyle name="Currency 4 3 5 4 4" xfId="32785" xr:uid="{00000000-0005-0000-0000-0000F01A0000}"/>
    <cellStyle name="Currency 4 3 5 5" xfId="9336" xr:uid="{00000000-0005-0000-0000-0000F11A0000}"/>
    <cellStyle name="Currency 4 3 5 5 2" xfId="21956" xr:uid="{00000000-0005-0000-0000-0000F21A0000}"/>
    <cellStyle name="Currency 4 3 5 5 2 2" xfId="57172" xr:uid="{00000000-0005-0000-0000-0000F31A0000}"/>
    <cellStyle name="Currency 4 3 5 5 3" xfId="44575" xr:uid="{00000000-0005-0000-0000-0000F41A0000}"/>
    <cellStyle name="Currency 4 3 5 5 4" xfId="34561" xr:uid="{00000000-0005-0000-0000-0000F51A0000}"/>
    <cellStyle name="Currency 4 3 5 6" xfId="11129" xr:uid="{00000000-0005-0000-0000-0000F61A0000}"/>
    <cellStyle name="Currency 4 3 5 6 2" xfId="23732" xr:uid="{00000000-0005-0000-0000-0000F71A0000}"/>
    <cellStyle name="Currency 4 3 5 6 2 2" xfId="58948" xr:uid="{00000000-0005-0000-0000-0000F81A0000}"/>
    <cellStyle name="Currency 4 3 5 6 3" xfId="46351" xr:uid="{00000000-0005-0000-0000-0000F91A0000}"/>
    <cellStyle name="Currency 4 3 5 6 4" xfId="36337" xr:uid="{00000000-0005-0000-0000-0000FA1A0000}"/>
    <cellStyle name="Currency 4 3 5 7" xfId="15496" xr:uid="{00000000-0005-0000-0000-0000FB1A0000}"/>
    <cellStyle name="Currency 4 3 5 7 2" xfId="50712" xr:uid="{00000000-0005-0000-0000-0000FC1A0000}"/>
    <cellStyle name="Currency 4 3 5 7 3" xfId="28101" xr:uid="{00000000-0005-0000-0000-0000FD1A0000}"/>
    <cellStyle name="Currency 4 3 5 8" xfId="12587" xr:uid="{00000000-0005-0000-0000-0000FE1A0000}"/>
    <cellStyle name="Currency 4 3 5 8 2" xfId="47805" xr:uid="{00000000-0005-0000-0000-0000FF1A0000}"/>
    <cellStyle name="Currency 4 3 5 9" xfId="38115" xr:uid="{00000000-0005-0000-0000-0000001B0000}"/>
    <cellStyle name="Currency 4 3 6" xfId="3317" xr:uid="{00000000-0005-0000-0000-0000011B0000}"/>
    <cellStyle name="Currency 4 3 6 10" xfId="26812" xr:uid="{00000000-0005-0000-0000-0000021B0000}"/>
    <cellStyle name="Currency 4 3 6 11" xfId="61216" xr:uid="{00000000-0005-0000-0000-0000031B0000}"/>
    <cellStyle name="Currency 4 3 6 2" xfId="5113" xr:uid="{00000000-0005-0000-0000-0000041B0000}"/>
    <cellStyle name="Currency 4 3 6 2 2" xfId="17759" xr:uid="{00000000-0005-0000-0000-0000051B0000}"/>
    <cellStyle name="Currency 4 3 6 2 2 2" xfId="52975" xr:uid="{00000000-0005-0000-0000-0000061B0000}"/>
    <cellStyle name="Currency 4 3 6 2 3" xfId="40378" xr:uid="{00000000-0005-0000-0000-0000071B0000}"/>
    <cellStyle name="Currency 4 3 6 2 4" xfId="30364" xr:uid="{00000000-0005-0000-0000-0000081B0000}"/>
    <cellStyle name="Currency 4 3 6 3" xfId="6583" xr:uid="{00000000-0005-0000-0000-0000091B0000}"/>
    <cellStyle name="Currency 4 3 6 3 2" xfId="19213" xr:uid="{00000000-0005-0000-0000-00000A1B0000}"/>
    <cellStyle name="Currency 4 3 6 3 2 2" xfId="54429" xr:uid="{00000000-0005-0000-0000-00000B1B0000}"/>
    <cellStyle name="Currency 4 3 6 3 3" xfId="41832" xr:uid="{00000000-0005-0000-0000-00000C1B0000}"/>
    <cellStyle name="Currency 4 3 6 3 4" xfId="31818" xr:uid="{00000000-0005-0000-0000-00000D1B0000}"/>
    <cellStyle name="Currency 4 3 6 4" xfId="8042" xr:uid="{00000000-0005-0000-0000-00000E1B0000}"/>
    <cellStyle name="Currency 4 3 6 4 2" xfId="20667" xr:uid="{00000000-0005-0000-0000-00000F1B0000}"/>
    <cellStyle name="Currency 4 3 6 4 2 2" xfId="55883" xr:uid="{00000000-0005-0000-0000-0000101B0000}"/>
    <cellStyle name="Currency 4 3 6 4 3" xfId="43286" xr:uid="{00000000-0005-0000-0000-0000111B0000}"/>
    <cellStyle name="Currency 4 3 6 4 4" xfId="33272" xr:uid="{00000000-0005-0000-0000-0000121B0000}"/>
    <cellStyle name="Currency 4 3 6 5" xfId="9823" xr:uid="{00000000-0005-0000-0000-0000131B0000}"/>
    <cellStyle name="Currency 4 3 6 5 2" xfId="22443" xr:uid="{00000000-0005-0000-0000-0000141B0000}"/>
    <cellStyle name="Currency 4 3 6 5 2 2" xfId="57659" xr:uid="{00000000-0005-0000-0000-0000151B0000}"/>
    <cellStyle name="Currency 4 3 6 5 3" xfId="45062" xr:uid="{00000000-0005-0000-0000-0000161B0000}"/>
    <cellStyle name="Currency 4 3 6 5 4" xfId="35048" xr:uid="{00000000-0005-0000-0000-0000171B0000}"/>
    <cellStyle name="Currency 4 3 6 6" xfId="11616" xr:uid="{00000000-0005-0000-0000-0000181B0000}"/>
    <cellStyle name="Currency 4 3 6 6 2" xfId="24219" xr:uid="{00000000-0005-0000-0000-0000191B0000}"/>
    <cellStyle name="Currency 4 3 6 6 2 2" xfId="59435" xr:uid="{00000000-0005-0000-0000-00001A1B0000}"/>
    <cellStyle name="Currency 4 3 6 6 3" xfId="46838" xr:uid="{00000000-0005-0000-0000-00001B1B0000}"/>
    <cellStyle name="Currency 4 3 6 6 4" xfId="36824" xr:uid="{00000000-0005-0000-0000-00001C1B0000}"/>
    <cellStyle name="Currency 4 3 6 7" xfId="15983" xr:uid="{00000000-0005-0000-0000-00001D1B0000}"/>
    <cellStyle name="Currency 4 3 6 7 2" xfId="51199" xr:uid="{00000000-0005-0000-0000-00001E1B0000}"/>
    <cellStyle name="Currency 4 3 6 7 3" xfId="28588" xr:uid="{00000000-0005-0000-0000-00001F1B0000}"/>
    <cellStyle name="Currency 4 3 6 8" xfId="14205" xr:uid="{00000000-0005-0000-0000-0000201B0000}"/>
    <cellStyle name="Currency 4 3 6 8 2" xfId="49423" xr:uid="{00000000-0005-0000-0000-0000211B0000}"/>
    <cellStyle name="Currency 4 3 6 9" xfId="38602" xr:uid="{00000000-0005-0000-0000-0000221B0000}"/>
    <cellStyle name="Currency 4 3 7" xfId="2474" xr:uid="{00000000-0005-0000-0000-0000231B0000}"/>
    <cellStyle name="Currency 4 3 7 10" xfId="26003" xr:uid="{00000000-0005-0000-0000-0000241B0000}"/>
    <cellStyle name="Currency 4 3 7 11" xfId="60407" xr:uid="{00000000-0005-0000-0000-0000251B0000}"/>
    <cellStyle name="Currency 4 3 7 2" xfId="4304" xr:uid="{00000000-0005-0000-0000-0000261B0000}"/>
    <cellStyle name="Currency 4 3 7 2 2" xfId="16950" xr:uid="{00000000-0005-0000-0000-0000271B0000}"/>
    <cellStyle name="Currency 4 3 7 2 2 2" xfId="52166" xr:uid="{00000000-0005-0000-0000-0000281B0000}"/>
    <cellStyle name="Currency 4 3 7 2 3" xfId="39569" xr:uid="{00000000-0005-0000-0000-0000291B0000}"/>
    <cellStyle name="Currency 4 3 7 2 4" xfId="29555" xr:uid="{00000000-0005-0000-0000-00002A1B0000}"/>
    <cellStyle name="Currency 4 3 7 3" xfId="5774" xr:uid="{00000000-0005-0000-0000-00002B1B0000}"/>
    <cellStyle name="Currency 4 3 7 3 2" xfId="18404" xr:uid="{00000000-0005-0000-0000-00002C1B0000}"/>
    <cellStyle name="Currency 4 3 7 3 2 2" xfId="53620" xr:uid="{00000000-0005-0000-0000-00002D1B0000}"/>
    <cellStyle name="Currency 4 3 7 3 3" xfId="41023" xr:uid="{00000000-0005-0000-0000-00002E1B0000}"/>
    <cellStyle name="Currency 4 3 7 3 4" xfId="31009" xr:uid="{00000000-0005-0000-0000-00002F1B0000}"/>
    <cellStyle name="Currency 4 3 7 4" xfId="7233" xr:uid="{00000000-0005-0000-0000-0000301B0000}"/>
    <cellStyle name="Currency 4 3 7 4 2" xfId="19858" xr:uid="{00000000-0005-0000-0000-0000311B0000}"/>
    <cellStyle name="Currency 4 3 7 4 2 2" xfId="55074" xr:uid="{00000000-0005-0000-0000-0000321B0000}"/>
    <cellStyle name="Currency 4 3 7 4 3" xfId="42477" xr:uid="{00000000-0005-0000-0000-0000331B0000}"/>
    <cellStyle name="Currency 4 3 7 4 4" xfId="32463" xr:uid="{00000000-0005-0000-0000-0000341B0000}"/>
    <cellStyle name="Currency 4 3 7 5" xfId="9014" xr:uid="{00000000-0005-0000-0000-0000351B0000}"/>
    <cellStyle name="Currency 4 3 7 5 2" xfId="21634" xr:uid="{00000000-0005-0000-0000-0000361B0000}"/>
    <cellStyle name="Currency 4 3 7 5 2 2" xfId="56850" xr:uid="{00000000-0005-0000-0000-0000371B0000}"/>
    <cellStyle name="Currency 4 3 7 5 3" xfId="44253" xr:uid="{00000000-0005-0000-0000-0000381B0000}"/>
    <cellStyle name="Currency 4 3 7 5 4" xfId="34239" xr:uid="{00000000-0005-0000-0000-0000391B0000}"/>
    <cellStyle name="Currency 4 3 7 6" xfId="10807" xr:uid="{00000000-0005-0000-0000-00003A1B0000}"/>
    <cellStyle name="Currency 4 3 7 6 2" xfId="23410" xr:uid="{00000000-0005-0000-0000-00003B1B0000}"/>
    <cellStyle name="Currency 4 3 7 6 2 2" xfId="58626" xr:uid="{00000000-0005-0000-0000-00003C1B0000}"/>
    <cellStyle name="Currency 4 3 7 6 3" xfId="46029" xr:uid="{00000000-0005-0000-0000-00003D1B0000}"/>
    <cellStyle name="Currency 4 3 7 6 4" xfId="36015" xr:uid="{00000000-0005-0000-0000-00003E1B0000}"/>
    <cellStyle name="Currency 4 3 7 7" xfId="15174" xr:uid="{00000000-0005-0000-0000-00003F1B0000}"/>
    <cellStyle name="Currency 4 3 7 7 2" xfId="50390" xr:uid="{00000000-0005-0000-0000-0000401B0000}"/>
    <cellStyle name="Currency 4 3 7 7 3" xfId="27779" xr:uid="{00000000-0005-0000-0000-0000411B0000}"/>
    <cellStyle name="Currency 4 3 7 8" xfId="13396" xr:uid="{00000000-0005-0000-0000-0000421B0000}"/>
    <cellStyle name="Currency 4 3 7 8 2" xfId="48614" xr:uid="{00000000-0005-0000-0000-0000431B0000}"/>
    <cellStyle name="Currency 4 3 7 9" xfId="37793" xr:uid="{00000000-0005-0000-0000-0000441B0000}"/>
    <cellStyle name="Currency 4 3 8" xfId="3641" xr:uid="{00000000-0005-0000-0000-0000451B0000}"/>
    <cellStyle name="Currency 4 3 8 2" xfId="8365" xr:uid="{00000000-0005-0000-0000-0000461B0000}"/>
    <cellStyle name="Currency 4 3 8 2 2" xfId="20990" xr:uid="{00000000-0005-0000-0000-0000471B0000}"/>
    <cellStyle name="Currency 4 3 8 2 2 2" xfId="56206" xr:uid="{00000000-0005-0000-0000-0000481B0000}"/>
    <cellStyle name="Currency 4 3 8 2 3" xfId="43609" xr:uid="{00000000-0005-0000-0000-0000491B0000}"/>
    <cellStyle name="Currency 4 3 8 2 4" xfId="33595" xr:uid="{00000000-0005-0000-0000-00004A1B0000}"/>
    <cellStyle name="Currency 4 3 8 3" xfId="10146" xr:uid="{00000000-0005-0000-0000-00004B1B0000}"/>
    <cellStyle name="Currency 4 3 8 3 2" xfId="22766" xr:uid="{00000000-0005-0000-0000-00004C1B0000}"/>
    <cellStyle name="Currency 4 3 8 3 2 2" xfId="57982" xr:uid="{00000000-0005-0000-0000-00004D1B0000}"/>
    <cellStyle name="Currency 4 3 8 3 3" xfId="45385" xr:uid="{00000000-0005-0000-0000-00004E1B0000}"/>
    <cellStyle name="Currency 4 3 8 3 4" xfId="35371" xr:uid="{00000000-0005-0000-0000-00004F1B0000}"/>
    <cellStyle name="Currency 4 3 8 4" xfId="11941" xr:uid="{00000000-0005-0000-0000-0000501B0000}"/>
    <cellStyle name="Currency 4 3 8 4 2" xfId="24542" xr:uid="{00000000-0005-0000-0000-0000511B0000}"/>
    <cellStyle name="Currency 4 3 8 4 2 2" xfId="59758" xr:uid="{00000000-0005-0000-0000-0000521B0000}"/>
    <cellStyle name="Currency 4 3 8 4 3" xfId="47161" xr:uid="{00000000-0005-0000-0000-0000531B0000}"/>
    <cellStyle name="Currency 4 3 8 4 4" xfId="37147" xr:uid="{00000000-0005-0000-0000-0000541B0000}"/>
    <cellStyle name="Currency 4 3 8 5" xfId="16306" xr:uid="{00000000-0005-0000-0000-0000551B0000}"/>
    <cellStyle name="Currency 4 3 8 5 2" xfId="51522" xr:uid="{00000000-0005-0000-0000-0000561B0000}"/>
    <cellStyle name="Currency 4 3 8 5 3" xfId="28911" xr:uid="{00000000-0005-0000-0000-0000571B0000}"/>
    <cellStyle name="Currency 4 3 8 6" xfId="14528" xr:uid="{00000000-0005-0000-0000-0000581B0000}"/>
    <cellStyle name="Currency 4 3 8 6 2" xfId="49746" xr:uid="{00000000-0005-0000-0000-0000591B0000}"/>
    <cellStyle name="Currency 4 3 8 7" xfId="38925" xr:uid="{00000000-0005-0000-0000-00005A1B0000}"/>
    <cellStyle name="Currency 4 3 8 8" xfId="27135" xr:uid="{00000000-0005-0000-0000-00005B1B0000}"/>
    <cellStyle name="Currency 4 3 9" xfId="3970" xr:uid="{00000000-0005-0000-0000-00005C1B0000}"/>
    <cellStyle name="Currency 4 3 9 2" xfId="16628" xr:uid="{00000000-0005-0000-0000-00005D1B0000}"/>
    <cellStyle name="Currency 4 3 9 2 2" xfId="51844" xr:uid="{00000000-0005-0000-0000-00005E1B0000}"/>
    <cellStyle name="Currency 4 3 9 2 3" xfId="29233" xr:uid="{00000000-0005-0000-0000-00005F1B0000}"/>
    <cellStyle name="Currency 4 3 9 3" xfId="13074" xr:uid="{00000000-0005-0000-0000-0000601B0000}"/>
    <cellStyle name="Currency 4 3 9 3 2" xfId="48292" xr:uid="{00000000-0005-0000-0000-0000611B0000}"/>
    <cellStyle name="Currency 4 3 9 4" xfId="39247" xr:uid="{00000000-0005-0000-0000-0000621B0000}"/>
    <cellStyle name="Currency 4 3 9 5" xfId="25681" xr:uid="{00000000-0005-0000-0000-0000631B0000}"/>
    <cellStyle name="Currency 4 4" xfId="930" xr:uid="{00000000-0005-0000-0000-0000641B0000}"/>
    <cellStyle name="Currency 4 4 10" xfId="6981" xr:uid="{00000000-0005-0000-0000-0000651B0000}"/>
    <cellStyle name="Currency 4 4 10 2" xfId="19607" xr:uid="{00000000-0005-0000-0000-0000661B0000}"/>
    <cellStyle name="Currency 4 4 10 2 2" xfId="54823" xr:uid="{00000000-0005-0000-0000-0000671B0000}"/>
    <cellStyle name="Currency 4 4 10 3" xfId="42226" xr:uid="{00000000-0005-0000-0000-0000681B0000}"/>
    <cellStyle name="Currency 4 4 10 4" xfId="32212" xr:uid="{00000000-0005-0000-0000-0000691B0000}"/>
    <cellStyle name="Currency 4 4 11" xfId="8762" xr:uid="{00000000-0005-0000-0000-00006A1B0000}"/>
    <cellStyle name="Currency 4 4 11 2" xfId="21383" xr:uid="{00000000-0005-0000-0000-00006B1B0000}"/>
    <cellStyle name="Currency 4 4 11 2 2" xfId="56599" xr:uid="{00000000-0005-0000-0000-00006C1B0000}"/>
    <cellStyle name="Currency 4 4 11 3" xfId="44002" xr:uid="{00000000-0005-0000-0000-00006D1B0000}"/>
    <cellStyle name="Currency 4 4 11 4" xfId="33988" xr:uid="{00000000-0005-0000-0000-00006E1B0000}"/>
    <cellStyle name="Currency 4 4 12" xfId="10487" xr:uid="{00000000-0005-0000-0000-00006F1B0000}"/>
    <cellStyle name="Currency 4 4 12 2" xfId="23098" xr:uid="{00000000-0005-0000-0000-0000701B0000}"/>
    <cellStyle name="Currency 4 4 12 2 2" xfId="58314" xr:uid="{00000000-0005-0000-0000-0000711B0000}"/>
    <cellStyle name="Currency 4 4 12 3" xfId="45717" xr:uid="{00000000-0005-0000-0000-0000721B0000}"/>
    <cellStyle name="Currency 4 4 12 4" xfId="35703" xr:uid="{00000000-0005-0000-0000-0000731B0000}"/>
    <cellStyle name="Currency 4 4 13" xfId="14922" xr:uid="{00000000-0005-0000-0000-0000741B0000}"/>
    <cellStyle name="Currency 4 4 13 2" xfId="50139" xr:uid="{00000000-0005-0000-0000-0000751B0000}"/>
    <cellStyle name="Currency 4 4 13 3" xfId="27528" xr:uid="{00000000-0005-0000-0000-0000761B0000}"/>
    <cellStyle name="Currency 4 4 14" xfId="12336" xr:uid="{00000000-0005-0000-0000-0000771B0000}"/>
    <cellStyle name="Currency 4 4 14 2" xfId="47554" xr:uid="{00000000-0005-0000-0000-0000781B0000}"/>
    <cellStyle name="Currency 4 4 15" xfId="37541" xr:uid="{00000000-0005-0000-0000-0000791B0000}"/>
    <cellStyle name="Currency 4 4 16" xfId="24943" xr:uid="{00000000-0005-0000-0000-00007A1B0000}"/>
    <cellStyle name="Currency 4 4 17" xfId="60156" xr:uid="{00000000-0005-0000-0000-00007B1B0000}"/>
    <cellStyle name="Currency 4 4 2" xfId="931" xr:uid="{00000000-0005-0000-0000-00007C1B0000}"/>
    <cellStyle name="Currency 4 4 2 10" xfId="10488" xr:uid="{00000000-0005-0000-0000-00007D1B0000}"/>
    <cellStyle name="Currency 4 4 2 10 2" xfId="23099" xr:uid="{00000000-0005-0000-0000-00007E1B0000}"/>
    <cellStyle name="Currency 4 4 2 10 2 2" xfId="58315" xr:uid="{00000000-0005-0000-0000-00007F1B0000}"/>
    <cellStyle name="Currency 4 4 2 10 3" xfId="45718" xr:uid="{00000000-0005-0000-0000-0000801B0000}"/>
    <cellStyle name="Currency 4 4 2 10 4" xfId="35704" xr:uid="{00000000-0005-0000-0000-0000811B0000}"/>
    <cellStyle name="Currency 4 4 2 11" xfId="15077" xr:uid="{00000000-0005-0000-0000-0000821B0000}"/>
    <cellStyle name="Currency 4 4 2 11 2" xfId="50293" xr:uid="{00000000-0005-0000-0000-0000831B0000}"/>
    <cellStyle name="Currency 4 4 2 11 3" xfId="27682" xr:uid="{00000000-0005-0000-0000-0000841B0000}"/>
    <cellStyle name="Currency 4 4 2 12" xfId="12490" xr:uid="{00000000-0005-0000-0000-0000851B0000}"/>
    <cellStyle name="Currency 4 4 2 12 2" xfId="47708" xr:uid="{00000000-0005-0000-0000-0000861B0000}"/>
    <cellStyle name="Currency 4 4 2 13" xfId="37696" xr:uid="{00000000-0005-0000-0000-0000871B0000}"/>
    <cellStyle name="Currency 4 4 2 14" xfId="25097" xr:uid="{00000000-0005-0000-0000-0000881B0000}"/>
    <cellStyle name="Currency 4 4 2 15" xfId="60310" xr:uid="{00000000-0005-0000-0000-0000891B0000}"/>
    <cellStyle name="Currency 4 4 2 2" xfId="3213" xr:uid="{00000000-0005-0000-0000-00008A1B0000}"/>
    <cellStyle name="Currency 4 4 2 2 10" xfId="25581" xr:uid="{00000000-0005-0000-0000-00008B1B0000}"/>
    <cellStyle name="Currency 4 4 2 2 11" xfId="61116" xr:uid="{00000000-0005-0000-0000-00008C1B0000}"/>
    <cellStyle name="Currency 4 4 2 2 2" xfId="5013" xr:uid="{00000000-0005-0000-0000-00008D1B0000}"/>
    <cellStyle name="Currency 4 4 2 2 2 2" xfId="17659" xr:uid="{00000000-0005-0000-0000-00008E1B0000}"/>
    <cellStyle name="Currency 4 4 2 2 2 2 2" xfId="52875" xr:uid="{00000000-0005-0000-0000-00008F1B0000}"/>
    <cellStyle name="Currency 4 4 2 2 2 2 3" xfId="30264" xr:uid="{00000000-0005-0000-0000-0000901B0000}"/>
    <cellStyle name="Currency 4 4 2 2 2 3" xfId="14105" xr:uid="{00000000-0005-0000-0000-0000911B0000}"/>
    <cellStyle name="Currency 4 4 2 2 2 3 2" xfId="49323" xr:uid="{00000000-0005-0000-0000-0000921B0000}"/>
    <cellStyle name="Currency 4 4 2 2 2 4" xfId="40278" xr:uid="{00000000-0005-0000-0000-0000931B0000}"/>
    <cellStyle name="Currency 4 4 2 2 2 5" xfId="26712" xr:uid="{00000000-0005-0000-0000-0000941B0000}"/>
    <cellStyle name="Currency 4 4 2 2 3" xfId="6483" xr:uid="{00000000-0005-0000-0000-0000951B0000}"/>
    <cellStyle name="Currency 4 4 2 2 3 2" xfId="19113" xr:uid="{00000000-0005-0000-0000-0000961B0000}"/>
    <cellStyle name="Currency 4 4 2 2 3 2 2" xfId="54329" xr:uid="{00000000-0005-0000-0000-0000971B0000}"/>
    <cellStyle name="Currency 4 4 2 2 3 3" xfId="41732" xr:uid="{00000000-0005-0000-0000-0000981B0000}"/>
    <cellStyle name="Currency 4 4 2 2 3 4" xfId="31718" xr:uid="{00000000-0005-0000-0000-0000991B0000}"/>
    <cellStyle name="Currency 4 4 2 2 4" xfId="7942" xr:uid="{00000000-0005-0000-0000-00009A1B0000}"/>
    <cellStyle name="Currency 4 4 2 2 4 2" xfId="20567" xr:uid="{00000000-0005-0000-0000-00009B1B0000}"/>
    <cellStyle name="Currency 4 4 2 2 4 2 2" xfId="55783" xr:uid="{00000000-0005-0000-0000-00009C1B0000}"/>
    <cellStyle name="Currency 4 4 2 2 4 3" xfId="43186" xr:uid="{00000000-0005-0000-0000-00009D1B0000}"/>
    <cellStyle name="Currency 4 4 2 2 4 4" xfId="33172" xr:uid="{00000000-0005-0000-0000-00009E1B0000}"/>
    <cellStyle name="Currency 4 4 2 2 5" xfId="9723" xr:uid="{00000000-0005-0000-0000-00009F1B0000}"/>
    <cellStyle name="Currency 4 4 2 2 5 2" xfId="22343" xr:uid="{00000000-0005-0000-0000-0000A01B0000}"/>
    <cellStyle name="Currency 4 4 2 2 5 2 2" xfId="57559" xr:uid="{00000000-0005-0000-0000-0000A11B0000}"/>
    <cellStyle name="Currency 4 4 2 2 5 3" xfId="44962" xr:uid="{00000000-0005-0000-0000-0000A21B0000}"/>
    <cellStyle name="Currency 4 4 2 2 5 4" xfId="34948" xr:uid="{00000000-0005-0000-0000-0000A31B0000}"/>
    <cellStyle name="Currency 4 4 2 2 6" xfId="11516" xr:uid="{00000000-0005-0000-0000-0000A41B0000}"/>
    <cellStyle name="Currency 4 4 2 2 6 2" xfId="24119" xr:uid="{00000000-0005-0000-0000-0000A51B0000}"/>
    <cellStyle name="Currency 4 4 2 2 6 2 2" xfId="59335" xr:uid="{00000000-0005-0000-0000-0000A61B0000}"/>
    <cellStyle name="Currency 4 4 2 2 6 3" xfId="46738" xr:uid="{00000000-0005-0000-0000-0000A71B0000}"/>
    <cellStyle name="Currency 4 4 2 2 6 4" xfId="36724" xr:uid="{00000000-0005-0000-0000-0000A81B0000}"/>
    <cellStyle name="Currency 4 4 2 2 7" xfId="15883" xr:uid="{00000000-0005-0000-0000-0000A91B0000}"/>
    <cellStyle name="Currency 4 4 2 2 7 2" xfId="51099" xr:uid="{00000000-0005-0000-0000-0000AA1B0000}"/>
    <cellStyle name="Currency 4 4 2 2 7 3" xfId="28488" xr:uid="{00000000-0005-0000-0000-0000AB1B0000}"/>
    <cellStyle name="Currency 4 4 2 2 8" xfId="12974" xr:uid="{00000000-0005-0000-0000-0000AC1B0000}"/>
    <cellStyle name="Currency 4 4 2 2 8 2" xfId="48192" xr:uid="{00000000-0005-0000-0000-0000AD1B0000}"/>
    <cellStyle name="Currency 4 4 2 2 9" xfId="38502" xr:uid="{00000000-0005-0000-0000-0000AE1B0000}"/>
    <cellStyle name="Currency 4 4 2 3" xfId="3542" xr:uid="{00000000-0005-0000-0000-0000AF1B0000}"/>
    <cellStyle name="Currency 4 4 2 3 10" xfId="27037" xr:uid="{00000000-0005-0000-0000-0000B01B0000}"/>
    <cellStyle name="Currency 4 4 2 3 11" xfId="61441" xr:uid="{00000000-0005-0000-0000-0000B11B0000}"/>
    <cellStyle name="Currency 4 4 2 3 2" xfId="5338" xr:uid="{00000000-0005-0000-0000-0000B21B0000}"/>
    <cellStyle name="Currency 4 4 2 3 2 2" xfId="17984" xr:uid="{00000000-0005-0000-0000-0000B31B0000}"/>
    <cellStyle name="Currency 4 4 2 3 2 2 2" xfId="53200" xr:uid="{00000000-0005-0000-0000-0000B41B0000}"/>
    <cellStyle name="Currency 4 4 2 3 2 3" xfId="40603" xr:uid="{00000000-0005-0000-0000-0000B51B0000}"/>
    <cellStyle name="Currency 4 4 2 3 2 4" xfId="30589" xr:uid="{00000000-0005-0000-0000-0000B61B0000}"/>
    <cellStyle name="Currency 4 4 2 3 3" xfId="6808" xr:uid="{00000000-0005-0000-0000-0000B71B0000}"/>
    <cellStyle name="Currency 4 4 2 3 3 2" xfId="19438" xr:uid="{00000000-0005-0000-0000-0000B81B0000}"/>
    <cellStyle name="Currency 4 4 2 3 3 2 2" xfId="54654" xr:uid="{00000000-0005-0000-0000-0000B91B0000}"/>
    <cellStyle name="Currency 4 4 2 3 3 3" xfId="42057" xr:uid="{00000000-0005-0000-0000-0000BA1B0000}"/>
    <cellStyle name="Currency 4 4 2 3 3 4" xfId="32043" xr:uid="{00000000-0005-0000-0000-0000BB1B0000}"/>
    <cellStyle name="Currency 4 4 2 3 4" xfId="8267" xr:uid="{00000000-0005-0000-0000-0000BC1B0000}"/>
    <cellStyle name="Currency 4 4 2 3 4 2" xfId="20892" xr:uid="{00000000-0005-0000-0000-0000BD1B0000}"/>
    <cellStyle name="Currency 4 4 2 3 4 2 2" xfId="56108" xr:uid="{00000000-0005-0000-0000-0000BE1B0000}"/>
    <cellStyle name="Currency 4 4 2 3 4 3" xfId="43511" xr:uid="{00000000-0005-0000-0000-0000BF1B0000}"/>
    <cellStyle name="Currency 4 4 2 3 4 4" xfId="33497" xr:uid="{00000000-0005-0000-0000-0000C01B0000}"/>
    <cellStyle name="Currency 4 4 2 3 5" xfId="10048" xr:uid="{00000000-0005-0000-0000-0000C11B0000}"/>
    <cellStyle name="Currency 4 4 2 3 5 2" xfId="22668" xr:uid="{00000000-0005-0000-0000-0000C21B0000}"/>
    <cellStyle name="Currency 4 4 2 3 5 2 2" xfId="57884" xr:uid="{00000000-0005-0000-0000-0000C31B0000}"/>
    <cellStyle name="Currency 4 4 2 3 5 3" xfId="45287" xr:uid="{00000000-0005-0000-0000-0000C41B0000}"/>
    <cellStyle name="Currency 4 4 2 3 5 4" xfId="35273" xr:uid="{00000000-0005-0000-0000-0000C51B0000}"/>
    <cellStyle name="Currency 4 4 2 3 6" xfId="11841" xr:uid="{00000000-0005-0000-0000-0000C61B0000}"/>
    <cellStyle name="Currency 4 4 2 3 6 2" xfId="24444" xr:uid="{00000000-0005-0000-0000-0000C71B0000}"/>
    <cellStyle name="Currency 4 4 2 3 6 2 2" xfId="59660" xr:uid="{00000000-0005-0000-0000-0000C81B0000}"/>
    <cellStyle name="Currency 4 4 2 3 6 3" xfId="47063" xr:uid="{00000000-0005-0000-0000-0000C91B0000}"/>
    <cellStyle name="Currency 4 4 2 3 6 4" xfId="37049" xr:uid="{00000000-0005-0000-0000-0000CA1B0000}"/>
    <cellStyle name="Currency 4 4 2 3 7" xfId="16208" xr:uid="{00000000-0005-0000-0000-0000CB1B0000}"/>
    <cellStyle name="Currency 4 4 2 3 7 2" xfId="51424" xr:uid="{00000000-0005-0000-0000-0000CC1B0000}"/>
    <cellStyle name="Currency 4 4 2 3 7 3" xfId="28813" xr:uid="{00000000-0005-0000-0000-0000CD1B0000}"/>
    <cellStyle name="Currency 4 4 2 3 8" xfId="14430" xr:uid="{00000000-0005-0000-0000-0000CE1B0000}"/>
    <cellStyle name="Currency 4 4 2 3 8 2" xfId="49648" xr:uid="{00000000-0005-0000-0000-0000CF1B0000}"/>
    <cellStyle name="Currency 4 4 2 3 9" xfId="38827" xr:uid="{00000000-0005-0000-0000-0000D01B0000}"/>
    <cellStyle name="Currency 4 4 2 4" xfId="2704" xr:uid="{00000000-0005-0000-0000-0000D11B0000}"/>
    <cellStyle name="Currency 4 4 2 4 10" xfId="26228" xr:uid="{00000000-0005-0000-0000-0000D21B0000}"/>
    <cellStyle name="Currency 4 4 2 4 11" xfId="60632" xr:uid="{00000000-0005-0000-0000-0000D31B0000}"/>
    <cellStyle name="Currency 4 4 2 4 2" xfId="4529" xr:uid="{00000000-0005-0000-0000-0000D41B0000}"/>
    <cellStyle name="Currency 4 4 2 4 2 2" xfId="17175" xr:uid="{00000000-0005-0000-0000-0000D51B0000}"/>
    <cellStyle name="Currency 4 4 2 4 2 2 2" xfId="52391" xr:uid="{00000000-0005-0000-0000-0000D61B0000}"/>
    <cellStyle name="Currency 4 4 2 4 2 3" xfId="39794" xr:uid="{00000000-0005-0000-0000-0000D71B0000}"/>
    <cellStyle name="Currency 4 4 2 4 2 4" xfId="29780" xr:uid="{00000000-0005-0000-0000-0000D81B0000}"/>
    <cellStyle name="Currency 4 4 2 4 3" xfId="5999" xr:uid="{00000000-0005-0000-0000-0000D91B0000}"/>
    <cellStyle name="Currency 4 4 2 4 3 2" xfId="18629" xr:uid="{00000000-0005-0000-0000-0000DA1B0000}"/>
    <cellStyle name="Currency 4 4 2 4 3 2 2" xfId="53845" xr:uid="{00000000-0005-0000-0000-0000DB1B0000}"/>
    <cellStyle name="Currency 4 4 2 4 3 3" xfId="41248" xr:uid="{00000000-0005-0000-0000-0000DC1B0000}"/>
    <cellStyle name="Currency 4 4 2 4 3 4" xfId="31234" xr:uid="{00000000-0005-0000-0000-0000DD1B0000}"/>
    <cellStyle name="Currency 4 4 2 4 4" xfId="7458" xr:uid="{00000000-0005-0000-0000-0000DE1B0000}"/>
    <cellStyle name="Currency 4 4 2 4 4 2" xfId="20083" xr:uid="{00000000-0005-0000-0000-0000DF1B0000}"/>
    <cellStyle name="Currency 4 4 2 4 4 2 2" xfId="55299" xr:uid="{00000000-0005-0000-0000-0000E01B0000}"/>
    <cellStyle name="Currency 4 4 2 4 4 3" xfId="42702" xr:uid="{00000000-0005-0000-0000-0000E11B0000}"/>
    <cellStyle name="Currency 4 4 2 4 4 4" xfId="32688" xr:uid="{00000000-0005-0000-0000-0000E21B0000}"/>
    <cellStyle name="Currency 4 4 2 4 5" xfId="9239" xr:uid="{00000000-0005-0000-0000-0000E31B0000}"/>
    <cellStyle name="Currency 4 4 2 4 5 2" xfId="21859" xr:uid="{00000000-0005-0000-0000-0000E41B0000}"/>
    <cellStyle name="Currency 4 4 2 4 5 2 2" xfId="57075" xr:uid="{00000000-0005-0000-0000-0000E51B0000}"/>
    <cellStyle name="Currency 4 4 2 4 5 3" xfId="44478" xr:uid="{00000000-0005-0000-0000-0000E61B0000}"/>
    <cellStyle name="Currency 4 4 2 4 5 4" xfId="34464" xr:uid="{00000000-0005-0000-0000-0000E71B0000}"/>
    <cellStyle name="Currency 4 4 2 4 6" xfId="11032" xr:uid="{00000000-0005-0000-0000-0000E81B0000}"/>
    <cellStyle name="Currency 4 4 2 4 6 2" xfId="23635" xr:uid="{00000000-0005-0000-0000-0000E91B0000}"/>
    <cellStyle name="Currency 4 4 2 4 6 2 2" xfId="58851" xr:uid="{00000000-0005-0000-0000-0000EA1B0000}"/>
    <cellStyle name="Currency 4 4 2 4 6 3" xfId="46254" xr:uid="{00000000-0005-0000-0000-0000EB1B0000}"/>
    <cellStyle name="Currency 4 4 2 4 6 4" xfId="36240" xr:uid="{00000000-0005-0000-0000-0000EC1B0000}"/>
    <cellStyle name="Currency 4 4 2 4 7" xfId="15399" xr:uid="{00000000-0005-0000-0000-0000ED1B0000}"/>
    <cellStyle name="Currency 4 4 2 4 7 2" xfId="50615" xr:uid="{00000000-0005-0000-0000-0000EE1B0000}"/>
    <cellStyle name="Currency 4 4 2 4 7 3" xfId="28004" xr:uid="{00000000-0005-0000-0000-0000EF1B0000}"/>
    <cellStyle name="Currency 4 4 2 4 8" xfId="13621" xr:uid="{00000000-0005-0000-0000-0000F01B0000}"/>
    <cellStyle name="Currency 4 4 2 4 8 2" xfId="48839" xr:uid="{00000000-0005-0000-0000-0000F11B0000}"/>
    <cellStyle name="Currency 4 4 2 4 9" xfId="38018" xr:uid="{00000000-0005-0000-0000-0000F21B0000}"/>
    <cellStyle name="Currency 4 4 2 5" xfId="3867" xr:uid="{00000000-0005-0000-0000-0000F31B0000}"/>
    <cellStyle name="Currency 4 4 2 5 2" xfId="8590" xr:uid="{00000000-0005-0000-0000-0000F41B0000}"/>
    <cellStyle name="Currency 4 4 2 5 2 2" xfId="21215" xr:uid="{00000000-0005-0000-0000-0000F51B0000}"/>
    <cellStyle name="Currency 4 4 2 5 2 2 2" xfId="56431" xr:uid="{00000000-0005-0000-0000-0000F61B0000}"/>
    <cellStyle name="Currency 4 4 2 5 2 3" xfId="43834" xr:uid="{00000000-0005-0000-0000-0000F71B0000}"/>
    <cellStyle name="Currency 4 4 2 5 2 4" xfId="33820" xr:uid="{00000000-0005-0000-0000-0000F81B0000}"/>
    <cellStyle name="Currency 4 4 2 5 3" xfId="10371" xr:uid="{00000000-0005-0000-0000-0000F91B0000}"/>
    <cellStyle name="Currency 4 4 2 5 3 2" xfId="22991" xr:uid="{00000000-0005-0000-0000-0000FA1B0000}"/>
    <cellStyle name="Currency 4 4 2 5 3 2 2" xfId="58207" xr:uid="{00000000-0005-0000-0000-0000FB1B0000}"/>
    <cellStyle name="Currency 4 4 2 5 3 3" xfId="45610" xr:uid="{00000000-0005-0000-0000-0000FC1B0000}"/>
    <cellStyle name="Currency 4 4 2 5 3 4" xfId="35596" xr:uid="{00000000-0005-0000-0000-0000FD1B0000}"/>
    <cellStyle name="Currency 4 4 2 5 4" xfId="12166" xr:uid="{00000000-0005-0000-0000-0000FE1B0000}"/>
    <cellStyle name="Currency 4 4 2 5 4 2" xfId="24767" xr:uid="{00000000-0005-0000-0000-0000FF1B0000}"/>
    <cellStyle name="Currency 4 4 2 5 4 2 2" xfId="59983" xr:uid="{00000000-0005-0000-0000-0000001C0000}"/>
    <cellStyle name="Currency 4 4 2 5 4 3" xfId="47386" xr:uid="{00000000-0005-0000-0000-0000011C0000}"/>
    <cellStyle name="Currency 4 4 2 5 4 4" xfId="37372" xr:uid="{00000000-0005-0000-0000-0000021C0000}"/>
    <cellStyle name="Currency 4 4 2 5 5" xfId="16531" xr:uid="{00000000-0005-0000-0000-0000031C0000}"/>
    <cellStyle name="Currency 4 4 2 5 5 2" xfId="51747" xr:uid="{00000000-0005-0000-0000-0000041C0000}"/>
    <cellStyle name="Currency 4 4 2 5 5 3" xfId="29136" xr:uid="{00000000-0005-0000-0000-0000051C0000}"/>
    <cellStyle name="Currency 4 4 2 5 6" xfId="14753" xr:uid="{00000000-0005-0000-0000-0000061C0000}"/>
    <cellStyle name="Currency 4 4 2 5 6 2" xfId="49971" xr:uid="{00000000-0005-0000-0000-0000071C0000}"/>
    <cellStyle name="Currency 4 4 2 5 7" xfId="39150" xr:uid="{00000000-0005-0000-0000-0000081C0000}"/>
    <cellStyle name="Currency 4 4 2 5 8" xfId="27360" xr:uid="{00000000-0005-0000-0000-0000091C0000}"/>
    <cellStyle name="Currency 4 4 2 6" xfId="4207" xr:uid="{00000000-0005-0000-0000-00000A1C0000}"/>
    <cellStyle name="Currency 4 4 2 6 2" xfId="16853" xr:uid="{00000000-0005-0000-0000-00000B1C0000}"/>
    <cellStyle name="Currency 4 4 2 6 2 2" xfId="52069" xr:uid="{00000000-0005-0000-0000-00000C1C0000}"/>
    <cellStyle name="Currency 4 4 2 6 2 3" xfId="29458" xr:uid="{00000000-0005-0000-0000-00000D1C0000}"/>
    <cellStyle name="Currency 4 4 2 6 3" xfId="13299" xr:uid="{00000000-0005-0000-0000-00000E1C0000}"/>
    <cellStyle name="Currency 4 4 2 6 3 2" xfId="48517" xr:uid="{00000000-0005-0000-0000-00000F1C0000}"/>
    <cellStyle name="Currency 4 4 2 6 4" xfId="39472" xr:uid="{00000000-0005-0000-0000-0000101C0000}"/>
    <cellStyle name="Currency 4 4 2 6 5" xfId="25906" xr:uid="{00000000-0005-0000-0000-0000111C0000}"/>
    <cellStyle name="Currency 4 4 2 7" xfId="5677" xr:uid="{00000000-0005-0000-0000-0000121C0000}"/>
    <cellStyle name="Currency 4 4 2 7 2" xfId="18307" xr:uid="{00000000-0005-0000-0000-0000131C0000}"/>
    <cellStyle name="Currency 4 4 2 7 2 2" xfId="53523" xr:uid="{00000000-0005-0000-0000-0000141C0000}"/>
    <cellStyle name="Currency 4 4 2 7 3" xfId="40926" xr:uid="{00000000-0005-0000-0000-0000151C0000}"/>
    <cellStyle name="Currency 4 4 2 7 4" xfId="30912" xr:uid="{00000000-0005-0000-0000-0000161C0000}"/>
    <cellStyle name="Currency 4 4 2 8" xfId="7136" xr:uid="{00000000-0005-0000-0000-0000171C0000}"/>
    <cellStyle name="Currency 4 4 2 8 2" xfId="19761" xr:uid="{00000000-0005-0000-0000-0000181C0000}"/>
    <cellStyle name="Currency 4 4 2 8 2 2" xfId="54977" xr:uid="{00000000-0005-0000-0000-0000191C0000}"/>
    <cellStyle name="Currency 4 4 2 8 3" xfId="42380" xr:uid="{00000000-0005-0000-0000-00001A1C0000}"/>
    <cellStyle name="Currency 4 4 2 8 4" xfId="32366" xr:uid="{00000000-0005-0000-0000-00001B1C0000}"/>
    <cellStyle name="Currency 4 4 2 9" xfId="8917" xr:uid="{00000000-0005-0000-0000-00001C1C0000}"/>
    <cellStyle name="Currency 4 4 2 9 2" xfId="21537" xr:uid="{00000000-0005-0000-0000-00001D1C0000}"/>
    <cellStyle name="Currency 4 4 2 9 2 2" xfId="56753" xr:uid="{00000000-0005-0000-0000-00001E1C0000}"/>
    <cellStyle name="Currency 4 4 2 9 3" xfId="44156" xr:uid="{00000000-0005-0000-0000-00001F1C0000}"/>
    <cellStyle name="Currency 4 4 2 9 4" xfId="34142" xr:uid="{00000000-0005-0000-0000-0000201C0000}"/>
    <cellStyle name="Currency 4 4 3" xfId="3053" xr:uid="{00000000-0005-0000-0000-0000211C0000}"/>
    <cellStyle name="Currency 4 4 3 10" xfId="25424" xr:uid="{00000000-0005-0000-0000-0000221C0000}"/>
    <cellStyle name="Currency 4 4 3 11" xfId="60959" xr:uid="{00000000-0005-0000-0000-0000231C0000}"/>
    <cellStyle name="Currency 4 4 3 2" xfId="4856" xr:uid="{00000000-0005-0000-0000-0000241C0000}"/>
    <cellStyle name="Currency 4 4 3 2 2" xfId="17502" xr:uid="{00000000-0005-0000-0000-0000251C0000}"/>
    <cellStyle name="Currency 4 4 3 2 2 2" xfId="52718" xr:uid="{00000000-0005-0000-0000-0000261C0000}"/>
    <cellStyle name="Currency 4 4 3 2 2 3" xfId="30107" xr:uid="{00000000-0005-0000-0000-0000271C0000}"/>
    <cellStyle name="Currency 4 4 3 2 3" xfId="13948" xr:uid="{00000000-0005-0000-0000-0000281C0000}"/>
    <cellStyle name="Currency 4 4 3 2 3 2" xfId="49166" xr:uid="{00000000-0005-0000-0000-0000291C0000}"/>
    <cellStyle name="Currency 4 4 3 2 4" xfId="40121" xr:uid="{00000000-0005-0000-0000-00002A1C0000}"/>
    <cellStyle name="Currency 4 4 3 2 5" xfId="26555" xr:uid="{00000000-0005-0000-0000-00002B1C0000}"/>
    <cellStyle name="Currency 4 4 3 3" xfId="6326" xr:uid="{00000000-0005-0000-0000-00002C1C0000}"/>
    <cellStyle name="Currency 4 4 3 3 2" xfId="18956" xr:uid="{00000000-0005-0000-0000-00002D1C0000}"/>
    <cellStyle name="Currency 4 4 3 3 2 2" xfId="54172" xr:uid="{00000000-0005-0000-0000-00002E1C0000}"/>
    <cellStyle name="Currency 4 4 3 3 3" xfId="41575" xr:uid="{00000000-0005-0000-0000-00002F1C0000}"/>
    <cellStyle name="Currency 4 4 3 3 4" xfId="31561" xr:uid="{00000000-0005-0000-0000-0000301C0000}"/>
    <cellStyle name="Currency 4 4 3 4" xfId="7785" xr:uid="{00000000-0005-0000-0000-0000311C0000}"/>
    <cellStyle name="Currency 4 4 3 4 2" xfId="20410" xr:uid="{00000000-0005-0000-0000-0000321C0000}"/>
    <cellStyle name="Currency 4 4 3 4 2 2" xfId="55626" xr:uid="{00000000-0005-0000-0000-0000331C0000}"/>
    <cellStyle name="Currency 4 4 3 4 3" xfId="43029" xr:uid="{00000000-0005-0000-0000-0000341C0000}"/>
    <cellStyle name="Currency 4 4 3 4 4" xfId="33015" xr:uid="{00000000-0005-0000-0000-0000351C0000}"/>
    <cellStyle name="Currency 4 4 3 5" xfId="9566" xr:uid="{00000000-0005-0000-0000-0000361C0000}"/>
    <cellStyle name="Currency 4 4 3 5 2" xfId="22186" xr:uid="{00000000-0005-0000-0000-0000371C0000}"/>
    <cellStyle name="Currency 4 4 3 5 2 2" xfId="57402" xr:uid="{00000000-0005-0000-0000-0000381C0000}"/>
    <cellStyle name="Currency 4 4 3 5 3" xfId="44805" xr:uid="{00000000-0005-0000-0000-0000391C0000}"/>
    <cellStyle name="Currency 4 4 3 5 4" xfId="34791" xr:uid="{00000000-0005-0000-0000-00003A1C0000}"/>
    <cellStyle name="Currency 4 4 3 6" xfId="11359" xr:uid="{00000000-0005-0000-0000-00003B1C0000}"/>
    <cellStyle name="Currency 4 4 3 6 2" xfId="23962" xr:uid="{00000000-0005-0000-0000-00003C1C0000}"/>
    <cellStyle name="Currency 4 4 3 6 2 2" xfId="59178" xr:uid="{00000000-0005-0000-0000-00003D1C0000}"/>
    <cellStyle name="Currency 4 4 3 6 3" xfId="46581" xr:uid="{00000000-0005-0000-0000-00003E1C0000}"/>
    <cellStyle name="Currency 4 4 3 6 4" xfId="36567" xr:uid="{00000000-0005-0000-0000-00003F1C0000}"/>
    <cellStyle name="Currency 4 4 3 7" xfId="15726" xr:uid="{00000000-0005-0000-0000-0000401C0000}"/>
    <cellStyle name="Currency 4 4 3 7 2" xfId="50942" xr:uid="{00000000-0005-0000-0000-0000411C0000}"/>
    <cellStyle name="Currency 4 4 3 7 3" xfId="28331" xr:uid="{00000000-0005-0000-0000-0000421C0000}"/>
    <cellStyle name="Currency 4 4 3 8" xfId="12817" xr:uid="{00000000-0005-0000-0000-0000431C0000}"/>
    <cellStyle name="Currency 4 4 3 8 2" xfId="48035" xr:uid="{00000000-0005-0000-0000-0000441C0000}"/>
    <cellStyle name="Currency 4 4 3 9" xfId="38345" xr:uid="{00000000-0005-0000-0000-0000451C0000}"/>
    <cellStyle name="Currency 4 4 4" xfId="2880" xr:uid="{00000000-0005-0000-0000-0000461C0000}"/>
    <cellStyle name="Currency 4 4 4 10" xfId="25265" xr:uid="{00000000-0005-0000-0000-0000471C0000}"/>
    <cellStyle name="Currency 4 4 4 11" xfId="60800" xr:uid="{00000000-0005-0000-0000-0000481C0000}"/>
    <cellStyle name="Currency 4 4 4 2" xfId="4697" xr:uid="{00000000-0005-0000-0000-0000491C0000}"/>
    <cellStyle name="Currency 4 4 4 2 2" xfId="17343" xr:uid="{00000000-0005-0000-0000-00004A1C0000}"/>
    <cellStyle name="Currency 4 4 4 2 2 2" xfId="52559" xr:uid="{00000000-0005-0000-0000-00004B1C0000}"/>
    <cellStyle name="Currency 4 4 4 2 2 3" xfId="29948" xr:uid="{00000000-0005-0000-0000-00004C1C0000}"/>
    <cellStyle name="Currency 4 4 4 2 3" xfId="13789" xr:uid="{00000000-0005-0000-0000-00004D1C0000}"/>
    <cellStyle name="Currency 4 4 4 2 3 2" xfId="49007" xr:uid="{00000000-0005-0000-0000-00004E1C0000}"/>
    <cellStyle name="Currency 4 4 4 2 4" xfId="39962" xr:uid="{00000000-0005-0000-0000-00004F1C0000}"/>
    <cellStyle name="Currency 4 4 4 2 5" xfId="26396" xr:uid="{00000000-0005-0000-0000-0000501C0000}"/>
    <cellStyle name="Currency 4 4 4 3" xfId="6167" xr:uid="{00000000-0005-0000-0000-0000511C0000}"/>
    <cellStyle name="Currency 4 4 4 3 2" xfId="18797" xr:uid="{00000000-0005-0000-0000-0000521C0000}"/>
    <cellStyle name="Currency 4 4 4 3 2 2" xfId="54013" xr:uid="{00000000-0005-0000-0000-0000531C0000}"/>
    <cellStyle name="Currency 4 4 4 3 3" xfId="41416" xr:uid="{00000000-0005-0000-0000-0000541C0000}"/>
    <cellStyle name="Currency 4 4 4 3 4" xfId="31402" xr:uid="{00000000-0005-0000-0000-0000551C0000}"/>
    <cellStyle name="Currency 4 4 4 4" xfId="7626" xr:uid="{00000000-0005-0000-0000-0000561C0000}"/>
    <cellStyle name="Currency 4 4 4 4 2" xfId="20251" xr:uid="{00000000-0005-0000-0000-0000571C0000}"/>
    <cellStyle name="Currency 4 4 4 4 2 2" xfId="55467" xr:uid="{00000000-0005-0000-0000-0000581C0000}"/>
    <cellStyle name="Currency 4 4 4 4 3" xfId="42870" xr:uid="{00000000-0005-0000-0000-0000591C0000}"/>
    <cellStyle name="Currency 4 4 4 4 4" xfId="32856" xr:uid="{00000000-0005-0000-0000-00005A1C0000}"/>
    <cellStyle name="Currency 4 4 4 5" xfId="9407" xr:uid="{00000000-0005-0000-0000-00005B1C0000}"/>
    <cellStyle name="Currency 4 4 4 5 2" xfId="22027" xr:uid="{00000000-0005-0000-0000-00005C1C0000}"/>
    <cellStyle name="Currency 4 4 4 5 2 2" xfId="57243" xr:uid="{00000000-0005-0000-0000-00005D1C0000}"/>
    <cellStyle name="Currency 4 4 4 5 3" xfId="44646" xr:uid="{00000000-0005-0000-0000-00005E1C0000}"/>
    <cellStyle name="Currency 4 4 4 5 4" xfId="34632" xr:uid="{00000000-0005-0000-0000-00005F1C0000}"/>
    <cellStyle name="Currency 4 4 4 6" xfId="11200" xr:uid="{00000000-0005-0000-0000-0000601C0000}"/>
    <cellStyle name="Currency 4 4 4 6 2" xfId="23803" xr:uid="{00000000-0005-0000-0000-0000611C0000}"/>
    <cellStyle name="Currency 4 4 4 6 2 2" xfId="59019" xr:uid="{00000000-0005-0000-0000-0000621C0000}"/>
    <cellStyle name="Currency 4 4 4 6 3" xfId="46422" xr:uid="{00000000-0005-0000-0000-0000631C0000}"/>
    <cellStyle name="Currency 4 4 4 6 4" xfId="36408" xr:uid="{00000000-0005-0000-0000-0000641C0000}"/>
    <cellStyle name="Currency 4 4 4 7" xfId="15567" xr:uid="{00000000-0005-0000-0000-0000651C0000}"/>
    <cellStyle name="Currency 4 4 4 7 2" xfId="50783" xr:uid="{00000000-0005-0000-0000-0000661C0000}"/>
    <cellStyle name="Currency 4 4 4 7 3" xfId="28172" xr:uid="{00000000-0005-0000-0000-0000671C0000}"/>
    <cellStyle name="Currency 4 4 4 8" xfId="12658" xr:uid="{00000000-0005-0000-0000-0000681C0000}"/>
    <cellStyle name="Currency 4 4 4 8 2" xfId="47876" xr:uid="{00000000-0005-0000-0000-0000691C0000}"/>
    <cellStyle name="Currency 4 4 4 9" xfId="38186" xr:uid="{00000000-0005-0000-0000-00006A1C0000}"/>
    <cellStyle name="Currency 4 4 5" xfId="3388" xr:uid="{00000000-0005-0000-0000-00006B1C0000}"/>
    <cellStyle name="Currency 4 4 5 10" xfId="26883" xr:uid="{00000000-0005-0000-0000-00006C1C0000}"/>
    <cellStyle name="Currency 4 4 5 11" xfId="61287" xr:uid="{00000000-0005-0000-0000-00006D1C0000}"/>
    <cellStyle name="Currency 4 4 5 2" xfId="5184" xr:uid="{00000000-0005-0000-0000-00006E1C0000}"/>
    <cellStyle name="Currency 4 4 5 2 2" xfId="17830" xr:uid="{00000000-0005-0000-0000-00006F1C0000}"/>
    <cellStyle name="Currency 4 4 5 2 2 2" xfId="53046" xr:uid="{00000000-0005-0000-0000-0000701C0000}"/>
    <cellStyle name="Currency 4 4 5 2 3" xfId="40449" xr:uid="{00000000-0005-0000-0000-0000711C0000}"/>
    <cellStyle name="Currency 4 4 5 2 4" xfId="30435" xr:uid="{00000000-0005-0000-0000-0000721C0000}"/>
    <cellStyle name="Currency 4 4 5 3" xfId="6654" xr:uid="{00000000-0005-0000-0000-0000731C0000}"/>
    <cellStyle name="Currency 4 4 5 3 2" xfId="19284" xr:uid="{00000000-0005-0000-0000-0000741C0000}"/>
    <cellStyle name="Currency 4 4 5 3 2 2" xfId="54500" xr:uid="{00000000-0005-0000-0000-0000751C0000}"/>
    <cellStyle name="Currency 4 4 5 3 3" xfId="41903" xr:uid="{00000000-0005-0000-0000-0000761C0000}"/>
    <cellStyle name="Currency 4 4 5 3 4" xfId="31889" xr:uid="{00000000-0005-0000-0000-0000771C0000}"/>
    <cellStyle name="Currency 4 4 5 4" xfId="8113" xr:uid="{00000000-0005-0000-0000-0000781C0000}"/>
    <cellStyle name="Currency 4 4 5 4 2" xfId="20738" xr:uid="{00000000-0005-0000-0000-0000791C0000}"/>
    <cellStyle name="Currency 4 4 5 4 2 2" xfId="55954" xr:uid="{00000000-0005-0000-0000-00007A1C0000}"/>
    <cellStyle name="Currency 4 4 5 4 3" xfId="43357" xr:uid="{00000000-0005-0000-0000-00007B1C0000}"/>
    <cellStyle name="Currency 4 4 5 4 4" xfId="33343" xr:uid="{00000000-0005-0000-0000-00007C1C0000}"/>
    <cellStyle name="Currency 4 4 5 5" xfId="9894" xr:uid="{00000000-0005-0000-0000-00007D1C0000}"/>
    <cellStyle name="Currency 4 4 5 5 2" xfId="22514" xr:uid="{00000000-0005-0000-0000-00007E1C0000}"/>
    <cellStyle name="Currency 4 4 5 5 2 2" xfId="57730" xr:uid="{00000000-0005-0000-0000-00007F1C0000}"/>
    <cellStyle name="Currency 4 4 5 5 3" xfId="45133" xr:uid="{00000000-0005-0000-0000-0000801C0000}"/>
    <cellStyle name="Currency 4 4 5 5 4" xfId="35119" xr:uid="{00000000-0005-0000-0000-0000811C0000}"/>
    <cellStyle name="Currency 4 4 5 6" xfId="11687" xr:uid="{00000000-0005-0000-0000-0000821C0000}"/>
    <cellStyle name="Currency 4 4 5 6 2" xfId="24290" xr:uid="{00000000-0005-0000-0000-0000831C0000}"/>
    <cellStyle name="Currency 4 4 5 6 2 2" xfId="59506" xr:uid="{00000000-0005-0000-0000-0000841C0000}"/>
    <cellStyle name="Currency 4 4 5 6 3" xfId="46909" xr:uid="{00000000-0005-0000-0000-0000851C0000}"/>
    <cellStyle name="Currency 4 4 5 6 4" xfId="36895" xr:uid="{00000000-0005-0000-0000-0000861C0000}"/>
    <cellStyle name="Currency 4 4 5 7" xfId="16054" xr:uid="{00000000-0005-0000-0000-0000871C0000}"/>
    <cellStyle name="Currency 4 4 5 7 2" xfId="51270" xr:uid="{00000000-0005-0000-0000-0000881C0000}"/>
    <cellStyle name="Currency 4 4 5 7 3" xfId="28659" xr:uid="{00000000-0005-0000-0000-0000891C0000}"/>
    <cellStyle name="Currency 4 4 5 8" xfId="14276" xr:uid="{00000000-0005-0000-0000-00008A1C0000}"/>
    <cellStyle name="Currency 4 4 5 8 2" xfId="49494" xr:uid="{00000000-0005-0000-0000-00008B1C0000}"/>
    <cellStyle name="Currency 4 4 5 9" xfId="38673" xr:uid="{00000000-0005-0000-0000-00008C1C0000}"/>
    <cellStyle name="Currency 4 4 6" xfId="2549" xr:uid="{00000000-0005-0000-0000-00008D1C0000}"/>
    <cellStyle name="Currency 4 4 6 10" xfId="26074" xr:uid="{00000000-0005-0000-0000-00008E1C0000}"/>
    <cellStyle name="Currency 4 4 6 11" xfId="60478" xr:uid="{00000000-0005-0000-0000-00008F1C0000}"/>
    <cellStyle name="Currency 4 4 6 2" xfId="4375" xr:uid="{00000000-0005-0000-0000-0000901C0000}"/>
    <cellStyle name="Currency 4 4 6 2 2" xfId="17021" xr:uid="{00000000-0005-0000-0000-0000911C0000}"/>
    <cellStyle name="Currency 4 4 6 2 2 2" xfId="52237" xr:uid="{00000000-0005-0000-0000-0000921C0000}"/>
    <cellStyle name="Currency 4 4 6 2 3" xfId="39640" xr:uid="{00000000-0005-0000-0000-0000931C0000}"/>
    <cellStyle name="Currency 4 4 6 2 4" xfId="29626" xr:uid="{00000000-0005-0000-0000-0000941C0000}"/>
    <cellStyle name="Currency 4 4 6 3" xfId="5845" xr:uid="{00000000-0005-0000-0000-0000951C0000}"/>
    <cellStyle name="Currency 4 4 6 3 2" xfId="18475" xr:uid="{00000000-0005-0000-0000-0000961C0000}"/>
    <cellStyle name="Currency 4 4 6 3 2 2" xfId="53691" xr:uid="{00000000-0005-0000-0000-0000971C0000}"/>
    <cellStyle name="Currency 4 4 6 3 3" xfId="41094" xr:uid="{00000000-0005-0000-0000-0000981C0000}"/>
    <cellStyle name="Currency 4 4 6 3 4" xfId="31080" xr:uid="{00000000-0005-0000-0000-0000991C0000}"/>
    <cellStyle name="Currency 4 4 6 4" xfId="7304" xr:uid="{00000000-0005-0000-0000-00009A1C0000}"/>
    <cellStyle name="Currency 4 4 6 4 2" xfId="19929" xr:uid="{00000000-0005-0000-0000-00009B1C0000}"/>
    <cellStyle name="Currency 4 4 6 4 2 2" xfId="55145" xr:uid="{00000000-0005-0000-0000-00009C1C0000}"/>
    <cellStyle name="Currency 4 4 6 4 3" xfId="42548" xr:uid="{00000000-0005-0000-0000-00009D1C0000}"/>
    <cellStyle name="Currency 4 4 6 4 4" xfId="32534" xr:uid="{00000000-0005-0000-0000-00009E1C0000}"/>
    <cellStyle name="Currency 4 4 6 5" xfId="9085" xr:uid="{00000000-0005-0000-0000-00009F1C0000}"/>
    <cellStyle name="Currency 4 4 6 5 2" xfId="21705" xr:uid="{00000000-0005-0000-0000-0000A01C0000}"/>
    <cellStyle name="Currency 4 4 6 5 2 2" xfId="56921" xr:uid="{00000000-0005-0000-0000-0000A11C0000}"/>
    <cellStyle name="Currency 4 4 6 5 3" xfId="44324" xr:uid="{00000000-0005-0000-0000-0000A21C0000}"/>
    <cellStyle name="Currency 4 4 6 5 4" xfId="34310" xr:uid="{00000000-0005-0000-0000-0000A31C0000}"/>
    <cellStyle name="Currency 4 4 6 6" xfId="10878" xr:uid="{00000000-0005-0000-0000-0000A41C0000}"/>
    <cellStyle name="Currency 4 4 6 6 2" xfId="23481" xr:uid="{00000000-0005-0000-0000-0000A51C0000}"/>
    <cellStyle name="Currency 4 4 6 6 2 2" xfId="58697" xr:uid="{00000000-0005-0000-0000-0000A61C0000}"/>
    <cellStyle name="Currency 4 4 6 6 3" xfId="46100" xr:uid="{00000000-0005-0000-0000-0000A71C0000}"/>
    <cellStyle name="Currency 4 4 6 6 4" xfId="36086" xr:uid="{00000000-0005-0000-0000-0000A81C0000}"/>
    <cellStyle name="Currency 4 4 6 7" xfId="15245" xr:uid="{00000000-0005-0000-0000-0000A91C0000}"/>
    <cellStyle name="Currency 4 4 6 7 2" xfId="50461" xr:uid="{00000000-0005-0000-0000-0000AA1C0000}"/>
    <cellStyle name="Currency 4 4 6 7 3" xfId="27850" xr:uid="{00000000-0005-0000-0000-0000AB1C0000}"/>
    <cellStyle name="Currency 4 4 6 8" xfId="13467" xr:uid="{00000000-0005-0000-0000-0000AC1C0000}"/>
    <cellStyle name="Currency 4 4 6 8 2" xfId="48685" xr:uid="{00000000-0005-0000-0000-0000AD1C0000}"/>
    <cellStyle name="Currency 4 4 6 9" xfId="37864" xr:uid="{00000000-0005-0000-0000-0000AE1C0000}"/>
    <cellStyle name="Currency 4 4 7" xfId="3712" xr:uid="{00000000-0005-0000-0000-0000AF1C0000}"/>
    <cellStyle name="Currency 4 4 7 2" xfId="8436" xr:uid="{00000000-0005-0000-0000-0000B01C0000}"/>
    <cellStyle name="Currency 4 4 7 2 2" xfId="21061" xr:uid="{00000000-0005-0000-0000-0000B11C0000}"/>
    <cellStyle name="Currency 4 4 7 2 2 2" xfId="56277" xr:uid="{00000000-0005-0000-0000-0000B21C0000}"/>
    <cellStyle name="Currency 4 4 7 2 3" xfId="43680" xr:uid="{00000000-0005-0000-0000-0000B31C0000}"/>
    <cellStyle name="Currency 4 4 7 2 4" xfId="33666" xr:uid="{00000000-0005-0000-0000-0000B41C0000}"/>
    <cellStyle name="Currency 4 4 7 3" xfId="10217" xr:uid="{00000000-0005-0000-0000-0000B51C0000}"/>
    <cellStyle name="Currency 4 4 7 3 2" xfId="22837" xr:uid="{00000000-0005-0000-0000-0000B61C0000}"/>
    <cellStyle name="Currency 4 4 7 3 2 2" xfId="58053" xr:uid="{00000000-0005-0000-0000-0000B71C0000}"/>
    <cellStyle name="Currency 4 4 7 3 3" xfId="45456" xr:uid="{00000000-0005-0000-0000-0000B81C0000}"/>
    <cellStyle name="Currency 4 4 7 3 4" xfId="35442" xr:uid="{00000000-0005-0000-0000-0000B91C0000}"/>
    <cellStyle name="Currency 4 4 7 4" xfId="12012" xr:uid="{00000000-0005-0000-0000-0000BA1C0000}"/>
    <cellStyle name="Currency 4 4 7 4 2" xfId="24613" xr:uid="{00000000-0005-0000-0000-0000BB1C0000}"/>
    <cellStyle name="Currency 4 4 7 4 2 2" xfId="59829" xr:uid="{00000000-0005-0000-0000-0000BC1C0000}"/>
    <cellStyle name="Currency 4 4 7 4 3" xfId="47232" xr:uid="{00000000-0005-0000-0000-0000BD1C0000}"/>
    <cellStyle name="Currency 4 4 7 4 4" xfId="37218" xr:uid="{00000000-0005-0000-0000-0000BE1C0000}"/>
    <cellStyle name="Currency 4 4 7 5" xfId="16377" xr:uid="{00000000-0005-0000-0000-0000BF1C0000}"/>
    <cellStyle name="Currency 4 4 7 5 2" xfId="51593" xr:uid="{00000000-0005-0000-0000-0000C01C0000}"/>
    <cellStyle name="Currency 4 4 7 5 3" xfId="28982" xr:uid="{00000000-0005-0000-0000-0000C11C0000}"/>
    <cellStyle name="Currency 4 4 7 6" xfId="14599" xr:uid="{00000000-0005-0000-0000-0000C21C0000}"/>
    <cellStyle name="Currency 4 4 7 6 2" xfId="49817" xr:uid="{00000000-0005-0000-0000-0000C31C0000}"/>
    <cellStyle name="Currency 4 4 7 7" xfId="38996" xr:uid="{00000000-0005-0000-0000-0000C41C0000}"/>
    <cellStyle name="Currency 4 4 7 8" xfId="27206" xr:uid="{00000000-0005-0000-0000-0000C51C0000}"/>
    <cellStyle name="Currency 4 4 8" xfId="4050" xr:uid="{00000000-0005-0000-0000-0000C61C0000}"/>
    <cellStyle name="Currency 4 4 8 2" xfId="16699" xr:uid="{00000000-0005-0000-0000-0000C71C0000}"/>
    <cellStyle name="Currency 4 4 8 2 2" xfId="51915" xr:uid="{00000000-0005-0000-0000-0000C81C0000}"/>
    <cellStyle name="Currency 4 4 8 2 3" xfId="29304" xr:uid="{00000000-0005-0000-0000-0000C91C0000}"/>
    <cellStyle name="Currency 4 4 8 3" xfId="13145" xr:uid="{00000000-0005-0000-0000-0000CA1C0000}"/>
    <cellStyle name="Currency 4 4 8 3 2" xfId="48363" xr:uid="{00000000-0005-0000-0000-0000CB1C0000}"/>
    <cellStyle name="Currency 4 4 8 4" xfId="39318" xr:uid="{00000000-0005-0000-0000-0000CC1C0000}"/>
    <cellStyle name="Currency 4 4 8 5" xfId="25752" xr:uid="{00000000-0005-0000-0000-0000CD1C0000}"/>
    <cellStyle name="Currency 4 4 9" xfId="5523" xr:uid="{00000000-0005-0000-0000-0000CE1C0000}"/>
    <cellStyle name="Currency 4 4 9 2" xfId="18153" xr:uid="{00000000-0005-0000-0000-0000CF1C0000}"/>
    <cellStyle name="Currency 4 4 9 2 2" xfId="53369" xr:uid="{00000000-0005-0000-0000-0000D01C0000}"/>
    <cellStyle name="Currency 4 4 9 3" xfId="40772" xr:uid="{00000000-0005-0000-0000-0000D11C0000}"/>
    <cellStyle name="Currency 4 4 9 4" xfId="30758" xr:uid="{00000000-0005-0000-0000-0000D21C0000}"/>
    <cellStyle name="Currency 4 5" xfId="932" xr:uid="{00000000-0005-0000-0000-0000D31C0000}"/>
    <cellStyle name="Currency 4 5 10" xfId="10489" xr:uid="{00000000-0005-0000-0000-0000D41C0000}"/>
    <cellStyle name="Currency 4 5 10 2" xfId="23100" xr:uid="{00000000-0005-0000-0000-0000D51C0000}"/>
    <cellStyle name="Currency 4 5 10 2 2" xfId="58316" xr:uid="{00000000-0005-0000-0000-0000D61C0000}"/>
    <cellStyle name="Currency 4 5 10 3" xfId="45719" xr:uid="{00000000-0005-0000-0000-0000D71C0000}"/>
    <cellStyle name="Currency 4 5 10 4" xfId="35705" xr:uid="{00000000-0005-0000-0000-0000D81C0000}"/>
    <cellStyle name="Currency 4 5 11" xfId="15003" xr:uid="{00000000-0005-0000-0000-0000D91C0000}"/>
    <cellStyle name="Currency 4 5 11 2" xfId="50219" xr:uid="{00000000-0005-0000-0000-0000DA1C0000}"/>
    <cellStyle name="Currency 4 5 11 3" xfId="27608" xr:uid="{00000000-0005-0000-0000-0000DB1C0000}"/>
    <cellStyle name="Currency 4 5 12" xfId="12416" xr:uid="{00000000-0005-0000-0000-0000DC1C0000}"/>
    <cellStyle name="Currency 4 5 12 2" xfId="47634" xr:uid="{00000000-0005-0000-0000-0000DD1C0000}"/>
    <cellStyle name="Currency 4 5 13" xfId="37622" xr:uid="{00000000-0005-0000-0000-0000DE1C0000}"/>
    <cellStyle name="Currency 4 5 14" xfId="25023" xr:uid="{00000000-0005-0000-0000-0000DF1C0000}"/>
    <cellStyle name="Currency 4 5 15" xfId="60236" xr:uid="{00000000-0005-0000-0000-0000E01C0000}"/>
    <cellStyle name="Currency 4 5 2" xfId="3139" xr:uid="{00000000-0005-0000-0000-0000E11C0000}"/>
    <cellStyle name="Currency 4 5 2 10" xfId="25507" xr:uid="{00000000-0005-0000-0000-0000E21C0000}"/>
    <cellStyle name="Currency 4 5 2 11" xfId="61042" xr:uid="{00000000-0005-0000-0000-0000E31C0000}"/>
    <cellStyle name="Currency 4 5 2 2" xfId="4939" xr:uid="{00000000-0005-0000-0000-0000E41C0000}"/>
    <cellStyle name="Currency 4 5 2 2 2" xfId="17585" xr:uid="{00000000-0005-0000-0000-0000E51C0000}"/>
    <cellStyle name="Currency 4 5 2 2 2 2" xfId="52801" xr:uid="{00000000-0005-0000-0000-0000E61C0000}"/>
    <cellStyle name="Currency 4 5 2 2 2 3" xfId="30190" xr:uid="{00000000-0005-0000-0000-0000E71C0000}"/>
    <cellStyle name="Currency 4 5 2 2 3" xfId="14031" xr:uid="{00000000-0005-0000-0000-0000E81C0000}"/>
    <cellStyle name="Currency 4 5 2 2 3 2" xfId="49249" xr:uid="{00000000-0005-0000-0000-0000E91C0000}"/>
    <cellStyle name="Currency 4 5 2 2 4" xfId="40204" xr:uid="{00000000-0005-0000-0000-0000EA1C0000}"/>
    <cellStyle name="Currency 4 5 2 2 5" xfId="26638" xr:uid="{00000000-0005-0000-0000-0000EB1C0000}"/>
    <cellStyle name="Currency 4 5 2 3" xfId="6409" xr:uid="{00000000-0005-0000-0000-0000EC1C0000}"/>
    <cellStyle name="Currency 4 5 2 3 2" xfId="19039" xr:uid="{00000000-0005-0000-0000-0000ED1C0000}"/>
    <cellStyle name="Currency 4 5 2 3 2 2" xfId="54255" xr:uid="{00000000-0005-0000-0000-0000EE1C0000}"/>
    <cellStyle name="Currency 4 5 2 3 3" xfId="41658" xr:uid="{00000000-0005-0000-0000-0000EF1C0000}"/>
    <cellStyle name="Currency 4 5 2 3 4" xfId="31644" xr:uid="{00000000-0005-0000-0000-0000F01C0000}"/>
    <cellStyle name="Currency 4 5 2 4" xfId="7868" xr:uid="{00000000-0005-0000-0000-0000F11C0000}"/>
    <cellStyle name="Currency 4 5 2 4 2" xfId="20493" xr:uid="{00000000-0005-0000-0000-0000F21C0000}"/>
    <cellStyle name="Currency 4 5 2 4 2 2" xfId="55709" xr:uid="{00000000-0005-0000-0000-0000F31C0000}"/>
    <cellStyle name="Currency 4 5 2 4 3" xfId="43112" xr:uid="{00000000-0005-0000-0000-0000F41C0000}"/>
    <cellStyle name="Currency 4 5 2 4 4" xfId="33098" xr:uid="{00000000-0005-0000-0000-0000F51C0000}"/>
    <cellStyle name="Currency 4 5 2 5" xfId="9649" xr:uid="{00000000-0005-0000-0000-0000F61C0000}"/>
    <cellStyle name="Currency 4 5 2 5 2" xfId="22269" xr:uid="{00000000-0005-0000-0000-0000F71C0000}"/>
    <cellStyle name="Currency 4 5 2 5 2 2" xfId="57485" xr:uid="{00000000-0005-0000-0000-0000F81C0000}"/>
    <cellStyle name="Currency 4 5 2 5 3" xfId="44888" xr:uid="{00000000-0005-0000-0000-0000F91C0000}"/>
    <cellStyle name="Currency 4 5 2 5 4" xfId="34874" xr:uid="{00000000-0005-0000-0000-0000FA1C0000}"/>
    <cellStyle name="Currency 4 5 2 6" xfId="11442" xr:uid="{00000000-0005-0000-0000-0000FB1C0000}"/>
    <cellStyle name="Currency 4 5 2 6 2" xfId="24045" xr:uid="{00000000-0005-0000-0000-0000FC1C0000}"/>
    <cellStyle name="Currency 4 5 2 6 2 2" xfId="59261" xr:uid="{00000000-0005-0000-0000-0000FD1C0000}"/>
    <cellStyle name="Currency 4 5 2 6 3" xfId="46664" xr:uid="{00000000-0005-0000-0000-0000FE1C0000}"/>
    <cellStyle name="Currency 4 5 2 6 4" xfId="36650" xr:uid="{00000000-0005-0000-0000-0000FF1C0000}"/>
    <cellStyle name="Currency 4 5 2 7" xfId="15809" xr:uid="{00000000-0005-0000-0000-0000001D0000}"/>
    <cellStyle name="Currency 4 5 2 7 2" xfId="51025" xr:uid="{00000000-0005-0000-0000-0000011D0000}"/>
    <cellStyle name="Currency 4 5 2 7 3" xfId="28414" xr:uid="{00000000-0005-0000-0000-0000021D0000}"/>
    <cellStyle name="Currency 4 5 2 8" xfId="12900" xr:uid="{00000000-0005-0000-0000-0000031D0000}"/>
    <cellStyle name="Currency 4 5 2 8 2" xfId="48118" xr:uid="{00000000-0005-0000-0000-0000041D0000}"/>
    <cellStyle name="Currency 4 5 2 9" xfId="38428" xr:uid="{00000000-0005-0000-0000-0000051D0000}"/>
    <cellStyle name="Currency 4 5 3" xfId="3468" xr:uid="{00000000-0005-0000-0000-0000061D0000}"/>
    <cellStyle name="Currency 4 5 3 10" xfId="26963" xr:uid="{00000000-0005-0000-0000-0000071D0000}"/>
    <cellStyle name="Currency 4 5 3 11" xfId="61367" xr:uid="{00000000-0005-0000-0000-0000081D0000}"/>
    <cellStyle name="Currency 4 5 3 2" xfId="5264" xr:uid="{00000000-0005-0000-0000-0000091D0000}"/>
    <cellStyle name="Currency 4 5 3 2 2" xfId="17910" xr:uid="{00000000-0005-0000-0000-00000A1D0000}"/>
    <cellStyle name="Currency 4 5 3 2 2 2" xfId="53126" xr:uid="{00000000-0005-0000-0000-00000B1D0000}"/>
    <cellStyle name="Currency 4 5 3 2 3" xfId="40529" xr:uid="{00000000-0005-0000-0000-00000C1D0000}"/>
    <cellStyle name="Currency 4 5 3 2 4" xfId="30515" xr:uid="{00000000-0005-0000-0000-00000D1D0000}"/>
    <cellStyle name="Currency 4 5 3 3" xfId="6734" xr:uid="{00000000-0005-0000-0000-00000E1D0000}"/>
    <cellStyle name="Currency 4 5 3 3 2" xfId="19364" xr:uid="{00000000-0005-0000-0000-00000F1D0000}"/>
    <cellStyle name="Currency 4 5 3 3 2 2" xfId="54580" xr:uid="{00000000-0005-0000-0000-0000101D0000}"/>
    <cellStyle name="Currency 4 5 3 3 3" xfId="41983" xr:uid="{00000000-0005-0000-0000-0000111D0000}"/>
    <cellStyle name="Currency 4 5 3 3 4" xfId="31969" xr:uid="{00000000-0005-0000-0000-0000121D0000}"/>
    <cellStyle name="Currency 4 5 3 4" xfId="8193" xr:uid="{00000000-0005-0000-0000-0000131D0000}"/>
    <cellStyle name="Currency 4 5 3 4 2" xfId="20818" xr:uid="{00000000-0005-0000-0000-0000141D0000}"/>
    <cellStyle name="Currency 4 5 3 4 2 2" xfId="56034" xr:uid="{00000000-0005-0000-0000-0000151D0000}"/>
    <cellStyle name="Currency 4 5 3 4 3" xfId="43437" xr:uid="{00000000-0005-0000-0000-0000161D0000}"/>
    <cellStyle name="Currency 4 5 3 4 4" xfId="33423" xr:uid="{00000000-0005-0000-0000-0000171D0000}"/>
    <cellStyle name="Currency 4 5 3 5" xfId="9974" xr:uid="{00000000-0005-0000-0000-0000181D0000}"/>
    <cellStyle name="Currency 4 5 3 5 2" xfId="22594" xr:uid="{00000000-0005-0000-0000-0000191D0000}"/>
    <cellStyle name="Currency 4 5 3 5 2 2" xfId="57810" xr:uid="{00000000-0005-0000-0000-00001A1D0000}"/>
    <cellStyle name="Currency 4 5 3 5 3" xfId="45213" xr:uid="{00000000-0005-0000-0000-00001B1D0000}"/>
    <cellStyle name="Currency 4 5 3 5 4" xfId="35199" xr:uid="{00000000-0005-0000-0000-00001C1D0000}"/>
    <cellStyle name="Currency 4 5 3 6" xfId="11767" xr:uid="{00000000-0005-0000-0000-00001D1D0000}"/>
    <cellStyle name="Currency 4 5 3 6 2" xfId="24370" xr:uid="{00000000-0005-0000-0000-00001E1D0000}"/>
    <cellStyle name="Currency 4 5 3 6 2 2" xfId="59586" xr:uid="{00000000-0005-0000-0000-00001F1D0000}"/>
    <cellStyle name="Currency 4 5 3 6 3" xfId="46989" xr:uid="{00000000-0005-0000-0000-0000201D0000}"/>
    <cellStyle name="Currency 4 5 3 6 4" xfId="36975" xr:uid="{00000000-0005-0000-0000-0000211D0000}"/>
    <cellStyle name="Currency 4 5 3 7" xfId="16134" xr:uid="{00000000-0005-0000-0000-0000221D0000}"/>
    <cellStyle name="Currency 4 5 3 7 2" xfId="51350" xr:uid="{00000000-0005-0000-0000-0000231D0000}"/>
    <cellStyle name="Currency 4 5 3 7 3" xfId="28739" xr:uid="{00000000-0005-0000-0000-0000241D0000}"/>
    <cellStyle name="Currency 4 5 3 8" xfId="14356" xr:uid="{00000000-0005-0000-0000-0000251D0000}"/>
    <cellStyle name="Currency 4 5 3 8 2" xfId="49574" xr:uid="{00000000-0005-0000-0000-0000261D0000}"/>
    <cellStyle name="Currency 4 5 3 9" xfId="38753" xr:uid="{00000000-0005-0000-0000-0000271D0000}"/>
    <cellStyle name="Currency 4 5 4" xfId="2630" xr:uid="{00000000-0005-0000-0000-0000281D0000}"/>
    <cellStyle name="Currency 4 5 4 10" xfId="26154" xr:uid="{00000000-0005-0000-0000-0000291D0000}"/>
    <cellStyle name="Currency 4 5 4 11" xfId="60558" xr:uid="{00000000-0005-0000-0000-00002A1D0000}"/>
    <cellStyle name="Currency 4 5 4 2" xfId="4455" xr:uid="{00000000-0005-0000-0000-00002B1D0000}"/>
    <cellStyle name="Currency 4 5 4 2 2" xfId="17101" xr:uid="{00000000-0005-0000-0000-00002C1D0000}"/>
    <cellStyle name="Currency 4 5 4 2 2 2" xfId="52317" xr:uid="{00000000-0005-0000-0000-00002D1D0000}"/>
    <cellStyle name="Currency 4 5 4 2 3" xfId="39720" xr:uid="{00000000-0005-0000-0000-00002E1D0000}"/>
    <cellStyle name="Currency 4 5 4 2 4" xfId="29706" xr:uid="{00000000-0005-0000-0000-00002F1D0000}"/>
    <cellStyle name="Currency 4 5 4 3" xfId="5925" xr:uid="{00000000-0005-0000-0000-0000301D0000}"/>
    <cellStyle name="Currency 4 5 4 3 2" xfId="18555" xr:uid="{00000000-0005-0000-0000-0000311D0000}"/>
    <cellStyle name="Currency 4 5 4 3 2 2" xfId="53771" xr:uid="{00000000-0005-0000-0000-0000321D0000}"/>
    <cellStyle name="Currency 4 5 4 3 3" xfId="41174" xr:uid="{00000000-0005-0000-0000-0000331D0000}"/>
    <cellStyle name="Currency 4 5 4 3 4" xfId="31160" xr:uid="{00000000-0005-0000-0000-0000341D0000}"/>
    <cellStyle name="Currency 4 5 4 4" xfId="7384" xr:uid="{00000000-0005-0000-0000-0000351D0000}"/>
    <cellStyle name="Currency 4 5 4 4 2" xfId="20009" xr:uid="{00000000-0005-0000-0000-0000361D0000}"/>
    <cellStyle name="Currency 4 5 4 4 2 2" xfId="55225" xr:uid="{00000000-0005-0000-0000-0000371D0000}"/>
    <cellStyle name="Currency 4 5 4 4 3" xfId="42628" xr:uid="{00000000-0005-0000-0000-0000381D0000}"/>
    <cellStyle name="Currency 4 5 4 4 4" xfId="32614" xr:uid="{00000000-0005-0000-0000-0000391D0000}"/>
    <cellStyle name="Currency 4 5 4 5" xfId="9165" xr:uid="{00000000-0005-0000-0000-00003A1D0000}"/>
    <cellStyle name="Currency 4 5 4 5 2" xfId="21785" xr:uid="{00000000-0005-0000-0000-00003B1D0000}"/>
    <cellStyle name="Currency 4 5 4 5 2 2" xfId="57001" xr:uid="{00000000-0005-0000-0000-00003C1D0000}"/>
    <cellStyle name="Currency 4 5 4 5 3" xfId="44404" xr:uid="{00000000-0005-0000-0000-00003D1D0000}"/>
    <cellStyle name="Currency 4 5 4 5 4" xfId="34390" xr:uid="{00000000-0005-0000-0000-00003E1D0000}"/>
    <cellStyle name="Currency 4 5 4 6" xfId="10958" xr:uid="{00000000-0005-0000-0000-00003F1D0000}"/>
    <cellStyle name="Currency 4 5 4 6 2" xfId="23561" xr:uid="{00000000-0005-0000-0000-0000401D0000}"/>
    <cellStyle name="Currency 4 5 4 6 2 2" xfId="58777" xr:uid="{00000000-0005-0000-0000-0000411D0000}"/>
    <cellStyle name="Currency 4 5 4 6 3" xfId="46180" xr:uid="{00000000-0005-0000-0000-0000421D0000}"/>
    <cellStyle name="Currency 4 5 4 6 4" xfId="36166" xr:uid="{00000000-0005-0000-0000-0000431D0000}"/>
    <cellStyle name="Currency 4 5 4 7" xfId="15325" xr:uid="{00000000-0005-0000-0000-0000441D0000}"/>
    <cellStyle name="Currency 4 5 4 7 2" xfId="50541" xr:uid="{00000000-0005-0000-0000-0000451D0000}"/>
    <cellStyle name="Currency 4 5 4 7 3" xfId="27930" xr:uid="{00000000-0005-0000-0000-0000461D0000}"/>
    <cellStyle name="Currency 4 5 4 8" xfId="13547" xr:uid="{00000000-0005-0000-0000-0000471D0000}"/>
    <cellStyle name="Currency 4 5 4 8 2" xfId="48765" xr:uid="{00000000-0005-0000-0000-0000481D0000}"/>
    <cellStyle name="Currency 4 5 4 9" xfId="37944" xr:uid="{00000000-0005-0000-0000-0000491D0000}"/>
    <cellStyle name="Currency 4 5 5" xfId="3793" xr:uid="{00000000-0005-0000-0000-00004A1D0000}"/>
    <cellStyle name="Currency 4 5 5 2" xfId="8516" xr:uid="{00000000-0005-0000-0000-00004B1D0000}"/>
    <cellStyle name="Currency 4 5 5 2 2" xfId="21141" xr:uid="{00000000-0005-0000-0000-00004C1D0000}"/>
    <cellStyle name="Currency 4 5 5 2 2 2" xfId="56357" xr:uid="{00000000-0005-0000-0000-00004D1D0000}"/>
    <cellStyle name="Currency 4 5 5 2 3" xfId="43760" xr:uid="{00000000-0005-0000-0000-00004E1D0000}"/>
    <cellStyle name="Currency 4 5 5 2 4" xfId="33746" xr:uid="{00000000-0005-0000-0000-00004F1D0000}"/>
    <cellStyle name="Currency 4 5 5 3" xfId="10297" xr:uid="{00000000-0005-0000-0000-0000501D0000}"/>
    <cellStyle name="Currency 4 5 5 3 2" xfId="22917" xr:uid="{00000000-0005-0000-0000-0000511D0000}"/>
    <cellStyle name="Currency 4 5 5 3 2 2" xfId="58133" xr:uid="{00000000-0005-0000-0000-0000521D0000}"/>
    <cellStyle name="Currency 4 5 5 3 3" xfId="45536" xr:uid="{00000000-0005-0000-0000-0000531D0000}"/>
    <cellStyle name="Currency 4 5 5 3 4" xfId="35522" xr:uid="{00000000-0005-0000-0000-0000541D0000}"/>
    <cellStyle name="Currency 4 5 5 4" xfId="12092" xr:uid="{00000000-0005-0000-0000-0000551D0000}"/>
    <cellStyle name="Currency 4 5 5 4 2" xfId="24693" xr:uid="{00000000-0005-0000-0000-0000561D0000}"/>
    <cellStyle name="Currency 4 5 5 4 2 2" xfId="59909" xr:uid="{00000000-0005-0000-0000-0000571D0000}"/>
    <cellStyle name="Currency 4 5 5 4 3" xfId="47312" xr:uid="{00000000-0005-0000-0000-0000581D0000}"/>
    <cellStyle name="Currency 4 5 5 4 4" xfId="37298" xr:uid="{00000000-0005-0000-0000-0000591D0000}"/>
    <cellStyle name="Currency 4 5 5 5" xfId="16457" xr:uid="{00000000-0005-0000-0000-00005A1D0000}"/>
    <cellStyle name="Currency 4 5 5 5 2" xfId="51673" xr:uid="{00000000-0005-0000-0000-00005B1D0000}"/>
    <cellStyle name="Currency 4 5 5 5 3" xfId="29062" xr:uid="{00000000-0005-0000-0000-00005C1D0000}"/>
    <cellStyle name="Currency 4 5 5 6" xfId="14679" xr:uid="{00000000-0005-0000-0000-00005D1D0000}"/>
    <cellStyle name="Currency 4 5 5 6 2" xfId="49897" xr:uid="{00000000-0005-0000-0000-00005E1D0000}"/>
    <cellStyle name="Currency 4 5 5 7" xfId="39076" xr:uid="{00000000-0005-0000-0000-00005F1D0000}"/>
    <cellStyle name="Currency 4 5 5 8" xfId="27286" xr:uid="{00000000-0005-0000-0000-0000601D0000}"/>
    <cellStyle name="Currency 4 5 6" xfId="4133" xr:uid="{00000000-0005-0000-0000-0000611D0000}"/>
    <cellStyle name="Currency 4 5 6 2" xfId="16779" xr:uid="{00000000-0005-0000-0000-0000621D0000}"/>
    <cellStyle name="Currency 4 5 6 2 2" xfId="51995" xr:uid="{00000000-0005-0000-0000-0000631D0000}"/>
    <cellStyle name="Currency 4 5 6 2 3" xfId="29384" xr:uid="{00000000-0005-0000-0000-0000641D0000}"/>
    <cellStyle name="Currency 4 5 6 3" xfId="13225" xr:uid="{00000000-0005-0000-0000-0000651D0000}"/>
    <cellStyle name="Currency 4 5 6 3 2" xfId="48443" xr:uid="{00000000-0005-0000-0000-0000661D0000}"/>
    <cellStyle name="Currency 4 5 6 4" xfId="39398" xr:uid="{00000000-0005-0000-0000-0000671D0000}"/>
    <cellStyle name="Currency 4 5 6 5" xfId="25832" xr:uid="{00000000-0005-0000-0000-0000681D0000}"/>
    <cellStyle name="Currency 4 5 7" xfId="5603" xr:uid="{00000000-0005-0000-0000-0000691D0000}"/>
    <cellStyle name="Currency 4 5 7 2" xfId="18233" xr:uid="{00000000-0005-0000-0000-00006A1D0000}"/>
    <cellStyle name="Currency 4 5 7 2 2" xfId="53449" xr:uid="{00000000-0005-0000-0000-00006B1D0000}"/>
    <cellStyle name="Currency 4 5 7 3" xfId="40852" xr:uid="{00000000-0005-0000-0000-00006C1D0000}"/>
    <cellStyle name="Currency 4 5 7 4" xfId="30838" xr:uid="{00000000-0005-0000-0000-00006D1D0000}"/>
    <cellStyle name="Currency 4 5 8" xfId="7062" xr:uid="{00000000-0005-0000-0000-00006E1D0000}"/>
    <cellStyle name="Currency 4 5 8 2" xfId="19687" xr:uid="{00000000-0005-0000-0000-00006F1D0000}"/>
    <cellStyle name="Currency 4 5 8 2 2" xfId="54903" xr:uid="{00000000-0005-0000-0000-0000701D0000}"/>
    <cellStyle name="Currency 4 5 8 3" xfId="42306" xr:uid="{00000000-0005-0000-0000-0000711D0000}"/>
    <cellStyle name="Currency 4 5 8 4" xfId="32292" xr:uid="{00000000-0005-0000-0000-0000721D0000}"/>
    <cellStyle name="Currency 4 5 9" xfId="8843" xr:uid="{00000000-0005-0000-0000-0000731D0000}"/>
    <cellStyle name="Currency 4 5 9 2" xfId="21463" xr:uid="{00000000-0005-0000-0000-0000741D0000}"/>
    <cellStyle name="Currency 4 5 9 2 2" xfId="56679" xr:uid="{00000000-0005-0000-0000-0000751D0000}"/>
    <cellStyle name="Currency 4 5 9 3" xfId="44082" xr:uid="{00000000-0005-0000-0000-0000761D0000}"/>
    <cellStyle name="Currency 4 5 9 4" xfId="34068" xr:uid="{00000000-0005-0000-0000-0000771D0000}"/>
    <cellStyle name="Currency 4 6" xfId="2969" xr:uid="{00000000-0005-0000-0000-0000781D0000}"/>
    <cellStyle name="Currency 4 6 10" xfId="25348" xr:uid="{00000000-0005-0000-0000-0000791D0000}"/>
    <cellStyle name="Currency 4 6 11" xfId="60883" xr:uid="{00000000-0005-0000-0000-00007A1D0000}"/>
    <cellStyle name="Currency 4 6 2" xfId="4780" xr:uid="{00000000-0005-0000-0000-00007B1D0000}"/>
    <cellStyle name="Currency 4 6 2 2" xfId="17426" xr:uid="{00000000-0005-0000-0000-00007C1D0000}"/>
    <cellStyle name="Currency 4 6 2 2 2" xfId="52642" xr:uid="{00000000-0005-0000-0000-00007D1D0000}"/>
    <cellStyle name="Currency 4 6 2 2 3" xfId="30031" xr:uid="{00000000-0005-0000-0000-00007E1D0000}"/>
    <cellStyle name="Currency 4 6 2 3" xfId="13872" xr:uid="{00000000-0005-0000-0000-00007F1D0000}"/>
    <cellStyle name="Currency 4 6 2 3 2" xfId="49090" xr:uid="{00000000-0005-0000-0000-0000801D0000}"/>
    <cellStyle name="Currency 4 6 2 4" xfId="40045" xr:uid="{00000000-0005-0000-0000-0000811D0000}"/>
    <cellStyle name="Currency 4 6 2 5" xfId="26479" xr:uid="{00000000-0005-0000-0000-0000821D0000}"/>
    <cellStyle name="Currency 4 6 3" xfId="6250" xr:uid="{00000000-0005-0000-0000-0000831D0000}"/>
    <cellStyle name="Currency 4 6 3 2" xfId="18880" xr:uid="{00000000-0005-0000-0000-0000841D0000}"/>
    <cellStyle name="Currency 4 6 3 2 2" xfId="54096" xr:uid="{00000000-0005-0000-0000-0000851D0000}"/>
    <cellStyle name="Currency 4 6 3 3" xfId="41499" xr:uid="{00000000-0005-0000-0000-0000861D0000}"/>
    <cellStyle name="Currency 4 6 3 4" xfId="31485" xr:uid="{00000000-0005-0000-0000-0000871D0000}"/>
    <cellStyle name="Currency 4 6 4" xfId="7709" xr:uid="{00000000-0005-0000-0000-0000881D0000}"/>
    <cellStyle name="Currency 4 6 4 2" xfId="20334" xr:uid="{00000000-0005-0000-0000-0000891D0000}"/>
    <cellStyle name="Currency 4 6 4 2 2" xfId="55550" xr:uid="{00000000-0005-0000-0000-00008A1D0000}"/>
    <cellStyle name="Currency 4 6 4 3" xfId="42953" xr:uid="{00000000-0005-0000-0000-00008B1D0000}"/>
    <cellStyle name="Currency 4 6 4 4" xfId="32939" xr:uid="{00000000-0005-0000-0000-00008C1D0000}"/>
    <cellStyle name="Currency 4 6 5" xfId="9490" xr:uid="{00000000-0005-0000-0000-00008D1D0000}"/>
    <cellStyle name="Currency 4 6 5 2" xfId="22110" xr:uid="{00000000-0005-0000-0000-00008E1D0000}"/>
    <cellStyle name="Currency 4 6 5 2 2" xfId="57326" xr:uid="{00000000-0005-0000-0000-00008F1D0000}"/>
    <cellStyle name="Currency 4 6 5 3" xfId="44729" xr:uid="{00000000-0005-0000-0000-0000901D0000}"/>
    <cellStyle name="Currency 4 6 5 4" xfId="34715" xr:uid="{00000000-0005-0000-0000-0000911D0000}"/>
    <cellStyle name="Currency 4 6 6" xfId="11283" xr:uid="{00000000-0005-0000-0000-0000921D0000}"/>
    <cellStyle name="Currency 4 6 6 2" xfId="23886" xr:uid="{00000000-0005-0000-0000-0000931D0000}"/>
    <cellStyle name="Currency 4 6 6 2 2" xfId="59102" xr:uid="{00000000-0005-0000-0000-0000941D0000}"/>
    <cellStyle name="Currency 4 6 6 3" xfId="46505" xr:uid="{00000000-0005-0000-0000-0000951D0000}"/>
    <cellStyle name="Currency 4 6 6 4" xfId="36491" xr:uid="{00000000-0005-0000-0000-0000961D0000}"/>
    <cellStyle name="Currency 4 6 7" xfId="15650" xr:uid="{00000000-0005-0000-0000-0000971D0000}"/>
    <cellStyle name="Currency 4 6 7 2" xfId="50866" xr:uid="{00000000-0005-0000-0000-0000981D0000}"/>
    <cellStyle name="Currency 4 6 7 3" xfId="28255" xr:uid="{00000000-0005-0000-0000-0000991D0000}"/>
    <cellStyle name="Currency 4 6 8" xfId="12741" xr:uid="{00000000-0005-0000-0000-00009A1D0000}"/>
    <cellStyle name="Currency 4 6 8 2" xfId="47959" xr:uid="{00000000-0005-0000-0000-00009B1D0000}"/>
    <cellStyle name="Currency 4 6 9" xfId="38269" xr:uid="{00000000-0005-0000-0000-00009C1D0000}"/>
    <cellStyle name="Currency 4 7" xfId="2803" xr:uid="{00000000-0005-0000-0000-00009D1D0000}"/>
    <cellStyle name="Currency 4 7 10" xfId="25193" xr:uid="{00000000-0005-0000-0000-00009E1D0000}"/>
    <cellStyle name="Currency 4 7 11" xfId="60728" xr:uid="{00000000-0005-0000-0000-00009F1D0000}"/>
    <cellStyle name="Currency 4 7 2" xfId="4625" xr:uid="{00000000-0005-0000-0000-0000A01D0000}"/>
    <cellStyle name="Currency 4 7 2 2" xfId="17271" xr:uid="{00000000-0005-0000-0000-0000A11D0000}"/>
    <cellStyle name="Currency 4 7 2 2 2" xfId="52487" xr:uid="{00000000-0005-0000-0000-0000A21D0000}"/>
    <cellStyle name="Currency 4 7 2 2 3" xfId="29876" xr:uid="{00000000-0005-0000-0000-0000A31D0000}"/>
    <cellStyle name="Currency 4 7 2 3" xfId="13717" xr:uid="{00000000-0005-0000-0000-0000A41D0000}"/>
    <cellStyle name="Currency 4 7 2 3 2" xfId="48935" xr:uid="{00000000-0005-0000-0000-0000A51D0000}"/>
    <cellStyle name="Currency 4 7 2 4" xfId="39890" xr:uid="{00000000-0005-0000-0000-0000A61D0000}"/>
    <cellStyle name="Currency 4 7 2 5" xfId="26324" xr:uid="{00000000-0005-0000-0000-0000A71D0000}"/>
    <cellStyle name="Currency 4 7 3" xfId="6095" xr:uid="{00000000-0005-0000-0000-0000A81D0000}"/>
    <cellStyle name="Currency 4 7 3 2" xfId="18725" xr:uid="{00000000-0005-0000-0000-0000A91D0000}"/>
    <cellStyle name="Currency 4 7 3 2 2" xfId="53941" xr:uid="{00000000-0005-0000-0000-0000AA1D0000}"/>
    <cellStyle name="Currency 4 7 3 3" xfId="41344" xr:uid="{00000000-0005-0000-0000-0000AB1D0000}"/>
    <cellStyle name="Currency 4 7 3 4" xfId="31330" xr:uid="{00000000-0005-0000-0000-0000AC1D0000}"/>
    <cellStyle name="Currency 4 7 4" xfId="7554" xr:uid="{00000000-0005-0000-0000-0000AD1D0000}"/>
    <cellStyle name="Currency 4 7 4 2" xfId="20179" xr:uid="{00000000-0005-0000-0000-0000AE1D0000}"/>
    <cellStyle name="Currency 4 7 4 2 2" xfId="55395" xr:uid="{00000000-0005-0000-0000-0000AF1D0000}"/>
    <cellStyle name="Currency 4 7 4 3" xfId="42798" xr:uid="{00000000-0005-0000-0000-0000B01D0000}"/>
    <cellStyle name="Currency 4 7 4 4" xfId="32784" xr:uid="{00000000-0005-0000-0000-0000B11D0000}"/>
    <cellStyle name="Currency 4 7 5" xfId="9335" xr:uid="{00000000-0005-0000-0000-0000B21D0000}"/>
    <cellStyle name="Currency 4 7 5 2" xfId="21955" xr:uid="{00000000-0005-0000-0000-0000B31D0000}"/>
    <cellStyle name="Currency 4 7 5 2 2" xfId="57171" xr:uid="{00000000-0005-0000-0000-0000B41D0000}"/>
    <cellStyle name="Currency 4 7 5 3" xfId="44574" xr:uid="{00000000-0005-0000-0000-0000B51D0000}"/>
    <cellStyle name="Currency 4 7 5 4" xfId="34560" xr:uid="{00000000-0005-0000-0000-0000B61D0000}"/>
    <cellStyle name="Currency 4 7 6" xfId="11128" xr:uid="{00000000-0005-0000-0000-0000B71D0000}"/>
    <cellStyle name="Currency 4 7 6 2" xfId="23731" xr:uid="{00000000-0005-0000-0000-0000B81D0000}"/>
    <cellStyle name="Currency 4 7 6 2 2" xfId="58947" xr:uid="{00000000-0005-0000-0000-0000B91D0000}"/>
    <cellStyle name="Currency 4 7 6 3" xfId="46350" xr:uid="{00000000-0005-0000-0000-0000BA1D0000}"/>
    <cellStyle name="Currency 4 7 6 4" xfId="36336" xr:uid="{00000000-0005-0000-0000-0000BB1D0000}"/>
    <cellStyle name="Currency 4 7 7" xfId="15495" xr:uid="{00000000-0005-0000-0000-0000BC1D0000}"/>
    <cellStyle name="Currency 4 7 7 2" xfId="50711" xr:uid="{00000000-0005-0000-0000-0000BD1D0000}"/>
    <cellStyle name="Currency 4 7 7 3" xfId="28100" xr:uid="{00000000-0005-0000-0000-0000BE1D0000}"/>
    <cellStyle name="Currency 4 7 8" xfId="12586" xr:uid="{00000000-0005-0000-0000-0000BF1D0000}"/>
    <cellStyle name="Currency 4 7 8 2" xfId="47804" xr:uid="{00000000-0005-0000-0000-0000C01D0000}"/>
    <cellStyle name="Currency 4 7 9" xfId="38114" xr:uid="{00000000-0005-0000-0000-0000C11D0000}"/>
    <cellStyle name="Currency 4 8" xfId="3316" xr:uid="{00000000-0005-0000-0000-0000C21D0000}"/>
    <cellStyle name="Currency 4 8 10" xfId="26811" xr:uid="{00000000-0005-0000-0000-0000C31D0000}"/>
    <cellStyle name="Currency 4 8 11" xfId="61215" xr:uid="{00000000-0005-0000-0000-0000C41D0000}"/>
    <cellStyle name="Currency 4 8 2" xfId="5112" xr:uid="{00000000-0005-0000-0000-0000C51D0000}"/>
    <cellStyle name="Currency 4 8 2 2" xfId="17758" xr:uid="{00000000-0005-0000-0000-0000C61D0000}"/>
    <cellStyle name="Currency 4 8 2 2 2" xfId="52974" xr:uid="{00000000-0005-0000-0000-0000C71D0000}"/>
    <cellStyle name="Currency 4 8 2 3" xfId="40377" xr:uid="{00000000-0005-0000-0000-0000C81D0000}"/>
    <cellStyle name="Currency 4 8 2 4" xfId="30363" xr:uid="{00000000-0005-0000-0000-0000C91D0000}"/>
    <cellStyle name="Currency 4 8 3" xfId="6582" xr:uid="{00000000-0005-0000-0000-0000CA1D0000}"/>
    <cellStyle name="Currency 4 8 3 2" xfId="19212" xr:uid="{00000000-0005-0000-0000-0000CB1D0000}"/>
    <cellStyle name="Currency 4 8 3 2 2" xfId="54428" xr:uid="{00000000-0005-0000-0000-0000CC1D0000}"/>
    <cellStyle name="Currency 4 8 3 3" xfId="41831" xr:uid="{00000000-0005-0000-0000-0000CD1D0000}"/>
    <cellStyle name="Currency 4 8 3 4" xfId="31817" xr:uid="{00000000-0005-0000-0000-0000CE1D0000}"/>
    <cellStyle name="Currency 4 8 4" xfId="8041" xr:uid="{00000000-0005-0000-0000-0000CF1D0000}"/>
    <cellStyle name="Currency 4 8 4 2" xfId="20666" xr:uid="{00000000-0005-0000-0000-0000D01D0000}"/>
    <cellStyle name="Currency 4 8 4 2 2" xfId="55882" xr:uid="{00000000-0005-0000-0000-0000D11D0000}"/>
    <cellStyle name="Currency 4 8 4 3" xfId="43285" xr:uid="{00000000-0005-0000-0000-0000D21D0000}"/>
    <cellStyle name="Currency 4 8 4 4" xfId="33271" xr:uid="{00000000-0005-0000-0000-0000D31D0000}"/>
    <cellStyle name="Currency 4 8 5" xfId="9822" xr:uid="{00000000-0005-0000-0000-0000D41D0000}"/>
    <cellStyle name="Currency 4 8 5 2" xfId="22442" xr:uid="{00000000-0005-0000-0000-0000D51D0000}"/>
    <cellStyle name="Currency 4 8 5 2 2" xfId="57658" xr:uid="{00000000-0005-0000-0000-0000D61D0000}"/>
    <cellStyle name="Currency 4 8 5 3" xfId="45061" xr:uid="{00000000-0005-0000-0000-0000D71D0000}"/>
    <cellStyle name="Currency 4 8 5 4" xfId="35047" xr:uid="{00000000-0005-0000-0000-0000D81D0000}"/>
    <cellStyle name="Currency 4 8 6" xfId="11615" xr:uid="{00000000-0005-0000-0000-0000D91D0000}"/>
    <cellStyle name="Currency 4 8 6 2" xfId="24218" xr:uid="{00000000-0005-0000-0000-0000DA1D0000}"/>
    <cellStyle name="Currency 4 8 6 2 2" xfId="59434" xr:uid="{00000000-0005-0000-0000-0000DB1D0000}"/>
    <cellStyle name="Currency 4 8 6 3" xfId="46837" xr:uid="{00000000-0005-0000-0000-0000DC1D0000}"/>
    <cellStyle name="Currency 4 8 6 4" xfId="36823" xr:uid="{00000000-0005-0000-0000-0000DD1D0000}"/>
    <cellStyle name="Currency 4 8 7" xfId="15982" xr:uid="{00000000-0005-0000-0000-0000DE1D0000}"/>
    <cellStyle name="Currency 4 8 7 2" xfId="51198" xr:uid="{00000000-0005-0000-0000-0000DF1D0000}"/>
    <cellStyle name="Currency 4 8 7 3" xfId="28587" xr:uid="{00000000-0005-0000-0000-0000E01D0000}"/>
    <cellStyle name="Currency 4 8 8" xfId="14204" xr:uid="{00000000-0005-0000-0000-0000E11D0000}"/>
    <cellStyle name="Currency 4 8 8 2" xfId="49422" xr:uid="{00000000-0005-0000-0000-0000E21D0000}"/>
    <cellStyle name="Currency 4 8 9" xfId="38601" xr:uid="{00000000-0005-0000-0000-0000E31D0000}"/>
    <cellStyle name="Currency 4 9" xfId="2473" xr:uid="{00000000-0005-0000-0000-0000E41D0000}"/>
    <cellStyle name="Currency 4 9 10" xfId="26002" xr:uid="{00000000-0005-0000-0000-0000E51D0000}"/>
    <cellStyle name="Currency 4 9 11" xfId="60406" xr:uid="{00000000-0005-0000-0000-0000E61D0000}"/>
    <cellStyle name="Currency 4 9 2" xfId="4303" xr:uid="{00000000-0005-0000-0000-0000E71D0000}"/>
    <cellStyle name="Currency 4 9 2 2" xfId="16949" xr:uid="{00000000-0005-0000-0000-0000E81D0000}"/>
    <cellStyle name="Currency 4 9 2 2 2" xfId="52165" xr:uid="{00000000-0005-0000-0000-0000E91D0000}"/>
    <cellStyle name="Currency 4 9 2 3" xfId="39568" xr:uid="{00000000-0005-0000-0000-0000EA1D0000}"/>
    <cellStyle name="Currency 4 9 2 4" xfId="29554" xr:uid="{00000000-0005-0000-0000-0000EB1D0000}"/>
    <cellStyle name="Currency 4 9 3" xfId="5773" xr:uid="{00000000-0005-0000-0000-0000EC1D0000}"/>
    <cellStyle name="Currency 4 9 3 2" xfId="18403" xr:uid="{00000000-0005-0000-0000-0000ED1D0000}"/>
    <cellStyle name="Currency 4 9 3 2 2" xfId="53619" xr:uid="{00000000-0005-0000-0000-0000EE1D0000}"/>
    <cellStyle name="Currency 4 9 3 3" xfId="41022" xr:uid="{00000000-0005-0000-0000-0000EF1D0000}"/>
    <cellStyle name="Currency 4 9 3 4" xfId="31008" xr:uid="{00000000-0005-0000-0000-0000F01D0000}"/>
    <cellStyle name="Currency 4 9 4" xfId="7232" xr:uid="{00000000-0005-0000-0000-0000F11D0000}"/>
    <cellStyle name="Currency 4 9 4 2" xfId="19857" xr:uid="{00000000-0005-0000-0000-0000F21D0000}"/>
    <cellStyle name="Currency 4 9 4 2 2" xfId="55073" xr:uid="{00000000-0005-0000-0000-0000F31D0000}"/>
    <cellStyle name="Currency 4 9 4 3" xfId="42476" xr:uid="{00000000-0005-0000-0000-0000F41D0000}"/>
    <cellStyle name="Currency 4 9 4 4" xfId="32462" xr:uid="{00000000-0005-0000-0000-0000F51D0000}"/>
    <cellStyle name="Currency 4 9 5" xfId="9013" xr:uid="{00000000-0005-0000-0000-0000F61D0000}"/>
    <cellStyle name="Currency 4 9 5 2" xfId="21633" xr:uid="{00000000-0005-0000-0000-0000F71D0000}"/>
    <cellStyle name="Currency 4 9 5 2 2" xfId="56849" xr:uid="{00000000-0005-0000-0000-0000F81D0000}"/>
    <cellStyle name="Currency 4 9 5 3" xfId="44252" xr:uid="{00000000-0005-0000-0000-0000F91D0000}"/>
    <cellStyle name="Currency 4 9 5 4" xfId="34238" xr:uid="{00000000-0005-0000-0000-0000FA1D0000}"/>
    <cellStyle name="Currency 4 9 6" xfId="10806" xr:uid="{00000000-0005-0000-0000-0000FB1D0000}"/>
    <cellStyle name="Currency 4 9 6 2" xfId="23409" xr:uid="{00000000-0005-0000-0000-0000FC1D0000}"/>
    <cellStyle name="Currency 4 9 6 2 2" xfId="58625" xr:uid="{00000000-0005-0000-0000-0000FD1D0000}"/>
    <cellStyle name="Currency 4 9 6 3" xfId="46028" xr:uid="{00000000-0005-0000-0000-0000FE1D0000}"/>
    <cellStyle name="Currency 4 9 6 4" xfId="36014" xr:uid="{00000000-0005-0000-0000-0000FF1D0000}"/>
    <cellStyle name="Currency 4 9 7" xfId="15173" xr:uid="{00000000-0005-0000-0000-0000001E0000}"/>
    <cellStyle name="Currency 4 9 7 2" xfId="50389" xr:uid="{00000000-0005-0000-0000-0000011E0000}"/>
    <cellStyle name="Currency 4 9 7 3" xfId="27778" xr:uid="{00000000-0005-0000-0000-0000021E0000}"/>
    <cellStyle name="Currency 4 9 8" xfId="13395" xr:uid="{00000000-0005-0000-0000-0000031E0000}"/>
    <cellStyle name="Currency 4 9 8 2" xfId="48613" xr:uid="{00000000-0005-0000-0000-0000041E0000}"/>
    <cellStyle name="Currency 4 9 9" xfId="37792" xr:uid="{00000000-0005-0000-0000-0000051E0000}"/>
    <cellStyle name="Currency 5" xfId="933" xr:uid="{00000000-0005-0000-0000-0000061E0000}"/>
    <cellStyle name="Currency 5 10" xfId="2475" xr:uid="{00000000-0005-0000-0000-0000071E0000}"/>
    <cellStyle name="Currency 5 10 10" xfId="26004" xr:uid="{00000000-0005-0000-0000-0000081E0000}"/>
    <cellStyle name="Currency 5 10 11" xfId="60408" xr:uid="{00000000-0005-0000-0000-0000091E0000}"/>
    <cellStyle name="Currency 5 10 2" xfId="4305" xr:uid="{00000000-0005-0000-0000-00000A1E0000}"/>
    <cellStyle name="Currency 5 10 2 2" xfId="16951" xr:uid="{00000000-0005-0000-0000-00000B1E0000}"/>
    <cellStyle name="Currency 5 10 2 2 2" xfId="52167" xr:uid="{00000000-0005-0000-0000-00000C1E0000}"/>
    <cellStyle name="Currency 5 10 2 3" xfId="39570" xr:uid="{00000000-0005-0000-0000-00000D1E0000}"/>
    <cellStyle name="Currency 5 10 2 4" xfId="29556" xr:uid="{00000000-0005-0000-0000-00000E1E0000}"/>
    <cellStyle name="Currency 5 10 3" xfId="5775" xr:uid="{00000000-0005-0000-0000-00000F1E0000}"/>
    <cellStyle name="Currency 5 10 3 2" xfId="18405" xr:uid="{00000000-0005-0000-0000-0000101E0000}"/>
    <cellStyle name="Currency 5 10 3 2 2" xfId="53621" xr:uid="{00000000-0005-0000-0000-0000111E0000}"/>
    <cellStyle name="Currency 5 10 3 3" xfId="41024" xr:uid="{00000000-0005-0000-0000-0000121E0000}"/>
    <cellStyle name="Currency 5 10 3 4" xfId="31010" xr:uid="{00000000-0005-0000-0000-0000131E0000}"/>
    <cellStyle name="Currency 5 10 4" xfId="7234" xr:uid="{00000000-0005-0000-0000-0000141E0000}"/>
    <cellStyle name="Currency 5 10 4 2" xfId="19859" xr:uid="{00000000-0005-0000-0000-0000151E0000}"/>
    <cellStyle name="Currency 5 10 4 2 2" xfId="55075" xr:uid="{00000000-0005-0000-0000-0000161E0000}"/>
    <cellStyle name="Currency 5 10 4 3" xfId="42478" xr:uid="{00000000-0005-0000-0000-0000171E0000}"/>
    <cellStyle name="Currency 5 10 4 4" xfId="32464" xr:uid="{00000000-0005-0000-0000-0000181E0000}"/>
    <cellStyle name="Currency 5 10 5" xfId="9015" xr:uid="{00000000-0005-0000-0000-0000191E0000}"/>
    <cellStyle name="Currency 5 10 5 2" xfId="21635" xr:uid="{00000000-0005-0000-0000-00001A1E0000}"/>
    <cellStyle name="Currency 5 10 5 2 2" xfId="56851" xr:uid="{00000000-0005-0000-0000-00001B1E0000}"/>
    <cellStyle name="Currency 5 10 5 3" xfId="44254" xr:uid="{00000000-0005-0000-0000-00001C1E0000}"/>
    <cellStyle name="Currency 5 10 5 4" xfId="34240" xr:uid="{00000000-0005-0000-0000-00001D1E0000}"/>
    <cellStyle name="Currency 5 10 6" xfId="10808" xr:uid="{00000000-0005-0000-0000-00001E1E0000}"/>
    <cellStyle name="Currency 5 10 6 2" xfId="23411" xr:uid="{00000000-0005-0000-0000-00001F1E0000}"/>
    <cellStyle name="Currency 5 10 6 2 2" xfId="58627" xr:uid="{00000000-0005-0000-0000-0000201E0000}"/>
    <cellStyle name="Currency 5 10 6 3" xfId="46030" xr:uid="{00000000-0005-0000-0000-0000211E0000}"/>
    <cellStyle name="Currency 5 10 6 4" xfId="36016" xr:uid="{00000000-0005-0000-0000-0000221E0000}"/>
    <cellStyle name="Currency 5 10 7" xfId="15175" xr:uid="{00000000-0005-0000-0000-0000231E0000}"/>
    <cellStyle name="Currency 5 10 7 2" xfId="50391" xr:uid="{00000000-0005-0000-0000-0000241E0000}"/>
    <cellStyle name="Currency 5 10 7 3" xfId="27780" xr:uid="{00000000-0005-0000-0000-0000251E0000}"/>
    <cellStyle name="Currency 5 10 8" xfId="13397" xr:uid="{00000000-0005-0000-0000-0000261E0000}"/>
    <cellStyle name="Currency 5 10 8 2" xfId="48615" xr:uid="{00000000-0005-0000-0000-0000271E0000}"/>
    <cellStyle name="Currency 5 10 9" xfId="37794" xr:uid="{00000000-0005-0000-0000-0000281E0000}"/>
    <cellStyle name="Currency 5 11" xfId="3642" xr:uid="{00000000-0005-0000-0000-0000291E0000}"/>
    <cellStyle name="Currency 5 11 2" xfId="8366" xr:uid="{00000000-0005-0000-0000-00002A1E0000}"/>
    <cellStyle name="Currency 5 11 2 2" xfId="20991" xr:uid="{00000000-0005-0000-0000-00002B1E0000}"/>
    <cellStyle name="Currency 5 11 2 2 2" xfId="56207" xr:uid="{00000000-0005-0000-0000-00002C1E0000}"/>
    <cellStyle name="Currency 5 11 2 3" xfId="43610" xr:uid="{00000000-0005-0000-0000-00002D1E0000}"/>
    <cellStyle name="Currency 5 11 2 4" xfId="33596" xr:uid="{00000000-0005-0000-0000-00002E1E0000}"/>
    <cellStyle name="Currency 5 11 3" xfId="10147" xr:uid="{00000000-0005-0000-0000-00002F1E0000}"/>
    <cellStyle name="Currency 5 11 3 2" xfId="22767" xr:uid="{00000000-0005-0000-0000-0000301E0000}"/>
    <cellStyle name="Currency 5 11 3 2 2" xfId="57983" xr:uid="{00000000-0005-0000-0000-0000311E0000}"/>
    <cellStyle name="Currency 5 11 3 3" xfId="45386" xr:uid="{00000000-0005-0000-0000-0000321E0000}"/>
    <cellStyle name="Currency 5 11 3 4" xfId="35372" xr:uid="{00000000-0005-0000-0000-0000331E0000}"/>
    <cellStyle name="Currency 5 11 4" xfId="11942" xr:uid="{00000000-0005-0000-0000-0000341E0000}"/>
    <cellStyle name="Currency 5 11 4 2" xfId="24543" xr:uid="{00000000-0005-0000-0000-0000351E0000}"/>
    <cellStyle name="Currency 5 11 4 2 2" xfId="59759" xr:uid="{00000000-0005-0000-0000-0000361E0000}"/>
    <cellStyle name="Currency 5 11 4 3" xfId="47162" xr:uid="{00000000-0005-0000-0000-0000371E0000}"/>
    <cellStyle name="Currency 5 11 4 4" xfId="37148" xr:uid="{00000000-0005-0000-0000-0000381E0000}"/>
    <cellStyle name="Currency 5 11 5" xfId="16307" xr:uid="{00000000-0005-0000-0000-0000391E0000}"/>
    <cellStyle name="Currency 5 11 5 2" xfId="51523" xr:uid="{00000000-0005-0000-0000-00003A1E0000}"/>
    <cellStyle name="Currency 5 11 5 3" xfId="28912" xr:uid="{00000000-0005-0000-0000-00003B1E0000}"/>
    <cellStyle name="Currency 5 11 6" xfId="14529" xr:uid="{00000000-0005-0000-0000-00003C1E0000}"/>
    <cellStyle name="Currency 5 11 6 2" xfId="49747" xr:uid="{00000000-0005-0000-0000-00003D1E0000}"/>
    <cellStyle name="Currency 5 11 7" xfId="38926" xr:uid="{00000000-0005-0000-0000-00003E1E0000}"/>
    <cellStyle name="Currency 5 11 8" xfId="27136" xr:uid="{00000000-0005-0000-0000-00003F1E0000}"/>
    <cellStyle name="Currency 5 12" xfId="3971" xr:uid="{00000000-0005-0000-0000-0000401E0000}"/>
    <cellStyle name="Currency 5 12 2" xfId="16629" xr:uid="{00000000-0005-0000-0000-0000411E0000}"/>
    <cellStyle name="Currency 5 12 2 2" xfId="51845" xr:uid="{00000000-0005-0000-0000-0000421E0000}"/>
    <cellStyle name="Currency 5 12 2 3" xfId="29234" xr:uid="{00000000-0005-0000-0000-0000431E0000}"/>
    <cellStyle name="Currency 5 12 3" xfId="13075" xr:uid="{00000000-0005-0000-0000-0000441E0000}"/>
    <cellStyle name="Currency 5 12 3 2" xfId="48293" xr:uid="{00000000-0005-0000-0000-0000451E0000}"/>
    <cellStyle name="Currency 5 12 4" xfId="39248" xr:uid="{00000000-0005-0000-0000-0000461E0000}"/>
    <cellStyle name="Currency 5 12 5" xfId="25682" xr:uid="{00000000-0005-0000-0000-0000471E0000}"/>
    <cellStyle name="Currency 5 13" xfId="5453" xr:uid="{00000000-0005-0000-0000-0000481E0000}"/>
    <cellStyle name="Currency 5 13 2" xfId="18083" xr:uid="{00000000-0005-0000-0000-0000491E0000}"/>
    <cellStyle name="Currency 5 13 2 2" xfId="53299" xr:uid="{00000000-0005-0000-0000-00004A1E0000}"/>
    <cellStyle name="Currency 5 13 3" xfId="40702" xr:uid="{00000000-0005-0000-0000-00004B1E0000}"/>
    <cellStyle name="Currency 5 13 4" xfId="30688" xr:uid="{00000000-0005-0000-0000-00004C1E0000}"/>
    <cellStyle name="Currency 5 14" xfId="6909" xr:uid="{00000000-0005-0000-0000-00004D1E0000}"/>
    <cellStyle name="Currency 5 14 2" xfId="19537" xr:uid="{00000000-0005-0000-0000-00004E1E0000}"/>
    <cellStyle name="Currency 5 14 2 2" xfId="54753" xr:uid="{00000000-0005-0000-0000-00004F1E0000}"/>
    <cellStyle name="Currency 5 14 3" xfId="42156" xr:uid="{00000000-0005-0000-0000-0000501E0000}"/>
    <cellStyle name="Currency 5 14 4" xfId="32142" xr:uid="{00000000-0005-0000-0000-0000511E0000}"/>
    <cellStyle name="Currency 5 15" xfId="8691" xr:uid="{00000000-0005-0000-0000-0000521E0000}"/>
    <cellStyle name="Currency 5 15 2" xfId="21313" xr:uid="{00000000-0005-0000-0000-0000531E0000}"/>
    <cellStyle name="Currency 5 15 2 2" xfId="56529" xr:uid="{00000000-0005-0000-0000-0000541E0000}"/>
    <cellStyle name="Currency 5 15 3" xfId="43932" xr:uid="{00000000-0005-0000-0000-0000551E0000}"/>
    <cellStyle name="Currency 5 15 4" xfId="33918" xr:uid="{00000000-0005-0000-0000-0000561E0000}"/>
    <cellStyle name="Currency 5 16" xfId="10490" xr:uid="{00000000-0005-0000-0000-0000571E0000}"/>
    <cellStyle name="Currency 5 16 2" xfId="23101" xr:uid="{00000000-0005-0000-0000-0000581E0000}"/>
    <cellStyle name="Currency 5 16 2 2" xfId="58317" xr:uid="{00000000-0005-0000-0000-0000591E0000}"/>
    <cellStyle name="Currency 5 16 3" xfId="45720" xr:uid="{00000000-0005-0000-0000-00005A1E0000}"/>
    <cellStyle name="Currency 5 16 4" xfId="35706" xr:uid="{00000000-0005-0000-0000-00005B1E0000}"/>
    <cellStyle name="Currency 5 17" xfId="14852" xr:uid="{00000000-0005-0000-0000-00005C1E0000}"/>
    <cellStyle name="Currency 5 17 2" xfId="50069" xr:uid="{00000000-0005-0000-0000-00005D1E0000}"/>
    <cellStyle name="Currency 5 17 3" xfId="27458" xr:uid="{00000000-0005-0000-0000-00005E1E0000}"/>
    <cellStyle name="Currency 5 18" xfId="12266" xr:uid="{00000000-0005-0000-0000-00005F1E0000}"/>
    <cellStyle name="Currency 5 18 2" xfId="47484" xr:uid="{00000000-0005-0000-0000-0000601E0000}"/>
    <cellStyle name="Currency 5 19" xfId="37471" xr:uid="{00000000-0005-0000-0000-0000611E0000}"/>
    <cellStyle name="Currency 5 2" xfId="934" xr:uid="{00000000-0005-0000-0000-0000621E0000}"/>
    <cellStyle name="Currency 5 2 10" xfId="5454" xr:uid="{00000000-0005-0000-0000-0000631E0000}"/>
    <cellStyle name="Currency 5 2 10 2" xfId="18084" xr:uid="{00000000-0005-0000-0000-0000641E0000}"/>
    <cellStyle name="Currency 5 2 10 2 2" xfId="53300" xr:uid="{00000000-0005-0000-0000-0000651E0000}"/>
    <cellStyle name="Currency 5 2 10 3" xfId="40703" xr:uid="{00000000-0005-0000-0000-0000661E0000}"/>
    <cellStyle name="Currency 5 2 10 4" xfId="30689" xr:uid="{00000000-0005-0000-0000-0000671E0000}"/>
    <cellStyle name="Currency 5 2 11" xfId="6910" xr:uid="{00000000-0005-0000-0000-0000681E0000}"/>
    <cellStyle name="Currency 5 2 11 2" xfId="19538" xr:uid="{00000000-0005-0000-0000-0000691E0000}"/>
    <cellStyle name="Currency 5 2 11 2 2" xfId="54754" xr:uid="{00000000-0005-0000-0000-00006A1E0000}"/>
    <cellStyle name="Currency 5 2 11 3" xfId="42157" xr:uid="{00000000-0005-0000-0000-00006B1E0000}"/>
    <cellStyle name="Currency 5 2 11 4" xfId="32143" xr:uid="{00000000-0005-0000-0000-00006C1E0000}"/>
    <cellStyle name="Currency 5 2 12" xfId="8692" xr:uid="{00000000-0005-0000-0000-00006D1E0000}"/>
    <cellStyle name="Currency 5 2 12 2" xfId="21314" xr:uid="{00000000-0005-0000-0000-00006E1E0000}"/>
    <cellStyle name="Currency 5 2 12 2 2" xfId="56530" xr:uid="{00000000-0005-0000-0000-00006F1E0000}"/>
    <cellStyle name="Currency 5 2 12 3" xfId="43933" xr:uid="{00000000-0005-0000-0000-0000701E0000}"/>
    <cellStyle name="Currency 5 2 12 4" xfId="33919" xr:uid="{00000000-0005-0000-0000-0000711E0000}"/>
    <cellStyle name="Currency 5 2 13" xfId="10491" xr:uid="{00000000-0005-0000-0000-0000721E0000}"/>
    <cellStyle name="Currency 5 2 13 2" xfId="23102" xr:uid="{00000000-0005-0000-0000-0000731E0000}"/>
    <cellStyle name="Currency 5 2 13 2 2" xfId="58318" xr:uid="{00000000-0005-0000-0000-0000741E0000}"/>
    <cellStyle name="Currency 5 2 13 3" xfId="45721" xr:uid="{00000000-0005-0000-0000-0000751E0000}"/>
    <cellStyle name="Currency 5 2 13 4" xfId="35707" xr:uid="{00000000-0005-0000-0000-0000761E0000}"/>
    <cellStyle name="Currency 5 2 14" xfId="14853" xr:uid="{00000000-0005-0000-0000-0000771E0000}"/>
    <cellStyle name="Currency 5 2 14 2" xfId="50070" xr:uid="{00000000-0005-0000-0000-0000781E0000}"/>
    <cellStyle name="Currency 5 2 14 3" xfId="27459" xr:uid="{00000000-0005-0000-0000-0000791E0000}"/>
    <cellStyle name="Currency 5 2 15" xfId="12267" xr:uid="{00000000-0005-0000-0000-00007A1E0000}"/>
    <cellStyle name="Currency 5 2 15 2" xfId="47485" xr:uid="{00000000-0005-0000-0000-00007B1E0000}"/>
    <cellStyle name="Currency 5 2 16" xfId="37472" xr:uid="{00000000-0005-0000-0000-00007C1E0000}"/>
    <cellStyle name="Currency 5 2 17" xfId="24874" xr:uid="{00000000-0005-0000-0000-00007D1E0000}"/>
    <cellStyle name="Currency 5 2 18" xfId="60087" xr:uid="{00000000-0005-0000-0000-00007E1E0000}"/>
    <cellStyle name="Currency 5 2 2" xfId="935" xr:uid="{00000000-0005-0000-0000-00007F1E0000}"/>
    <cellStyle name="Currency 5 2 2 10" xfId="6984" xr:uid="{00000000-0005-0000-0000-0000801E0000}"/>
    <cellStyle name="Currency 5 2 2 10 2" xfId="19610" xr:uid="{00000000-0005-0000-0000-0000811E0000}"/>
    <cellStyle name="Currency 5 2 2 10 2 2" xfId="54826" xr:uid="{00000000-0005-0000-0000-0000821E0000}"/>
    <cellStyle name="Currency 5 2 2 10 3" xfId="42229" xr:uid="{00000000-0005-0000-0000-0000831E0000}"/>
    <cellStyle name="Currency 5 2 2 10 4" xfId="32215" xr:uid="{00000000-0005-0000-0000-0000841E0000}"/>
    <cellStyle name="Currency 5 2 2 11" xfId="8765" xr:uid="{00000000-0005-0000-0000-0000851E0000}"/>
    <cellStyle name="Currency 5 2 2 11 2" xfId="21386" xr:uid="{00000000-0005-0000-0000-0000861E0000}"/>
    <cellStyle name="Currency 5 2 2 11 2 2" xfId="56602" xr:uid="{00000000-0005-0000-0000-0000871E0000}"/>
    <cellStyle name="Currency 5 2 2 11 3" xfId="44005" xr:uid="{00000000-0005-0000-0000-0000881E0000}"/>
    <cellStyle name="Currency 5 2 2 11 4" xfId="33991" xr:uid="{00000000-0005-0000-0000-0000891E0000}"/>
    <cellStyle name="Currency 5 2 2 12" xfId="10492" xr:uid="{00000000-0005-0000-0000-00008A1E0000}"/>
    <cellStyle name="Currency 5 2 2 12 2" xfId="23103" xr:uid="{00000000-0005-0000-0000-00008B1E0000}"/>
    <cellStyle name="Currency 5 2 2 12 2 2" xfId="58319" xr:uid="{00000000-0005-0000-0000-00008C1E0000}"/>
    <cellStyle name="Currency 5 2 2 12 3" xfId="45722" xr:uid="{00000000-0005-0000-0000-00008D1E0000}"/>
    <cellStyle name="Currency 5 2 2 12 4" xfId="35708" xr:uid="{00000000-0005-0000-0000-00008E1E0000}"/>
    <cellStyle name="Currency 5 2 2 13" xfId="14925" xr:uid="{00000000-0005-0000-0000-00008F1E0000}"/>
    <cellStyle name="Currency 5 2 2 13 2" xfId="50142" xr:uid="{00000000-0005-0000-0000-0000901E0000}"/>
    <cellStyle name="Currency 5 2 2 13 3" xfId="27531" xr:uid="{00000000-0005-0000-0000-0000911E0000}"/>
    <cellStyle name="Currency 5 2 2 14" xfId="12339" xr:uid="{00000000-0005-0000-0000-0000921E0000}"/>
    <cellStyle name="Currency 5 2 2 14 2" xfId="47557" xr:uid="{00000000-0005-0000-0000-0000931E0000}"/>
    <cellStyle name="Currency 5 2 2 15" xfId="37544" xr:uid="{00000000-0005-0000-0000-0000941E0000}"/>
    <cellStyle name="Currency 5 2 2 16" xfId="24946" xr:uid="{00000000-0005-0000-0000-0000951E0000}"/>
    <cellStyle name="Currency 5 2 2 17" xfId="60159" xr:uid="{00000000-0005-0000-0000-0000961E0000}"/>
    <cellStyle name="Currency 5 2 2 2" xfId="936" xr:uid="{00000000-0005-0000-0000-0000971E0000}"/>
    <cellStyle name="Currency 5 2 2 2 10" xfId="10493" xr:uid="{00000000-0005-0000-0000-0000981E0000}"/>
    <cellStyle name="Currency 5 2 2 2 10 2" xfId="23104" xr:uid="{00000000-0005-0000-0000-0000991E0000}"/>
    <cellStyle name="Currency 5 2 2 2 10 2 2" xfId="58320" xr:uid="{00000000-0005-0000-0000-00009A1E0000}"/>
    <cellStyle name="Currency 5 2 2 2 10 3" xfId="45723" xr:uid="{00000000-0005-0000-0000-00009B1E0000}"/>
    <cellStyle name="Currency 5 2 2 2 10 4" xfId="35709" xr:uid="{00000000-0005-0000-0000-00009C1E0000}"/>
    <cellStyle name="Currency 5 2 2 2 11" xfId="15080" xr:uid="{00000000-0005-0000-0000-00009D1E0000}"/>
    <cellStyle name="Currency 5 2 2 2 11 2" xfId="50296" xr:uid="{00000000-0005-0000-0000-00009E1E0000}"/>
    <cellStyle name="Currency 5 2 2 2 11 3" xfId="27685" xr:uid="{00000000-0005-0000-0000-00009F1E0000}"/>
    <cellStyle name="Currency 5 2 2 2 12" xfId="12493" xr:uid="{00000000-0005-0000-0000-0000A01E0000}"/>
    <cellStyle name="Currency 5 2 2 2 12 2" xfId="47711" xr:uid="{00000000-0005-0000-0000-0000A11E0000}"/>
    <cellStyle name="Currency 5 2 2 2 13" xfId="37699" xr:uid="{00000000-0005-0000-0000-0000A21E0000}"/>
    <cellStyle name="Currency 5 2 2 2 14" xfId="25100" xr:uid="{00000000-0005-0000-0000-0000A31E0000}"/>
    <cellStyle name="Currency 5 2 2 2 15" xfId="60313" xr:uid="{00000000-0005-0000-0000-0000A41E0000}"/>
    <cellStyle name="Currency 5 2 2 2 2" xfId="3216" xr:uid="{00000000-0005-0000-0000-0000A51E0000}"/>
    <cellStyle name="Currency 5 2 2 2 2 10" xfId="25584" xr:uid="{00000000-0005-0000-0000-0000A61E0000}"/>
    <cellStyle name="Currency 5 2 2 2 2 11" xfId="61119" xr:uid="{00000000-0005-0000-0000-0000A71E0000}"/>
    <cellStyle name="Currency 5 2 2 2 2 2" xfId="5016" xr:uid="{00000000-0005-0000-0000-0000A81E0000}"/>
    <cellStyle name="Currency 5 2 2 2 2 2 2" xfId="17662" xr:uid="{00000000-0005-0000-0000-0000A91E0000}"/>
    <cellStyle name="Currency 5 2 2 2 2 2 2 2" xfId="52878" xr:uid="{00000000-0005-0000-0000-0000AA1E0000}"/>
    <cellStyle name="Currency 5 2 2 2 2 2 2 3" xfId="30267" xr:uid="{00000000-0005-0000-0000-0000AB1E0000}"/>
    <cellStyle name="Currency 5 2 2 2 2 2 3" xfId="14108" xr:uid="{00000000-0005-0000-0000-0000AC1E0000}"/>
    <cellStyle name="Currency 5 2 2 2 2 2 3 2" xfId="49326" xr:uid="{00000000-0005-0000-0000-0000AD1E0000}"/>
    <cellStyle name="Currency 5 2 2 2 2 2 4" xfId="40281" xr:uid="{00000000-0005-0000-0000-0000AE1E0000}"/>
    <cellStyle name="Currency 5 2 2 2 2 2 5" xfId="26715" xr:uid="{00000000-0005-0000-0000-0000AF1E0000}"/>
    <cellStyle name="Currency 5 2 2 2 2 3" xfId="6486" xr:uid="{00000000-0005-0000-0000-0000B01E0000}"/>
    <cellStyle name="Currency 5 2 2 2 2 3 2" xfId="19116" xr:uid="{00000000-0005-0000-0000-0000B11E0000}"/>
    <cellStyle name="Currency 5 2 2 2 2 3 2 2" xfId="54332" xr:uid="{00000000-0005-0000-0000-0000B21E0000}"/>
    <cellStyle name="Currency 5 2 2 2 2 3 3" xfId="41735" xr:uid="{00000000-0005-0000-0000-0000B31E0000}"/>
    <cellStyle name="Currency 5 2 2 2 2 3 4" xfId="31721" xr:uid="{00000000-0005-0000-0000-0000B41E0000}"/>
    <cellStyle name="Currency 5 2 2 2 2 4" xfId="7945" xr:uid="{00000000-0005-0000-0000-0000B51E0000}"/>
    <cellStyle name="Currency 5 2 2 2 2 4 2" xfId="20570" xr:uid="{00000000-0005-0000-0000-0000B61E0000}"/>
    <cellStyle name="Currency 5 2 2 2 2 4 2 2" xfId="55786" xr:uid="{00000000-0005-0000-0000-0000B71E0000}"/>
    <cellStyle name="Currency 5 2 2 2 2 4 3" xfId="43189" xr:uid="{00000000-0005-0000-0000-0000B81E0000}"/>
    <cellStyle name="Currency 5 2 2 2 2 4 4" xfId="33175" xr:uid="{00000000-0005-0000-0000-0000B91E0000}"/>
    <cellStyle name="Currency 5 2 2 2 2 5" xfId="9726" xr:uid="{00000000-0005-0000-0000-0000BA1E0000}"/>
    <cellStyle name="Currency 5 2 2 2 2 5 2" xfId="22346" xr:uid="{00000000-0005-0000-0000-0000BB1E0000}"/>
    <cellStyle name="Currency 5 2 2 2 2 5 2 2" xfId="57562" xr:uid="{00000000-0005-0000-0000-0000BC1E0000}"/>
    <cellStyle name="Currency 5 2 2 2 2 5 3" xfId="44965" xr:uid="{00000000-0005-0000-0000-0000BD1E0000}"/>
    <cellStyle name="Currency 5 2 2 2 2 5 4" xfId="34951" xr:uid="{00000000-0005-0000-0000-0000BE1E0000}"/>
    <cellStyle name="Currency 5 2 2 2 2 6" xfId="11519" xr:uid="{00000000-0005-0000-0000-0000BF1E0000}"/>
    <cellStyle name="Currency 5 2 2 2 2 6 2" xfId="24122" xr:uid="{00000000-0005-0000-0000-0000C01E0000}"/>
    <cellStyle name="Currency 5 2 2 2 2 6 2 2" xfId="59338" xr:uid="{00000000-0005-0000-0000-0000C11E0000}"/>
    <cellStyle name="Currency 5 2 2 2 2 6 3" xfId="46741" xr:uid="{00000000-0005-0000-0000-0000C21E0000}"/>
    <cellStyle name="Currency 5 2 2 2 2 6 4" xfId="36727" xr:uid="{00000000-0005-0000-0000-0000C31E0000}"/>
    <cellStyle name="Currency 5 2 2 2 2 7" xfId="15886" xr:uid="{00000000-0005-0000-0000-0000C41E0000}"/>
    <cellStyle name="Currency 5 2 2 2 2 7 2" xfId="51102" xr:uid="{00000000-0005-0000-0000-0000C51E0000}"/>
    <cellStyle name="Currency 5 2 2 2 2 7 3" xfId="28491" xr:uid="{00000000-0005-0000-0000-0000C61E0000}"/>
    <cellStyle name="Currency 5 2 2 2 2 8" xfId="12977" xr:uid="{00000000-0005-0000-0000-0000C71E0000}"/>
    <cellStyle name="Currency 5 2 2 2 2 8 2" xfId="48195" xr:uid="{00000000-0005-0000-0000-0000C81E0000}"/>
    <cellStyle name="Currency 5 2 2 2 2 9" xfId="38505" xr:uid="{00000000-0005-0000-0000-0000C91E0000}"/>
    <cellStyle name="Currency 5 2 2 2 3" xfId="3545" xr:uid="{00000000-0005-0000-0000-0000CA1E0000}"/>
    <cellStyle name="Currency 5 2 2 2 3 10" xfId="27040" xr:uid="{00000000-0005-0000-0000-0000CB1E0000}"/>
    <cellStyle name="Currency 5 2 2 2 3 11" xfId="61444" xr:uid="{00000000-0005-0000-0000-0000CC1E0000}"/>
    <cellStyle name="Currency 5 2 2 2 3 2" xfId="5341" xr:uid="{00000000-0005-0000-0000-0000CD1E0000}"/>
    <cellStyle name="Currency 5 2 2 2 3 2 2" xfId="17987" xr:uid="{00000000-0005-0000-0000-0000CE1E0000}"/>
    <cellStyle name="Currency 5 2 2 2 3 2 2 2" xfId="53203" xr:uid="{00000000-0005-0000-0000-0000CF1E0000}"/>
    <cellStyle name="Currency 5 2 2 2 3 2 3" xfId="40606" xr:uid="{00000000-0005-0000-0000-0000D01E0000}"/>
    <cellStyle name="Currency 5 2 2 2 3 2 4" xfId="30592" xr:uid="{00000000-0005-0000-0000-0000D11E0000}"/>
    <cellStyle name="Currency 5 2 2 2 3 3" xfId="6811" xr:uid="{00000000-0005-0000-0000-0000D21E0000}"/>
    <cellStyle name="Currency 5 2 2 2 3 3 2" xfId="19441" xr:uid="{00000000-0005-0000-0000-0000D31E0000}"/>
    <cellStyle name="Currency 5 2 2 2 3 3 2 2" xfId="54657" xr:uid="{00000000-0005-0000-0000-0000D41E0000}"/>
    <cellStyle name="Currency 5 2 2 2 3 3 3" xfId="42060" xr:uid="{00000000-0005-0000-0000-0000D51E0000}"/>
    <cellStyle name="Currency 5 2 2 2 3 3 4" xfId="32046" xr:uid="{00000000-0005-0000-0000-0000D61E0000}"/>
    <cellStyle name="Currency 5 2 2 2 3 4" xfId="8270" xr:uid="{00000000-0005-0000-0000-0000D71E0000}"/>
    <cellStyle name="Currency 5 2 2 2 3 4 2" xfId="20895" xr:uid="{00000000-0005-0000-0000-0000D81E0000}"/>
    <cellStyle name="Currency 5 2 2 2 3 4 2 2" xfId="56111" xr:uid="{00000000-0005-0000-0000-0000D91E0000}"/>
    <cellStyle name="Currency 5 2 2 2 3 4 3" xfId="43514" xr:uid="{00000000-0005-0000-0000-0000DA1E0000}"/>
    <cellStyle name="Currency 5 2 2 2 3 4 4" xfId="33500" xr:uid="{00000000-0005-0000-0000-0000DB1E0000}"/>
    <cellStyle name="Currency 5 2 2 2 3 5" xfId="10051" xr:uid="{00000000-0005-0000-0000-0000DC1E0000}"/>
    <cellStyle name="Currency 5 2 2 2 3 5 2" xfId="22671" xr:uid="{00000000-0005-0000-0000-0000DD1E0000}"/>
    <cellStyle name="Currency 5 2 2 2 3 5 2 2" xfId="57887" xr:uid="{00000000-0005-0000-0000-0000DE1E0000}"/>
    <cellStyle name="Currency 5 2 2 2 3 5 3" xfId="45290" xr:uid="{00000000-0005-0000-0000-0000DF1E0000}"/>
    <cellStyle name="Currency 5 2 2 2 3 5 4" xfId="35276" xr:uid="{00000000-0005-0000-0000-0000E01E0000}"/>
    <cellStyle name="Currency 5 2 2 2 3 6" xfId="11844" xr:uid="{00000000-0005-0000-0000-0000E11E0000}"/>
    <cellStyle name="Currency 5 2 2 2 3 6 2" xfId="24447" xr:uid="{00000000-0005-0000-0000-0000E21E0000}"/>
    <cellStyle name="Currency 5 2 2 2 3 6 2 2" xfId="59663" xr:uid="{00000000-0005-0000-0000-0000E31E0000}"/>
    <cellStyle name="Currency 5 2 2 2 3 6 3" xfId="47066" xr:uid="{00000000-0005-0000-0000-0000E41E0000}"/>
    <cellStyle name="Currency 5 2 2 2 3 6 4" xfId="37052" xr:uid="{00000000-0005-0000-0000-0000E51E0000}"/>
    <cellStyle name="Currency 5 2 2 2 3 7" xfId="16211" xr:uid="{00000000-0005-0000-0000-0000E61E0000}"/>
    <cellStyle name="Currency 5 2 2 2 3 7 2" xfId="51427" xr:uid="{00000000-0005-0000-0000-0000E71E0000}"/>
    <cellStyle name="Currency 5 2 2 2 3 7 3" xfId="28816" xr:uid="{00000000-0005-0000-0000-0000E81E0000}"/>
    <cellStyle name="Currency 5 2 2 2 3 8" xfId="14433" xr:uid="{00000000-0005-0000-0000-0000E91E0000}"/>
    <cellStyle name="Currency 5 2 2 2 3 8 2" xfId="49651" xr:uid="{00000000-0005-0000-0000-0000EA1E0000}"/>
    <cellStyle name="Currency 5 2 2 2 3 9" xfId="38830" xr:uid="{00000000-0005-0000-0000-0000EB1E0000}"/>
    <cellStyle name="Currency 5 2 2 2 4" xfId="2707" xr:uid="{00000000-0005-0000-0000-0000EC1E0000}"/>
    <cellStyle name="Currency 5 2 2 2 4 10" xfId="26231" xr:uid="{00000000-0005-0000-0000-0000ED1E0000}"/>
    <cellStyle name="Currency 5 2 2 2 4 11" xfId="60635" xr:uid="{00000000-0005-0000-0000-0000EE1E0000}"/>
    <cellStyle name="Currency 5 2 2 2 4 2" xfId="4532" xr:uid="{00000000-0005-0000-0000-0000EF1E0000}"/>
    <cellStyle name="Currency 5 2 2 2 4 2 2" xfId="17178" xr:uid="{00000000-0005-0000-0000-0000F01E0000}"/>
    <cellStyle name="Currency 5 2 2 2 4 2 2 2" xfId="52394" xr:uid="{00000000-0005-0000-0000-0000F11E0000}"/>
    <cellStyle name="Currency 5 2 2 2 4 2 3" xfId="39797" xr:uid="{00000000-0005-0000-0000-0000F21E0000}"/>
    <cellStyle name="Currency 5 2 2 2 4 2 4" xfId="29783" xr:uid="{00000000-0005-0000-0000-0000F31E0000}"/>
    <cellStyle name="Currency 5 2 2 2 4 3" xfId="6002" xr:uid="{00000000-0005-0000-0000-0000F41E0000}"/>
    <cellStyle name="Currency 5 2 2 2 4 3 2" xfId="18632" xr:uid="{00000000-0005-0000-0000-0000F51E0000}"/>
    <cellStyle name="Currency 5 2 2 2 4 3 2 2" xfId="53848" xr:uid="{00000000-0005-0000-0000-0000F61E0000}"/>
    <cellStyle name="Currency 5 2 2 2 4 3 3" xfId="41251" xr:uid="{00000000-0005-0000-0000-0000F71E0000}"/>
    <cellStyle name="Currency 5 2 2 2 4 3 4" xfId="31237" xr:uid="{00000000-0005-0000-0000-0000F81E0000}"/>
    <cellStyle name="Currency 5 2 2 2 4 4" xfId="7461" xr:uid="{00000000-0005-0000-0000-0000F91E0000}"/>
    <cellStyle name="Currency 5 2 2 2 4 4 2" xfId="20086" xr:uid="{00000000-0005-0000-0000-0000FA1E0000}"/>
    <cellStyle name="Currency 5 2 2 2 4 4 2 2" xfId="55302" xr:uid="{00000000-0005-0000-0000-0000FB1E0000}"/>
    <cellStyle name="Currency 5 2 2 2 4 4 3" xfId="42705" xr:uid="{00000000-0005-0000-0000-0000FC1E0000}"/>
    <cellStyle name="Currency 5 2 2 2 4 4 4" xfId="32691" xr:uid="{00000000-0005-0000-0000-0000FD1E0000}"/>
    <cellStyle name="Currency 5 2 2 2 4 5" xfId="9242" xr:uid="{00000000-0005-0000-0000-0000FE1E0000}"/>
    <cellStyle name="Currency 5 2 2 2 4 5 2" xfId="21862" xr:uid="{00000000-0005-0000-0000-0000FF1E0000}"/>
    <cellStyle name="Currency 5 2 2 2 4 5 2 2" xfId="57078" xr:uid="{00000000-0005-0000-0000-0000001F0000}"/>
    <cellStyle name="Currency 5 2 2 2 4 5 3" xfId="44481" xr:uid="{00000000-0005-0000-0000-0000011F0000}"/>
    <cellStyle name="Currency 5 2 2 2 4 5 4" xfId="34467" xr:uid="{00000000-0005-0000-0000-0000021F0000}"/>
    <cellStyle name="Currency 5 2 2 2 4 6" xfId="11035" xr:uid="{00000000-0005-0000-0000-0000031F0000}"/>
    <cellStyle name="Currency 5 2 2 2 4 6 2" xfId="23638" xr:uid="{00000000-0005-0000-0000-0000041F0000}"/>
    <cellStyle name="Currency 5 2 2 2 4 6 2 2" xfId="58854" xr:uid="{00000000-0005-0000-0000-0000051F0000}"/>
    <cellStyle name="Currency 5 2 2 2 4 6 3" xfId="46257" xr:uid="{00000000-0005-0000-0000-0000061F0000}"/>
    <cellStyle name="Currency 5 2 2 2 4 6 4" xfId="36243" xr:uid="{00000000-0005-0000-0000-0000071F0000}"/>
    <cellStyle name="Currency 5 2 2 2 4 7" xfId="15402" xr:uid="{00000000-0005-0000-0000-0000081F0000}"/>
    <cellStyle name="Currency 5 2 2 2 4 7 2" xfId="50618" xr:uid="{00000000-0005-0000-0000-0000091F0000}"/>
    <cellStyle name="Currency 5 2 2 2 4 7 3" xfId="28007" xr:uid="{00000000-0005-0000-0000-00000A1F0000}"/>
    <cellStyle name="Currency 5 2 2 2 4 8" xfId="13624" xr:uid="{00000000-0005-0000-0000-00000B1F0000}"/>
    <cellStyle name="Currency 5 2 2 2 4 8 2" xfId="48842" xr:uid="{00000000-0005-0000-0000-00000C1F0000}"/>
    <cellStyle name="Currency 5 2 2 2 4 9" xfId="38021" xr:uid="{00000000-0005-0000-0000-00000D1F0000}"/>
    <cellStyle name="Currency 5 2 2 2 5" xfId="3870" xr:uid="{00000000-0005-0000-0000-00000E1F0000}"/>
    <cellStyle name="Currency 5 2 2 2 5 2" xfId="8593" xr:uid="{00000000-0005-0000-0000-00000F1F0000}"/>
    <cellStyle name="Currency 5 2 2 2 5 2 2" xfId="21218" xr:uid="{00000000-0005-0000-0000-0000101F0000}"/>
    <cellStyle name="Currency 5 2 2 2 5 2 2 2" xfId="56434" xr:uid="{00000000-0005-0000-0000-0000111F0000}"/>
    <cellStyle name="Currency 5 2 2 2 5 2 3" xfId="43837" xr:uid="{00000000-0005-0000-0000-0000121F0000}"/>
    <cellStyle name="Currency 5 2 2 2 5 2 4" xfId="33823" xr:uid="{00000000-0005-0000-0000-0000131F0000}"/>
    <cellStyle name="Currency 5 2 2 2 5 3" xfId="10374" xr:uid="{00000000-0005-0000-0000-0000141F0000}"/>
    <cellStyle name="Currency 5 2 2 2 5 3 2" xfId="22994" xr:uid="{00000000-0005-0000-0000-0000151F0000}"/>
    <cellStyle name="Currency 5 2 2 2 5 3 2 2" xfId="58210" xr:uid="{00000000-0005-0000-0000-0000161F0000}"/>
    <cellStyle name="Currency 5 2 2 2 5 3 3" xfId="45613" xr:uid="{00000000-0005-0000-0000-0000171F0000}"/>
    <cellStyle name="Currency 5 2 2 2 5 3 4" xfId="35599" xr:uid="{00000000-0005-0000-0000-0000181F0000}"/>
    <cellStyle name="Currency 5 2 2 2 5 4" xfId="12169" xr:uid="{00000000-0005-0000-0000-0000191F0000}"/>
    <cellStyle name="Currency 5 2 2 2 5 4 2" xfId="24770" xr:uid="{00000000-0005-0000-0000-00001A1F0000}"/>
    <cellStyle name="Currency 5 2 2 2 5 4 2 2" xfId="59986" xr:uid="{00000000-0005-0000-0000-00001B1F0000}"/>
    <cellStyle name="Currency 5 2 2 2 5 4 3" xfId="47389" xr:uid="{00000000-0005-0000-0000-00001C1F0000}"/>
    <cellStyle name="Currency 5 2 2 2 5 4 4" xfId="37375" xr:uid="{00000000-0005-0000-0000-00001D1F0000}"/>
    <cellStyle name="Currency 5 2 2 2 5 5" xfId="16534" xr:uid="{00000000-0005-0000-0000-00001E1F0000}"/>
    <cellStyle name="Currency 5 2 2 2 5 5 2" xfId="51750" xr:uid="{00000000-0005-0000-0000-00001F1F0000}"/>
    <cellStyle name="Currency 5 2 2 2 5 5 3" xfId="29139" xr:uid="{00000000-0005-0000-0000-0000201F0000}"/>
    <cellStyle name="Currency 5 2 2 2 5 6" xfId="14756" xr:uid="{00000000-0005-0000-0000-0000211F0000}"/>
    <cellStyle name="Currency 5 2 2 2 5 6 2" xfId="49974" xr:uid="{00000000-0005-0000-0000-0000221F0000}"/>
    <cellStyle name="Currency 5 2 2 2 5 7" xfId="39153" xr:uid="{00000000-0005-0000-0000-0000231F0000}"/>
    <cellStyle name="Currency 5 2 2 2 5 8" xfId="27363" xr:uid="{00000000-0005-0000-0000-0000241F0000}"/>
    <cellStyle name="Currency 5 2 2 2 6" xfId="4210" xr:uid="{00000000-0005-0000-0000-0000251F0000}"/>
    <cellStyle name="Currency 5 2 2 2 6 2" xfId="16856" xr:uid="{00000000-0005-0000-0000-0000261F0000}"/>
    <cellStyle name="Currency 5 2 2 2 6 2 2" xfId="52072" xr:uid="{00000000-0005-0000-0000-0000271F0000}"/>
    <cellStyle name="Currency 5 2 2 2 6 2 3" xfId="29461" xr:uid="{00000000-0005-0000-0000-0000281F0000}"/>
    <cellStyle name="Currency 5 2 2 2 6 3" xfId="13302" xr:uid="{00000000-0005-0000-0000-0000291F0000}"/>
    <cellStyle name="Currency 5 2 2 2 6 3 2" xfId="48520" xr:uid="{00000000-0005-0000-0000-00002A1F0000}"/>
    <cellStyle name="Currency 5 2 2 2 6 4" xfId="39475" xr:uid="{00000000-0005-0000-0000-00002B1F0000}"/>
    <cellStyle name="Currency 5 2 2 2 6 5" xfId="25909" xr:uid="{00000000-0005-0000-0000-00002C1F0000}"/>
    <cellStyle name="Currency 5 2 2 2 7" xfId="5680" xr:uid="{00000000-0005-0000-0000-00002D1F0000}"/>
    <cellStyle name="Currency 5 2 2 2 7 2" xfId="18310" xr:uid="{00000000-0005-0000-0000-00002E1F0000}"/>
    <cellStyle name="Currency 5 2 2 2 7 2 2" xfId="53526" xr:uid="{00000000-0005-0000-0000-00002F1F0000}"/>
    <cellStyle name="Currency 5 2 2 2 7 3" xfId="40929" xr:uid="{00000000-0005-0000-0000-0000301F0000}"/>
    <cellStyle name="Currency 5 2 2 2 7 4" xfId="30915" xr:uid="{00000000-0005-0000-0000-0000311F0000}"/>
    <cellStyle name="Currency 5 2 2 2 8" xfId="7139" xr:uid="{00000000-0005-0000-0000-0000321F0000}"/>
    <cellStyle name="Currency 5 2 2 2 8 2" xfId="19764" xr:uid="{00000000-0005-0000-0000-0000331F0000}"/>
    <cellStyle name="Currency 5 2 2 2 8 2 2" xfId="54980" xr:uid="{00000000-0005-0000-0000-0000341F0000}"/>
    <cellStyle name="Currency 5 2 2 2 8 3" xfId="42383" xr:uid="{00000000-0005-0000-0000-0000351F0000}"/>
    <cellStyle name="Currency 5 2 2 2 8 4" xfId="32369" xr:uid="{00000000-0005-0000-0000-0000361F0000}"/>
    <cellStyle name="Currency 5 2 2 2 9" xfId="8920" xr:uid="{00000000-0005-0000-0000-0000371F0000}"/>
    <cellStyle name="Currency 5 2 2 2 9 2" xfId="21540" xr:uid="{00000000-0005-0000-0000-0000381F0000}"/>
    <cellStyle name="Currency 5 2 2 2 9 2 2" xfId="56756" xr:uid="{00000000-0005-0000-0000-0000391F0000}"/>
    <cellStyle name="Currency 5 2 2 2 9 3" xfId="44159" xr:uid="{00000000-0005-0000-0000-00003A1F0000}"/>
    <cellStyle name="Currency 5 2 2 2 9 4" xfId="34145" xr:uid="{00000000-0005-0000-0000-00003B1F0000}"/>
    <cellStyle name="Currency 5 2 2 3" xfId="3056" xr:uid="{00000000-0005-0000-0000-00003C1F0000}"/>
    <cellStyle name="Currency 5 2 2 3 10" xfId="25427" xr:uid="{00000000-0005-0000-0000-00003D1F0000}"/>
    <cellStyle name="Currency 5 2 2 3 11" xfId="60962" xr:uid="{00000000-0005-0000-0000-00003E1F0000}"/>
    <cellStyle name="Currency 5 2 2 3 2" xfId="4859" xr:uid="{00000000-0005-0000-0000-00003F1F0000}"/>
    <cellStyle name="Currency 5 2 2 3 2 2" xfId="17505" xr:uid="{00000000-0005-0000-0000-0000401F0000}"/>
    <cellStyle name="Currency 5 2 2 3 2 2 2" xfId="52721" xr:uid="{00000000-0005-0000-0000-0000411F0000}"/>
    <cellStyle name="Currency 5 2 2 3 2 2 3" xfId="30110" xr:uid="{00000000-0005-0000-0000-0000421F0000}"/>
    <cellStyle name="Currency 5 2 2 3 2 3" xfId="13951" xr:uid="{00000000-0005-0000-0000-0000431F0000}"/>
    <cellStyle name="Currency 5 2 2 3 2 3 2" xfId="49169" xr:uid="{00000000-0005-0000-0000-0000441F0000}"/>
    <cellStyle name="Currency 5 2 2 3 2 4" xfId="40124" xr:uid="{00000000-0005-0000-0000-0000451F0000}"/>
    <cellStyle name="Currency 5 2 2 3 2 5" xfId="26558" xr:uid="{00000000-0005-0000-0000-0000461F0000}"/>
    <cellStyle name="Currency 5 2 2 3 3" xfId="6329" xr:uid="{00000000-0005-0000-0000-0000471F0000}"/>
    <cellStyle name="Currency 5 2 2 3 3 2" xfId="18959" xr:uid="{00000000-0005-0000-0000-0000481F0000}"/>
    <cellStyle name="Currency 5 2 2 3 3 2 2" xfId="54175" xr:uid="{00000000-0005-0000-0000-0000491F0000}"/>
    <cellStyle name="Currency 5 2 2 3 3 3" xfId="41578" xr:uid="{00000000-0005-0000-0000-00004A1F0000}"/>
    <cellStyle name="Currency 5 2 2 3 3 4" xfId="31564" xr:uid="{00000000-0005-0000-0000-00004B1F0000}"/>
    <cellStyle name="Currency 5 2 2 3 4" xfId="7788" xr:uid="{00000000-0005-0000-0000-00004C1F0000}"/>
    <cellStyle name="Currency 5 2 2 3 4 2" xfId="20413" xr:uid="{00000000-0005-0000-0000-00004D1F0000}"/>
    <cellStyle name="Currency 5 2 2 3 4 2 2" xfId="55629" xr:uid="{00000000-0005-0000-0000-00004E1F0000}"/>
    <cellStyle name="Currency 5 2 2 3 4 3" xfId="43032" xr:uid="{00000000-0005-0000-0000-00004F1F0000}"/>
    <cellStyle name="Currency 5 2 2 3 4 4" xfId="33018" xr:uid="{00000000-0005-0000-0000-0000501F0000}"/>
    <cellStyle name="Currency 5 2 2 3 5" xfId="9569" xr:uid="{00000000-0005-0000-0000-0000511F0000}"/>
    <cellStyle name="Currency 5 2 2 3 5 2" xfId="22189" xr:uid="{00000000-0005-0000-0000-0000521F0000}"/>
    <cellStyle name="Currency 5 2 2 3 5 2 2" xfId="57405" xr:uid="{00000000-0005-0000-0000-0000531F0000}"/>
    <cellStyle name="Currency 5 2 2 3 5 3" xfId="44808" xr:uid="{00000000-0005-0000-0000-0000541F0000}"/>
    <cellStyle name="Currency 5 2 2 3 5 4" xfId="34794" xr:uid="{00000000-0005-0000-0000-0000551F0000}"/>
    <cellStyle name="Currency 5 2 2 3 6" xfId="11362" xr:uid="{00000000-0005-0000-0000-0000561F0000}"/>
    <cellStyle name="Currency 5 2 2 3 6 2" xfId="23965" xr:uid="{00000000-0005-0000-0000-0000571F0000}"/>
    <cellStyle name="Currency 5 2 2 3 6 2 2" xfId="59181" xr:uid="{00000000-0005-0000-0000-0000581F0000}"/>
    <cellStyle name="Currency 5 2 2 3 6 3" xfId="46584" xr:uid="{00000000-0005-0000-0000-0000591F0000}"/>
    <cellStyle name="Currency 5 2 2 3 6 4" xfId="36570" xr:uid="{00000000-0005-0000-0000-00005A1F0000}"/>
    <cellStyle name="Currency 5 2 2 3 7" xfId="15729" xr:uid="{00000000-0005-0000-0000-00005B1F0000}"/>
    <cellStyle name="Currency 5 2 2 3 7 2" xfId="50945" xr:uid="{00000000-0005-0000-0000-00005C1F0000}"/>
    <cellStyle name="Currency 5 2 2 3 7 3" xfId="28334" xr:uid="{00000000-0005-0000-0000-00005D1F0000}"/>
    <cellStyle name="Currency 5 2 2 3 8" xfId="12820" xr:uid="{00000000-0005-0000-0000-00005E1F0000}"/>
    <cellStyle name="Currency 5 2 2 3 8 2" xfId="48038" xr:uid="{00000000-0005-0000-0000-00005F1F0000}"/>
    <cellStyle name="Currency 5 2 2 3 9" xfId="38348" xr:uid="{00000000-0005-0000-0000-0000601F0000}"/>
    <cellStyle name="Currency 5 2 2 4" xfId="2883" xr:uid="{00000000-0005-0000-0000-0000611F0000}"/>
    <cellStyle name="Currency 5 2 2 4 10" xfId="25268" xr:uid="{00000000-0005-0000-0000-0000621F0000}"/>
    <cellStyle name="Currency 5 2 2 4 11" xfId="60803" xr:uid="{00000000-0005-0000-0000-0000631F0000}"/>
    <cellStyle name="Currency 5 2 2 4 2" xfId="4700" xr:uid="{00000000-0005-0000-0000-0000641F0000}"/>
    <cellStyle name="Currency 5 2 2 4 2 2" xfId="17346" xr:uid="{00000000-0005-0000-0000-0000651F0000}"/>
    <cellStyle name="Currency 5 2 2 4 2 2 2" xfId="52562" xr:uid="{00000000-0005-0000-0000-0000661F0000}"/>
    <cellStyle name="Currency 5 2 2 4 2 2 3" xfId="29951" xr:uid="{00000000-0005-0000-0000-0000671F0000}"/>
    <cellStyle name="Currency 5 2 2 4 2 3" xfId="13792" xr:uid="{00000000-0005-0000-0000-0000681F0000}"/>
    <cellStyle name="Currency 5 2 2 4 2 3 2" xfId="49010" xr:uid="{00000000-0005-0000-0000-0000691F0000}"/>
    <cellStyle name="Currency 5 2 2 4 2 4" xfId="39965" xr:uid="{00000000-0005-0000-0000-00006A1F0000}"/>
    <cellStyle name="Currency 5 2 2 4 2 5" xfId="26399" xr:uid="{00000000-0005-0000-0000-00006B1F0000}"/>
    <cellStyle name="Currency 5 2 2 4 3" xfId="6170" xr:uid="{00000000-0005-0000-0000-00006C1F0000}"/>
    <cellStyle name="Currency 5 2 2 4 3 2" xfId="18800" xr:uid="{00000000-0005-0000-0000-00006D1F0000}"/>
    <cellStyle name="Currency 5 2 2 4 3 2 2" xfId="54016" xr:uid="{00000000-0005-0000-0000-00006E1F0000}"/>
    <cellStyle name="Currency 5 2 2 4 3 3" xfId="41419" xr:uid="{00000000-0005-0000-0000-00006F1F0000}"/>
    <cellStyle name="Currency 5 2 2 4 3 4" xfId="31405" xr:uid="{00000000-0005-0000-0000-0000701F0000}"/>
    <cellStyle name="Currency 5 2 2 4 4" xfId="7629" xr:uid="{00000000-0005-0000-0000-0000711F0000}"/>
    <cellStyle name="Currency 5 2 2 4 4 2" xfId="20254" xr:uid="{00000000-0005-0000-0000-0000721F0000}"/>
    <cellStyle name="Currency 5 2 2 4 4 2 2" xfId="55470" xr:uid="{00000000-0005-0000-0000-0000731F0000}"/>
    <cellStyle name="Currency 5 2 2 4 4 3" xfId="42873" xr:uid="{00000000-0005-0000-0000-0000741F0000}"/>
    <cellStyle name="Currency 5 2 2 4 4 4" xfId="32859" xr:uid="{00000000-0005-0000-0000-0000751F0000}"/>
    <cellStyle name="Currency 5 2 2 4 5" xfId="9410" xr:uid="{00000000-0005-0000-0000-0000761F0000}"/>
    <cellStyle name="Currency 5 2 2 4 5 2" xfId="22030" xr:uid="{00000000-0005-0000-0000-0000771F0000}"/>
    <cellStyle name="Currency 5 2 2 4 5 2 2" xfId="57246" xr:uid="{00000000-0005-0000-0000-0000781F0000}"/>
    <cellStyle name="Currency 5 2 2 4 5 3" xfId="44649" xr:uid="{00000000-0005-0000-0000-0000791F0000}"/>
    <cellStyle name="Currency 5 2 2 4 5 4" xfId="34635" xr:uid="{00000000-0005-0000-0000-00007A1F0000}"/>
    <cellStyle name="Currency 5 2 2 4 6" xfId="11203" xr:uid="{00000000-0005-0000-0000-00007B1F0000}"/>
    <cellStyle name="Currency 5 2 2 4 6 2" xfId="23806" xr:uid="{00000000-0005-0000-0000-00007C1F0000}"/>
    <cellStyle name="Currency 5 2 2 4 6 2 2" xfId="59022" xr:uid="{00000000-0005-0000-0000-00007D1F0000}"/>
    <cellStyle name="Currency 5 2 2 4 6 3" xfId="46425" xr:uid="{00000000-0005-0000-0000-00007E1F0000}"/>
    <cellStyle name="Currency 5 2 2 4 6 4" xfId="36411" xr:uid="{00000000-0005-0000-0000-00007F1F0000}"/>
    <cellStyle name="Currency 5 2 2 4 7" xfId="15570" xr:uid="{00000000-0005-0000-0000-0000801F0000}"/>
    <cellStyle name="Currency 5 2 2 4 7 2" xfId="50786" xr:uid="{00000000-0005-0000-0000-0000811F0000}"/>
    <cellStyle name="Currency 5 2 2 4 7 3" xfId="28175" xr:uid="{00000000-0005-0000-0000-0000821F0000}"/>
    <cellStyle name="Currency 5 2 2 4 8" xfId="12661" xr:uid="{00000000-0005-0000-0000-0000831F0000}"/>
    <cellStyle name="Currency 5 2 2 4 8 2" xfId="47879" xr:uid="{00000000-0005-0000-0000-0000841F0000}"/>
    <cellStyle name="Currency 5 2 2 4 9" xfId="38189" xr:uid="{00000000-0005-0000-0000-0000851F0000}"/>
    <cellStyle name="Currency 5 2 2 5" xfId="3391" xr:uid="{00000000-0005-0000-0000-0000861F0000}"/>
    <cellStyle name="Currency 5 2 2 5 10" xfId="26886" xr:uid="{00000000-0005-0000-0000-0000871F0000}"/>
    <cellStyle name="Currency 5 2 2 5 11" xfId="61290" xr:uid="{00000000-0005-0000-0000-0000881F0000}"/>
    <cellStyle name="Currency 5 2 2 5 2" xfId="5187" xr:uid="{00000000-0005-0000-0000-0000891F0000}"/>
    <cellStyle name="Currency 5 2 2 5 2 2" xfId="17833" xr:uid="{00000000-0005-0000-0000-00008A1F0000}"/>
    <cellStyle name="Currency 5 2 2 5 2 2 2" xfId="53049" xr:uid="{00000000-0005-0000-0000-00008B1F0000}"/>
    <cellStyle name="Currency 5 2 2 5 2 3" xfId="40452" xr:uid="{00000000-0005-0000-0000-00008C1F0000}"/>
    <cellStyle name="Currency 5 2 2 5 2 4" xfId="30438" xr:uid="{00000000-0005-0000-0000-00008D1F0000}"/>
    <cellStyle name="Currency 5 2 2 5 3" xfId="6657" xr:uid="{00000000-0005-0000-0000-00008E1F0000}"/>
    <cellStyle name="Currency 5 2 2 5 3 2" xfId="19287" xr:uid="{00000000-0005-0000-0000-00008F1F0000}"/>
    <cellStyle name="Currency 5 2 2 5 3 2 2" xfId="54503" xr:uid="{00000000-0005-0000-0000-0000901F0000}"/>
    <cellStyle name="Currency 5 2 2 5 3 3" xfId="41906" xr:uid="{00000000-0005-0000-0000-0000911F0000}"/>
    <cellStyle name="Currency 5 2 2 5 3 4" xfId="31892" xr:uid="{00000000-0005-0000-0000-0000921F0000}"/>
    <cellStyle name="Currency 5 2 2 5 4" xfId="8116" xr:uid="{00000000-0005-0000-0000-0000931F0000}"/>
    <cellStyle name="Currency 5 2 2 5 4 2" xfId="20741" xr:uid="{00000000-0005-0000-0000-0000941F0000}"/>
    <cellStyle name="Currency 5 2 2 5 4 2 2" xfId="55957" xr:uid="{00000000-0005-0000-0000-0000951F0000}"/>
    <cellStyle name="Currency 5 2 2 5 4 3" xfId="43360" xr:uid="{00000000-0005-0000-0000-0000961F0000}"/>
    <cellStyle name="Currency 5 2 2 5 4 4" xfId="33346" xr:uid="{00000000-0005-0000-0000-0000971F0000}"/>
    <cellStyle name="Currency 5 2 2 5 5" xfId="9897" xr:uid="{00000000-0005-0000-0000-0000981F0000}"/>
    <cellStyle name="Currency 5 2 2 5 5 2" xfId="22517" xr:uid="{00000000-0005-0000-0000-0000991F0000}"/>
    <cellStyle name="Currency 5 2 2 5 5 2 2" xfId="57733" xr:uid="{00000000-0005-0000-0000-00009A1F0000}"/>
    <cellStyle name="Currency 5 2 2 5 5 3" xfId="45136" xr:uid="{00000000-0005-0000-0000-00009B1F0000}"/>
    <cellStyle name="Currency 5 2 2 5 5 4" xfId="35122" xr:uid="{00000000-0005-0000-0000-00009C1F0000}"/>
    <cellStyle name="Currency 5 2 2 5 6" xfId="11690" xr:uid="{00000000-0005-0000-0000-00009D1F0000}"/>
    <cellStyle name="Currency 5 2 2 5 6 2" xfId="24293" xr:uid="{00000000-0005-0000-0000-00009E1F0000}"/>
    <cellStyle name="Currency 5 2 2 5 6 2 2" xfId="59509" xr:uid="{00000000-0005-0000-0000-00009F1F0000}"/>
    <cellStyle name="Currency 5 2 2 5 6 3" xfId="46912" xr:uid="{00000000-0005-0000-0000-0000A01F0000}"/>
    <cellStyle name="Currency 5 2 2 5 6 4" xfId="36898" xr:uid="{00000000-0005-0000-0000-0000A11F0000}"/>
    <cellStyle name="Currency 5 2 2 5 7" xfId="16057" xr:uid="{00000000-0005-0000-0000-0000A21F0000}"/>
    <cellStyle name="Currency 5 2 2 5 7 2" xfId="51273" xr:uid="{00000000-0005-0000-0000-0000A31F0000}"/>
    <cellStyle name="Currency 5 2 2 5 7 3" xfId="28662" xr:uid="{00000000-0005-0000-0000-0000A41F0000}"/>
    <cellStyle name="Currency 5 2 2 5 8" xfId="14279" xr:uid="{00000000-0005-0000-0000-0000A51F0000}"/>
    <cellStyle name="Currency 5 2 2 5 8 2" xfId="49497" xr:uid="{00000000-0005-0000-0000-0000A61F0000}"/>
    <cellStyle name="Currency 5 2 2 5 9" xfId="38676" xr:uid="{00000000-0005-0000-0000-0000A71F0000}"/>
    <cellStyle name="Currency 5 2 2 6" xfId="2552" xr:uid="{00000000-0005-0000-0000-0000A81F0000}"/>
    <cellStyle name="Currency 5 2 2 6 10" xfId="26077" xr:uid="{00000000-0005-0000-0000-0000A91F0000}"/>
    <cellStyle name="Currency 5 2 2 6 11" xfId="60481" xr:uid="{00000000-0005-0000-0000-0000AA1F0000}"/>
    <cellStyle name="Currency 5 2 2 6 2" xfId="4378" xr:uid="{00000000-0005-0000-0000-0000AB1F0000}"/>
    <cellStyle name="Currency 5 2 2 6 2 2" xfId="17024" xr:uid="{00000000-0005-0000-0000-0000AC1F0000}"/>
    <cellStyle name="Currency 5 2 2 6 2 2 2" xfId="52240" xr:uid="{00000000-0005-0000-0000-0000AD1F0000}"/>
    <cellStyle name="Currency 5 2 2 6 2 3" xfId="39643" xr:uid="{00000000-0005-0000-0000-0000AE1F0000}"/>
    <cellStyle name="Currency 5 2 2 6 2 4" xfId="29629" xr:uid="{00000000-0005-0000-0000-0000AF1F0000}"/>
    <cellStyle name="Currency 5 2 2 6 3" xfId="5848" xr:uid="{00000000-0005-0000-0000-0000B01F0000}"/>
    <cellStyle name="Currency 5 2 2 6 3 2" xfId="18478" xr:uid="{00000000-0005-0000-0000-0000B11F0000}"/>
    <cellStyle name="Currency 5 2 2 6 3 2 2" xfId="53694" xr:uid="{00000000-0005-0000-0000-0000B21F0000}"/>
    <cellStyle name="Currency 5 2 2 6 3 3" xfId="41097" xr:uid="{00000000-0005-0000-0000-0000B31F0000}"/>
    <cellStyle name="Currency 5 2 2 6 3 4" xfId="31083" xr:uid="{00000000-0005-0000-0000-0000B41F0000}"/>
    <cellStyle name="Currency 5 2 2 6 4" xfId="7307" xr:uid="{00000000-0005-0000-0000-0000B51F0000}"/>
    <cellStyle name="Currency 5 2 2 6 4 2" xfId="19932" xr:uid="{00000000-0005-0000-0000-0000B61F0000}"/>
    <cellStyle name="Currency 5 2 2 6 4 2 2" xfId="55148" xr:uid="{00000000-0005-0000-0000-0000B71F0000}"/>
    <cellStyle name="Currency 5 2 2 6 4 3" xfId="42551" xr:uid="{00000000-0005-0000-0000-0000B81F0000}"/>
    <cellStyle name="Currency 5 2 2 6 4 4" xfId="32537" xr:uid="{00000000-0005-0000-0000-0000B91F0000}"/>
    <cellStyle name="Currency 5 2 2 6 5" xfId="9088" xr:uid="{00000000-0005-0000-0000-0000BA1F0000}"/>
    <cellStyle name="Currency 5 2 2 6 5 2" xfId="21708" xr:uid="{00000000-0005-0000-0000-0000BB1F0000}"/>
    <cellStyle name="Currency 5 2 2 6 5 2 2" xfId="56924" xr:uid="{00000000-0005-0000-0000-0000BC1F0000}"/>
    <cellStyle name="Currency 5 2 2 6 5 3" xfId="44327" xr:uid="{00000000-0005-0000-0000-0000BD1F0000}"/>
    <cellStyle name="Currency 5 2 2 6 5 4" xfId="34313" xr:uid="{00000000-0005-0000-0000-0000BE1F0000}"/>
    <cellStyle name="Currency 5 2 2 6 6" xfId="10881" xr:uid="{00000000-0005-0000-0000-0000BF1F0000}"/>
    <cellStyle name="Currency 5 2 2 6 6 2" xfId="23484" xr:uid="{00000000-0005-0000-0000-0000C01F0000}"/>
    <cellStyle name="Currency 5 2 2 6 6 2 2" xfId="58700" xr:uid="{00000000-0005-0000-0000-0000C11F0000}"/>
    <cellStyle name="Currency 5 2 2 6 6 3" xfId="46103" xr:uid="{00000000-0005-0000-0000-0000C21F0000}"/>
    <cellStyle name="Currency 5 2 2 6 6 4" xfId="36089" xr:uid="{00000000-0005-0000-0000-0000C31F0000}"/>
    <cellStyle name="Currency 5 2 2 6 7" xfId="15248" xr:uid="{00000000-0005-0000-0000-0000C41F0000}"/>
    <cellStyle name="Currency 5 2 2 6 7 2" xfId="50464" xr:uid="{00000000-0005-0000-0000-0000C51F0000}"/>
    <cellStyle name="Currency 5 2 2 6 7 3" xfId="27853" xr:uid="{00000000-0005-0000-0000-0000C61F0000}"/>
    <cellStyle name="Currency 5 2 2 6 8" xfId="13470" xr:uid="{00000000-0005-0000-0000-0000C71F0000}"/>
    <cellStyle name="Currency 5 2 2 6 8 2" xfId="48688" xr:uid="{00000000-0005-0000-0000-0000C81F0000}"/>
    <cellStyle name="Currency 5 2 2 6 9" xfId="37867" xr:uid="{00000000-0005-0000-0000-0000C91F0000}"/>
    <cellStyle name="Currency 5 2 2 7" xfId="3715" xr:uid="{00000000-0005-0000-0000-0000CA1F0000}"/>
    <cellStyle name="Currency 5 2 2 7 2" xfId="8439" xr:uid="{00000000-0005-0000-0000-0000CB1F0000}"/>
    <cellStyle name="Currency 5 2 2 7 2 2" xfId="21064" xr:uid="{00000000-0005-0000-0000-0000CC1F0000}"/>
    <cellStyle name="Currency 5 2 2 7 2 2 2" xfId="56280" xr:uid="{00000000-0005-0000-0000-0000CD1F0000}"/>
    <cellStyle name="Currency 5 2 2 7 2 3" xfId="43683" xr:uid="{00000000-0005-0000-0000-0000CE1F0000}"/>
    <cellStyle name="Currency 5 2 2 7 2 4" xfId="33669" xr:uid="{00000000-0005-0000-0000-0000CF1F0000}"/>
    <cellStyle name="Currency 5 2 2 7 3" xfId="10220" xr:uid="{00000000-0005-0000-0000-0000D01F0000}"/>
    <cellStyle name="Currency 5 2 2 7 3 2" xfId="22840" xr:uid="{00000000-0005-0000-0000-0000D11F0000}"/>
    <cellStyle name="Currency 5 2 2 7 3 2 2" xfId="58056" xr:uid="{00000000-0005-0000-0000-0000D21F0000}"/>
    <cellStyle name="Currency 5 2 2 7 3 3" xfId="45459" xr:uid="{00000000-0005-0000-0000-0000D31F0000}"/>
    <cellStyle name="Currency 5 2 2 7 3 4" xfId="35445" xr:uid="{00000000-0005-0000-0000-0000D41F0000}"/>
    <cellStyle name="Currency 5 2 2 7 4" xfId="12015" xr:uid="{00000000-0005-0000-0000-0000D51F0000}"/>
    <cellStyle name="Currency 5 2 2 7 4 2" xfId="24616" xr:uid="{00000000-0005-0000-0000-0000D61F0000}"/>
    <cellStyle name="Currency 5 2 2 7 4 2 2" xfId="59832" xr:uid="{00000000-0005-0000-0000-0000D71F0000}"/>
    <cellStyle name="Currency 5 2 2 7 4 3" xfId="47235" xr:uid="{00000000-0005-0000-0000-0000D81F0000}"/>
    <cellStyle name="Currency 5 2 2 7 4 4" xfId="37221" xr:uid="{00000000-0005-0000-0000-0000D91F0000}"/>
    <cellStyle name="Currency 5 2 2 7 5" xfId="16380" xr:uid="{00000000-0005-0000-0000-0000DA1F0000}"/>
    <cellStyle name="Currency 5 2 2 7 5 2" xfId="51596" xr:uid="{00000000-0005-0000-0000-0000DB1F0000}"/>
    <cellStyle name="Currency 5 2 2 7 5 3" xfId="28985" xr:uid="{00000000-0005-0000-0000-0000DC1F0000}"/>
    <cellStyle name="Currency 5 2 2 7 6" xfId="14602" xr:uid="{00000000-0005-0000-0000-0000DD1F0000}"/>
    <cellStyle name="Currency 5 2 2 7 6 2" xfId="49820" xr:uid="{00000000-0005-0000-0000-0000DE1F0000}"/>
    <cellStyle name="Currency 5 2 2 7 7" xfId="38999" xr:uid="{00000000-0005-0000-0000-0000DF1F0000}"/>
    <cellStyle name="Currency 5 2 2 7 8" xfId="27209" xr:uid="{00000000-0005-0000-0000-0000E01F0000}"/>
    <cellStyle name="Currency 5 2 2 8" xfId="4053" xr:uid="{00000000-0005-0000-0000-0000E11F0000}"/>
    <cellStyle name="Currency 5 2 2 8 2" xfId="16702" xr:uid="{00000000-0005-0000-0000-0000E21F0000}"/>
    <cellStyle name="Currency 5 2 2 8 2 2" xfId="51918" xr:uid="{00000000-0005-0000-0000-0000E31F0000}"/>
    <cellStyle name="Currency 5 2 2 8 2 3" xfId="29307" xr:uid="{00000000-0005-0000-0000-0000E41F0000}"/>
    <cellStyle name="Currency 5 2 2 8 3" xfId="13148" xr:uid="{00000000-0005-0000-0000-0000E51F0000}"/>
    <cellStyle name="Currency 5 2 2 8 3 2" xfId="48366" xr:uid="{00000000-0005-0000-0000-0000E61F0000}"/>
    <cellStyle name="Currency 5 2 2 8 4" xfId="39321" xr:uid="{00000000-0005-0000-0000-0000E71F0000}"/>
    <cellStyle name="Currency 5 2 2 8 5" xfId="25755" xr:uid="{00000000-0005-0000-0000-0000E81F0000}"/>
    <cellStyle name="Currency 5 2 2 9" xfId="5526" xr:uid="{00000000-0005-0000-0000-0000E91F0000}"/>
    <cellStyle name="Currency 5 2 2 9 2" xfId="18156" xr:uid="{00000000-0005-0000-0000-0000EA1F0000}"/>
    <cellStyle name="Currency 5 2 2 9 2 2" xfId="53372" xr:uid="{00000000-0005-0000-0000-0000EB1F0000}"/>
    <cellStyle name="Currency 5 2 2 9 3" xfId="40775" xr:uid="{00000000-0005-0000-0000-0000EC1F0000}"/>
    <cellStyle name="Currency 5 2 2 9 4" xfId="30761" xr:uid="{00000000-0005-0000-0000-0000ED1F0000}"/>
    <cellStyle name="Currency 5 2 3" xfId="937" xr:uid="{00000000-0005-0000-0000-0000EE1F0000}"/>
    <cellStyle name="Currency 5 2 3 10" xfId="10494" xr:uid="{00000000-0005-0000-0000-0000EF1F0000}"/>
    <cellStyle name="Currency 5 2 3 10 2" xfId="23105" xr:uid="{00000000-0005-0000-0000-0000F01F0000}"/>
    <cellStyle name="Currency 5 2 3 10 2 2" xfId="58321" xr:uid="{00000000-0005-0000-0000-0000F11F0000}"/>
    <cellStyle name="Currency 5 2 3 10 3" xfId="45724" xr:uid="{00000000-0005-0000-0000-0000F21F0000}"/>
    <cellStyle name="Currency 5 2 3 10 4" xfId="35710" xr:uid="{00000000-0005-0000-0000-0000F31F0000}"/>
    <cellStyle name="Currency 5 2 3 11" xfId="15006" xr:uid="{00000000-0005-0000-0000-0000F41F0000}"/>
    <cellStyle name="Currency 5 2 3 11 2" xfId="50222" xr:uid="{00000000-0005-0000-0000-0000F51F0000}"/>
    <cellStyle name="Currency 5 2 3 11 3" xfId="27611" xr:uid="{00000000-0005-0000-0000-0000F61F0000}"/>
    <cellStyle name="Currency 5 2 3 12" xfId="12419" xr:uid="{00000000-0005-0000-0000-0000F71F0000}"/>
    <cellStyle name="Currency 5 2 3 12 2" xfId="47637" xr:uid="{00000000-0005-0000-0000-0000F81F0000}"/>
    <cellStyle name="Currency 5 2 3 13" xfId="37625" xr:uid="{00000000-0005-0000-0000-0000F91F0000}"/>
    <cellStyle name="Currency 5 2 3 14" xfId="25026" xr:uid="{00000000-0005-0000-0000-0000FA1F0000}"/>
    <cellStyle name="Currency 5 2 3 15" xfId="60239" xr:uid="{00000000-0005-0000-0000-0000FB1F0000}"/>
    <cellStyle name="Currency 5 2 3 2" xfId="3142" xr:uid="{00000000-0005-0000-0000-0000FC1F0000}"/>
    <cellStyle name="Currency 5 2 3 2 10" xfId="25510" xr:uid="{00000000-0005-0000-0000-0000FD1F0000}"/>
    <cellStyle name="Currency 5 2 3 2 11" xfId="61045" xr:uid="{00000000-0005-0000-0000-0000FE1F0000}"/>
    <cellStyle name="Currency 5 2 3 2 2" xfId="4942" xr:uid="{00000000-0005-0000-0000-0000FF1F0000}"/>
    <cellStyle name="Currency 5 2 3 2 2 2" xfId="17588" xr:uid="{00000000-0005-0000-0000-000000200000}"/>
    <cellStyle name="Currency 5 2 3 2 2 2 2" xfId="52804" xr:uid="{00000000-0005-0000-0000-000001200000}"/>
    <cellStyle name="Currency 5 2 3 2 2 2 3" xfId="30193" xr:uid="{00000000-0005-0000-0000-000002200000}"/>
    <cellStyle name="Currency 5 2 3 2 2 3" xfId="14034" xr:uid="{00000000-0005-0000-0000-000003200000}"/>
    <cellStyle name="Currency 5 2 3 2 2 3 2" xfId="49252" xr:uid="{00000000-0005-0000-0000-000004200000}"/>
    <cellStyle name="Currency 5 2 3 2 2 4" xfId="40207" xr:uid="{00000000-0005-0000-0000-000005200000}"/>
    <cellStyle name="Currency 5 2 3 2 2 5" xfId="26641" xr:uid="{00000000-0005-0000-0000-000006200000}"/>
    <cellStyle name="Currency 5 2 3 2 3" xfId="6412" xr:uid="{00000000-0005-0000-0000-000007200000}"/>
    <cellStyle name="Currency 5 2 3 2 3 2" xfId="19042" xr:uid="{00000000-0005-0000-0000-000008200000}"/>
    <cellStyle name="Currency 5 2 3 2 3 2 2" xfId="54258" xr:uid="{00000000-0005-0000-0000-000009200000}"/>
    <cellStyle name="Currency 5 2 3 2 3 3" xfId="41661" xr:uid="{00000000-0005-0000-0000-00000A200000}"/>
    <cellStyle name="Currency 5 2 3 2 3 4" xfId="31647" xr:uid="{00000000-0005-0000-0000-00000B200000}"/>
    <cellStyle name="Currency 5 2 3 2 4" xfId="7871" xr:uid="{00000000-0005-0000-0000-00000C200000}"/>
    <cellStyle name="Currency 5 2 3 2 4 2" xfId="20496" xr:uid="{00000000-0005-0000-0000-00000D200000}"/>
    <cellStyle name="Currency 5 2 3 2 4 2 2" xfId="55712" xr:uid="{00000000-0005-0000-0000-00000E200000}"/>
    <cellStyle name="Currency 5 2 3 2 4 3" xfId="43115" xr:uid="{00000000-0005-0000-0000-00000F200000}"/>
    <cellStyle name="Currency 5 2 3 2 4 4" xfId="33101" xr:uid="{00000000-0005-0000-0000-000010200000}"/>
    <cellStyle name="Currency 5 2 3 2 5" xfId="9652" xr:uid="{00000000-0005-0000-0000-000011200000}"/>
    <cellStyle name="Currency 5 2 3 2 5 2" xfId="22272" xr:uid="{00000000-0005-0000-0000-000012200000}"/>
    <cellStyle name="Currency 5 2 3 2 5 2 2" xfId="57488" xr:uid="{00000000-0005-0000-0000-000013200000}"/>
    <cellStyle name="Currency 5 2 3 2 5 3" xfId="44891" xr:uid="{00000000-0005-0000-0000-000014200000}"/>
    <cellStyle name="Currency 5 2 3 2 5 4" xfId="34877" xr:uid="{00000000-0005-0000-0000-000015200000}"/>
    <cellStyle name="Currency 5 2 3 2 6" xfId="11445" xr:uid="{00000000-0005-0000-0000-000016200000}"/>
    <cellStyle name="Currency 5 2 3 2 6 2" xfId="24048" xr:uid="{00000000-0005-0000-0000-000017200000}"/>
    <cellStyle name="Currency 5 2 3 2 6 2 2" xfId="59264" xr:uid="{00000000-0005-0000-0000-000018200000}"/>
    <cellStyle name="Currency 5 2 3 2 6 3" xfId="46667" xr:uid="{00000000-0005-0000-0000-000019200000}"/>
    <cellStyle name="Currency 5 2 3 2 6 4" xfId="36653" xr:uid="{00000000-0005-0000-0000-00001A200000}"/>
    <cellStyle name="Currency 5 2 3 2 7" xfId="15812" xr:uid="{00000000-0005-0000-0000-00001B200000}"/>
    <cellStyle name="Currency 5 2 3 2 7 2" xfId="51028" xr:uid="{00000000-0005-0000-0000-00001C200000}"/>
    <cellStyle name="Currency 5 2 3 2 7 3" xfId="28417" xr:uid="{00000000-0005-0000-0000-00001D200000}"/>
    <cellStyle name="Currency 5 2 3 2 8" xfId="12903" xr:uid="{00000000-0005-0000-0000-00001E200000}"/>
    <cellStyle name="Currency 5 2 3 2 8 2" xfId="48121" xr:uid="{00000000-0005-0000-0000-00001F200000}"/>
    <cellStyle name="Currency 5 2 3 2 9" xfId="38431" xr:uid="{00000000-0005-0000-0000-000020200000}"/>
    <cellStyle name="Currency 5 2 3 3" xfId="3471" xr:uid="{00000000-0005-0000-0000-000021200000}"/>
    <cellStyle name="Currency 5 2 3 3 10" xfId="26966" xr:uid="{00000000-0005-0000-0000-000022200000}"/>
    <cellStyle name="Currency 5 2 3 3 11" xfId="61370" xr:uid="{00000000-0005-0000-0000-000023200000}"/>
    <cellStyle name="Currency 5 2 3 3 2" xfId="5267" xr:uid="{00000000-0005-0000-0000-000024200000}"/>
    <cellStyle name="Currency 5 2 3 3 2 2" xfId="17913" xr:uid="{00000000-0005-0000-0000-000025200000}"/>
    <cellStyle name="Currency 5 2 3 3 2 2 2" xfId="53129" xr:uid="{00000000-0005-0000-0000-000026200000}"/>
    <cellStyle name="Currency 5 2 3 3 2 3" xfId="40532" xr:uid="{00000000-0005-0000-0000-000027200000}"/>
    <cellStyle name="Currency 5 2 3 3 2 4" xfId="30518" xr:uid="{00000000-0005-0000-0000-000028200000}"/>
    <cellStyle name="Currency 5 2 3 3 3" xfId="6737" xr:uid="{00000000-0005-0000-0000-000029200000}"/>
    <cellStyle name="Currency 5 2 3 3 3 2" xfId="19367" xr:uid="{00000000-0005-0000-0000-00002A200000}"/>
    <cellStyle name="Currency 5 2 3 3 3 2 2" xfId="54583" xr:uid="{00000000-0005-0000-0000-00002B200000}"/>
    <cellStyle name="Currency 5 2 3 3 3 3" xfId="41986" xr:uid="{00000000-0005-0000-0000-00002C200000}"/>
    <cellStyle name="Currency 5 2 3 3 3 4" xfId="31972" xr:uid="{00000000-0005-0000-0000-00002D200000}"/>
    <cellStyle name="Currency 5 2 3 3 4" xfId="8196" xr:uid="{00000000-0005-0000-0000-00002E200000}"/>
    <cellStyle name="Currency 5 2 3 3 4 2" xfId="20821" xr:uid="{00000000-0005-0000-0000-00002F200000}"/>
    <cellStyle name="Currency 5 2 3 3 4 2 2" xfId="56037" xr:uid="{00000000-0005-0000-0000-000030200000}"/>
    <cellStyle name="Currency 5 2 3 3 4 3" xfId="43440" xr:uid="{00000000-0005-0000-0000-000031200000}"/>
    <cellStyle name="Currency 5 2 3 3 4 4" xfId="33426" xr:uid="{00000000-0005-0000-0000-000032200000}"/>
    <cellStyle name="Currency 5 2 3 3 5" xfId="9977" xr:uid="{00000000-0005-0000-0000-000033200000}"/>
    <cellStyle name="Currency 5 2 3 3 5 2" xfId="22597" xr:uid="{00000000-0005-0000-0000-000034200000}"/>
    <cellStyle name="Currency 5 2 3 3 5 2 2" xfId="57813" xr:uid="{00000000-0005-0000-0000-000035200000}"/>
    <cellStyle name="Currency 5 2 3 3 5 3" xfId="45216" xr:uid="{00000000-0005-0000-0000-000036200000}"/>
    <cellStyle name="Currency 5 2 3 3 5 4" xfId="35202" xr:uid="{00000000-0005-0000-0000-000037200000}"/>
    <cellStyle name="Currency 5 2 3 3 6" xfId="11770" xr:uid="{00000000-0005-0000-0000-000038200000}"/>
    <cellStyle name="Currency 5 2 3 3 6 2" xfId="24373" xr:uid="{00000000-0005-0000-0000-000039200000}"/>
    <cellStyle name="Currency 5 2 3 3 6 2 2" xfId="59589" xr:uid="{00000000-0005-0000-0000-00003A200000}"/>
    <cellStyle name="Currency 5 2 3 3 6 3" xfId="46992" xr:uid="{00000000-0005-0000-0000-00003B200000}"/>
    <cellStyle name="Currency 5 2 3 3 6 4" xfId="36978" xr:uid="{00000000-0005-0000-0000-00003C200000}"/>
    <cellStyle name="Currency 5 2 3 3 7" xfId="16137" xr:uid="{00000000-0005-0000-0000-00003D200000}"/>
    <cellStyle name="Currency 5 2 3 3 7 2" xfId="51353" xr:uid="{00000000-0005-0000-0000-00003E200000}"/>
    <cellStyle name="Currency 5 2 3 3 7 3" xfId="28742" xr:uid="{00000000-0005-0000-0000-00003F200000}"/>
    <cellStyle name="Currency 5 2 3 3 8" xfId="14359" xr:uid="{00000000-0005-0000-0000-000040200000}"/>
    <cellStyle name="Currency 5 2 3 3 8 2" xfId="49577" xr:uid="{00000000-0005-0000-0000-000041200000}"/>
    <cellStyle name="Currency 5 2 3 3 9" xfId="38756" xr:uid="{00000000-0005-0000-0000-000042200000}"/>
    <cellStyle name="Currency 5 2 3 4" xfId="2633" xr:uid="{00000000-0005-0000-0000-000043200000}"/>
    <cellStyle name="Currency 5 2 3 4 10" xfId="26157" xr:uid="{00000000-0005-0000-0000-000044200000}"/>
    <cellStyle name="Currency 5 2 3 4 11" xfId="60561" xr:uid="{00000000-0005-0000-0000-000045200000}"/>
    <cellStyle name="Currency 5 2 3 4 2" xfId="4458" xr:uid="{00000000-0005-0000-0000-000046200000}"/>
    <cellStyle name="Currency 5 2 3 4 2 2" xfId="17104" xr:uid="{00000000-0005-0000-0000-000047200000}"/>
    <cellStyle name="Currency 5 2 3 4 2 2 2" xfId="52320" xr:uid="{00000000-0005-0000-0000-000048200000}"/>
    <cellStyle name="Currency 5 2 3 4 2 3" xfId="39723" xr:uid="{00000000-0005-0000-0000-000049200000}"/>
    <cellStyle name="Currency 5 2 3 4 2 4" xfId="29709" xr:uid="{00000000-0005-0000-0000-00004A200000}"/>
    <cellStyle name="Currency 5 2 3 4 3" xfId="5928" xr:uid="{00000000-0005-0000-0000-00004B200000}"/>
    <cellStyle name="Currency 5 2 3 4 3 2" xfId="18558" xr:uid="{00000000-0005-0000-0000-00004C200000}"/>
    <cellStyle name="Currency 5 2 3 4 3 2 2" xfId="53774" xr:uid="{00000000-0005-0000-0000-00004D200000}"/>
    <cellStyle name="Currency 5 2 3 4 3 3" xfId="41177" xr:uid="{00000000-0005-0000-0000-00004E200000}"/>
    <cellStyle name="Currency 5 2 3 4 3 4" xfId="31163" xr:uid="{00000000-0005-0000-0000-00004F200000}"/>
    <cellStyle name="Currency 5 2 3 4 4" xfId="7387" xr:uid="{00000000-0005-0000-0000-000050200000}"/>
    <cellStyle name="Currency 5 2 3 4 4 2" xfId="20012" xr:uid="{00000000-0005-0000-0000-000051200000}"/>
    <cellStyle name="Currency 5 2 3 4 4 2 2" xfId="55228" xr:uid="{00000000-0005-0000-0000-000052200000}"/>
    <cellStyle name="Currency 5 2 3 4 4 3" xfId="42631" xr:uid="{00000000-0005-0000-0000-000053200000}"/>
    <cellStyle name="Currency 5 2 3 4 4 4" xfId="32617" xr:uid="{00000000-0005-0000-0000-000054200000}"/>
    <cellStyle name="Currency 5 2 3 4 5" xfId="9168" xr:uid="{00000000-0005-0000-0000-000055200000}"/>
    <cellStyle name="Currency 5 2 3 4 5 2" xfId="21788" xr:uid="{00000000-0005-0000-0000-000056200000}"/>
    <cellStyle name="Currency 5 2 3 4 5 2 2" xfId="57004" xr:uid="{00000000-0005-0000-0000-000057200000}"/>
    <cellStyle name="Currency 5 2 3 4 5 3" xfId="44407" xr:uid="{00000000-0005-0000-0000-000058200000}"/>
    <cellStyle name="Currency 5 2 3 4 5 4" xfId="34393" xr:uid="{00000000-0005-0000-0000-000059200000}"/>
    <cellStyle name="Currency 5 2 3 4 6" xfId="10961" xr:uid="{00000000-0005-0000-0000-00005A200000}"/>
    <cellStyle name="Currency 5 2 3 4 6 2" xfId="23564" xr:uid="{00000000-0005-0000-0000-00005B200000}"/>
    <cellStyle name="Currency 5 2 3 4 6 2 2" xfId="58780" xr:uid="{00000000-0005-0000-0000-00005C200000}"/>
    <cellStyle name="Currency 5 2 3 4 6 3" xfId="46183" xr:uid="{00000000-0005-0000-0000-00005D200000}"/>
    <cellStyle name="Currency 5 2 3 4 6 4" xfId="36169" xr:uid="{00000000-0005-0000-0000-00005E200000}"/>
    <cellStyle name="Currency 5 2 3 4 7" xfId="15328" xr:uid="{00000000-0005-0000-0000-00005F200000}"/>
    <cellStyle name="Currency 5 2 3 4 7 2" xfId="50544" xr:uid="{00000000-0005-0000-0000-000060200000}"/>
    <cellStyle name="Currency 5 2 3 4 7 3" xfId="27933" xr:uid="{00000000-0005-0000-0000-000061200000}"/>
    <cellStyle name="Currency 5 2 3 4 8" xfId="13550" xr:uid="{00000000-0005-0000-0000-000062200000}"/>
    <cellStyle name="Currency 5 2 3 4 8 2" xfId="48768" xr:uid="{00000000-0005-0000-0000-000063200000}"/>
    <cellStyle name="Currency 5 2 3 4 9" xfId="37947" xr:uid="{00000000-0005-0000-0000-000064200000}"/>
    <cellStyle name="Currency 5 2 3 5" xfId="3796" xr:uid="{00000000-0005-0000-0000-000065200000}"/>
    <cellStyle name="Currency 5 2 3 5 2" xfId="8519" xr:uid="{00000000-0005-0000-0000-000066200000}"/>
    <cellStyle name="Currency 5 2 3 5 2 2" xfId="21144" xr:uid="{00000000-0005-0000-0000-000067200000}"/>
    <cellStyle name="Currency 5 2 3 5 2 2 2" xfId="56360" xr:uid="{00000000-0005-0000-0000-000068200000}"/>
    <cellStyle name="Currency 5 2 3 5 2 3" xfId="43763" xr:uid="{00000000-0005-0000-0000-000069200000}"/>
    <cellStyle name="Currency 5 2 3 5 2 4" xfId="33749" xr:uid="{00000000-0005-0000-0000-00006A200000}"/>
    <cellStyle name="Currency 5 2 3 5 3" xfId="10300" xr:uid="{00000000-0005-0000-0000-00006B200000}"/>
    <cellStyle name="Currency 5 2 3 5 3 2" xfId="22920" xr:uid="{00000000-0005-0000-0000-00006C200000}"/>
    <cellStyle name="Currency 5 2 3 5 3 2 2" xfId="58136" xr:uid="{00000000-0005-0000-0000-00006D200000}"/>
    <cellStyle name="Currency 5 2 3 5 3 3" xfId="45539" xr:uid="{00000000-0005-0000-0000-00006E200000}"/>
    <cellStyle name="Currency 5 2 3 5 3 4" xfId="35525" xr:uid="{00000000-0005-0000-0000-00006F200000}"/>
    <cellStyle name="Currency 5 2 3 5 4" xfId="12095" xr:uid="{00000000-0005-0000-0000-000070200000}"/>
    <cellStyle name="Currency 5 2 3 5 4 2" xfId="24696" xr:uid="{00000000-0005-0000-0000-000071200000}"/>
    <cellStyle name="Currency 5 2 3 5 4 2 2" xfId="59912" xr:uid="{00000000-0005-0000-0000-000072200000}"/>
    <cellStyle name="Currency 5 2 3 5 4 3" xfId="47315" xr:uid="{00000000-0005-0000-0000-000073200000}"/>
    <cellStyle name="Currency 5 2 3 5 4 4" xfId="37301" xr:uid="{00000000-0005-0000-0000-000074200000}"/>
    <cellStyle name="Currency 5 2 3 5 5" xfId="16460" xr:uid="{00000000-0005-0000-0000-000075200000}"/>
    <cellStyle name="Currency 5 2 3 5 5 2" xfId="51676" xr:uid="{00000000-0005-0000-0000-000076200000}"/>
    <cellStyle name="Currency 5 2 3 5 5 3" xfId="29065" xr:uid="{00000000-0005-0000-0000-000077200000}"/>
    <cellStyle name="Currency 5 2 3 5 6" xfId="14682" xr:uid="{00000000-0005-0000-0000-000078200000}"/>
    <cellStyle name="Currency 5 2 3 5 6 2" xfId="49900" xr:uid="{00000000-0005-0000-0000-000079200000}"/>
    <cellStyle name="Currency 5 2 3 5 7" xfId="39079" xr:uid="{00000000-0005-0000-0000-00007A200000}"/>
    <cellStyle name="Currency 5 2 3 5 8" xfId="27289" xr:uid="{00000000-0005-0000-0000-00007B200000}"/>
    <cellStyle name="Currency 5 2 3 6" xfId="4136" xr:uid="{00000000-0005-0000-0000-00007C200000}"/>
    <cellStyle name="Currency 5 2 3 6 2" xfId="16782" xr:uid="{00000000-0005-0000-0000-00007D200000}"/>
    <cellStyle name="Currency 5 2 3 6 2 2" xfId="51998" xr:uid="{00000000-0005-0000-0000-00007E200000}"/>
    <cellStyle name="Currency 5 2 3 6 2 3" xfId="29387" xr:uid="{00000000-0005-0000-0000-00007F200000}"/>
    <cellStyle name="Currency 5 2 3 6 3" xfId="13228" xr:uid="{00000000-0005-0000-0000-000080200000}"/>
    <cellStyle name="Currency 5 2 3 6 3 2" xfId="48446" xr:uid="{00000000-0005-0000-0000-000081200000}"/>
    <cellStyle name="Currency 5 2 3 6 4" xfId="39401" xr:uid="{00000000-0005-0000-0000-000082200000}"/>
    <cellStyle name="Currency 5 2 3 6 5" xfId="25835" xr:uid="{00000000-0005-0000-0000-000083200000}"/>
    <cellStyle name="Currency 5 2 3 7" xfId="5606" xr:uid="{00000000-0005-0000-0000-000084200000}"/>
    <cellStyle name="Currency 5 2 3 7 2" xfId="18236" xr:uid="{00000000-0005-0000-0000-000085200000}"/>
    <cellStyle name="Currency 5 2 3 7 2 2" xfId="53452" xr:uid="{00000000-0005-0000-0000-000086200000}"/>
    <cellStyle name="Currency 5 2 3 7 3" xfId="40855" xr:uid="{00000000-0005-0000-0000-000087200000}"/>
    <cellStyle name="Currency 5 2 3 7 4" xfId="30841" xr:uid="{00000000-0005-0000-0000-000088200000}"/>
    <cellStyle name="Currency 5 2 3 8" xfId="7065" xr:uid="{00000000-0005-0000-0000-000089200000}"/>
    <cellStyle name="Currency 5 2 3 8 2" xfId="19690" xr:uid="{00000000-0005-0000-0000-00008A200000}"/>
    <cellStyle name="Currency 5 2 3 8 2 2" xfId="54906" xr:uid="{00000000-0005-0000-0000-00008B200000}"/>
    <cellStyle name="Currency 5 2 3 8 3" xfId="42309" xr:uid="{00000000-0005-0000-0000-00008C200000}"/>
    <cellStyle name="Currency 5 2 3 8 4" xfId="32295" xr:uid="{00000000-0005-0000-0000-00008D200000}"/>
    <cellStyle name="Currency 5 2 3 9" xfId="8846" xr:uid="{00000000-0005-0000-0000-00008E200000}"/>
    <cellStyle name="Currency 5 2 3 9 2" xfId="21466" xr:uid="{00000000-0005-0000-0000-00008F200000}"/>
    <cellStyle name="Currency 5 2 3 9 2 2" xfId="56682" xr:uid="{00000000-0005-0000-0000-000090200000}"/>
    <cellStyle name="Currency 5 2 3 9 3" xfId="44085" xr:uid="{00000000-0005-0000-0000-000091200000}"/>
    <cellStyle name="Currency 5 2 3 9 4" xfId="34071" xr:uid="{00000000-0005-0000-0000-000092200000}"/>
    <cellStyle name="Currency 5 2 4" xfId="2972" xr:uid="{00000000-0005-0000-0000-000093200000}"/>
    <cellStyle name="Currency 5 2 4 10" xfId="25351" xr:uid="{00000000-0005-0000-0000-000094200000}"/>
    <cellStyle name="Currency 5 2 4 11" xfId="60886" xr:uid="{00000000-0005-0000-0000-000095200000}"/>
    <cellStyle name="Currency 5 2 4 2" xfId="4783" xr:uid="{00000000-0005-0000-0000-000096200000}"/>
    <cellStyle name="Currency 5 2 4 2 2" xfId="17429" xr:uid="{00000000-0005-0000-0000-000097200000}"/>
    <cellStyle name="Currency 5 2 4 2 2 2" xfId="52645" xr:uid="{00000000-0005-0000-0000-000098200000}"/>
    <cellStyle name="Currency 5 2 4 2 2 3" xfId="30034" xr:uid="{00000000-0005-0000-0000-000099200000}"/>
    <cellStyle name="Currency 5 2 4 2 3" xfId="13875" xr:uid="{00000000-0005-0000-0000-00009A200000}"/>
    <cellStyle name="Currency 5 2 4 2 3 2" xfId="49093" xr:uid="{00000000-0005-0000-0000-00009B200000}"/>
    <cellStyle name="Currency 5 2 4 2 4" xfId="40048" xr:uid="{00000000-0005-0000-0000-00009C200000}"/>
    <cellStyle name="Currency 5 2 4 2 5" xfId="26482" xr:uid="{00000000-0005-0000-0000-00009D200000}"/>
    <cellStyle name="Currency 5 2 4 3" xfId="6253" xr:uid="{00000000-0005-0000-0000-00009E200000}"/>
    <cellStyle name="Currency 5 2 4 3 2" xfId="18883" xr:uid="{00000000-0005-0000-0000-00009F200000}"/>
    <cellStyle name="Currency 5 2 4 3 2 2" xfId="54099" xr:uid="{00000000-0005-0000-0000-0000A0200000}"/>
    <cellStyle name="Currency 5 2 4 3 3" xfId="41502" xr:uid="{00000000-0005-0000-0000-0000A1200000}"/>
    <cellStyle name="Currency 5 2 4 3 4" xfId="31488" xr:uid="{00000000-0005-0000-0000-0000A2200000}"/>
    <cellStyle name="Currency 5 2 4 4" xfId="7712" xr:uid="{00000000-0005-0000-0000-0000A3200000}"/>
    <cellStyle name="Currency 5 2 4 4 2" xfId="20337" xr:uid="{00000000-0005-0000-0000-0000A4200000}"/>
    <cellStyle name="Currency 5 2 4 4 2 2" xfId="55553" xr:uid="{00000000-0005-0000-0000-0000A5200000}"/>
    <cellStyle name="Currency 5 2 4 4 3" xfId="42956" xr:uid="{00000000-0005-0000-0000-0000A6200000}"/>
    <cellStyle name="Currency 5 2 4 4 4" xfId="32942" xr:uid="{00000000-0005-0000-0000-0000A7200000}"/>
    <cellStyle name="Currency 5 2 4 5" xfId="9493" xr:uid="{00000000-0005-0000-0000-0000A8200000}"/>
    <cellStyle name="Currency 5 2 4 5 2" xfId="22113" xr:uid="{00000000-0005-0000-0000-0000A9200000}"/>
    <cellStyle name="Currency 5 2 4 5 2 2" xfId="57329" xr:uid="{00000000-0005-0000-0000-0000AA200000}"/>
    <cellStyle name="Currency 5 2 4 5 3" xfId="44732" xr:uid="{00000000-0005-0000-0000-0000AB200000}"/>
    <cellStyle name="Currency 5 2 4 5 4" xfId="34718" xr:uid="{00000000-0005-0000-0000-0000AC200000}"/>
    <cellStyle name="Currency 5 2 4 6" xfId="11286" xr:uid="{00000000-0005-0000-0000-0000AD200000}"/>
    <cellStyle name="Currency 5 2 4 6 2" xfId="23889" xr:uid="{00000000-0005-0000-0000-0000AE200000}"/>
    <cellStyle name="Currency 5 2 4 6 2 2" xfId="59105" xr:uid="{00000000-0005-0000-0000-0000AF200000}"/>
    <cellStyle name="Currency 5 2 4 6 3" xfId="46508" xr:uid="{00000000-0005-0000-0000-0000B0200000}"/>
    <cellStyle name="Currency 5 2 4 6 4" xfId="36494" xr:uid="{00000000-0005-0000-0000-0000B1200000}"/>
    <cellStyle name="Currency 5 2 4 7" xfId="15653" xr:uid="{00000000-0005-0000-0000-0000B2200000}"/>
    <cellStyle name="Currency 5 2 4 7 2" xfId="50869" xr:uid="{00000000-0005-0000-0000-0000B3200000}"/>
    <cellStyle name="Currency 5 2 4 7 3" xfId="28258" xr:uid="{00000000-0005-0000-0000-0000B4200000}"/>
    <cellStyle name="Currency 5 2 4 8" xfId="12744" xr:uid="{00000000-0005-0000-0000-0000B5200000}"/>
    <cellStyle name="Currency 5 2 4 8 2" xfId="47962" xr:uid="{00000000-0005-0000-0000-0000B6200000}"/>
    <cellStyle name="Currency 5 2 4 9" xfId="38272" xr:uid="{00000000-0005-0000-0000-0000B7200000}"/>
    <cellStyle name="Currency 5 2 5" xfId="2806" xr:uid="{00000000-0005-0000-0000-0000B8200000}"/>
    <cellStyle name="Currency 5 2 5 10" xfId="25196" xr:uid="{00000000-0005-0000-0000-0000B9200000}"/>
    <cellStyle name="Currency 5 2 5 11" xfId="60731" xr:uid="{00000000-0005-0000-0000-0000BA200000}"/>
    <cellStyle name="Currency 5 2 5 2" xfId="4628" xr:uid="{00000000-0005-0000-0000-0000BB200000}"/>
    <cellStyle name="Currency 5 2 5 2 2" xfId="17274" xr:uid="{00000000-0005-0000-0000-0000BC200000}"/>
    <cellStyle name="Currency 5 2 5 2 2 2" xfId="52490" xr:uid="{00000000-0005-0000-0000-0000BD200000}"/>
    <cellStyle name="Currency 5 2 5 2 2 3" xfId="29879" xr:uid="{00000000-0005-0000-0000-0000BE200000}"/>
    <cellStyle name="Currency 5 2 5 2 3" xfId="13720" xr:uid="{00000000-0005-0000-0000-0000BF200000}"/>
    <cellStyle name="Currency 5 2 5 2 3 2" xfId="48938" xr:uid="{00000000-0005-0000-0000-0000C0200000}"/>
    <cellStyle name="Currency 5 2 5 2 4" xfId="39893" xr:uid="{00000000-0005-0000-0000-0000C1200000}"/>
    <cellStyle name="Currency 5 2 5 2 5" xfId="26327" xr:uid="{00000000-0005-0000-0000-0000C2200000}"/>
    <cellStyle name="Currency 5 2 5 3" xfId="6098" xr:uid="{00000000-0005-0000-0000-0000C3200000}"/>
    <cellStyle name="Currency 5 2 5 3 2" xfId="18728" xr:uid="{00000000-0005-0000-0000-0000C4200000}"/>
    <cellStyle name="Currency 5 2 5 3 2 2" xfId="53944" xr:uid="{00000000-0005-0000-0000-0000C5200000}"/>
    <cellStyle name="Currency 5 2 5 3 3" xfId="41347" xr:uid="{00000000-0005-0000-0000-0000C6200000}"/>
    <cellStyle name="Currency 5 2 5 3 4" xfId="31333" xr:uid="{00000000-0005-0000-0000-0000C7200000}"/>
    <cellStyle name="Currency 5 2 5 4" xfId="7557" xr:uid="{00000000-0005-0000-0000-0000C8200000}"/>
    <cellStyle name="Currency 5 2 5 4 2" xfId="20182" xr:uid="{00000000-0005-0000-0000-0000C9200000}"/>
    <cellStyle name="Currency 5 2 5 4 2 2" xfId="55398" xr:uid="{00000000-0005-0000-0000-0000CA200000}"/>
    <cellStyle name="Currency 5 2 5 4 3" xfId="42801" xr:uid="{00000000-0005-0000-0000-0000CB200000}"/>
    <cellStyle name="Currency 5 2 5 4 4" xfId="32787" xr:uid="{00000000-0005-0000-0000-0000CC200000}"/>
    <cellStyle name="Currency 5 2 5 5" xfId="9338" xr:uid="{00000000-0005-0000-0000-0000CD200000}"/>
    <cellStyle name="Currency 5 2 5 5 2" xfId="21958" xr:uid="{00000000-0005-0000-0000-0000CE200000}"/>
    <cellStyle name="Currency 5 2 5 5 2 2" xfId="57174" xr:uid="{00000000-0005-0000-0000-0000CF200000}"/>
    <cellStyle name="Currency 5 2 5 5 3" xfId="44577" xr:uid="{00000000-0005-0000-0000-0000D0200000}"/>
    <cellStyle name="Currency 5 2 5 5 4" xfId="34563" xr:uid="{00000000-0005-0000-0000-0000D1200000}"/>
    <cellStyle name="Currency 5 2 5 6" xfId="11131" xr:uid="{00000000-0005-0000-0000-0000D2200000}"/>
    <cellStyle name="Currency 5 2 5 6 2" xfId="23734" xr:uid="{00000000-0005-0000-0000-0000D3200000}"/>
    <cellStyle name="Currency 5 2 5 6 2 2" xfId="58950" xr:uid="{00000000-0005-0000-0000-0000D4200000}"/>
    <cellStyle name="Currency 5 2 5 6 3" xfId="46353" xr:uid="{00000000-0005-0000-0000-0000D5200000}"/>
    <cellStyle name="Currency 5 2 5 6 4" xfId="36339" xr:uid="{00000000-0005-0000-0000-0000D6200000}"/>
    <cellStyle name="Currency 5 2 5 7" xfId="15498" xr:uid="{00000000-0005-0000-0000-0000D7200000}"/>
    <cellStyle name="Currency 5 2 5 7 2" xfId="50714" xr:uid="{00000000-0005-0000-0000-0000D8200000}"/>
    <cellStyle name="Currency 5 2 5 7 3" xfId="28103" xr:uid="{00000000-0005-0000-0000-0000D9200000}"/>
    <cellStyle name="Currency 5 2 5 8" xfId="12589" xr:uid="{00000000-0005-0000-0000-0000DA200000}"/>
    <cellStyle name="Currency 5 2 5 8 2" xfId="47807" xr:uid="{00000000-0005-0000-0000-0000DB200000}"/>
    <cellStyle name="Currency 5 2 5 9" xfId="38117" xr:uid="{00000000-0005-0000-0000-0000DC200000}"/>
    <cellStyle name="Currency 5 2 6" xfId="3319" xr:uid="{00000000-0005-0000-0000-0000DD200000}"/>
    <cellStyle name="Currency 5 2 6 10" xfId="26814" xr:uid="{00000000-0005-0000-0000-0000DE200000}"/>
    <cellStyle name="Currency 5 2 6 11" xfId="61218" xr:uid="{00000000-0005-0000-0000-0000DF200000}"/>
    <cellStyle name="Currency 5 2 6 2" xfId="5115" xr:uid="{00000000-0005-0000-0000-0000E0200000}"/>
    <cellStyle name="Currency 5 2 6 2 2" xfId="17761" xr:uid="{00000000-0005-0000-0000-0000E1200000}"/>
    <cellStyle name="Currency 5 2 6 2 2 2" xfId="52977" xr:uid="{00000000-0005-0000-0000-0000E2200000}"/>
    <cellStyle name="Currency 5 2 6 2 3" xfId="40380" xr:uid="{00000000-0005-0000-0000-0000E3200000}"/>
    <cellStyle name="Currency 5 2 6 2 4" xfId="30366" xr:uid="{00000000-0005-0000-0000-0000E4200000}"/>
    <cellStyle name="Currency 5 2 6 3" xfId="6585" xr:uid="{00000000-0005-0000-0000-0000E5200000}"/>
    <cellStyle name="Currency 5 2 6 3 2" xfId="19215" xr:uid="{00000000-0005-0000-0000-0000E6200000}"/>
    <cellStyle name="Currency 5 2 6 3 2 2" xfId="54431" xr:uid="{00000000-0005-0000-0000-0000E7200000}"/>
    <cellStyle name="Currency 5 2 6 3 3" xfId="41834" xr:uid="{00000000-0005-0000-0000-0000E8200000}"/>
    <cellStyle name="Currency 5 2 6 3 4" xfId="31820" xr:uid="{00000000-0005-0000-0000-0000E9200000}"/>
    <cellStyle name="Currency 5 2 6 4" xfId="8044" xr:uid="{00000000-0005-0000-0000-0000EA200000}"/>
    <cellStyle name="Currency 5 2 6 4 2" xfId="20669" xr:uid="{00000000-0005-0000-0000-0000EB200000}"/>
    <cellStyle name="Currency 5 2 6 4 2 2" xfId="55885" xr:uid="{00000000-0005-0000-0000-0000EC200000}"/>
    <cellStyle name="Currency 5 2 6 4 3" xfId="43288" xr:uid="{00000000-0005-0000-0000-0000ED200000}"/>
    <cellStyle name="Currency 5 2 6 4 4" xfId="33274" xr:uid="{00000000-0005-0000-0000-0000EE200000}"/>
    <cellStyle name="Currency 5 2 6 5" xfId="9825" xr:uid="{00000000-0005-0000-0000-0000EF200000}"/>
    <cellStyle name="Currency 5 2 6 5 2" xfId="22445" xr:uid="{00000000-0005-0000-0000-0000F0200000}"/>
    <cellStyle name="Currency 5 2 6 5 2 2" xfId="57661" xr:uid="{00000000-0005-0000-0000-0000F1200000}"/>
    <cellStyle name="Currency 5 2 6 5 3" xfId="45064" xr:uid="{00000000-0005-0000-0000-0000F2200000}"/>
    <cellStyle name="Currency 5 2 6 5 4" xfId="35050" xr:uid="{00000000-0005-0000-0000-0000F3200000}"/>
    <cellStyle name="Currency 5 2 6 6" xfId="11618" xr:uid="{00000000-0005-0000-0000-0000F4200000}"/>
    <cellStyle name="Currency 5 2 6 6 2" xfId="24221" xr:uid="{00000000-0005-0000-0000-0000F5200000}"/>
    <cellStyle name="Currency 5 2 6 6 2 2" xfId="59437" xr:uid="{00000000-0005-0000-0000-0000F6200000}"/>
    <cellStyle name="Currency 5 2 6 6 3" xfId="46840" xr:uid="{00000000-0005-0000-0000-0000F7200000}"/>
    <cellStyle name="Currency 5 2 6 6 4" xfId="36826" xr:uid="{00000000-0005-0000-0000-0000F8200000}"/>
    <cellStyle name="Currency 5 2 6 7" xfId="15985" xr:uid="{00000000-0005-0000-0000-0000F9200000}"/>
    <cellStyle name="Currency 5 2 6 7 2" xfId="51201" xr:uid="{00000000-0005-0000-0000-0000FA200000}"/>
    <cellStyle name="Currency 5 2 6 7 3" xfId="28590" xr:uid="{00000000-0005-0000-0000-0000FB200000}"/>
    <cellStyle name="Currency 5 2 6 8" xfId="14207" xr:uid="{00000000-0005-0000-0000-0000FC200000}"/>
    <cellStyle name="Currency 5 2 6 8 2" xfId="49425" xr:uid="{00000000-0005-0000-0000-0000FD200000}"/>
    <cellStyle name="Currency 5 2 6 9" xfId="38604" xr:uid="{00000000-0005-0000-0000-0000FE200000}"/>
    <cellStyle name="Currency 5 2 7" xfId="2476" xr:uid="{00000000-0005-0000-0000-0000FF200000}"/>
    <cellStyle name="Currency 5 2 7 10" xfId="26005" xr:uid="{00000000-0005-0000-0000-000000210000}"/>
    <cellStyle name="Currency 5 2 7 11" xfId="60409" xr:uid="{00000000-0005-0000-0000-000001210000}"/>
    <cellStyle name="Currency 5 2 7 2" xfId="4306" xr:uid="{00000000-0005-0000-0000-000002210000}"/>
    <cellStyle name="Currency 5 2 7 2 2" xfId="16952" xr:uid="{00000000-0005-0000-0000-000003210000}"/>
    <cellStyle name="Currency 5 2 7 2 2 2" xfId="52168" xr:uid="{00000000-0005-0000-0000-000004210000}"/>
    <cellStyle name="Currency 5 2 7 2 3" xfId="39571" xr:uid="{00000000-0005-0000-0000-000005210000}"/>
    <cellStyle name="Currency 5 2 7 2 4" xfId="29557" xr:uid="{00000000-0005-0000-0000-000006210000}"/>
    <cellStyle name="Currency 5 2 7 3" xfId="5776" xr:uid="{00000000-0005-0000-0000-000007210000}"/>
    <cellStyle name="Currency 5 2 7 3 2" xfId="18406" xr:uid="{00000000-0005-0000-0000-000008210000}"/>
    <cellStyle name="Currency 5 2 7 3 2 2" xfId="53622" xr:uid="{00000000-0005-0000-0000-000009210000}"/>
    <cellStyle name="Currency 5 2 7 3 3" xfId="41025" xr:uid="{00000000-0005-0000-0000-00000A210000}"/>
    <cellStyle name="Currency 5 2 7 3 4" xfId="31011" xr:uid="{00000000-0005-0000-0000-00000B210000}"/>
    <cellStyle name="Currency 5 2 7 4" xfId="7235" xr:uid="{00000000-0005-0000-0000-00000C210000}"/>
    <cellStyle name="Currency 5 2 7 4 2" xfId="19860" xr:uid="{00000000-0005-0000-0000-00000D210000}"/>
    <cellStyle name="Currency 5 2 7 4 2 2" xfId="55076" xr:uid="{00000000-0005-0000-0000-00000E210000}"/>
    <cellStyle name="Currency 5 2 7 4 3" xfId="42479" xr:uid="{00000000-0005-0000-0000-00000F210000}"/>
    <cellStyle name="Currency 5 2 7 4 4" xfId="32465" xr:uid="{00000000-0005-0000-0000-000010210000}"/>
    <cellStyle name="Currency 5 2 7 5" xfId="9016" xr:uid="{00000000-0005-0000-0000-000011210000}"/>
    <cellStyle name="Currency 5 2 7 5 2" xfId="21636" xr:uid="{00000000-0005-0000-0000-000012210000}"/>
    <cellStyle name="Currency 5 2 7 5 2 2" xfId="56852" xr:uid="{00000000-0005-0000-0000-000013210000}"/>
    <cellStyle name="Currency 5 2 7 5 3" xfId="44255" xr:uid="{00000000-0005-0000-0000-000014210000}"/>
    <cellStyle name="Currency 5 2 7 5 4" xfId="34241" xr:uid="{00000000-0005-0000-0000-000015210000}"/>
    <cellStyle name="Currency 5 2 7 6" xfId="10809" xr:uid="{00000000-0005-0000-0000-000016210000}"/>
    <cellStyle name="Currency 5 2 7 6 2" xfId="23412" xr:uid="{00000000-0005-0000-0000-000017210000}"/>
    <cellStyle name="Currency 5 2 7 6 2 2" xfId="58628" xr:uid="{00000000-0005-0000-0000-000018210000}"/>
    <cellStyle name="Currency 5 2 7 6 3" xfId="46031" xr:uid="{00000000-0005-0000-0000-000019210000}"/>
    <cellStyle name="Currency 5 2 7 6 4" xfId="36017" xr:uid="{00000000-0005-0000-0000-00001A210000}"/>
    <cellStyle name="Currency 5 2 7 7" xfId="15176" xr:uid="{00000000-0005-0000-0000-00001B210000}"/>
    <cellStyle name="Currency 5 2 7 7 2" xfId="50392" xr:uid="{00000000-0005-0000-0000-00001C210000}"/>
    <cellStyle name="Currency 5 2 7 7 3" xfId="27781" xr:uid="{00000000-0005-0000-0000-00001D210000}"/>
    <cellStyle name="Currency 5 2 7 8" xfId="13398" xr:uid="{00000000-0005-0000-0000-00001E210000}"/>
    <cellStyle name="Currency 5 2 7 8 2" xfId="48616" xr:uid="{00000000-0005-0000-0000-00001F210000}"/>
    <cellStyle name="Currency 5 2 7 9" xfId="37795" xr:uid="{00000000-0005-0000-0000-000020210000}"/>
    <cellStyle name="Currency 5 2 8" xfId="3643" xr:uid="{00000000-0005-0000-0000-000021210000}"/>
    <cellStyle name="Currency 5 2 8 2" xfId="8367" xr:uid="{00000000-0005-0000-0000-000022210000}"/>
    <cellStyle name="Currency 5 2 8 2 2" xfId="20992" xr:uid="{00000000-0005-0000-0000-000023210000}"/>
    <cellStyle name="Currency 5 2 8 2 2 2" xfId="56208" xr:uid="{00000000-0005-0000-0000-000024210000}"/>
    <cellStyle name="Currency 5 2 8 2 3" xfId="43611" xr:uid="{00000000-0005-0000-0000-000025210000}"/>
    <cellStyle name="Currency 5 2 8 2 4" xfId="33597" xr:uid="{00000000-0005-0000-0000-000026210000}"/>
    <cellStyle name="Currency 5 2 8 3" xfId="10148" xr:uid="{00000000-0005-0000-0000-000027210000}"/>
    <cellStyle name="Currency 5 2 8 3 2" xfId="22768" xr:uid="{00000000-0005-0000-0000-000028210000}"/>
    <cellStyle name="Currency 5 2 8 3 2 2" xfId="57984" xr:uid="{00000000-0005-0000-0000-000029210000}"/>
    <cellStyle name="Currency 5 2 8 3 3" xfId="45387" xr:uid="{00000000-0005-0000-0000-00002A210000}"/>
    <cellStyle name="Currency 5 2 8 3 4" xfId="35373" xr:uid="{00000000-0005-0000-0000-00002B210000}"/>
    <cellStyle name="Currency 5 2 8 4" xfId="11943" xr:uid="{00000000-0005-0000-0000-00002C210000}"/>
    <cellStyle name="Currency 5 2 8 4 2" xfId="24544" xr:uid="{00000000-0005-0000-0000-00002D210000}"/>
    <cellStyle name="Currency 5 2 8 4 2 2" xfId="59760" xr:uid="{00000000-0005-0000-0000-00002E210000}"/>
    <cellStyle name="Currency 5 2 8 4 3" xfId="47163" xr:uid="{00000000-0005-0000-0000-00002F210000}"/>
    <cellStyle name="Currency 5 2 8 4 4" xfId="37149" xr:uid="{00000000-0005-0000-0000-000030210000}"/>
    <cellStyle name="Currency 5 2 8 5" xfId="16308" xr:uid="{00000000-0005-0000-0000-000031210000}"/>
    <cellStyle name="Currency 5 2 8 5 2" xfId="51524" xr:uid="{00000000-0005-0000-0000-000032210000}"/>
    <cellStyle name="Currency 5 2 8 5 3" xfId="28913" xr:uid="{00000000-0005-0000-0000-000033210000}"/>
    <cellStyle name="Currency 5 2 8 6" xfId="14530" xr:uid="{00000000-0005-0000-0000-000034210000}"/>
    <cellStyle name="Currency 5 2 8 6 2" xfId="49748" xr:uid="{00000000-0005-0000-0000-000035210000}"/>
    <cellStyle name="Currency 5 2 8 7" xfId="38927" xr:uid="{00000000-0005-0000-0000-000036210000}"/>
    <cellStyle name="Currency 5 2 8 8" xfId="27137" xr:uid="{00000000-0005-0000-0000-000037210000}"/>
    <cellStyle name="Currency 5 2 9" xfId="3972" xr:uid="{00000000-0005-0000-0000-000038210000}"/>
    <cellStyle name="Currency 5 2 9 2" xfId="16630" xr:uid="{00000000-0005-0000-0000-000039210000}"/>
    <cellStyle name="Currency 5 2 9 2 2" xfId="51846" xr:uid="{00000000-0005-0000-0000-00003A210000}"/>
    <cellStyle name="Currency 5 2 9 2 3" xfId="29235" xr:uid="{00000000-0005-0000-0000-00003B210000}"/>
    <cellStyle name="Currency 5 2 9 3" xfId="13076" xr:uid="{00000000-0005-0000-0000-00003C210000}"/>
    <cellStyle name="Currency 5 2 9 3 2" xfId="48294" xr:uid="{00000000-0005-0000-0000-00003D210000}"/>
    <cellStyle name="Currency 5 2 9 4" xfId="39249" xr:uid="{00000000-0005-0000-0000-00003E210000}"/>
    <cellStyle name="Currency 5 2 9 5" xfId="25683" xr:uid="{00000000-0005-0000-0000-00003F210000}"/>
    <cellStyle name="Currency 5 20" xfId="24873" xr:uid="{00000000-0005-0000-0000-000040210000}"/>
    <cellStyle name="Currency 5 21" xfId="60086" xr:uid="{00000000-0005-0000-0000-000041210000}"/>
    <cellStyle name="Currency 5 3" xfId="938" xr:uid="{00000000-0005-0000-0000-000042210000}"/>
    <cellStyle name="Currency 5 4" xfId="939" xr:uid="{00000000-0005-0000-0000-000043210000}"/>
    <cellStyle name="Currency 5 4 10" xfId="5455" xr:uid="{00000000-0005-0000-0000-000044210000}"/>
    <cellStyle name="Currency 5 4 10 2" xfId="18085" xr:uid="{00000000-0005-0000-0000-000045210000}"/>
    <cellStyle name="Currency 5 4 10 2 2" xfId="53301" xr:uid="{00000000-0005-0000-0000-000046210000}"/>
    <cellStyle name="Currency 5 4 10 3" xfId="40704" xr:uid="{00000000-0005-0000-0000-000047210000}"/>
    <cellStyle name="Currency 5 4 10 4" xfId="30690" xr:uid="{00000000-0005-0000-0000-000048210000}"/>
    <cellStyle name="Currency 5 4 11" xfId="6911" xr:uid="{00000000-0005-0000-0000-000049210000}"/>
    <cellStyle name="Currency 5 4 11 2" xfId="19539" xr:uid="{00000000-0005-0000-0000-00004A210000}"/>
    <cellStyle name="Currency 5 4 11 2 2" xfId="54755" xr:uid="{00000000-0005-0000-0000-00004B210000}"/>
    <cellStyle name="Currency 5 4 11 3" xfId="42158" xr:uid="{00000000-0005-0000-0000-00004C210000}"/>
    <cellStyle name="Currency 5 4 11 4" xfId="32144" xr:uid="{00000000-0005-0000-0000-00004D210000}"/>
    <cellStyle name="Currency 5 4 12" xfId="8693" xr:uid="{00000000-0005-0000-0000-00004E210000}"/>
    <cellStyle name="Currency 5 4 12 2" xfId="21315" xr:uid="{00000000-0005-0000-0000-00004F210000}"/>
    <cellStyle name="Currency 5 4 12 2 2" xfId="56531" xr:uid="{00000000-0005-0000-0000-000050210000}"/>
    <cellStyle name="Currency 5 4 12 3" xfId="43934" xr:uid="{00000000-0005-0000-0000-000051210000}"/>
    <cellStyle name="Currency 5 4 12 4" xfId="33920" xr:uid="{00000000-0005-0000-0000-000052210000}"/>
    <cellStyle name="Currency 5 4 13" xfId="10495" xr:uid="{00000000-0005-0000-0000-000053210000}"/>
    <cellStyle name="Currency 5 4 13 2" xfId="23106" xr:uid="{00000000-0005-0000-0000-000054210000}"/>
    <cellStyle name="Currency 5 4 13 2 2" xfId="58322" xr:uid="{00000000-0005-0000-0000-000055210000}"/>
    <cellStyle name="Currency 5 4 13 3" xfId="45725" xr:uid="{00000000-0005-0000-0000-000056210000}"/>
    <cellStyle name="Currency 5 4 13 4" xfId="35711" xr:uid="{00000000-0005-0000-0000-000057210000}"/>
    <cellStyle name="Currency 5 4 14" xfId="14854" xr:uid="{00000000-0005-0000-0000-000058210000}"/>
    <cellStyle name="Currency 5 4 14 2" xfId="50071" xr:uid="{00000000-0005-0000-0000-000059210000}"/>
    <cellStyle name="Currency 5 4 14 3" xfId="27460" xr:uid="{00000000-0005-0000-0000-00005A210000}"/>
    <cellStyle name="Currency 5 4 15" xfId="12268" xr:uid="{00000000-0005-0000-0000-00005B210000}"/>
    <cellStyle name="Currency 5 4 15 2" xfId="47486" xr:uid="{00000000-0005-0000-0000-00005C210000}"/>
    <cellStyle name="Currency 5 4 16" xfId="37473" xr:uid="{00000000-0005-0000-0000-00005D210000}"/>
    <cellStyle name="Currency 5 4 17" xfId="24875" xr:uid="{00000000-0005-0000-0000-00005E210000}"/>
    <cellStyle name="Currency 5 4 18" xfId="60088" xr:uid="{00000000-0005-0000-0000-00005F210000}"/>
    <cellStyle name="Currency 5 4 2" xfId="940" xr:uid="{00000000-0005-0000-0000-000060210000}"/>
    <cellStyle name="Currency 5 4 2 10" xfId="6985" xr:uid="{00000000-0005-0000-0000-000061210000}"/>
    <cellStyle name="Currency 5 4 2 10 2" xfId="19611" xr:uid="{00000000-0005-0000-0000-000062210000}"/>
    <cellStyle name="Currency 5 4 2 10 2 2" xfId="54827" xr:uid="{00000000-0005-0000-0000-000063210000}"/>
    <cellStyle name="Currency 5 4 2 10 3" xfId="42230" xr:uid="{00000000-0005-0000-0000-000064210000}"/>
    <cellStyle name="Currency 5 4 2 10 4" xfId="32216" xr:uid="{00000000-0005-0000-0000-000065210000}"/>
    <cellStyle name="Currency 5 4 2 11" xfId="8766" xr:uid="{00000000-0005-0000-0000-000066210000}"/>
    <cellStyle name="Currency 5 4 2 11 2" xfId="21387" xr:uid="{00000000-0005-0000-0000-000067210000}"/>
    <cellStyle name="Currency 5 4 2 11 2 2" xfId="56603" xr:uid="{00000000-0005-0000-0000-000068210000}"/>
    <cellStyle name="Currency 5 4 2 11 3" xfId="44006" xr:uid="{00000000-0005-0000-0000-000069210000}"/>
    <cellStyle name="Currency 5 4 2 11 4" xfId="33992" xr:uid="{00000000-0005-0000-0000-00006A210000}"/>
    <cellStyle name="Currency 5 4 2 12" xfId="10496" xr:uid="{00000000-0005-0000-0000-00006B210000}"/>
    <cellStyle name="Currency 5 4 2 12 2" xfId="23107" xr:uid="{00000000-0005-0000-0000-00006C210000}"/>
    <cellStyle name="Currency 5 4 2 12 2 2" xfId="58323" xr:uid="{00000000-0005-0000-0000-00006D210000}"/>
    <cellStyle name="Currency 5 4 2 12 3" xfId="45726" xr:uid="{00000000-0005-0000-0000-00006E210000}"/>
    <cellStyle name="Currency 5 4 2 12 4" xfId="35712" xr:uid="{00000000-0005-0000-0000-00006F210000}"/>
    <cellStyle name="Currency 5 4 2 13" xfId="14926" xr:uid="{00000000-0005-0000-0000-000070210000}"/>
    <cellStyle name="Currency 5 4 2 13 2" xfId="50143" xr:uid="{00000000-0005-0000-0000-000071210000}"/>
    <cellStyle name="Currency 5 4 2 13 3" xfId="27532" xr:uid="{00000000-0005-0000-0000-000072210000}"/>
    <cellStyle name="Currency 5 4 2 14" xfId="12340" xr:uid="{00000000-0005-0000-0000-000073210000}"/>
    <cellStyle name="Currency 5 4 2 14 2" xfId="47558" xr:uid="{00000000-0005-0000-0000-000074210000}"/>
    <cellStyle name="Currency 5 4 2 15" xfId="37545" xr:uid="{00000000-0005-0000-0000-000075210000}"/>
    <cellStyle name="Currency 5 4 2 16" xfId="24947" xr:uid="{00000000-0005-0000-0000-000076210000}"/>
    <cellStyle name="Currency 5 4 2 17" xfId="60160" xr:uid="{00000000-0005-0000-0000-000077210000}"/>
    <cellStyle name="Currency 5 4 2 2" xfId="941" xr:uid="{00000000-0005-0000-0000-000078210000}"/>
    <cellStyle name="Currency 5 4 2 2 10" xfId="10497" xr:uid="{00000000-0005-0000-0000-000079210000}"/>
    <cellStyle name="Currency 5 4 2 2 10 2" xfId="23108" xr:uid="{00000000-0005-0000-0000-00007A210000}"/>
    <cellStyle name="Currency 5 4 2 2 10 2 2" xfId="58324" xr:uid="{00000000-0005-0000-0000-00007B210000}"/>
    <cellStyle name="Currency 5 4 2 2 10 3" xfId="45727" xr:uid="{00000000-0005-0000-0000-00007C210000}"/>
    <cellStyle name="Currency 5 4 2 2 10 4" xfId="35713" xr:uid="{00000000-0005-0000-0000-00007D210000}"/>
    <cellStyle name="Currency 5 4 2 2 11" xfId="15081" xr:uid="{00000000-0005-0000-0000-00007E210000}"/>
    <cellStyle name="Currency 5 4 2 2 11 2" xfId="50297" xr:uid="{00000000-0005-0000-0000-00007F210000}"/>
    <cellStyle name="Currency 5 4 2 2 11 3" xfId="27686" xr:uid="{00000000-0005-0000-0000-000080210000}"/>
    <cellStyle name="Currency 5 4 2 2 12" xfId="12494" xr:uid="{00000000-0005-0000-0000-000081210000}"/>
    <cellStyle name="Currency 5 4 2 2 12 2" xfId="47712" xr:uid="{00000000-0005-0000-0000-000082210000}"/>
    <cellStyle name="Currency 5 4 2 2 13" xfId="37700" xr:uid="{00000000-0005-0000-0000-000083210000}"/>
    <cellStyle name="Currency 5 4 2 2 14" xfId="25101" xr:uid="{00000000-0005-0000-0000-000084210000}"/>
    <cellStyle name="Currency 5 4 2 2 15" xfId="60314" xr:uid="{00000000-0005-0000-0000-000085210000}"/>
    <cellStyle name="Currency 5 4 2 2 2" xfId="3217" xr:uid="{00000000-0005-0000-0000-000086210000}"/>
    <cellStyle name="Currency 5 4 2 2 2 10" xfId="25585" xr:uid="{00000000-0005-0000-0000-000087210000}"/>
    <cellStyle name="Currency 5 4 2 2 2 11" xfId="61120" xr:uid="{00000000-0005-0000-0000-000088210000}"/>
    <cellStyle name="Currency 5 4 2 2 2 2" xfId="5017" xr:uid="{00000000-0005-0000-0000-000089210000}"/>
    <cellStyle name="Currency 5 4 2 2 2 2 2" xfId="17663" xr:uid="{00000000-0005-0000-0000-00008A210000}"/>
    <cellStyle name="Currency 5 4 2 2 2 2 2 2" xfId="52879" xr:uid="{00000000-0005-0000-0000-00008B210000}"/>
    <cellStyle name="Currency 5 4 2 2 2 2 2 3" xfId="30268" xr:uid="{00000000-0005-0000-0000-00008C210000}"/>
    <cellStyle name="Currency 5 4 2 2 2 2 3" xfId="14109" xr:uid="{00000000-0005-0000-0000-00008D210000}"/>
    <cellStyle name="Currency 5 4 2 2 2 2 3 2" xfId="49327" xr:uid="{00000000-0005-0000-0000-00008E210000}"/>
    <cellStyle name="Currency 5 4 2 2 2 2 4" xfId="40282" xr:uid="{00000000-0005-0000-0000-00008F210000}"/>
    <cellStyle name="Currency 5 4 2 2 2 2 5" xfId="26716" xr:uid="{00000000-0005-0000-0000-000090210000}"/>
    <cellStyle name="Currency 5 4 2 2 2 3" xfId="6487" xr:uid="{00000000-0005-0000-0000-000091210000}"/>
    <cellStyle name="Currency 5 4 2 2 2 3 2" xfId="19117" xr:uid="{00000000-0005-0000-0000-000092210000}"/>
    <cellStyle name="Currency 5 4 2 2 2 3 2 2" xfId="54333" xr:uid="{00000000-0005-0000-0000-000093210000}"/>
    <cellStyle name="Currency 5 4 2 2 2 3 3" xfId="41736" xr:uid="{00000000-0005-0000-0000-000094210000}"/>
    <cellStyle name="Currency 5 4 2 2 2 3 4" xfId="31722" xr:uid="{00000000-0005-0000-0000-000095210000}"/>
    <cellStyle name="Currency 5 4 2 2 2 4" xfId="7946" xr:uid="{00000000-0005-0000-0000-000096210000}"/>
    <cellStyle name="Currency 5 4 2 2 2 4 2" xfId="20571" xr:uid="{00000000-0005-0000-0000-000097210000}"/>
    <cellStyle name="Currency 5 4 2 2 2 4 2 2" xfId="55787" xr:uid="{00000000-0005-0000-0000-000098210000}"/>
    <cellStyle name="Currency 5 4 2 2 2 4 3" xfId="43190" xr:uid="{00000000-0005-0000-0000-000099210000}"/>
    <cellStyle name="Currency 5 4 2 2 2 4 4" xfId="33176" xr:uid="{00000000-0005-0000-0000-00009A210000}"/>
    <cellStyle name="Currency 5 4 2 2 2 5" xfId="9727" xr:uid="{00000000-0005-0000-0000-00009B210000}"/>
    <cellStyle name="Currency 5 4 2 2 2 5 2" xfId="22347" xr:uid="{00000000-0005-0000-0000-00009C210000}"/>
    <cellStyle name="Currency 5 4 2 2 2 5 2 2" xfId="57563" xr:uid="{00000000-0005-0000-0000-00009D210000}"/>
    <cellStyle name="Currency 5 4 2 2 2 5 3" xfId="44966" xr:uid="{00000000-0005-0000-0000-00009E210000}"/>
    <cellStyle name="Currency 5 4 2 2 2 5 4" xfId="34952" xr:uid="{00000000-0005-0000-0000-00009F210000}"/>
    <cellStyle name="Currency 5 4 2 2 2 6" xfId="11520" xr:uid="{00000000-0005-0000-0000-0000A0210000}"/>
    <cellStyle name="Currency 5 4 2 2 2 6 2" xfId="24123" xr:uid="{00000000-0005-0000-0000-0000A1210000}"/>
    <cellStyle name="Currency 5 4 2 2 2 6 2 2" xfId="59339" xr:uid="{00000000-0005-0000-0000-0000A2210000}"/>
    <cellStyle name="Currency 5 4 2 2 2 6 3" xfId="46742" xr:uid="{00000000-0005-0000-0000-0000A3210000}"/>
    <cellStyle name="Currency 5 4 2 2 2 6 4" xfId="36728" xr:uid="{00000000-0005-0000-0000-0000A4210000}"/>
    <cellStyle name="Currency 5 4 2 2 2 7" xfId="15887" xr:uid="{00000000-0005-0000-0000-0000A5210000}"/>
    <cellStyle name="Currency 5 4 2 2 2 7 2" xfId="51103" xr:uid="{00000000-0005-0000-0000-0000A6210000}"/>
    <cellStyle name="Currency 5 4 2 2 2 7 3" xfId="28492" xr:uid="{00000000-0005-0000-0000-0000A7210000}"/>
    <cellStyle name="Currency 5 4 2 2 2 8" xfId="12978" xr:uid="{00000000-0005-0000-0000-0000A8210000}"/>
    <cellStyle name="Currency 5 4 2 2 2 8 2" xfId="48196" xr:uid="{00000000-0005-0000-0000-0000A9210000}"/>
    <cellStyle name="Currency 5 4 2 2 2 9" xfId="38506" xr:uid="{00000000-0005-0000-0000-0000AA210000}"/>
    <cellStyle name="Currency 5 4 2 2 3" xfId="3546" xr:uid="{00000000-0005-0000-0000-0000AB210000}"/>
    <cellStyle name="Currency 5 4 2 2 3 10" xfId="27041" xr:uid="{00000000-0005-0000-0000-0000AC210000}"/>
    <cellStyle name="Currency 5 4 2 2 3 11" xfId="61445" xr:uid="{00000000-0005-0000-0000-0000AD210000}"/>
    <cellStyle name="Currency 5 4 2 2 3 2" xfId="5342" xr:uid="{00000000-0005-0000-0000-0000AE210000}"/>
    <cellStyle name="Currency 5 4 2 2 3 2 2" xfId="17988" xr:uid="{00000000-0005-0000-0000-0000AF210000}"/>
    <cellStyle name="Currency 5 4 2 2 3 2 2 2" xfId="53204" xr:uid="{00000000-0005-0000-0000-0000B0210000}"/>
    <cellStyle name="Currency 5 4 2 2 3 2 3" xfId="40607" xr:uid="{00000000-0005-0000-0000-0000B1210000}"/>
    <cellStyle name="Currency 5 4 2 2 3 2 4" xfId="30593" xr:uid="{00000000-0005-0000-0000-0000B2210000}"/>
    <cellStyle name="Currency 5 4 2 2 3 3" xfId="6812" xr:uid="{00000000-0005-0000-0000-0000B3210000}"/>
    <cellStyle name="Currency 5 4 2 2 3 3 2" xfId="19442" xr:uid="{00000000-0005-0000-0000-0000B4210000}"/>
    <cellStyle name="Currency 5 4 2 2 3 3 2 2" xfId="54658" xr:uid="{00000000-0005-0000-0000-0000B5210000}"/>
    <cellStyle name="Currency 5 4 2 2 3 3 3" xfId="42061" xr:uid="{00000000-0005-0000-0000-0000B6210000}"/>
    <cellStyle name="Currency 5 4 2 2 3 3 4" xfId="32047" xr:uid="{00000000-0005-0000-0000-0000B7210000}"/>
    <cellStyle name="Currency 5 4 2 2 3 4" xfId="8271" xr:uid="{00000000-0005-0000-0000-0000B8210000}"/>
    <cellStyle name="Currency 5 4 2 2 3 4 2" xfId="20896" xr:uid="{00000000-0005-0000-0000-0000B9210000}"/>
    <cellStyle name="Currency 5 4 2 2 3 4 2 2" xfId="56112" xr:uid="{00000000-0005-0000-0000-0000BA210000}"/>
    <cellStyle name="Currency 5 4 2 2 3 4 3" xfId="43515" xr:uid="{00000000-0005-0000-0000-0000BB210000}"/>
    <cellStyle name="Currency 5 4 2 2 3 4 4" xfId="33501" xr:uid="{00000000-0005-0000-0000-0000BC210000}"/>
    <cellStyle name="Currency 5 4 2 2 3 5" xfId="10052" xr:uid="{00000000-0005-0000-0000-0000BD210000}"/>
    <cellStyle name="Currency 5 4 2 2 3 5 2" xfId="22672" xr:uid="{00000000-0005-0000-0000-0000BE210000}"/>
    <cellStyle name="Currency 5 4 2 2 3 5 2 2" xfId="57888" xr:uid="{00000000-0005-0000-0000-0000BF210000}"/>
    <cellStyle name="Currency 5 4 2 2 3 5 3" xfId="45291" xr:uid="{00000000-0005-0000-0000-0000C0210000}"/>
    <cellStyle name="Currency 5 4 2 2 3 5 4" xfId="35277" xr:uid="{00000000-0005-0000-0000-0000C1210000}"/>
    <cellStyle name="Currency 5 4 2 2 3 6" xfId="11845" xr:uid="{00000000-0005-0000-0000-0000C2210000}"/>
    <cellStyle name="Currency 5 4 2 2 3 6 2" xfId="24448" xr:uid="{00000000-0005-0000-0000-0000C3210000}"/>
    <cellStyle name="Currency 5 4 2 2 3 6 2 2" xfId="59664" xr:uid="{00000000-0005-0000-0000-0000C4210000}"/>
    <cellStyle name="Currency 5 4 2 2 3 6 3" xfId="47067" xr:uid="{00000000-0005-0000-0000-0000C5210000}"/>
    <cellStyle name="Currency 5 4 2 2 3 6 4" xfId="37053" xr:uid="{00000000-0005-0000-0000-0000C6210000}"/>
    <cellStyle name="Currency 5 4 2 2 3 7" xfId="16212" xr:uid="{00000000-0005-0000-0000-0000C7210000}"/>
    <cellStyle name="Currency 5 4 2 2 3 7 2" xfId="51428" xr:uid="{00000000-0005-0000-0000-0000C8210000}"/>
    <cellStyle name="Currency 5 4 2 2 3 7 3" xfId="28817" xr:uid="{00000000-0005-0000-0000-0000C9210000}"/>
    <cellStyle name="Currency 5 4 2 2 3 8" xfId="14434" xr:uid="{00000000-0005-0000-0000-0000CA210000}"/>
    <cellStyle name="Currency 5 4 2 2 3 8 2" xfId="49652" xr:uid="{00000000-0005-0000-0000-0000CB210000}"/>
    <cellStyle name="Currency 5 4 2 2 3 9" xfId="38831" xr:uid="{00000000-0005-0000-0000-0000CC210000}"/>
    <cellStyle name="Currency 5 4 2 2 4" xfId="2708" xr:uid="{00000000-0005-0000-0000-0000CD210000}"/>
    <cellStyle name="Currency 5 4 2 2 4 10" xfId="26232" xr:uid="{00000000-0005-0000-0000-0000CE210000}"/>
    <cellStyle name="Currency 5 4 2 2 4 11" xfId="60636" xr:uid="{00000000-0005-0000-0000-0000CF210000}"/>
    <cellStyle name="Currency 5 4 2 2 4 2" xfId="4533" xr:uid="{00000000-0005-0000-0000-0000D0210000}"/>
    <cellStyle name="Currency 5 4 2 2 4 2 2" xfId="17179" xr:uid="{00000000-0005-0000-0000-0000D1210000}"/>
    <cellStyle name="Currency 5 4 2 2 4 2 2 2" xfId="52395" xr:uid="{00000000-0005-0000-0000-0000D2210000}"/>
    <cellStyle name="Currency 5 4 2 2 4 2 3" xfId="39798" xr:uid="{00000000-0005-0000-0000-0000D3210000}"/>
    <cellStyle name="Currency 5 4 2 2 4 2 4" xfId="29784" xr:uid="{00000000-0005-0000-0000-0000D4210000}"/>
    <cellStyle name="Currency 5 4 2 2 4 3" xfId="6003" xr:uid="{00000000-0005-0000-0000-0000D5210000}"/>
    <cellStyle name="Currency 5 4 2 2 4 3 2" xfId="18633" xr:uid="{00000000-0005-0000-0000-0000D6210000}"/>
    <cellStyle name="Currency 5 4 2 2 4 3 2 2" xfId="53849" xr:uid="{00000000-0005-0000-0000-0000D7210000}"/>
    <cellStyle name="Currency 5 4 2 2 4 3 3" xfId="41252" xr:uid="{00000000-0005-0000-0000-0000D8210000}"/>
    <cellStyle name="Currency 5 4 2 2 4 3 4" xfId="31238" xr:uid="{00000000-0005-0000-0000-0000D9210000}"/>
    <cellStyle name="Currency 5 4 2 2 4 4" xfId="7462" xr:uid="{00000000-0005-0000-0000-0000DA210000}"/>
    <cellStyle name="Currency 5 4 2 2 4 4 2" xfId="20087" xr:uid="{00000000-0005-0000-0000-0000DB210000}"/>
    <cellStyle name="Currency 5 4 2 2 4 4 2 2" xfId="55303" xr:uid="{00000000-0005-0000-0000-0000DC210000}"/>
    <cellStyle name="Currency 5 4 2 2 4 4 3" xfId="42706" xr:uid="{00000000-0005-0000-0000-0000DD210000}"/>
    <cellStyle name="Currency 5 4 2 2 4 4 4" xfId="32692" xr:uid="{00000000-0005-0000-0000-0000DE210000}"/>
    <cellStyle name="Currency 5 4 2 2 4 5" xfId="9243" xr:uid="{00000000-0005-0000-0000-0000DF210000}"/>
    <cellStyle name="Currency 5 4 2 2 4 5 2" xfId="21863" xr:uid="{00000000-0005-0000-0000-0000E0210000}"/>
    <cellStyle name="Currency 5 4 2 2 4 5 2 2" xfId="57079" xr:uid="{00000000-0005-0000-0000-0000E1210000}"/>
    <cellStyle name="Currency 5 4 2 2 4 5 3" xfId="44482" xr:uid="{00000000-0005-0000-0000-0000E2210000}"/>
    <cellStyle name="Currency 5 4 2 2 4 5 4" xfId="34468" xr:uid="{00000000-0005-0000-0000-0000E3210000}"/>
    <cellStyle name="Currency 5 4 2 2 4 6" xfId="11036" xr:uid="{00000000-0005-0000-0000-0000E4210000}"/>
    <cellStyle name="Currency 5 4 2 2 4 6 2" xfId="23639" xr:uid="{00000000-0005-0000-0000-0000E5210000}"/>
    <cellStyle name="Currency 5 4 2 2 4 6 2 2" xfId="58855" xr:uid="{00000000-0005-0000-0000-0000E6210000}"/>
    <cellStyle name="Currency 5 4 2 2 4 6 3" xfId="46258" xr:uid="{00000000-0005-0000-0000-0000E7210000}"/>
    <cellStyle name="Currency 5 4 2 2 4 6 4" xfId="36244" xr:uid="{00000000-0005-0000-0000-0000E8210000}"/>
    <cellStyle name="Currency 5 4 2 2 4 7" xfId="15403" xr:uid="{00000000-0005-0000-0000-0000E9210000}"/>
    <cellStyle name="Currency 5 4 2 2 4 7 2" xfId="50619" xr:uid="{00000000-0005-0000-0000-0000EA210000}"/>
    <cellStyle name="Currency 5 4 2 2 4 7 3" xfId="28008" xr:uid="{00000000-0005-0000-0000-0000EB210000}"/>
    <cellStyle name="Currency 5 4 2 2 4 8" xfId="13625" xr:uid="{00000000-0005-0000-0000-0000EC210000}"/>
    <cellStyle name="Currency 5 4 2 2 4 8 2" xfId="48843" xr:uid="{00000000-0005-0000-0000-0000ED210000}"/>
    <cellStyle name="Currency 5 4 2 2 4 9" xfId="38022" xr:uid="{00000000-0005-0000-0000-0000EE210000}"/>
    <cellStyle name="Currency 5 4 2 2 5" xfId="3871" xr:uid="{00000000-0005-0000-0000-0000EF210000}"/>
    <cellStyle name="Currency 5 4 2 2 5 2" xfId="8594" xr:uid="{00000000-0005-0000-0000-0000F0210000}"/>
    <cellStyle name="Currency 5 4 2 2 5 2 2" xfId="21219" xr:uid="{00000000-0005-0000-0000-0000F1210000}"/>
    <cellStyle name="Currency 5 4 2 2 5 2 2 2" xfId="56435" xr:uid="{00000000-0005-0000-0000-0000F2210000}"/>
    <cellStyle name="Currency 5 4 2 2 5 2 3" xfId="43838" xr:uid="{00000000-0005-0000-0000-0000F3210000}"/>
    <cellStyle name="Currency 5 4 2 2 5 2 4" xfId="33824" xr:uid="{00000000-0005-0000-0000-0000F4210000}"/>
    <cellStyle name="Currency 5 4 2 2 5 3" xfId="10375" xr:uid="{00000000-0005-0000-0000-0000F5210000}"/>
    <cellStyle name="Currency 5 4 2 2 5 3 2" xfId="22995" xr:uid="{00000000-0005-0000-0000-0000F6210000}"/>
    <cellStyle name="Currency 5 4 2 2 5 3 2 2" xfId="58211" xr:uid="{00000000-0005-0000-0000-0000F7210000}"/>
    <cellStyle name="Currency 5 4 2 2 5 3 3" xfId="45614" xr:uid="{00000000-0005-0000-0000-0000F8210000}"/>
    <cellStyle name="Currency 5 4 2 2 5 3 4" xfId="35600" xr:uid="{00000000-0005-0000-0000-0000F9210000}"/>
    <cellStyle name="Currency 5 4 2 2 5 4" xfId="12170" xr:uid="{00000000-0005-0000-0000-0000FA210000}"/>
    <cellStyle name="Currency 5 4 2 2 5 4 2" xfId="24771" xr:uid="{00000000-0005-0000-0000-0000FB210000}"/>
    <cellStyle name="Currency 5 4 2 2 5 4 2 2" xfId="59987" xr:uid="{00000000-0005-0000-0000-0000FC210000}"/>
    <cellStyle name="Currency 5 4 2 2 5 4 3" xfId="47390" xr:uid="{00000000-0005-0000-0000-0000FD210000}"/>
    <cellStyle name="Currency 5 4 2 2 5 4 4" xfId="37376" xr:uid="{00000000-0005-0000-0000-0000FE210000}"/>
    <cellStyle name="Currency 5 4 2 2 5 5" xfId="16535" xr:uid="{00000000-0005-0000-0000-0000FF210000}"/>
    <cellStyle name="Currency 5 4 2 2 5 5 2" xfId="51751" xr:uid="{00000000-0005-0000-0000-000000220000}"/>
    <cellStyle name="Currency 5 4 2 2 5 5 3" xfId="29140" xr:uid="{00000000-0005-0000-0000-000001220000}"/>
    <cellStyle name="Currency 5 4 2 2 5 6" xfId="14757" xr:uid="{00000000-0005-0000-0000-000002220000}"/>
    <cellStyle name="Currency 5 4 2 2 5 6 2" xfId="49975" xr:uid="{00000000-0005-0000-0000-000003220000}"/>
    <cellStyle name="Currency 5 4 2 2 5 7" xfId="39154" xr:uid="{00000000-0005-0000-0000-000004220000}"/>
    <cellStyle name="Currency 5 4 2 2 5 8" xfId="27364" xr:uid="{00000000-0005-0000-0000-000005220000}"/>
    <cellStyle name="Currency 5 4 2 2 6" xfId="4211" xr:uid="{00000000-0005-0000-0000-000006220000}"/>
    <cellStyle name="Currency 5 4 2 2 6 2" xfId="16857" xr:uid="{00000000-0005-0000-0000-000007220000}"/>
    <cellStyle name="Currency 5 4 2 2 6 2 2" xfId="52073" xr:uid="{00000000-0005-0000-0000-000008220000}"/>
    <cellStyle name="Currency 5 4 2 2 6 2 3" xfId="29462" xr:uid="{00000000-0005-0000-0000-000009220000}"/>
    <cellStyle name="Currency 5 4 2 2 6 3" xfId="13303" xr:uid="{00000000-0005-0000-0000-00000A220000}"/>
    <cellStyle name="Currency 5 4 2 2 6 3 2" xfId="48521" xr:uid="{00000000-0005-0000-0000-00000B220000}"/>
    <cellStyle name="Currency 5 4 2 2 6 4" xfId="39476" xr:uid="{00000000-0005-0000-0000-00000C220000}"/>
    <cellStyle name="Currency 5 4 2 2 6 5" xfId="25910" xr:uid="{00000000-0005-0000-0000-00000D220000}"/>
    <cellStyle name="Currency 5 4 2 2 7" xfId="5681" xr:uid="{00000000-0005-0000-0000-00000E220000}"/>
    <cellStyle name="Currency 5 4 2 2 7 2" xfId="18311" xr:uid="{00000000-0005-0000-0000-00000F220000}"/>
    <cellStyle name="Currency 5 4 2 2 7 2 2" xfId="53527" xr:uid="{00000000-0005-0000-0000-000010220000}"/>
    <cellStyle name="Currency 5 4 2 2 7 3" xfId="40930" xr:uid="{00000000-0005-0000-0000-000011220000}"/>
    <cellStyle name="Currency 5 4 2 2 7 4" xfId="30916" xr:uid="{00000000-0005-0000-0000-000012220000}"/>
    <cellStyle name="Currency 5 4 2 2 8" xfId="7140" xr:uid="{00000000-0005-0000-0000-000013220000}"/>
    <cellStyle name="Currency 5 4 2 2 8 2" xfId="19765" xr:uid="{00000000-0005-0000-0000-000014220000}"/>
    <cellStyle name="Currency 5 4 2 2 8 2 2" xfId="54981" xr:uid="{00000000-0005-0000-0000-000015220000}"/>
    <cellStyle name="Currency 5 4 2 2 8 3" xfId="42384" xr:uid="{00000000-0005-0000-0000-000016220000}"/>
    <cellStyle name="Currency 5 4 2 2 8 4" xfId="32370" xr:uid="{00000000-0005-0000-0000-000017220000}"/>
    <cellStyle name="Currency 5 4 2 2 9" xfId="8921" xr:uid="{00000000-0005-0000-0000-000018220000}"/>
    <cellStyle name="Currency 5 4 2 2 9 2" xfId="21541" xr:uid="{00000000-0005-0000-0000-000019220000}"/>
    <cellStyle name="Currency 5 4 2 2 9 2 2" xfId="56757" xr:uid="{00000000-0005-0000-0000-00001A220000}"/>
    <cellStyle name="Currency 5 4 2 2 9 3" xfId="44160" xr:uid="{00000000-0005-0000-0000-00001B220000}"/>
    <cellStyle name="Currency 5 4 2 2 9 4" xfId="34146" xr:uid="{00000000-0005-0000-0000-00001C220000}"/>
    <cellStyle name="Currency 5 4 2 3" xfId="3057" xr:uid="{00000000-0005-0000-0000-00001D220000}"/>
    <cellStyle name="Currency 5 4 2 3 10" xfId="25428" xr:uid="{00000000-0005-0000-0000-00001E220000}"/>
    <cellStyle name="Currency 5 4 2 3 11" xfId="60963" xr:uid="{00000000-0005-0000-0000-00001F220000}"/>
    <cellStyle name="Currency 5 4 2 3 2" xfId="4860" xr:uid="{00000000-0005-0000-0000-000020220000}"/>
    <cellStyle name="Currency 5 4 2 3 2 2" xfId="17506" xr:uid="{00000000-0005-0000-0000-000021220000}"/>
    <cellStyle name="Currency 5 4 2 3 2 2 2" xfId="52722" xr:uid="{00000000-0005-0000-0000-000022220000}"/>
    <cellStyle name="Currency 5 4 2 3 2 2 3" xfId="30111" xr:uid="{00000000-0005-0000-0000-000023220000}"/>
    <cellStyle name="Currency 5 4 2 3 2 3" xfId="13952" xr:uid="{00000000-0005-0000-0000-000024220000}"/>
    <cellStyle name="Currency 5 4 2 3 2 3 2" xfId="49170" xr:uid="{00000000-0005-0000-0000-000025220000}"/>
    <cellStyle name="Currency 5 4 2 3 2 4" xfId="40125" xr:uid="{00000000-0005-0000-0000-000026220000}"/>
    <cellStyle name="Currency 5 4 2 3 2 5" xfId="26559" xr:uid="{00000000-0005-0000-0000-000027220000}"/>
    <cellStyle name="Currency 5 4 2 3 3" xfId="6330" xr:uid="{00000000-0005-0000-0000-000028220000}"/>
    <cellStyle name="Currency 5 4 2 3 3 2" xfId="18960" xr:uid="{00000000-0005-0000-0000-000029220000}"/>
    <cellStyle name="Currency 5 4 2 3 3 2 2" xfId="54176" xr:uid="{00000000-0005-0000-0000-00002A220000}"/>
    <cellStyle name="Currency 5 4 2 3 3 3" xfId="41579" xr:uid="{00000000-0005-0000-0000-00002B220000}"/>
    <cellStyle name="Currency 5 4 2 3 3 4" xfId="31565" xr:uid="{00000000-0005-0000-0000-00002C220000}"/>
    <cellStyle name="Currency 5 4 2 3 4" xfId="7789" xr:uid="{00000000-0005-0000-0000-00002D220000}"/>
    <cellStyle name="Currency 5 4 2 3 4 2" xfId="20414" xr:uid="{00000000-0005-0000-0000-00002E220000}"/>
    <cellStyle name="Currency 5 4 2 3 4 2 2" xfId="55630" xr:uid="{00000000-0005-0000-0000-00002F220000}"/>
    <cellStyle name="Currency 5 4 2 3 4 3" xfId="43033" xr:uid="{00000000-0005-0000-0000-000030220000}"/>
    <cellStyle name="Currency 5 4 2 3 4 4" xfId="33019" xr:uid="{00000000-0005-0000-0000-000031220000}"/>
    <cellStyle name="Currency 5 4 2 3 5" xfId="9570" xr:uid="{00000000-0005-0000-0000-000032220000}"/>
    <cellStyle name="Currency 5 4 2 3 5 2" xfId="22190" xr:uid="{00000000-0005-0000-0000-000033220000}"/>
    <cellStyle name="Currency 5 4 2 3 5 2 2" xfId="57406" xr:uid="{00000000-0005-0000-0000-000034220000}"/>
    <cellStyle name="Currency 5 4 2 3 5 3" xfId="44809" xr:uid="{00000000-0005-0000-0000-000035220000}"/>
    <cellStyle name="Currency 5 4 2 3 5 4" xfId="34795" xr:uid="{00000000-0005-0000-0000-000036220000}"/>
    <cellStyle name="Currency 5 4 2 3 6" xfId="11363" xr:uid="{00000000-0005-0000-0000-000037220000}"/>
    <cellStyle name="Currency 5 4 2 3 6 2" xfId="23966" xr:uid="{00000000-0005-0000-0000-000038220000}"/>
    <cellStyle name="Currency 5 4 2 3 6 2 2" xfId="59182" xr:uid="{00000000-0005-0000-0000-000039220000}"/>
    <cellStyle name="Currency 5 4 2 3 6 3" xfId="46585" xr:uid="{00000000-0005-0000-0000-00003A220000}"/>
    <cellStyle name="Currency 5 4 2 3 6 4" xfId="36571" xr:uid="{00000000-0005-0000-0000-00003B220000}"/>
    <cellStyle name="Currency 5 4 2 3 7" xfId="15730" xr:uid="{00000000-0005-0000-0000-00003C220000}"/>
    <cellStyle name="Currency 5 4 2 3 7 2" xfId="50946" xr:uid="{00000000-0005-0000-0000-00003D220000}"/>
    <cellStyle name="Currency 5 4 2 3 7 3" xfId="28335" xr:uid="{00000000-0005-0000-0000-00003E220000}"/>
    <cellStyle name="Currency 5 4 2 3 8" xfId="12821" xr:uid="{00000000-0005-0000-0000-00003F220000}"/>
    <cellStyle name="Currency 5 4 2 3 8 2" xfId="48039" xr:uid="{00000000-0005-0000-0000-000040220000}"/>
    <cellStyle name="Currency 5 4 2 3 9" xfId="38349" xr:uid="{00000000-0005-0000-0000-000041220000}"/>
    <cellStyle name="Currency 5 4 2 4" xfId="2884" xr:uid="{00000000-0005-0000-0000-000042220000}"/>
    <cellStyle name="Currency 5 4 2 4 10" xfId="25269" xr:uid="{00000000-0005-0000-0000-000043220000}"/>
    <cellStyle name="Currency 5 4 2 4 11" xfId="60804" xr:uid="{00000000-0005-0000-0000-000044220000}"/>
    <cellStyle name="Currency 5 4 2 4 2" xfId="4701" xr:uid="{00000000-0005-0000-0000-000045220000}"/>
    <cellStyle name="Currency 5 4 2 4 2 2" xfId="17347" xr:uid="{00000000-0005-0000-0000-000046220000}"/>
    <cellStyle name="Currency 5 4 2 4 2 2 2" xfId="52563" xr:uid="{00000000-0005-0000-0000-000047220000}"/>
    <cellStyle name="Currency 5 4 2 4 2 2 3" xfId="29952" xr:uid="{00000000-0005-0000-0000-000048220000}"/>
    <cellStyle name="Currency 5 4 2 4 2 3" xfId="13793" xr:uid="{00000000-0005-0000-0000-000049220000}"/>
    <cellStyle name="Currency 5 4 2 4 2 3 2" xfId="49011" xr:uid="{00000000-0005-0000-0000-00004A220000}"/>
    <cellStyle name="Currency 5 4 2 4 2 4" xfId="39966" xr:uid="{00000000-0005-0000-0000-00004B220000}"/>
    <cellStyle name="Currency 5 4 2 4 2 5" xfId="26400" xr:uid="{00000000-0005-0000-0000-00004C220000}"/>
    <cellStyle name="Currency 5 4 2 4 3" xfId="6171" xr:uid="{00000000-0005-0000-0000-00004D220000}"/>
    <cellStyle name="Currency 5 4 2 4 3 2" xfId="18801" xr:uid="{00000000-0005-0000-0000-00004E220000}"/>
    <cellStyle name="Currency 5 4 2 4 3 2 2" xfId="54017" xr:uid="{00000000-0005-0000-0000-00004F220000}"/>
    <cellStyle name="Currency 5 4 2 4 3 3" xfId="41420" xr:uid="{00000000-0005-0000-0000-000050220000}"/>
    <cellStyle name="Currency 5 4 2 4 3 4" xfId="31406" xr:uid="{00000000-0005-0000-0000-000051220000}"/>
    <cellStyle name="Currency 5 4 2 4 4" xfId="7630" xr:uid="{00000000-0005-0000-0000-000052220000}"/>
    <cellStyle name="Currency 5 4 2 4 4 2" xfId="20255" xr:uid="{00000000-0005-0000-0000-000053220000}"/>
    <cellStyle name="Currency 5 4 2 4 4 2 2" xfId="55471" xr:uid="{00000000-0005-0000-0000-000054220000}"/>
    <cellStyle name="Currency 5 4 2 4 4 3" xfId="42874" xr:uid="{00000000-0005-0000-0000-000055220000}"/>
    <cellStyle name="Currency 5 4 2 4 4 4" xfId="32860" xr:uid="{00000000-0005-0000-0000-000056220000}"/>
    <cellStyle name="Currency 5 4 2 4 5" xfId="9411" xr:uid="{00000000-0005-0000-0000-000057220000}"/>
    <cellStyle name="Currency 5 4 2 4 5 2" xfId="22031" xr:uid="{00000000-0005-0000-0000-000058220000}"/>
    <cellStyle name="Currency 5 4 2 4 5 2 2" xfId="57247" xr:uid="{00000000-0005-0000-0000-000059220000}"/>
    <cellStyle name="Currency 5 4 2 4 5 3" xfId="44650" xr:uid="{00000000-0005-0000-0000-00005A220000}"/>
    <cellStyle name="Currency 5 4 2 4 5 4" xfId="34636" xr:uid="{00000000-0005-0000-0000-00005B220000}"/>
    <cellStyle name="Currency 5 4 2 4 6" xfId="11204" xr:uid="{00000000-0005-0000-0000-00005C220000}"/>
    <cellStyle name="Currency 5 4 2 4 6 2" xfId="23807" xr:uid="{00000000-0005-0000-0000-00005D220000}"/>
    <cellStyle name="Currency 5 4 2 4 6 2 2" xfId="59023" xr:uid="{00000000-0005-0000-0000-00005E220000}"/>
    <cellStyle name="Currency 5 4 2 4 6 3" xfId="46426" xr:uid="{00000000-0005-0000-0000-00005F220000}"/>
    <cellStyle name="Currency 5 4 2 4 6 4" xfId="36412" xr:uid="{00000000-0005-0000-0000-000060220000}"/>
    <cellStyle name="Currency 5 4 2 4 7" xfId="15571" xr:uid="{00000000-0005-0000-0000-000061220000}"/>
    <cellStyle name="Currency 5 4 2 4 7 2" xfId="50787" xr:uid="{00000000-0005-0000-0000-000062220000}"/>
    <cellStyle name="Currency 5 4 2 4 7 3" xfId="28176" xr:uid="{00000000-0005-0000-0000-000063220000}"/>
    <cellStyle name="Currency 5 4 2 4 8" xfId="12662" xr:uid="{00000000-0005-0000-0000-000064220000}"/>
    <cellStyle name="Currency 5 4 2 4 8 2" xfId="47880" xr:uid="{00000000-0005-0000-0000-000065220000}"/>
    <cellStyle name="Currency 5 4 2 4 9" xfId="38190" xr:uid="{00000000-0005-0000-0000-000066220000}"/>
    <cellStyle name="Currency 5 4 2 5" xfId="3392" xr:uid="{00000000-0005-0000-0000-000067220000}"/>
    <cellStyle name="Currency 5 4 2 5 10" xfId="26887" xr:uid="{00000000-0005-0000-0000-000068220000}"/>
    <cellStyle name="Currency 5 4 2 5 11" xfId="61291" xr:uid="{00000000-0005-0000-0000-000069220000}"/>
    <cellStyle name="Currency 5 4 2 5 2" xfId="5188" xr:uid="{00000000-0005-0000-0000-00006A220000}"/>
    <cellStyle name="Currency 5 4 2 5 2 2" xfId="17834" xr:uid="{00000000-0005-0000-0000-00006B220000}"/>
    <cellStyle name="Currency 5 4 2 5 2 2 2" xfId="53050" xr:uid="{00000000-0005-0000-0000-00006C220000}"/>
    <cellStyle name="Currency 5 4 2 5 2 3" xfId="40453" xr:uid="{00000000-0005-0000-0000-00006D220000}"/>
    <cellStyle name="Currency 5 4 2 5 2 4" xfId="30439" xr:uid="{00000000-0005-0000-0000-00006E220000}"/>
    <cellStyle name="Currency 5 4 2 5 3" xfId="6658" xr:uid="{00000000-0005-0000-0000-00006F220000}"/>
    <cellStyle name="Currency 5 4 2 5 3 2" xfId="19288" xr:uid="{00000000-0005-0000-0000-000070220000}"/>
    <cellStyle name="Currency 5 4 2 5 3 2 2" xfId="54504" xr:uid="{00000000-0005-0000-0000-000071220000}"/>
    <cellStyle name="Currency 5 4 2 5 3 3" xfId="41907" xr:uid="{00000000-0005-0000-0000-000072220000}"/>
    <cellStyle name="Currency 5 4 2 5 3 4" xfId="31893" xr:uid="{00000000-0005-0000-0000-000073220000}"/>
    <cellStyle name="Currency 5 4 2 5 4" xfId="8117" xr:uid="{00000000-0005-0000-0000-000074220000}"/>
    <cellStyle name="Currency 5 4 2 5 4 2" xfId="20742" xr:uid="{00000000-0005-0000-0000-000075220000}"/>
    <cellStyle name="Currency 5 4 2 5 4 2 2" xfId="55958" xr:uid="{00000000-0005-0000-0000-000076220000}"/>
    <cellStyle name="Currency 5 4 2 5 4 3" xfId="43361" xr:uid="{00000000-0005-0000-0000-000077220000}"/>
    <cellStyle name="Currency 5 4 2 5 4 4" xfId="33347" xr:uid="{00000000-0005-0000-0000-000078220000}"/>
    <cellStyle name="Currency 5 4 2 5 5" xfId="9898" xr:uid="{00000000-0005-0000-0000-000079220000}"/>
    <cellStyle name="Currency 5 4 2 5 5 2" xfId="22518" xr:uid="{00000000-0005-0000-0000-00007A220000}"/>
    <cellStyle name="Currency 5 4 2 5 5 2 2" xfId="57734" xr:uid="{00000000-0005-0000-0000-00007B220000}"/>
    <cellStyle name="Currency 5 4 2 5 5 3" xfId="45137" xr:uid="{00000000-0005-0000-0000-00007C220000}"/>
    <cellStyle name="Currency 5 4 2 5 5 4" xfId="35123" xr:uid="{00000000-0005-0000-0000-00007D220000}"/>
    <cellStyle name="Currency 5 4 2 5 6" xfId="11691" xr:uid="{00000000-0005-0000-0000-00007E220000}"/>
    <cellStyle name="Currency 5 4 2 5 6 2" xfId="24294" xr:uid="{00000000-0005-0000-0000-00007F220000}"/>
    <cellStyle name="Currency 5 4 2 5 6 2 2" xfId="59510" xr:uid="{00000000-0005-0000-0000-000080220000}"/>
    <cellStyle name="Currency 5 4 2 5 6 3" xfId="46913" xr:uid="{00000000-0005-0000-0000-000081220000}"/>
    <cellStyle name="Currency 5 4 2 5 6 4" xfId="36899" xr:uid="{00000000-0005-0000-0000-000082220000}"/>
    <cellStyle name="Currency 5 4 2 5 7" xfId="16058" xr:uid="{00000000-0005-0000-0000-000083220000}"/>
    <cellStyle name="Currency 5 4 2 5 7 2" xfId="51274" xr:uid="{00000000-0005-0000-0000-000084220000}"/>
    <cellStyle name="Currency 5 4 2 5 7 3" xfId="28663" xr:uid="{00000000-0005-0000-0000-000085220000}"/>
    <cellStyle name="Currency 5 4 2 5 8" xfId="14280" xr:uid="{00000000-0005-0000-0000-000086220000}"/>
    <cellStyle name="Currency 5 4 2 5 8 2" xfId="49498" xr:uid="{00000000-0005-0000-0000-000087220000}"/>
    <cellStyle name="Currency 5 4 2 5 9" xfId="38677" xr:uid="{00000000-0005-0000-0000-000088220000}"/>
    <cellStyle name="Currency 5 4 2 6" xfId="2553" xr:uid="{00000000-0005-0000-0000-000089220000}"/>
    <cellStyle name="Currency 5 4 2 6 10" xfId="26078" xr:uid="{00000000-0005-0000-0000-00008A220000}"/>
    <cellStyle name="Currency 5 4 2 6 11" xfId="60482" xr:uid="{00000000-0005-0000-0000-00008B220000}"/>
    <cellStyle name="Currency 5 4 2 6 2" xfId="4379" xr:uid="{00000000-0005-0000-0000-00008C220000}"/>
    <cellStyle name="Currency 5 4 2 6 2 2" xfId="17025" xr:uid="{00000000-0005-0000-0000-00008D220000}"/>
    <cellStyle name="Currency 5 4 2 6 2 2 2" xfId="52241" xr:uid="{00000000-0005-0000-0000-00008E220000}"/>
    <cellStyle name="Currency 5 4 2 6 2 3" xfId="39644" xr:uid="{00000000-0005-0000-0000-00008F220000}"/>
    <cellStyle name="Currency 5 4 2 6 2 4" xfId="29630" xr:uid="{00000000-0005-0000-0000-000090220000}"/>
    <cellStyle name="Currency 5 4 2 6 3" xfId="5849" xr:uid="{00000000-0005-0000-0000-000091220000}"/>
    <cellStyle name="Currency 5 4 2 6 3 2" xfId="18479" xr:uid="{00000000-0005-0000-0000-000092220000}"/>
    <cellStyle name="Currency 5 4 2 6 3 2 2" xfId="53695" xr:uid="{00000000-0005-0000-0000-000093220000}"/>
    <cellStyle name="Currency 5 4 2 6 3 3" xfId="41098" xr:uid="{00000000-0005-0000-0000-000094220000}"/>
    <cellStyle name="Currency 5 4 2 6 3 4" xfId="31084" xr:uid="{00000000-0005-0000-0000-000095220000}"/>
    <cellStyle name="Currency 5 4 2 6 4" xfId="7308" xr:uid="{00000000-0005-0000-0000-000096220000}"/>
    <cellStyle name="Currency 5 4 2 6 4 2" xfId="19933" xr:uid="{00000000-0005-0000-0000-000097220000}"/>
    <cellStyle name="Currency 5 4 2 6 4 2 2" xfId="55149" xr:uid="{00000000-0005-0000-0000-000098220000}"/>
    <cellStyle name="Currency 5 4 2 6 4 3" xfId="42552" xr:uid="{00000000-0005-0000-0000-000099220000}"/>
    <cellStyle name="Currency 5 4 2 6 4 4" xfId="32538" xr:uid="{00000000-0005-0000-0000-00009A220000}"/>
    <cellStyle name="Currency 5 4 2 6 5" xfId="9089" xr:uid="{00000000-0005-0000-0000-00009B220000}"/>
    <cellStyle name="Currency 5 4 2 6 5 2" xfId="21709" xr:uid="{00000000-0005-0000-0000-00009C220000}"/>
    <cellStyle name="Currency 5 4 2 6 5 2 2" xfId="56925" xr:uid="{00000000-0005-0000-0000-00009D220000}"/>
    <cellStyle name="Currency 5 4 2 6 5 3" xfId="44328" xr:uid="{00000000-0005-0000-0000-00009E220000}"/>
    <cellStyle name="Currency 5 4 2 6 5 4" xfId="34314" xr:uid="{00000000-0005-0000-0000-00009F220000}"/>
    <cellStyle name="Currency 5 4 2 6 6" xfId="10882" xr:uid="{00000000-0005-0000-0000-0000A0220000}"/>
    <cellStyle name="Currency 5 4 2 6 6 2" xfId="23485" xr:uid="{00000000-0005-0000-0000-0000A1220000}"/>
    <cellStyle name="Currency 5 4 2 6 6 2 2" xfId="58701" xr:uid="{00000000-0005-0000-0000-0000A2220000}"/>
    <cellStyle name="Currency 5 4 2 6 6 3" xfId="46104" xr:uid="{00000000-0005-0000-0000-0000A3220000}"/>
    <cellStyle name="Currency 5 4 2 6 6 4" xfId="36090" xr:uid="{00000000-0005-0000-0000-0000A4220000}"/>
    <cellStyle name="Currency 5 4 2 6 7" xfId="15249" xr:uid="{00000000-0005-0000-0000-0000A5220000}"/>
    <cellStyle name="Currency 5 4 2 6 7 2" xfId="50465" xr:uid="{00000000-0005-0000-0000-0000A6220000}"/>
    <cellStyle name="Currency 5 4 2 6 7 3" xfId="27854" xr:uid="{00000000-0005-0000-0000-0000A7220000}"/>
    <cellStyle name="Currency 5 4 2 6 8" xfId="13471" xr:uid="{00000000-0005-0000-0000-0000A8220000}"/>
    <cellStyle name="Currency 5 4 2 6 8 2" xfId="48689" xr:uid="{00000000-0005-0000-0000-0000A9220000}"/>
    <cellStyle name="Currency 5 4 2 6 9" xfId="37868" xr:uid="{00000000-0005-0000-0000-0000AA220000}"/>
    <cellStyle name="Currency 5 4 2 7" xfId="3716" xr:uid="{00000000-0005-0000-0000-0000AB220000}"/>
    <cellStyle name="Currency 5 4 2 7 2" xfId="8440" xr:uid="{00000000-0005-0000-0000-0000AC220000}"/>
    <cellStyle name="Currency 5 4 2 7 2 2" xfId="21065" xr:uid="{00000000-0005-0000-0000-0000AD220000}"/>
    <cellStyle name="Currency 5 4 2 7 2 2 2" xfId="56281" xr:uid="{00000000-0005-0000-0000-0000AE220000}"/>
    <cellStyle name="Currency 5 4 2 7 2 3" xfId="43684" xr:uid="{00000000-0005-0000-0000-0000AF220000}"/>
    <cellStyle name="Currency 5 4 2 7 2 4" xfId="33670" xr:uid="{00000000-0005-0000-0000-0000B0220000}"/>
    <cellStyle name="Currency 5 4 2 7 3" xfId="10221" xr:uid="{00000000-0005-0000-0000-0000B1220000}"/>
    <cellStyle name="Currency 5 4 2 7 3 2" xfId="22841" xr:uid="{00000000-0005-0000-0000-0000B2220000}"/>
    <cellStyle name="Currency 5 4 2 7 3 2 2" xfId="58057" xr:uid="{00000000-0005-0000-0000-0000B3220000}"/>
    <cellStyle name="Currency 5 4 2 7 3 3" xfId="45460" xr:uid="{00000000-0005-0000-0000-0000B4220000}"/>
    <cellStyle name="Currency 5 4 2 7 3 4" xfId="35446" xr:uid="{00000000-0005-0000-0000-0000B5220000}"/>
    <cellStyle name="Currency 5 4 2 7 4" xfId="12016" xr:uid="{00000000-0005-0000-0000-0000B6220000}"/>
    <cellStyle name="Currency 5 4 2 7 4 2" xfId="24617" xr:uid="{00000000-0005-0000-0000-0000B7220000}"/>
    <cellStyle name="Currency 5 4 2 7 4 2 2" xfId="59833" xr:uid="{00000000-0005-0000-0000-0000B8220000}"/>
    <cellStyle name="Currency 5 4 2 7 4 3" xfId="47236" xr:uid="{00000000-0005-0000-0000-0000B9220000}"/>
    <cellStyle name="Currency 5 4 2 7 4 4" xfId="37222" xr:uid="{00000000-0005-0000-0000-0000BA220000}"/>
    <cellStyle name="Currency 5 4 2 7 5" xfId="16381" xr:uid="{00000000-0005-0000-0000-0000BB220000}"/>
    <cellStyle name="Currency 5 4 2 7 5 2" xfId="51597" xr:uid="{00000000-0005-0000-0000-0000BC220000}"/>
    <cellStyle name="Currency 5 4 2 7 5 3" xfId="28986" xr:uid="{00000000-0005-0000-0000-0000BD220000}"/>
    <cellStyle name="Currency 5 4 2 7 6" xfId="14603" xr:uid="{00000000-0005-0000-0000-0000BE220000}"/>
    <cellStyle name="Currency 5 4 2 7 6 2" xfId="49821" xr:uid="{00000000-0005-0000-0000-0000BF220000}"/>
    <cellStyle name="Currency 5 4 2 7 7" xfId="39000" xr:uid="{00000000-0005-0000-0000-0000C0220000}"/>
    <cellStyle name="Currency 5 4 2 7 8" xfId="27210" xr:uid="{00000000-0005-0000-0000-0000C1220000}"/>
    <cellStyle name="Currency 5 4 2 8" xfId="4054" xr:uid="{00000000-0005-0000-0000-0000C2220000}"/>
    <cellStyle name="Currency 5 4 2 8 2" xfId="16703" xr:uid="{00000000-0005-0000-0000-0000C3220000}"/>
    <cellStyle name="Currency 5 4 2 8 2 2" xfId="51919" xr:uid="{00000000-0005-0000-0000-0000C4220000}"/>
    <cellStyle name="Currency 5 4 2 8 2 3" xfId="29308" xr:uid="{00000000-0005-0000-0000-0000C5220000}"/>
    <cellStyle name="Currency 5 4 2 8 3" xfId="13149" xr:uid="{00000000-0005-0000-0000-0000C6220000}"/>
    <cellStyle name="Currency 5 4 2 8 3 2" xfId="48367" xr:uid="{00000000-0005-0000-0000-0000C7220000}"/>
    <cellStyle name="Currency 5 4 2 8 4" xfId="39322" xr:uid="{00000000-0005-0000-0000-0000C8220000}"/>
    <cellStyle name="Currency 5 4 2 8 5" xfId="25756" xr:uid="{00000000-0005-0000-0000-0000C9220000}"/>
    <cellStyle name="Currency 5 4 2 9" xfId="5527" xr:uid="{00000000-0005-0000-0000-0000CA220000}"/>
    <cellStyle name="Currency 5 4 2 9 2" xfId="18157" xr:uid="{00000000-0005-0000-0000-0000CB220000}"/>
    <cellStyle name="Currency 5 4 2 9 2 2" xfId="53373" xr:uid="{00000000-0005-0000-0000-0000CC220000}"/>
    <cellStyle name="Currency 5 4 2 9 3" xfId="40776" xr:uid="{00000000-0005-0000-0000-0000CD220000}"/>
    <cellStyle name="Currency 5 4 2 9 4" xfId="30762" xr:uid="{00000000-0005-0000-0000-0000CE220000}"/>
    <cellStyle name="Currency 5 4 3" xfId="942" xr:uid="{00000000-0005-0000-0000-0000CF220000}"/>
    <cellStyle name="Currency 5 4 3 10" xfId="10498" xr:uid="{00000000-0005-0000-0000-0000D0220000}"/>
    <cellStyle name="Currency 5 4 3 10 2" xfId="23109" xr:uid="{00000000-0005-0000-0000-0000D1220000}"/>
    <cellStyle name="Currency 5 4 3 10 2 2" xfId="58325" xr:uid="{00000000-0005-0000-0000-0000D2220000}"/>
    <cellStyle name="Currency 5 4 3 10 3" xfId="45728" xr:uid="{00000000-0005-0000-0000-0000D3220000}"/>
    <cellStyle name="Currency 5 4 3 10 4" xfId="35714" xr:uid="{00000000-0005-0000-0000-0000D4220000}"/>
    <cellStyle name="Currency 5 4 3 11" xfId="15007" xr:uid="{00000000-0005-0000-0000-0000D5220000}"/>
    <cellStyle name="Currency 5 4 3 11 2" xfId="50223" xr:uid="{00000000-0005-0000-0000-0000D6220000}"/>
    <cellStyle name="Currency 5 4 3 11 3" xfId="27612" xr:uid="{00000000-0005-0000-0000-0000D7220000}"/>
    <cellStyle name="Currency 5 4 3 12" xfId="12420" xr:uid="{00000000-0005-0000-0000-0000D8220000}"/>
    <cellStyle name="Currency 5 4 3 12 2" xfId="47638" xr:uid="{00000000-0005-0000-0000-0000D9220000}"/>
    <cellStyle name="Currency 5 4 3 13" xfId="37626" xr:uid="{00000000-0005-0000-0000-0000DA220000}"/>
    <cellStyle name="Currency 5 4 3 14" xfId="25027" xr:uid="{00000000-0005-0000-0000-0000DB220000}"/>
    <cellStyle name="Currency 5 4 3 15" xfId="60240" xr:uid="{00000000-0005-0000-0000-0000DC220000}"/>
    <cellStyle name="Currency 5 4 3 2" xfId="3143" xr:uid="{00000000-0005-0000-0000-0000DD220000}"/>
    <cellStyle name="Currency 5 4 3 2 10" xfId="25511" xr:uid="{00000000-0005-0000-0000-0000DE220000}"/>
    <cellStyle name="Currency 5 4 3 2 11" xfId="61046" xr:uid="{00000000-0005-0000-0000-0000DF220000}"/>
    <cellStyle name="Currency 5 4 3 2 2" xfId="4943" xr:uid="{00000000-0005-0000-0000-0000E0220000}"/>
    <cellStyle name="Currency 5 4 3 2 2 2" xfId="17589" xr:uid="{00000000-0005-0000-0000-0000E1220000}"/>
    <cellStyle name="Currency 5 4 3 2 2 2 2" xfId="52805" xr:uid="{00000000-0005-0000-0000-0000E2220000}"/>
    <cellStyle name="Currency 5 4 3 2 2 2 3" xfId="30194" xr:uid="{00000000-0005-0000-0000-0000E3220000}"/>
    <cellStyle name="Currency 5 4 3 2 2 3" xfId="14035" xr:uid="{00000000-0005-0000-0000-0000E4220000}"/>
    <cellStyle name="Currency 5 4 3 2 2 3 2" xfId="49253" xr:uid="{00000000-0005-0000-0000-0000E5220000}"/>
    <cellStyle name="Currency 5 4 3 2 2 4" xfId="40208" xr:uid="{00000000-0005-0000-0000-0000E6220000}"/>
    <cellStyle name="Currency 5 4 3 2 2 5" xfId="26642" xr:uid="{00000000-0005-0000-0000-0000E7220000}"/>
    <cellStyle name="Currency 5 4 3 2 3" xfId="6413" xr:uid="{00000000-0005-0000-0000-0000E8220000}"/>
    <cellStyle name="Currency 5 4 3 2 3 2" xfId="19043" xr:uid="{00000000-0005-0000-0000-0000E9220000}"/>
    <cellStyle name="Currency 5 4 3 2 3 2 2" xfId="54259" xr:uid="{00000000-0005-0000-0000-0000EA220000}"/>
    <cellStyle name="Currency 5 4 3 2 3 3" xfId="41662" xr:uid="{00000000-0005-0000-0000-0000EB220000}"/>
    <cellStyle name="Currency 5 4 3 2 3 4" xfId="31648" xr:uid="{00000000-0005-0000-0000-0000EC220000}"/>
    <cellStyle name="Currency 5 4 3 2 4" xfId="7872" xr:uid="{00000000-0005-0000-0000-0000ED220000}"/>
    <cellStyle name="Currency 5 4 3 2 4 2" xfId="20497" xr:uid="{00000000-0005-0000-0000-0000EE220000}"/>
    <cellStyle name="Currency 5 4 3 2 4 2 2" xfId="55713" xr:uid="{00000000-0005-0000-0000-0000EF220000}"/>
    <cellStyle name="Currency 5 4 3 2 4 3" xfId="43116" xr:uid="{00000000-0005-0000-0000-0000F0220000}"/>
    <cellStyle name="Currency 5 4 3 2 4 4" xfId="33102" xr:uid="{00000000-0005-0000-0000-0000F1220000}"/>
    <cellStyle name="Currency 5 4 3 2 5" xfId="9653" xr:uid="{00000000-0005-0000-0000-0000F2220000}"/>
    <cellStyle name="Currency 5 4 3 2 5 2" xfId="22273" xr:uid="{00000000-0005-0000-0000-0000F3220000}"/>
    <cellStyle name="Currency 5 4 3 2 5 2 2" xfId="57489" xr:uid="{00000000-0005-0000-0000-0000F4220000}"/>
    <cellStyle name="Currency 5 4 3 2 5 3" xfId="44892" xr:uid="{00000000-0005-0000-0000-0000F5220000}"/>
    <cellStyle name="Currency 5 4 3 2 5 4" xfId="34878" xr:uid="{00000000-0005-0000-0000-0000F6220000}"/>
    <cellStyle name="Currency 5 4 3 2 6" xfId="11446" xr:uid="{00000000-0005-0000-0000-0000F7220000}"/>
    <cellStyle name="Currency 5 4 3 2 6 2" xfId="24049" xr:uid="{00000000-0005-0000-0000-0000F8220000}"/>
    <cellStyle name="Currency 5 4 3 2 6 2 2" xfId="59265" xr:uid="{00000000-0005-0000-0000-0000F9220000}"/>
    <cellStyle name="Currency 5 4 3 2 6 3" xfId="46668" xr:uid="{00000000-0005-0000-0000-0000FA220000}"/>
    <cellStyle name="Currency 5 4 3 2 6 4" xfId="36654" xr:uid="{00000000-0005-0000-0000-0000FB220000}"/>
    <cellStyle name="Currency 5 4 3 2 7" xfId="15813" xr:uid="{00000000-0005-0000-0000-0000FC220000}"/>
    <cellStyle name="Currency 5 4 3 2 7 2" xfId="51029" xr:uid="{00000000-0005-0000-0000-0000FD220000}"/>
    <cellStyle name="Currency 5 4 3 2 7 3" xfId="28418" xr:uid="{00000000-0005-0000-0000-0000FE220000}"/>
    <cellStyle name="Currency 5 4 3 2 8" xfId="12904" xr:uid="{00000000-0005-0000-0000-0000FF220000}"/>
    <cellStyle name="Currency 5 4 3 2 8 2" xfId="48122" xr:uid="{00000000-0005-0000-0000-000000230000}"/>
    <cellStyle name="Currency 5 4 3 2 9" xfId="38432" xr:uid="{00000000-0005-0000-0000-000001230000}"/>
    <cellStyle name="Currency 5 4 3 3" xfId="3472" xr:uid="{00000000-0005-0000-0000-000002230000}"/>
    <cellStyle name="Currency 5 4 3 3 10" xfId="26967" xr:uid="{00000000-0005-0000-0000-000003230000}"/>
    <cellStyle name="Currency 5 4 3 3 11" xfId="61371" xr:uid="{00000000-0005-0000-0000-000004230000}"/>
    <cellStyle name="Currency 5 4 3 3 2" xfId="5268" xr:uid="{00000000-0005-0000-0000-000005230000}"/>
    <cellStyle name="Currency 5 4 3 3 2 2" xfId="17914" xr:uid="{00000000-0005-0000-0000-000006230000}"/>
    <cellStyle name="Currency 5 4 3 3 2 2 2" xfId="53130" xr:uid="{00000000-0005-0000-0000-000007230000}"/>
    <cellStyle name="Currency 5 4 3 3 2 3" xfId="40533" xr:uid="{00000000-0005-0000-0000-000008230000}"/>
    <cellStyle name="Currency 5 4 3 3 2 4" xfId="30519" xr:uid="{00000000-0005-0000-0000-000009230000}"/>
    <cellStyle name="Currency 5 4 3 3 3" xfId="6738" xr:uid="{00000000-0005-0000-0000-00000A230000}"/>
    <cellStyle name="Currency 5 4 3 3 3 2" xfId="19368" xr:uid="{00000000-0005-0000-0000-00000B230000}"/>
    <cellStyle name="Currency 5 4 3 3 3 2 2" xfId="54584" xr:uid="{00000000-0005-0000-0000-00000C230000}"/>
    <cellStyle name="Currency 5 4 3 3 3 3" xfId="41987" xr:uid="{00000000-0005-0000-0000-00000D230000}"/>
    <cellStyle name="Currency 5 4 3 3 3 4" xfId="31973" xr:uid="{00000000-0005-0000-0000-00000E230000}"/>
    <cellStyle name="Currency 5 4 3 3 4" xfId="8197" xr:uid="{00000000-0005-0000-0000-00000F230000}"/>
    <cellStyle name="Currency 5 4 3 3 4 2" xfId="20822" xr:uid="{00000000-0005-0000-0000-000010230000}"/>
    <cellStyle name="Currency 5 4 3 3 4 2 2" xfId="56038" xr:uid="{00000000-0005-0000-0000-000011230000}"/>
    <cellStyle name="Currency 5 4 3 3 4 3" xfId="43441" xr:uid="{00000000-0005-0000-0000-000012230000}"/>
    <cellStyle name="Currency 5 4 3 3 4 4" xfId="33427" xr:uid="{00000000-0005-0000-0000-000013230000}"/>
    <cellStyle name="Currency 5 4 3 3 5" xfId="9978" xr:uid="{00000000-0005-0000-0000-000014230000}"/>
    <cellStyle name="Currency 5 4 3 3 5 2" xfId="22598" xr:uid="{00000000-0005-0000-0000-000015230000}"/>
    <cellStyle name="Currency 5 4 3 3 5 2 2" xfId="57814" xr:uid="{00000000-0005-0000-0000-000016230000}"/>
    <cellStyle name="Currency 5 4 3 3 5 3" xfId="45217" xr:uid="{00000000-0005-0000-0000-000017230000}"/>
    <cellStyle name="Currency 5 4 3 3 5 4" xfId="35203" xr:uid="{00000000-0005-0000-0000-000018230000}"/>
    <cellStyle name="Currency 5 4 3 3 6" xfId="11771" xr:uid="{00000000-0005-0000-0000-000019230000}"/>
    <cellStyle name="Currency 5 4 3 3 6 2" xfId="24374" xr:uid="{00000000-0005-0000-0000-00001A230000}"/>
    <cellStyle name="Currency 5 4 3 3 6 2 2" xfId="59590" xr:uid="{00000000-0005-0000-0000-00001B230000}"/>
    <cellStyle name="Currency 5 4 3 3 6 3" xfId="46993" xr:uid="{00000000-0005-0000-0000-00001C230000}"/>
    <cellStyle name="Currency 5 4 3 3 6 4" xfId="36979" xr:uid="{00000000-0005-0000-0000-00001D230000}"/>
    <cellStyle name="Currency 5 4 3 3 7" xfId="16138" xr:uid="{00000000-0005-0000-0000-00001E230000}"/>
    <cellStyle name="Currency 5 4 3 3 7 2" xfId="51354" xr:uid="{00000000-0005-0000-0000-00001F230000}"/>
    <cellStyle name="Currency 5 4 3 3 7 3" xfId="28743" xr:uid="{00000000-0005-0000-0000-000020230000}"/>
    <cellStyle name="Currency 5 4 3 3 8" xfId="14360" xr:uid="{00000000-0005-0000-0000-000021230000}"/>
    <cellStyle name="Currency 5 4 3 3 8 2" xfId="49578" xr:uid="{00000000-0005-0000-0000-000022230000}"/>
    <cellStyle name="Currency 5 4 3 3 9" xfId="38757" xr:uid="{00000000-0005-0000-0000-000023230000}"/>
    <cellStyle name="Currency 5 4 3 4" xfId="2634" xr:uid="{00000000-0005-0000-0000-000024230000}"/>
    <cellStyle name="Currency 5 4 3 4 10" xfId="26158" xr:uid="{00000000-0005-0000-0000-000025230000}"/>
    <cellStyle name="Currency 5 4 3 4 11" xfId="60562" xr:uid="{00000000-0005-0000-0000-000026230000}"/>
    <cellStyle name="Currency 5 4 3 4 2" xfId="4459" xr:uid="{00000000-0005-0000-0000-000027230000}"/>
    <cellStyle name="Currency 5 4 3 4 2 2" xfId="17105" xr:uid="{00000000-0005-0000-0000-000028230000}"/>
    <cellStyle name="Currency 5 4 3 4 2 2 2" xfId="52321" xr:uid="{00000000-0005-0000-0000-000029230000}"/>
    <cellStyle name="Currency 5 4 3 4 2 3" xfId="39724" xr:uid="{00000000-0005-0000-0000-00002A230000}"/>
    <cellStyle name="Currency 5 4 3 4 2 4" xfId="29710" xr:uid="{00000000-0005-0000-0000-00002B230000}"/>
    <cellStyle name="Currency 5 4 3 4 3" xfId="5929" xr:uid="{00000000-0005-0000-0000-00002C230000}"/>
    <cellStyle name="Currency 5 4 3 4 3 2" xfId="18559" xr:uid="{00000000-0005-0000-0000-00002D230000}"/>
    <cellStyle name="Currency 5 4 3 4 3 2 2" xfId="53775" xr:uid="{00000000-0005-0000-0000-00002E230000}"/>
    <cellStyle name="Currency 5 4 3 4 3 3" xfId="41178" xr:uid="{00000000-0005-0000-0000-00002F230000}"/>
    <cellStyle name="Currency 5 4 3 4 3 4" xfId="31164" xr:uid="{00000000-0005-0000-0000-000030230000}"/>
    <cellStyle name="Currency 5 4 3 4 4" xfId="7388" xr:uid="{00000000-0005-0000-0000-000031230000}"/>
    <cellStyle name="Currency 5 4 3 4 4 2" xfId="20013" xr:uid="{00000000-0005-0000-0000-000032230000}"/>
    <cellStyle name="Currency 5 4 3 4 4 2 2" xfId="55229" xr:uid="{00000000-0005-0000-0000-000033230000}"/>
    <cellStyle name="Currency 5 4 3 4 4 3" xfId="42632" xr:uid="{00000000-0005-0000-0000-000034230000}"/>
    <cellStyle name="Currency 5 4 3 4 4 4" xfId="32618" xr:uid="{00000000-0005-0000-0000-000035230000}"/>
    <cellStyle name="Currency 5 4 3 4 5" xfId="9169" xr:uid="{00000000-0005-0000-0000-000036230000}"/>
    <cellStyle name="Currency 5 4 3 4 5 2" xfId="21789" xr:uid="{00000000-0005-0000-0000-000037230000}"/>
    <cellStyle name="Currency 5 4 3 4 5 2 2" xfId="57005" xr:uid="{00000000-0005-0000-0000-000038230000}"/>
    <cellStyle name="Currency 5 4 3 4 5 3" xfId="44408" xr:uid="{00000000-0005-0000-0000-000039230000}"/>
    <cellStyle name="Currency 5 4 3 4 5 4" xfId="34394" xr:uid="{00000000-0005-0000-0000-00003A230000}"/>
    <cellStyle name="Currency 5 4 3 4 6" xfId="10962" xr:uid="{00000000-0005-0000-0000-00003B230000}"/>
    <cellStyle name="Currency 5 4 3 4 6 2" xfId="23565" xr:uid="{00000000-0005-0000-0000-00003C230000}"/>
    <cellStyle name="Currency 5 4 3 4 6 2 2" xfId="58781" xr:uid="{00000000-0005-0000-0000-00003D230000}"/>
    <cellStyle name="Currency 5 4 3 4 6 3" xfId="46184" xr:uid="{00000000-0005-0000-0000-00003E230000}"/>
    <cellStyle name="Currency 5 4 3 4 6 4" xfId="36170" xr:uid="{00000000-0005-0000-0000-00003F230000}"/>
    <cellStyle name="Currency 5 4 3 4 7" xfId="15329" xr:uid="{00000000-0005-0000-0000-000040230000}"/>
    <cellStyle name="Currency 5 4 3 4 7 2" xfId="50545" xr:uid="{00000000-0005-0000-0000-000041230000}"/>
    <cellStyle name="Currency 5 4 3 4 7 3" xfId="27934" xr:uid="{00000000-0005-0000-0000-000042230000}"/>
    <cellStyle name="Currency 5 4 3 4 8" xfId="13551" xr:uid="{00000000-0005-0000-0000-000043230000}"/>
    <cellStyle name="Currency 5 4 3 4 8 2" xfId="48769" xr:uid="{00000000-0005-0000-0000-000044230000}"/>
    <cellStyle name="Currency 5 4 3 4 9" xfId="37948" xr:uid="{00000000-0005-0000-0000-000045230000}"/>
    <cellStyle name="Currency 5 4 3 5" xfId="3797" xr:uid="{00000000-0005-0000-0000-000046230000}"/>
    <cellStyle name="Currency 5 4 3 5 2" xfId="8520" xr:uid="{00000000-0005-0000-0000-000047230000}"/>
    <cellStyle name="Currency 5 4 3 5 2 2" xfId="21145" xr:uid="{00000000-0005-0000-0000-000048230000}"/>
    <cellStyle name="Currency 5 4 3 5 2 2 2" xfId="56361" xr:uid="{00000000-0005-0000-0000-000049230000}"/>
    <cellStyle name="Currency 5 4 3 5 2 3" xfId="43764" xr:uid="{00000000-0005-0000-0000-00004A230000}"/>
    <cellStyle name="Currency 5 4 3 5 2 4" xfId="33750" xr:uid="{00000000-0005-0000-0000-00004B230000}"/>
    <cellStyle name="Currency 5 4 3 5 3" xfId="10301" xr:uid="{00000000-0005-0000-0000-00004C230000}"/>
    <cellStyle name="Currency 5 4 3 5 3 2" xfId="22921" xr:uid="{00000000-0005-0000-0000-00004D230000}"/>
    <cellStyle name="Currency 5 4 3 5 3 2 2" xfId="58137" xr:uid="{00000000-0005-0000-0000-00004E230000}"/>
    <cellStyle name="Currency 5 4 3 5 3 3" xfId="45540" xr:uid="{00000000-0005-0000-0000-00004F230000}"/>
    <cellStyle name="Currency 5 4 3 5 3 4" xfId="35526" xr:uid="{00000000-0005-0000-0000-000050230000}"/>
    <cellStyle name="Currency 5 4 3 5 4" xfId="12096" xr:uid="{00000000-0005-0000-0000-000051230000}"/>
    <cellStyle name="Currency 5 4 3 5 4 2" xfId="24697" xr:uid="{00000000-0005-0000-0000-000052230000}"/>
    <cellStyle name="Currency 5 4 3 5 4 2 2" xfId="59913" xr:uid="{00000000-0005-0000-0000-000053230000}"/>
    <cellStyle name="Currency 5 4 3 5 4 3" xfId="47316" xr:uid="{00000000-0005-0000-0000-000054230000}"/>
    <cellStyle name="Currency 5 4 3 5 4 4" xfId="37302" xr:uid="{00000000-0005-0000-0000-000055230000}"/>
    <cellStyle name="Currency 5 4 3 5 5" xfId="16461" xr:uid="{00000000-0005-0000-0000-000056230000}"/>
    <cellStyle name="Currency 5 4 3 5 5 2" xfId="51677" xr:uid="{00000000-0005-0000-0000-000057230000}"/>
    <cellStyle name="Currency 5 4 3 5 5 3" xfId="29066" xr:uid="{00000000-0005-0000-0000-000058230000}"/>
    <cellStyle name="Currency 5 4 3 5 6" xfId="14683" xr:uid="{00000000-0005-0000-0000-000059230000}"/>
    <cellStyle name="Currency 5 4 3 5 6 2" xfId="49901" xr:uid="{00000000-0005-0000-0000-00005A230000}"/>
    <cellStyle name="Currency 5 4 3 5 7" xfId="39080" xr:uid="{00000000-0005-0000-0000-00005B230000}"/>
    <cellStyle name="Currency 5 4 3 5 8" xfId="27290" xr:uid="{00000000-0005-0000-0000-00005C230000}"/>
    <cellStyle name="Currency 5 4 3 6" xfId="4137" xr:uid="{00000000-0005-0000-0000-00005D230000}"/>
    <cellStyle name="Currency 5 4 3 6 2" xfId="16783" xr:uid="{00000000-0005-0000-0000-00005E230000}"/>
    <cellStyle name="Currency 5 4 3 6 2 2" xfId="51999" xr:uid="{00000000-0005-0000-0000-00005F230000}"/>
    <cellStyle name="Currency 5 4 3 6 2 3" xfId="29388" xr:uid="{00000000-0005-0000-0000-000060230000}"/>
    <cellStyle name="Currency 5 4 3 6 3" xfId="13229" xr:uid="{00000000-0005-0000-0000-000061230000}"/>
    <cellStyle name="Currency 5 4 3 6 3 2" xfId="48447" xr:uid="{00000000-0005-0000-0000-000062230000}"/>
    <cellStyle name="Currency 5 4 3 6 4" xfId="39402" xr:uid="{00000000-0005-0000-0000-000063230000}"/>
    <cellStyle name="Currency 5 4 3 6 5" xfId="25836" xr:uid="{00000000-0005-0000-0000-000064230000}"/>
    <cellStyle name="Currency 5 4 3 7" xfId="5607" xr:uid="{00000000-0005-0000-0000-000065230000}"/>
    <cellStyle name="Currency 5 4 3 7 2" xfId="18237" xr:uid="{00000000-0005-0000-0000-000066230000}"/>
    <cellStyle name="Currency 5 4 3 7 2 2" xfId="53453" xr:uid="{00000000-0005-0000-0000-000067230000}"/>
    <cellStyle name="Currency 5 4 3 7 3" xfId="40856" xr:uid="{00000000-0005-0000-0000-000068230000}"/>
    <cellStyle name="Currency 5 4 3 7 4" xfId="30842" xr:uid="{00000000-0005-0000-0000-000069230000}"/>
    <cellStyle name="Currency 5 4 3 8" xfId="7066" xr:uid="{00000000-0005-0000-0000-00006A230000}"/>
    <cellStyle name="Currency 5 4 3 8 2" xfId="19691" xr:uid="{00000000-0005-0000-0000-00006B230000}"/>
    <cellStyle name="Currency 5 4 3 8 2 2" xfId="54907" xr:uid="{00000000-0005-0000-0000-00006C230000}"/>
    <cellStyle name="Currency 5 4 3 8 3" xfId="42310" xr:uid="{00000000-0005-0000-0000-00006D230000}"/>
    <cellStyle name="Currency 5 4 3 8 4" xfId="32296" xr:uid="{00000000-0005-0000-0000-00006E230000}"/>
    <cellStyle name="Currency 5 4 3 9" xfId="8847" xr:uid="{00000000-0005-0000-0000-00006F230000}"/>
    <cellStyle name="Currency 5 4 3 9 2" xfId="21467" xr:uid="{00000000-0005-0000-0000-000070230000}"/>
    <cellStyle name="Currency 5 4 3 9 2 2" xfId="56683" xr:uid="{00000000-0005-0000-0000-000071230000}"/>
    <cellStyle name="Currency 5 4 3 9 3" xfId="44086" xr:uid="{00000000-0005-0000-0000-000072230000}"/>
    <cellStyle name="Currency 5 4 3 9 4" xfId="34072" xr:uid="{00000000-0005-0000-0000-000073230000}"/>
    <cellStyle name="Currency 5 4 4" xfId="2973" xr:uid="{00000000-0005-0000-0000-000074230000}"/>
    <cellStyle name="Currency 5 4 4 10" xfId="25352" xr:uid="{00000000-0005-0000-0000-000075230000}"/>
    <cellStyle name="Currency 5 4 4 11" xfId="60887" xr:uid="{00000000-0005-0000-0000-000076230000}"/>
    <cellStyle name="Currency 5 4 4 2" xfId="4784" xr:uid="{00000000-0005-0000-0000-000077230000}"/>
    <cellStyle name="Currency 5 4 4 2 2" xfId="17430" xr:uid="{00000000-0005-0000-0000-000078230000}"/>
    <cellStyle name="Currency 5 4 4 2 2 2" xfId="52646" xr:uid="{00000000-0005-0000-0000-000079230000}"/>
    <cellStyle name="Currency 5 4 4 2 2 3" xfId="30035" xr:uid="{00000000-0005-0000-0000-00007A230000}"/>
    <cellStyle name="Currency 5 4 4 2 3" xfId="13876" xr:uid="{00000000-0005-0000-0000-00007B230000}"/>
    <cellStyle name="Currency 5 4 4 2 3 2" xfId="49094" xr:uid="{00000000-0005-0000-0000-00007C230000}"/>
    <cellStyle name="Currency 5 4 4 2 4" xfId="40049" xr:uid="{00000000-0005-0000-0000-00007D230000}"/>
    <cellStyle name="Currency 5 4 4 2 5" xfId="26483" xr:uid="{00000000-0005-0000-0000-00007E230000}"/>
    <cellStyle name="Currency 5 4 4 3" xfId="6254" xr:uid="{00000000-0005-0000-0000-00007F230000}"/>
    <cellStyle name="Currency 5 4 4 3 2" xfId="18884" xr:uid="{00000000-0005-0000-0000-000080230000}"/>
    <cellStyle name="Currency 5 4 4 3 2 2" xfId="54100" xr:uid="{00000000-0005-0000-0000-000081230000}"/>
    <cellStyle name="Currency 5 4 4 3 3" xfId="41503" xr:uid="{00000000-0005-0000-0000-000082230000}"/>
    <cellStyle name="Currency 5 4 4 3 4" xfId="31489" xr:uid="{00000000-0005-0000-0000-000083230000}"/>
    <cellStyle name="Currency 5 4 4 4" xfId="7713" xr:uid="{00000000-0005-0000-0000-000084230000}"/>
    <cellStyle name="Currency 5 4 4 4 2" xfId="20338" xr:uid="{00000000-0005-0000-0000-000085230000}"/>
    <cellStyle name="Currency 5 4 4 4 2 2" xfId="55554" xr:uid="{00000000-0005-0000-0000-000086230000}"/>
    <cellStyle name="Currency 5 4 4 4 3" xfId="42957" xr:uid="{00000000-0005-0000-0000-000087230000}"/>
    <cellStyle name="Currency 5 4 4 4 4" xfId="32943" xr:uid="{00000000-0005-0000-0000-000088230000}"/>
    <cellStyle name="Currency 5 4 4 5" xfId="9494" xr:uid="{00000000-0005-0000-0000-000089230000}"/>
    <cellStyle name="Currency 5 4 4 5 2" xfId="22114" xr:uid="{00000000-0005-0000-0000-00008A230000}"/>
    <cellStyle name="Currency 5 4 4 5 2 2" xfId="57330" xr:uid="{00000000-0005-0000-0000-00008B230000}"/>
    <cellStyle name="Currency 5 4 4 5 3" xfId="44733" xr:uid="{00000000-0005-0000-0000-00008C230000}"/>
    <cellStyle name="Currency 5 4 4 5 4" xfId="34719" xr:uid="{00000000-0005-0000-0000-00008D230000}"/>
    <cellStyle name="Currency 5 4 4 6" xfId="11287" xr:uid="{00000000-0005-0000-0000-00008E230000}"/>
    <cellStyle name="Currency 5 4 4 6 2" xfId="23890" xr:uid="{00000000-0005-0000-0000-00008F230000}"/>
    <cellStyle name="Currency 5 4 4 6 2 2" xfId="59106" xr:uid="{00000000-0005-0000-0000-000090230000}"/>
    <cellStyle name="Currency 5 4 4 6 3" xfId="46509" xr:uid="{00000000-0005-0000-0000-000091230000}"/>
    <cellStyle name="Currency 5 4 4 6 4" xfId="36495" xr:uid="{00000000-0005-0000-0000-000092230000}"/>
    <cellStyle name="Currency 5 4 4 7" xfId="15654" xr:uid="{00000000-0005-0000-0000-000093230000}"/>
    <cellStyle name="Currency 5 4 4 7 2" xfId="50870" xr:uid="{00000000-0005-0000-0000-000094230000}"/>
    <cellStyle name="Currency 5 4 4 7 3" xfId="28259" xr:uid="{00000000-0005-0000-0000-000095230000}"/>
    <cellStyle name="Currency 5 4 4 8" xfId="12745" xr:uid="{00000000-0005-0000-0000-000096230000}"/>
    <cellStyle name="Currency 5 4 4 8 2" xfId="47963" xr:uid="{00000000-0005-0000-0000-000097230000}"/>
    <cellStyle name="Currency 5 4 4 9" xfId="38273" xr:uid="{00000000-0005-0000-0000-000098230000}"/>
    <cellStyle name="Currency 5 4 5" xfId="2807" xr:uid="{00000000-0005-0000-0000-000099230000}"/>
    <cellStyle name="Currency 5 4 5 10" xfId="25197" xr:uid="{00000000-0005-0000-0000-00009A230000}"/>
    <cellStyle name="Currency 5 4 5 11" xfId="60732" xr:uid="{00000000-0005-0000-0000-00009B230000}"/>
    <cellStyle name="Currency 5 4 5 2" xfId="4629" xr:uid="{00000000-0005-0000-0000-00009C230000}"/>
    <cellStyle name="Currency 5 4 5 2 2" xfId="17275" xr:uid="{00000000-0005-0000-0000-00009D230000}"/>
    <cellStyle name="Currency 5 4 5 2 2 2" xfId="52491" xr:uid="{00000000-0005-0000-0000-00009E230000}"/>
    <cellStyle name="Currency 5 4 5 2 2 3" xfId="29880" xr:uid="{00000000-0005-0000-0000-00009F230000}"/>
    <cellStyle name="Currency 5 4 5 2 3" xfId="13721" xr:uid="{00000000-0005-0000-0000-0000A0230000}"/>
    <cellStyle name="Currency 5 4 5 2 3 2" xfId="48939" xr:uid="{00000000-0005-0000-0000-0000A1230000}"/>
    <cellStyle name="Currency 5 4 5 2 4" xfId="39894" xr:uid="{00000000-0005-0000-0000-0000A2230000}"/>
    <cellStyle name="Currency 5 4 5 2 5" xfId="26328" xr:uid="{00000000-0005-0000-0000-0000A3230000}"/>
    <cellStyle name="Currency 5 4 5 3" xfId="6099" xr:uid="{00000000-0005-0000-0000-0000A4230000}"/>
    <cellStyle name="Currency 5 4 5 3 2" xfId="18729" xr:uid="{00000000-0005-0000-0000-0000A5230000}"/>
    <cellStyle name="Currency 5 4 5 3 2 2" xfId="53945" xr:uid="{00000000-0005-0000-0000-0000A6230000}"/>
    <cellStyle name="Currency 5 4 5 3 3" xfId="41348" xr:uid="{00000000-0005-0000-0000-0000A7230000}"/>
    <cellStyle name="Currency 5 4 5 3 4" xfId="31334" xr:uid="{00000000-0005-0000-0000-0000A8230000}"/>
    <cellStyle name="Currency 5 4 5 4" xfId="7558" xr:uid="{00000000-0005-0000-0000-0000A9230000}"/>
    <cellStyle name="Currency 5 4 5 4 2" xfId="20183" xr:uid="{00000000-0005-0000-0000-0000AA230000}"/>
    <cellStyle name="Currency 5 4 5 4 2 2" xfId="55399" xr:uid="{00000000-0005-0000-0000-0000AB230000}"/>
    <cellStyle name="Currency 5 4 5 4 3" xfId="42802" xr:uid="{00000000-0005-0000-0000-0000AC230000}"/>
    <cellStyle name="Currency 5 4 5 4 4" xfId="32788" xr:uid="{00000000-0005-0000-0000-0000AD230000}"/>
    <cellStyle name="Currency 5 4 5 5" xfId="9339" xr:uid="{00000000-0005-0000-0000-0000AE230000}"/>
    <cellStyle name="Currency 5 4 5 5 2" xfId="21959" xr:uid="{00000000-0005-0000-0000-0000AF230000}"/>
    <cellStyle name="Currency 5 4 5 5 2 2" xfId="57175" xr:uid="{00000000-0005-0000-0000-0000B0230000}"/>
    <cellStyle name="Currency 5 4 5 5 3" xfId="44578" xr:uid="{00000000-0005-0000-0000-0000B1230000}"/>
    <cellStyle name="Currency 5 4 5 5 4" xfId="34564" xr:uid="{00000000-0005-0000-0000-0000B2230000}"/>
    <cellStyle name="Currency 5 4 5 6" xfId="11132" xr:uid="{00000000-0005-0000-0000-0000B3230000}"/>
    <cellStyle name="Currency 5 4 5 6 2" xfId="23735" xr:uid="{00000000-0005-0000-0000-0000B4230000}"/>
    <cellStyle name="Currency 5 4 5 6 2 2" xfId="58951" xr:uid="{00000000-0005-0000-0000-0000B5230000}"/>
    <cellStyle name="Currency 5 4 5 6 3" xfId="46354" xr:uid="{00000000-0005-0000-0000-0000B6230000}"/>
    <cellStyle name="Currency 5 4 5 6 4" xfId="36340" xr:uid="{00000000-0005-0000-0000-0000B7230000}"/>
    <cellStyle name="Currency 5 4 5 7" xfId="15499" xr:uid="{00000000-0005-0000-0000-0000B8230000}"/>
    <cellStyle name="Currency 5 4 5 7 2" xfId="50715" xr:uid="{00000000-0005-0000-0000-0000B9230000}"/>
    <cellStyle name="Currency 5 4 5 7 3" xfId="28104" xr:uid="{00000000-0005-0000-0000-0000BA230000}"/>
    <cellStyle name="Currency 5 4 5 8" xfId="12590" xr:uid="{00000000-0005-0000-0000-0000BB230000}"/>
    <cellStyle name="Currency 5 4 5 8 2" xfId="47808" xr:uid="{00000000-0005-0000-0000-0000BC230000}"/>
    <cellStyle name="Currency 5 4 5 9" xfId="38118" xr:uid="{00000000-0005-0000-0000-0000BD230000}"/>
    <cellStyle name="Currency 5 4 6" xfId="3320" xr:uid="{00000000-0005-0000-0000-0000BE230000}"/>
    <cellStyle name="Currency 5 4 6 10" xfId="26815" xr:uid="{00000000-0005-0000-0000-0000BF230000}"/>
    <cellStyle name="Currency 5 4 6 11" xfId="61219" xr:uid="{00000000-0005-0000-0000-0000C0230000}"/>
    <cellStyle name="Currency 5 4 6 2" xfId="5116" xr:uid="{00000000-0005-0000-0000-0000C1230000}"/>
    <cellStyle name="Currency 5 4 6 2 2" xfId="17762" xr:uid="{00000000-0005-0000-0000-0000C2230000}"/>
    <cellStyle name="Currency 5 4 6 2 2 2" xfId="52978" xr:uid="{00000000-0005-0000-0000-0000C3230000}"/>
    <cellStyle name="Currency 5 4 6 2 3" xfId="40381" xr:uid="{00000000-0005-0000-0000-0000C4230000}"/>
    <cellStyle name="Currency 5 4 6 2 4" xfId="30367" xr:uid="{00000000-0005-0000-0000-0000C5230000}"/>
    <cellStyle name="Currency 5 4 6 3" xfId="6586" xr:uid="{00000000-0005-0000-0000-0000C6230000}"/>
    <cellStyle name="Currency 5 4 6 3 2" xfId="19216" xr:uid="{00000000-0005-0000-0000-0000C7230000}"/>
    <cellStyle name="Currency 5 4 6 3 2 2" xfId="54432" xr:uid="{00000000-0005-0000-0000-0000C8230000}"/>
    <cellStyle name="Currency 5 4 6 3 3" xfId="41835" xr:uid="{00000000-0005-0000-0000-0000C9230000}"/>
    <cellStyle name="Currency 5 4 6 3 4" xfId="31821" xr:uid="{00000000-0005-0000-0000-0000CA230000}"/>
    <cellStyle name="Currency 5 4 6 4" xfId="8045" xr:uid="{00000000-0005-0000-0000-0000CB230000}"/>
    <cellStyle name="Currency 5 4 6 4 2" xfId="20670" xr:uid="{00000000-0005-0000-0000-0000CC230000}"/>
    <cellStyle name="Currency 5 4 6 4 2 2" xfId="55886" xr:uid="{00000000-0005-0000-0000-0000CD230000}"/>
    <cellStyle name="Currency 5 4 6 4 3" xfId="43289" xr:uid="{00000000-0005-0000-0000-0000CE230000}"/>
    <cellStyle name="Currency 5 4 6 4 4" xfId="33275" xr:uid="{00000000-0005-0000-0000-0000CF230000}"/>
    <cellStyle name="Currency 5 4 6 5" xfId="9826" xr:uid="{00000000-0005-0000-0000-0000D0230000}"/>
    <cellStyle name="Currency 5 4 6 5 2" xfId="22446" xr:uid="{00000000-0005-0000-0000-0000D1230000}"/>
    <cellStyle name="Currency 5 4 6 5 2 2" xfId="57662" xr:uid="{00000000-0005-0000-0000-0000D2230000}"/>
    <cellStyle name="Currency 5 4 6 5 3" xfId="45065" xr:uid="{00000000-0005-0000-0000-0000D3230000}"/>
    <cellStyle name="Currency 5 4 6 5 4" xfId="35051" xr:uid="{00000000-0005-0000-0000-0000D4230000}"/>
    <cellStyle name="Currency 5 4 6 6" xfId="11619" xr:uid="{00000000-0005-0000-0000-0000D5230000}"/>
    <cellStyle name="Currency 5 4 6 6 2" xfId="24222" xr:uid="{00000000-0005-0000-0000-0000D6230000}"/>
    <cellStyle name="Currency 5 4 6 6 2 2" xfId="59438" xr:uid="{00000000-0005-0000-0000-0000D7230000}"/>
    <cellStyle name="Currency 5 4 6 6 3" xfId="46841" xr:uid="{00000000-0005-0000-0000-0000D8230000}"/>
    <cellStyle name="Currency 5 4 6 6 4" xfId="36827" xr:uid="{00000000-0005-0000-0000-0000D9230000}"/>
    <cellStyle name="Currency 5 4 6 7" xfId="15986" xr:uid="{00000000-0005-0000-0000-0000DA230000}"/>
    <cellStyle name="Currency 5 4 6 7 2" xfId="51202" xr:uid="{00000000-0005-0000-0000-0000DB230000}"/>
    <cellStyle name="Currency 5 4 6 7 3" xfId="28591" xr:uid="{00000000-0005-0000-0000-0000DC230000}"/>
    <cellStyle name="Currency 5 4 6 8" xfId="14208" xr:uid="{00000000-0005-0000-0000-0000DD230000}"/>
    <cellStyle name="Currency 5 4 6 8 2" xfId="49426" xr:uid="{00000000-0005-0000-0000-0000DE230000}"/>
    <cellStyle name="Currency 5 4 6 9" xfId="38605" xr:uid="{00000000-0005-0000-0000-0000DF230000}"/>
    <cellStyle name="Currency 5 4 7" xfId="2477" xr:uid="{00000000-0005-0000-0000-0000E0230000}"/>
    <cellStyle name="Currency 5 4 7 10" xfId="26006" xr:uid="{00000000-0005-0000-0000-0000E1230000}"/>
    <cellStyle name="Currency 5 4 7 11" xfId="60410" xr:uid="{00000000-0005-0000-0000-0000E2230000}"/>
    <cellStyle name="Currency 5 4 7 2" xfId="4307" xr:uid="{00000000-0005-0000-0000-0000E3230000}"/>
    <cellStyle name="Currency 5 4 7 2 2" xfId="16953" xr:uid="{00000000-0005-0000-0000-0000E4230000}"/>
    <cellStyle name="Currency 5 4 7 2 2 2" xfId="52169" xr:uid="{00000000-0005-0000-0000-0000E5230000}"/>
    <cellStyle name="Currency 5 4 7 2 3" xfId="39572" xr:uid="{00000000-0005-0000-0000-0000E6230000}"/>
    <cellStyle name="Currency 5 4 7 2 4" xfId="29558" xr:uid="{00000000-0005-0000-0000-0000E7230000}"/>
    <cellStyle name="Currency 5 4 7 3" xfId="5777" xr:uid="{00000000-0005-0000-0000-0000E8230000}"/>
    <cellStyle name="Currency 5 4 7 3 2" xfId="18407" xr:uid="{00000000-0005-0000-0000-0000E9230000}"/>
    <cellStyle name="Currency 5 4 7 3 2 2" xfId="53623" xr:uid="{00000000-0005-0000-0000-0000EA230000}"/>
    <cellStyle name="Currency 5 4 7 3 3" xfId="41026" xr:uid="{00000000-0005-0000-0000-0000EB230000}"/>
    <cellStyle name="Currency 5 4 7 3 4" xfId="31012" xr:uid="{00000000-0005-0000-0000-0000EC230000}"/>
    <cellStyle name="Currency 5 4 7 4" xfId="7236" xr:uid="{00000000-0005-0000-0000-0000ED230000}"/>
    <cellStyle name="Currency 5 4 7 4 2" xfId="19861" xr:uid="{00000000-0005-0000-0000-0000EE230000}"/>
    <cellStyle name="Currency 5 4 7 4 2 2" xfId="55077" xr:uid="{00000000-0005-0000-0000-0000EF230000}"/>
    <cellStyle name="Currency 5 4 7 4 3" xfId="42480" xr:uid="{00000000-0005-0000-0000-0000F0230000}"/>
    <cellStyle name="Currency 5 4 7 4 4" xfId="32466" xr:uid="{00000000-0005-0000-0000-0000F1230000}"/>
    <cellStyle name="Currency 5 4 7 5" xfId="9017" xr:uid="{00000000-0005-0000-0000-0000F2230000}"/>
    <cellStyle name="Currency 5 4 7 5 2" xfId="21637" xr:uid="{00000000-0005-0000-0000-0000F3230000}"/>
    <cellStyle name="Currency 5 4 7 5 2 2" xfId="56853" xr:uid="{00000000-0005-0000-0000-0000F4230000}"/>
    <cellStyle name="Currency 5 4 7 5 3" xfId="44256" xr:uid="{00000000-0005-0000-0000-0000F5230000}"/>
    <cellStyle name="Currency 5 4 7 5 4" xfId="34242" xr:uid="{00000000-0005-0000-0000-0000F6230000}"/>
    <cellStyle name="Currency 5 4 7 6" xfId="10810" xr:uid="{00000000-0005-0000-0000-0000F7230000}"/>
    <cellStyle name="Currency 5 4 7 6 2" xfId="23413" xr:uid="{00000000-0005-0000-0000-0000F8230000}"/>
    <cellStyle name="Currency 5 4 7 6 2 2" xfId="58629" xr:uid="{00000000-0005-0000-0000-0000F9230000}"/>
    <cellStyle name="Currency 5 4 7 6 3" xfId="46032" xr:uid="{00000000-0005-0000-0000-0000FA230000}"/>
    <cellStyle name="Currency 5 4 7 6 4" xfId="36018" xr:uid="{00000000-0005-0000-0000-0000FB230000}"/>
    <cellStyle name="Currency 5 4 7 7" xfId="15177" xr:uid="{00000000-0005-0000-0000-0000FC230000}"/>
    <cellStyle name="Currency 5 4 7 7 2" xfId="50393" xr:uid="{00000000-0005-0000-0000-0000FD230000}"/>
    <cellStyle name="Currency 5 4 7 7 3" xfId="27782" xr:uid="{00000000-0005-0000-0000-0000FE230000}"/>
    <cellStyle name="Currency 5 4 7 8" xfId="13399" xr:uid="{00000000-0005-0000-0000-0000FF230000}"/>
    <cellStyle name="Currency 5 4 7 8 2" xfId="48617" xr:uid="{00000000-0005-0000-0000-000000240000}"/>
    <cellStyle name="Currency 5 4 7 9" xfId="37796" xr:uid="{00000000-0005-0000-0000-000001240000}"/>
    <cellStyle name="Currency 5 4 8" xfId="3644" xr:uid="{00000000-0005-0000-0000-000002240000}"/>
    <cellStyle name="Currency 5 4 8 2" xfId="8368" xr:uid="{00000000-0005-0000-0000-000003240000}"/>
    <cellStyle name="Currency 5 4 8 2 2" xfId="20993" xr:uid="{00000000-0005-0000-0000-000004240000}"/>
    <cellStyle name="Currency 5 4 8 2 2 2" xfId="56209" xr:uid="{00000000-0005-0000-0000-000005240000}"/>
    <cellStyle name="Currency 5 4 8 2 3" xfId="43612" xr:uid="{00000000-0005-0000-0000-000006240000}"/>
    <cellStyle name="Currency 5 4 8 2 4" xfId="33598" xr:uid="{00000000-0005-0000-0000-000007240000}"/>
    <cellStyle name="Currency 5 4 8 3" xfId="10149" xr:uid="{00000000-0005-0000-0000-000008240000}"/>
    <cellStyle name="Currency 5 4 8 3 2" xfId="22769" xr:uid="{00000000-0005-0000-0000-000009240000}"/>
    <cellStyle name="Currency 5 4 8 3 2 2" xfId="57985" xr:uid="{00000000-0005-0000-0000-00000A240000}"/>
    <cellStyle name="Currency 5 4 8 3 3" xfId="45388" xr:uid="{00000000-0005-0000-0000-00000B240000}"/>
    <cellStyle name="Currency 5 4 8 3 4" xfId="35374" xr:uid="{00000000-0005-0000-0000-00000C240000}"/>
    <cellStyle name="Currency 5 4 8 4" xfId="11944" xr:uid="{00000000-0005-0000-0000-00000D240000}"/>
    <cellStyle name="Currency 5 4 8 4 2" xfId="24545" xr:uid="{00000000-0005-0000-0000-00000E240000}"/>
    <cellStyle name="Currency 5 4 8 4 2 2" xfId="59761" xr:uid="{00000000-0005-0000-0000-00000F240000}"/>
    <cellStyle name="Currency 5 4 8 4 3" xfId="47164" xr:uid="{00000000-0005-0000-0000-000010240000}"/>
    <cellStyle name="Currency 5 4 8 4 4" xfId="37150" xr:uid="{00000000-0005-0000-0000-000011240000}"/>
    <cellStyle name="Currency 5 4 8 5" xfId="16309" xr:uid="{00000000-0005-0000-0000-000012240000}"/>
    <cellStyle name="Currency 5 4 8 5 2" xfId="51525" xr:uid="{00000000-0005-0000-0000-000013240000}"/>
    <cellStyle name="Currency 5 4 8 5 3" xfId="28914" xr:uid="{00000000-0005-0000-0000-000014240000}"/>
    <cellStyle name="Currency 5 4 8 6" xfId="14531" xr:uid="{00000000-0005-0000-0000-000015240000}"/>
    <cellStyle name="Currency 5 4 8 6 2" xfId="49749" xr:uid="{00000000-0005-0000-0000-000016240000}"/>
    <cellStyle name="Currency 5 4 8 7" xfId="38928" xr:uid="{00000000-0005-0000-0000-000017240000}"/>
    <cellStyle name="Currency 5 4 8 8" xfId="27138" xr:uid="{00000000-0005-0000-0000-000018240000}"/>
    <cellStyle name="Currency 5 4 9" xfId="3973" xr:uid="{00000000-0005-0000-0000-000019240000}"/>
    <cellStyle name="Currency 5 4 9 2" xfId="16631" xr:uid="{00000000-0005-0000-0000-00001A240000}"/>
    <cellStyle name="Currency 5 4 9 2 2" xfId="51847" xr:uid="{00000000-0005-0000-0000-00001B240000}"/>
    <cellStyle name="Currency 5 4 9 2 3" xfId="29236" xr:uid="{00000000-0005-0000-0000-00001C240000}"/>
    <cellStyle name="Currency 5 4 9 3" xfId="13077" xr:uid="{00000000-0005-0000-0000-00001D240000}"/>
    <cellStyle name="Currency 5 4 9 3 2" xfId="48295" xr:uid="{00000000-0005-0000-0000-00001E240000}"/>
    <cellStyle name="Currency 5 4 9 4" xfId="39250" xr:uid="{00000000-0005-0000-0000-00001F240000}"/>
    <cellStyle name="Currency 5 4 9 5" xfId="25684" xr:uid="{00000000-0005-0000-0000-000020240000}"/>
    <cellStyle name="Currency 5 5" xfId="943" xr:uid="{00000000-0005-0000-0000-000021240000}"/>
    <cellStyle name="Currency 5 5 10" xfId="6983" xr:uid="{00000000-0005-0000-0000-000022240000}"/>
    <cellStyle name="Currency 5 5 10 2" xfId="19609" xr:uid="{00000000-0005-0000-0000-000023240000}"/>
    <cellStyle name="Currency 5 5 10 2 2" xfId="54825" xr:uid="{00000000-0005-0000-0000-000024240000}"/>
    <cellStyle name="Currency 5 5 10 3" xfId="42228" xr:uid="{00000000-0005-0000-0000-000025240000}"/>
    <cellStyle name="Currency 5 5 10 4" xfId="32214" xr:uid="{00000000-0005-0000-0000-000026240000}"/>
    <cellStyle name="Currency 5 5 11" xfId="8764" xr:uid="{00000000-0005-0000-0000-000027240000}"/>
    <cellStyle name="Currency 5 5 11 2" xfId="21385" xr:uid="{00000000-0005-0000-0000-000028240000}"/>
    <cellStyle name="Currency 5 5 11 2 2" xfId="56601" xr:uid="{00000000-0005-0000-0000-000029240000}"/>
    <cellStyle name="Currency 5 5 11 3" xfId="44004" xr:uid="{00000000-0005-0000-0000-00002A240000}"/>
    <cellStyle name="Currency 5 5 11 4" xfId="33990" xr:uid="{00000000-0005-0000-0000-00002B240000}"/>
    <cellStyle name="Currency 5 5 12" xfId="10499" xr:uid="{00000000-0005-0000-0000-00002C240000}"/>
    <cellStyle name="Currency 5 5 12 2" xfId="23110" xr:uid="{00000000-0005-0000-0000-00002D240000}"/>
    <cellStyle name="Currency 5 5 12 2 2" xfId="58326" xr:uid="{00000000-0005-0000-0000-00002E240000}"/>
    <cellStyle name="Currency 5 5 12 3" xfId="45729" xr:uid="{00000000-0005-0000-0000-00002F240000}"/>
    <cellStyle name="Currency 5 5 12 4" xfId="35715" xr:uid="{00000000-0005-0000-0000-000030240000}"/>
    <cellStyle name="Currency 5 5 13" xfId="14924" xr:uid="{00000000-0005-0000-0000-000031240000}"/>
    <cellStyle name="Currency 5 5 13 2" xfId="50141" xr:uid="{00000000-0005-0000-0000-000032240000}"/>
    <cellStyle name="Currency 5 5 13 3" xfId="27530" xr:uid="{00000000-0005-0000-0000-000033240000}"/>
    <cellStyle name="Currency 5 5 14" xfId="12338" xr:uid="{00000000-0005-0000-0000-000034240000}"/>
    <cellStyle name="Currency 5 5 14 2" xfId="47556" xr:uid="{00000000-0005-0000-0000-000035240000}"/>
    <cellStyle name="Currency 5 5 15" xfId="37543" xr:uid="{00000000-0005-0000-0000-000036240000}"/>
    <cellStyle name="Currency 5 5 16" xfId="24945" xr:uid="{00000000-0005-0000-0000-000037240000}"/>
    <cellStyle name="Currency 5 5 17" xfId="60158" xr:uid="{00000000-0005-0000-0000-000038240000}"/>
    <cellStyle name="Currency 5 5 2" xfId="944" xr:uid="{00000000-0005-0000-0000-000039240000}"/>
    <cellStyle name="Currency 5 5 2 10" xfId="10500" xr:uid="{00000000-0005-0000-0000-00003A240000}"/>
    <cellStyle name="Currency 5 5 2 10 2" xfId="23111" xr:uid="{00000000-0005-0000-0000-00003B240000}"/>
    <cellStyle name="Currency 5 5 2 10 2 2" xfId="58327" xr:uid="{00000000-0005-0000-0000-00003C240000}"/>
    <cellStyle name="Currency 5 5 2 10 3" xfId="45730" xr:uid="{00000000-0005-0000-0000-00003D240000}"/>
    <cellStyle name="Currency 5 5 2 10 4" xfId="35716" xr:uid="{00000000-0005-0000-0000-00003E240000}"/>
    <cellStyle name="Currency 5 5 2 11" xfId="15079" xr:uid="{00000000-0005-0000-0000-00003F240000}"/>
    <cellStyle name="Currency 5 5 2 11 2" xfId="50295" xr:uid="{00000000-0005-0000-0000-000040240000}"/>
    <cellStyle name="Currency 5 5 2 11 3" xfId="27684" xr:uid="{00000000-0005-0000-0000-000041240000}"/>
    <cellStyle name="Currency 5 5 2 12" xfId="12492" xr:uid="{00000000-0005-0000-0000-000042240000}"/>
    <cellStyle name="Currency 5 5 2 12 2" xfId="47710" xr:uid="{00000000-0005-0000-0000-000043240000}"/>
    <cellStyle name="Currency 5 5 2 13" xfId="37698" xr:uid="{00000000-0005-0000-0000-000044240000}"/>
    <cellStyle name="Currency 5 5 2 14" xfId="25099" xr:uid="{00000000-0005-0000-0000-000045240000}"/>
    <cellStyle name="Currency 5 5 2 15" xfId="60312" xr:uid="{00000000-0005-0000-0000-000046240000}"/>
    <cellStyle name="Currency 5 5 2 2" xfId="3215" xr:uid="{00000000-0005-0000-0000-000047240000}"/>
    <cellStyle name="Currency 5 5 2 2 10" xfId="25583" xr:uid="{00000000-0005-0000-0000-000048240000}"/>
    <cellStyle name="Currency 5 5 2 2 11" xfId="61118" xr:uid="{00000000-0005-0000-0000-000049240000}"/>
    <cellStyle name="Currency 5 5 2 2 2" xfId="5015" xr:uid="{00000000-0005-0000-0000-00004A240000}"/>
    <cellStyle name="Currency 5 5 2 2 2 2" xfId="17661" xr:uid="{00000000-0005-0000-0000-00004B240000}"/>
    <cellStyle name="Currency 5 5 2 2 2 2 2" xfId="52877" xr:uid="{00000000-0005-0000-0000-00004C240000}"/>
    <cellStyle name="Currency 5 5 2 2 2 2 3" xfId="30266" xr:uid="{00000000-0005-0000-0000-00004D240000}"/>
    <cellStyle name="Currency 5 5 2 2 2 3" xfId="14107" xr:uid="{00000000-0005-0000-0000-00004E240000}"/>
    <cellStyle name="Currency 5 5 2 2 2 3 2" xfId="49325" xr:uid="{00000000-0005-0000-0000-00004F240000}"/>
    <cellStyle name="Currency 5 5 2 2 2 4" xfId="40280" xr:uid="{00000000-0005-0000-0000-000050240000}"/>
    <cellStyle name="Currency 5 5 2 2 2 5" xfId="26714" xr:uid="{00000000-0005-0000-0000-000051240000}"/>
    <cellStyle name="Currency 5 5 2 2 3" xfId="6485" xr:uid="{00000000-0005-0000-0000-000052240000}"/>
    <cellStyle name="Currency 5 5 2 2 3 2" xfId="19115" xr:uid="{00000000-0005-0000-0000-000053240000}"/>
    <cellStyle name="Currency 5 5 2 2 3 2 2" xfId="54331" xr:uid="{00000000-0005-0000-0000-000054240000}"/>
    <cellStyle name="Currency 5 5 2 2 3 3" xfId="41734" xr:uid="{00000000-0005-0000-0000-000055240000}"/>
    <cellStyle name="Currency 5 5 2 2 3 4" xfId="31720" xr:uid="{00000000-0005-0000-0000-000056240000}"/>
    <cellStyle name="Currency 5 5 2 2 4" xfId="7944" xr:uid="{00000000-0005-0000-0000-000057240000}"/>
    <cellStyle name="Currency 5 5 2 2 4 2" xfId="20569" xr:uid="{00000000-0005-0000-0000-000058240000}"/>
    <cellStyle name="Currency 5 5 2 2 4 2 2" xfId="55785" xr:uid="{00000000-0005-0000-0000-000059240000}"/>
    <cellStyle name="Currency 5 5 2 2 4 3" xfId="43188" xr:uid="{00000000-0005-0000-0000-00005A240000}"/>
    <cellStyle name="Currency 5 5 2 2 4 4" xfId="33174" xr:uid="{00000000-0005-0000-0000-00005B240000}"/>
    <cellStyle name="Currency 5 5 2 2 5" xfId="9725" xr:uid="{00000000-0005-0000-0000-00005C240000}"/>
    <cellStyle name="Currency 5 5 2 2 5 2" xfId="22345" xr:uid="{00000000-0005-0000-0000-00005D240000}"/>
    <cellStyle name="Currency 5 5 2 2 5 2 2" xfId="57561" xr:uid="{00000000-0005-0000-0000-00005E240000}"/>
    <cellStyle name="Currency 5 5 2 2 5 3" xfId="44964" xr:uid="{00000000-0005-0000-0000-00005F240000}"/>
    <cellStyle name="Currency 5 5 2 2 5 4" xfId="34950" xr:uid="{00000000-0005-0000-0000-000060240000}"/>
    <cellStyle name="Currency 5 5 2 2 6" xfId="11518" xr:uid="{00000000-0005-0000-0000-000061240000}"/>
    <cellStyle name="Currency 5 5 2 2 6 2" xfId="24121" xr:uid="{00000000-0005-0000-0000-000062240000}"/>
    <cellStyle name="Currency 5 5 2 2 6 2 2" xfId="59337" xr:uid="{00000000-0005-0000-0000-000063240000}"/>
    <cellStyle name="Currency 5 5 2 2 6 3" xfId="46740" xr:uid="{00000000-0005-0000-0000-000064240000}"/>
    <cellStyle name="Currency 5 5 2 2 6 4" xfId="36726" xr:uid="{00000000-0005-0000-0000-000065240000}"/>
    <cellStyle name="Currency 5 5 2 2 7" xfId="15885" xr:uid="{00000000-0005-0000-0000-000066240000}"/>
    <cellStyle name="Currency 5 5 2 2 7 2" xfId="51101" xr:uid="{00000000-0005-0000-0000-000067240000}"/>
    <cellStyle name="Currency 5 5 2 2 7 3" xfId="28490" xr:uid="{00000000-0005-0000-0000-000068240000}"/>
    <cellStyle name="Currency 5 5 2 2 8" xfId="12976" xr:uid="{00000000-0005-0000-0000-000069240000}"/>
    <cellStyle name="Currency 5 5 2 2 8 2" xfId="48194" xr:uid="{00000000-0005-0000-0000-00006A240000}"/>
    <cellStyle name="Currency 5 5 2 2 9" xfId="38504" xr:uid="{00000000-0005-0000-0000-00006B240000}"/>
    <cellStyle name="Currency 5 5 2 3" xfId="3544" xr:uid="{00000000-0005-0000-0000-00006C240000}"/>
    <cellStyle name="Currency 5 5 2 3 10" xfId="27039" xr:uid="{00000000-0005-0000-0000-00006D240000}"/>
    <cellStyle name="Currency 5 5 2 3 11" xfId="61443" xr:uid="{00000000-0005-0000-0000-00006E240000}"/>
    <cellStyle name="Currency 5 5 2 3 2" xfId="5340" xr:uid="{00000000-0005-0000-0000-00006F240000}"/>
    <cellStyle name="Currency 5 5 2 3 2 2" xfId="17986" xr:uid="{00000000-0005-0000-0000-000070240000}"/>
    <cellStyle name="Currency 5 5 2 3 2 2 2" xfId="53202" xr:uid="{00000000-0005-0000-0000-000071240000}"/>
    <cellStyle name="Currency 5 5 2 3 2 3" xfId="40605" xr:uid="{00000000-0005-0000-0000-000072240000}"/>
    <cellStyle name="Currency 5 5 2 3 2 4" xfId="30591" xr:uid="{00000000-0005-0000-0000-000073240000}"/>
    <cellStyle name="Currency 5 5 2 3 3" xfId="6810" xr:uid="{00000000-0005-0000-0000-000074240000}"/>
    <cellStyle name="Currency 5 5 2 3 3 2" xfId="19440" xr:uid="{00000000-0005-0000-0000-000075240000}"/>
    <cellStyle name="Currency 5 5 2 3 3 2 2" xfId="54656" xr:uid="{00000000-0005-0000-0000-000076240000}"/>
    <cellStyle name="Currency 5 5 2 3 3 3" xfId="42059" xr:uid="{00000000-0005-0000-0000-000077240000}"/>
    <cellStyle name="Currency 5 5 2 3 3 4" xfId="32045" xr:uid="{00000000-0005-0000-0000-000078240000}"/>
    <cellStyle name="Currency 5 5 2 3 4" xfId="8269" xr:uid="{00000000-0005-0000-0000-000079240000}"/>
    <cellStyle name="Currency 5 5 2 3 4 2" xfId="20894" xr:uid="{00000000-0005-0000-0000-00007A240000}"/>
    <cellStyle name="Currency 5 5 2 3 4 2 2" xfId="56110" xr:uid="{00000000-0005-0000-0000-00007B240000}"/>
    <cellStyle name="Currency 5 5 2 3 4 3" xfId="43513" xr:uid="{00000000-0005-0000-0000-00007C240000}"/>
    <cellStyle name="Currency 5 5 2 3 4 4" xfId="33499" xr:uid="{00000000-0005-0000-0000-00007D240000}"/>
    <cellStyle name="Currency 5 5 2 3 5" xfId="10050" xr:uid="{00000000-0005-0000-0000-00007E240000}"/>
    <cellStyle name="Currency 5 5 2 3 5 2" xfId="22670" xr:uid="{00000000-0005-0000-0000-00007F240000}"/>
    <cellStyle name="Currency 5 5 2 3 5 2 2" xfId="57886" xr:uid="{00000000-0005-0000-0000-000080240000}"/>
    <cellStyle name="Currency 5 5 2 3 5 3" xfId="45289" xr:uid="{00000000-0005-0000-0000-000081240000}"/>
    <cellStyle name="Currency 5 5 2 3 5 4" xfId="35275" xr:uid="{00000000-0005-0000-0000-000082240000}"/>
    <cellStyle name="Currency 5 5 2 3 6" xfId="11843" xr:uid="{00000000-0005-0000-0000-000083240000}"/>
    <cellStyle name="Currency 5 5 2 3 6 2" xfId="24446" xr:uid="{00000000-0005-0000-0000-000084240000}"/>
    <cellStyle name="Currency 5 5 2 3 6 2 2" xfId="59662" xr:uid="{00000000-0005-0000-0000-000085240000}"/>
    <cellStyle name="Currency 5 5 2 3 6 3" xfId="47065" xr:uid="{00000000-0005-0000-0000-000086240000}"/>
    <cellStyle name="Currency 5 5 2 3 6 4" xfId="37051" xr:uid="{00000000-0005-0000-0000-000087240000}"/>
    <cellStyle name="Currency 5 5 2 3 7" xfId="16210" xr:uid="{00000000-0005-0000-0000-000088240000}"/>
    <cellStyle name="Currency 5 5 2 3 7 2" xfId="51426" xr:uid="{00000000-0005-0000-0000-000089240000}"/>
    <cellStyle name="Currency 5 5 2 3 7 3" xfId="28815" xr:uid="{00000000-0005-0000-0000-00008A240000}"/>
    <cellStyle name="Currency 5 5 2 3 8" xfId="14432" xr:uid="{00000000-0005-0000-0000-00008B240000}"/>
    <cellStyle name="Currency 5 5 2 3 8 2" xfId="49650" xr:uid="{00000000-0005-0000-0000-00008C240000}"/>
    <cellStyle name="Currency 5 5 2 3 9" xfId="38829" xr:uid="{00000000-0005-0000-0000-00008D240000}"/>
    <cellStyle name="Currency 5 5 2 4" xfId="2706" xr:uid="{00000000-0005-0000-0000-00008E240000}"/>
    <cellStyle name="Currency 5 5 2 4 10" xfId="26230" xr:uid="{00000000-0005-0000-0000-00008F240000}"/>
    <cellStyle name="Currency 5 5 2 4 11" xfId="60634" xr:uid="{00000000-0005-0000-0000-000090240000}"/>
    <cellStyle name="Currency 5 5 2 4 2" xfId="4531" xr:uid="{00000000-0005-0000-0000-000091240000}"/>
    <cellStyle name="Currency 5 5 2 4 2 2" xfId="17177" xr:uid="{00000000-0005-0000-0000-000092240000}"/>
    <cellStyle name="Currency 5 5 2 4 2 2 2" xfId="52393" xr:uid="{00000000-0005-0000-0000-000093240000}"/>
    <cellStyle name="Currency 5 5 2 4 2 3" xfId="39796" xr:uid="{00000000-0005-0000-0000-000094240000}"/>
    <cellStyle name="Currency 5 5 2 4 2 4" xfId="29782" xr:uid="{00000000-0005-0000-0000-000095240000}"/>
    <cellStyle name="Currency 5 5 2 4 3" xfId="6001" xr:uid="{00000000-0005-0000-0000-000096240000}"/>
    <cellStyle name="Currency 5 5 2 4 3 2" xfId="18631" xr:uid="{00000000-0005-0000-0000-000097240000}"/>
    <cellStyle name="Currency 5 5 2 4 3 2 2" xfId="53847" xr:uid="{00000000-0005-0000-0000-000098240000}"/>
    <cellStyle name="Currency 5 5 2 4 3 3" xfId="41250" xr:uid="{00000000-0005-0000-0000-000099240000}"/>
    <cellStyle name="Currency 5 5 2 4 3 4" xfId="31236" xr:uid="{00000000-0005-0000-0000-00009A240000}"/>
    <cellStyle name="Currency 5 5 2 4 4" xfId="7460" xr:uid="{00000000-0005-0000-0000-00009B240000}"/>
    <cellStyle name="Currency 5 5 2 4 4 2" xfId="20085" xr:uid="{00000000-0005-0000-0000-00009C240000}"/>
    <cellStyle name="Currency 5 5 2 4 4 2 2" xfId="55301" xr:uid="{00000000-0005-0000-0000-00009D240000}"/>
    <cellStyle name="Currency 5 5 2 4 4 3" xfId="42704" xr:uid="{00000000-0005-0000-0000-00009E240000}"/>
    <cellStyle name="Currency 5 5 2 4 4 4" xfId="32690" xr:uid="{00000000-0005-0000-0000-00009F240000}"/>
    <cellStyle name="Currency 5 5 2 4 5" xfId="9241" xr:uid="{00000000-0005-0000-0000-0000A0240000}"/>
    <cellStyle name="Currency 5 5 2 4 5 2" xfId="21861" xr:uid="{00000000-0005-0000-0000-0000A1240000}"/>
    <cellStyle name="Currency 5 5 2 4 5 2 2" xfId="57077" xr:uid="{00000000-0005-0000-0000-0000A2240000}"/>
    <cellStyle name="Currency 5 5 2 4 5 3" xfId="44480" xr:uid="{00000000-0005-0000-0000-0000A3240000}"/>
    <cellStyle name="Currency 5 5 2 4 5 4" xfId="34466" xr:uid="{00000000-0005-0000-0000-0000A4240000}"/>
    <cellStyle name="Currency 5 5 2 4 6" xfId="11034" xr:uid="{00000000-0005-0000-0000-0000A5240000}"/>
    <cellStyle name="Currency 5 5 2 4 6 2" xfId="23637" xr:uid="{00000000-0005-0000-0000-0000A6240000}"/>
    <cellStyle name="Currency 5 5 2 4 6 2 2" xfId="58853" xr:uid="{00000000-0005-0000-0000-0000A7240000}"/>
    <cellStyle name="Currency 5 5 2 4 6 3" xfId="46256" xr:uid="{00000000-0005-0000-0000-0000A8240000}"/>
    <cellStyle name="Currency 5 5 2 4 6 4" xfId="36242" xr:uid="{00000000-0005-0000-0000-0000A9240000}"/>
    <cellStyle name="Currency 5 5 2 4 7" xfId="15401" xr:uid="{00000000-0005-0000-0000-0000AA240000}"/>
    <cellStyle name="Currency 5 5 2 4 7 2" xfId="50617" xr:uid="{00000000-0005-0000-0000-0000AB240000}"/>
    <cellStyle name="Currency 5 5 2 4 7 3" xfId="28006" xr:uid="{00000000-0005-0000-0000-0000AC240000}"/>
    <cellStyle name="Currency 5 5 2 4 8" xfId="13623" xr:uid="{00000000-0005-0000-0000-0000AD240000}"/>
    <cellStyle name="Currency 5 5 2 4 8 2" xfId="48841" xr:uid="{00000000-0005-0000-0000-0000AE240000}"/>
    <cellStyle name="Currency 5 5 2 4 9" xfId="38020" xr:uid="{00000000-0005-0000-0000-0000AF240000}"/>
    <cellStyle name="Currency 5 5 2 5" xfId="3869" xr:uid="{00000000-0005-0000-0000-0000B0240000}"/>
    <cellStyle name="Currency 5 5 2 5 2" xfId="8592" xr:uid="{00000000-0005-0000-0000-0000B1240000}"/>
    <cellStyle name="Currency 5 5 2 5 2 2" xfId="21217" xr:uid="{00000000-0005-0000-0000-0000B2240000}"/>
    <cellStyle name="Currency 5 5 2 5 2 2 2" xfId="56433" xr:uid="{00000000-0005-0000-0000-0000B3240000}"/>
    <cellStyle name="Currency 5 5 2 5 2 3" xfId="43836" xr:uid="{00000000-0005-0000-0000-0000B4240000}"/>
    <cellStyle name="Currency 5 5 2 5 2 4" xfId="33822" xr:uid="{00000000-0005-0000-0000-0000B5240000}"/>
    <cellStyle name="Currency 5 5 2 5 3" xfId="10373" xr:uid="{00000000-0005-0000-0000-0000B6240000}"/>
    <cellStyle name="Currency 5 5 2 5 3 2" xfId="22993" xr:uid="{00000000-0005-0000-0000-0000B7240000}"/>
    <cellStyle name="Currency 5 5 2 5 3 2 2" xfId="58209" xr:uid="{00000000-0005-0000-0000-0000B8240000}"/>
    <cellStyle name="Currency 5 5 2 5 3 3" xfId="45612" xr:uid="{00000000-0005-0000-0000-0000B9240000}"/>
    <cellStyle name="Currency 5 5 2 5 3 4" xfId="35598" xr:uid="{00000000-0005-0000-0000-0000BA240000}"/>
    <cellStyle name="Currency 5 5 2 5 4" xfId="12168" xr:uid="{00000000-0005-0000-0000-0000BB240000}"/>
    <cellStyle name="Currency 5 5 2 5 4 2" xfId="24769" xr:uid="{00000000-0005-0000-0000-0000BC240000}"/>
    <cellStyle name="Currency 5 5 2 5 4 2 2" xfId="59985" xr:uid="{00000000-0005-0000-0000-0000BD240000}"/>
    <cellStyle name="Currency 5 5 2 5 4 3" xfId="47388" xr:uid="{00000000-0005-0000-0000-0000BE240000}"/>
    <cellStyle name="Currency 5 5 2 5 4 4" xfId="37374" xr:uid="{00000000-0005-0000-0000-0000BF240000}"/>
    <cellStyle name="Currency 5 5 2 5 5" xfId="16533" xr:uid="{00000000-0005-0000-0000-0000C0240000}"/>
    <cellStyle name="Currency 5 5 2 5 5 2" xfId="51749" xr:uid="{00000000-0005-0000-0000-0000C1240000}"/>
    <cellStyle name="Currency 5 5 2 5 5 3" xfId="29138" xr:uid="{00000000-0005-0000-0000-0000C2240000}"/>
    <cellStyle name="Currency 5 5 2 5 6" xfId="14755" xr:uid="{00000000-0005-0000-0000-0000C3240000}"/>
    <cellStyle name="Currency 5 5 2 5 6 2" xfId="49973" xr:uid="{00000000-0005-0000-0000-0000C4240000}"/>
    <cellStyle name="Currency 5 5 2 5 7" xfId="39152" xr:uid="{00000000-0005-0000-0000-0000C5240000}"/>
    <cellStyle name="Currency 5 5 2 5 8" xfId="27362" xr:uid="{00000000-0005-0000-0000-0000C6240000}"/>
    <cellStyle name="Currency 5 5 2 6" xfId="4209" xr:uid="{00000000-0005-0000-0000-0000C7240000}"/>
    <cellStyle name="Currency 5 5 2 6 2" xfId="16855" xr:uid="{00000000-0005-0000-0000-0000C8240000}"/>
    <cellStyle name="Currency 5 5 2 6 2 2" xfId="52071" xr:uid="{00000000-0005-0000-0000-0000C9240000}"/>
    <cellStyle name="Currency 5 5 2 6 2 3" xfId="29460" xr:uid="{00000000-0005-0000-0000-0000CA240000}"/>
    <cellStyle name="Currency 5 5 2 6 3" xfId="13301" xr:uid="{00000000-0005-0000-0000-0000CB240000}"/>
    <cellStyle name="Currency 5 5 2 6 3 2" xfId="48519" xr:uid="{00000000-0005-0000-0000-0000CC240000}"/>
    <cellStyle name="Currency 5 5 2 6 4" xfId="39474" xr:uid="{00000000-0005-0000-0000-0000CD240000}"/>
    <cellStyle name="Currency 5 5 2 6 5" xfId="25908" xr:uid="{00000000-0005-0000-0000-0000CE240000}"/>
    <cellStyle name="Currency 5 5 2 7" xfId="5679" xr:uid="{00000000-0005-0000-0000-0000CF240000}"/>
    <cellStyle name="Currency 5 5 2 7 2" xfId="18309" xr:uid="{00000000-0005-0000-0000-0000D0240000}"/>
    <cellStyle name="Currency 5 5 2 7 2 2" xfId="53525" xr:uid="{00000000-0005-0000-0000-0000D1240000}"/>
    <cellStyle name="Currency 5 5 2 7 3" xfId="40928" xr:uid="{00000000-0005-0000-0000-0000D2240000}"/>
    <cellStyle name="Currency 5 5 2 7 4" xfId="30914" xr:uid="{00000000-0005-0000-0000-0000D3240000}"/>
    <cellStyle name="Currency 5 5 2 8" xfId="7138" xr:uid="{00000000-0005-0000-0000-0000D4240000}"/>
    <cellStyle name="Currency 5 5 2 8 2" xfId="19763" xr:uid="{00000000-0005-0000-0000-0000D5240000}"/>
    <cellStyle name="Currency 5 5 2 8 2 2" xfId="54979" xr:uid="{00000000-0005-0000-0000-0000D6240000}"/>
    <cellStyle name="Currency 5 5 2 8 3" xfId="42382" xr:uid="{00000000-0005-0000-0000-0000D7240000}"/>
    <cellStyle name="Currency 5 5 2 8 4" xfId="32368" xr:uid="{00000000-0005-0000-0000-0000D8240000}"/>
    <cellStyle name="Currency 5 5 2 9" xfId="8919" xr:uid="{00000000-0005-0000-0000-0000D9240000}"/>
    <cellStyle name="Currency 5 5 2 9 2" xfId="21539" xr:uid="{00000000-0005-0000-0000-0000DA240000}"/>
    <cellStyle name="Currency 5 5 2 9 2 2" xfId="56755" xr:uid="{00000000-0005-0000-0000-0000DB240000}"/>
    <cellStyle name="Currency 5 5 2 9 3" xfId="44158" xr:uid="{00000000-0005-0000-0000-0000DC240000}"/>
    <cellStyle name="Currency 5 5 2 9 4" xfId="34144" xr:uid="{00000000-0005-0000-0000-0000DD240000}"/>
    <cellStyle name="Currency 5 5 3" xfId="3055" xr:uid="{00000000-0005-0000-0000-0000DE240000}"/>
    <cellStyle name="Currency 5 5 3 10" xfId="25426" xr:uid="{00000000-0005-0000-0000-0000DF240000}"/>
    <cellStyle name="Currency 5 5 3 11" xfId="60961" xr:uid="{00000000-0005-0000-0000-0000E0240000}"/>
    <cellStyle name="Currency 5 5 3 2" xfId="4858" xr:uid="{00000000-0005-0000-0000-0000E1240000}"/>
    <cellStyle name="Currency 5 5 3 2 2" xfId="17504" xr:uid="{00000000-0005-0000-0000-0000E2240000}"/>
    <cellStyle name="Currency 5 5 3 2 2 2" xfId="52720" xr:uid="{00000000-0005-0000-0000-0000E3240000}"/>
    <cellStyle name="Currency 5 5 3 2 2 3" xfId="30109" xr:uid="{00000000-0005-0000-0000-0000E4240000}"/>
    <cellStyle name="Currency 5 5 3 2 3" xfId="13950" xr:uid="{00000000-0005-0000-0000-0000E5240000}"/>
    <cellStyle name="Currency 5 5 3 2 3 2" xfId="49168" xr:uid="{00000000-0005-0000-0000-0000E6240000}"/>
    <cellStyle name="Currency 5 5 3 2 4" xfId="40123" xr:uid="{00000000-0005-0000-0000-0000E7240000}"/>
    <cellStyle name="Currency 5 5 3 2 5" xfId="26557" xr:uid="{00000000-0005-0000-0000-0000E8240000}"/>
    <cellStyle name="Currency 5 5 3 3" xfId="6328" xr:uid="{00000000-0005-0000-0000-0000E9240000}"/>
    <cellStyle name="Currency 5 5 3 3 2" xfId="18958" xr:uid="{00000000-0005-0000-0000-0000EA240000}"/>
    <cellStyle name="Currency 5 5 3 3 2 2" xfId="54174" xr:uid="{00000000-0005-0000-0000-0000EB240000}"/>
    <cellStyle name="Currency 5 5 3 3 3" xfId="41577" xr:uid="{00000000-0005-0000-0000-0000EC240000}"/>
    <cellStyle name="Currency 5 5 3 3 4" xfId="31563" xr:uid="{00000000-0005-0000-0000-0000ED240000}"/>
    <cellStyle name="Currency 5 5 3 4" xfId="7787" xr:uid="{00000000-0005-0000-0000-0000EE240000}"/>
    <cellStyle name="Currency 5 5 3 4 2" xfId="20412" xr:uid="{00000000-0005-0000-0000-0000EF240000}"/>
    <cellStyle name="Currency 5 5 3 4 2 2" xfId="55628" xr:uid="{00000000-0005-0000-0000-0000F0240000}"/>
    <cellStyle name="Currency 5 5 3 4 3" xfId="43031" xr:uid="{00000000-0005-0000-0000-0000F1240000}"/>
    <cellStyle name="Currency 5 5 3 4 4" xfId="33017" xr:uid="{00000000-0005-0000-0000-0000F2240000}"/>
    <cellStyle name="Currency 5 5 3 5" xfId="9568" xr:uid="{00000000-0005-0000-0000-0000F3240000}"/>
    <cellStyle name="Currency 5 5 3 5 2" xfId="22188" xr:uid="{00000000-0005-0000-0000-0000F4240000}"/>
    <cellStyle name="Currency 5 5 3 5 2 2" xfId="57404" xr:uid="{00000000-0005-0000-0000-0000F5240000}"/>
    <cellStyle name="Currency 5 5 3 5 3" xfId="44807" xr:uid="{00000000-0005-0000-0000-0000F6240000}"/>
    <cellStyle name="Currency 5 5 3 5 4" xfId="34793" xr:uid="{00000000-0005-0000-0000-0000F7240000}"/>
    <cellStyle name="Currency 5 5 3 6" xfId="11361" xr:uid="{00000000-0005-0000-0000-0000F8240000}"/>
    <cellStyle name="Currency 5 5 3 6 2" xfId="23964" xr:uid="{00000000-0005-0000-0000-0000F9240000}"/>
    <cellStyle name="Currency 5 5 3 6 2 2" xfId="59180" xr:uid="{00000000-0005-0000-0000-0000FA240000}"/>
    <cellStyle name="Currency 5 5 3 6 3" xfId="46583" xr:uid="{00000000-0005-0000-0000-0000FB240000}"/>
    <cellStyle name="Currency 5 5 3 6 4" xfId="36569" xr:uid="{00000000-0005-0000-0000-0000FC240000}"/>
    <cellStyle name="Currency 5 5 3 7" xfId="15728" xr:uid="{00000000-0005-0000-0000-0000FD240000}"/>
    <cellStyle name="Currency 5 5 3 7 2" xfId="50944" xr:uid="{00000000-0005-0000-0000-0000FE240000}"/>
    <cellStyle name="Currency 5 5 3 7 3" xfId="28333" xr:uid="{00000000-0005-0000-0000-0000FF240000}"/>
    <cellStyle name="Currency 5 5 3 8" xfId="12819" xr:uid="{00000000-0005-0000-0000-000000250000}"/>
    <cellStyle name="Currency 5 5 3 8 2" xfId="48037" xr:uid="{00000000-0005-0000-0000-000001250000}"/>
    <cellStyle name="Currency 5 5 3 9" xfId="38347" xr:uid="{00000000-0005-0000-0000-000002250000}"/>
    <cellStyle name="Currency 5 5 4" xfId="2882" xr:uid="{00000000-0005-0000-0000-000003250000}"/>
    <cellStyle name="Currency 5 5 4 10" xfId="25267" xr:uid="{00000000-0005-0000-0000-000004250000}"/>
    <cellStyle name="Currency 5 5 4 11" xfId="60802" xr:uid="{00000000-0005-0000-0000-000005250000}"/>
    <cellStyle name="Currency 5 5 4 2" xfId="4699" xr:uid="{00000000-0005-0000-0000-000006250000}"/>
    <cellStyle name="Currency 5 5 4 2 2" xfId="17345" xr:uid="{00000000-0005-0000-0000-000007250000}"/>
    <cellStyle name="Currency 5 5 4 2 2 2" xfId="52561" xr:uid="{00000000-0005-0000-0000-000008250000}"/>
    <cellStyle name="Currency 5 5 4 2 2 3" xfId="29950" xr:uid="{00000000-0005-0000-0000-000009250000}"/>
    <cellStyle name="Currency 5 5 4 2 3" xfId="13791" xr:uid="{00000000-0005-0000-0000-00000A250000}"/>
    <cellStyle name="Currency 5 5 4 2 3 2" xfId="49009" xr:uid="{00000000-0005-0000-0000-00000B250000}"/>
    <cellStyle name="Currency 5 5 4 2 4" xfId="39964" xr:uid="{00000000-0005-0000-0000-00000C250000}"/>
    <cellStyle name="Currency 5 5 4 2 5" xfId="26398" xr:uid="{00000000-0005-0000-0000-00000D250000}"/>
    <cellStyle name="Currency 5 5 4 3" xfId="6169" xr:uid="{00000000-0005-0000-0000-00000E250000}"/>
    <cellStyle name="Currency 5 5 4 3 2" xfId="18799" xr:uid="{00000000-0005-0000-0000-00000F250000}"/>
    <cellStyle name="Currency 5 5 4 3 2 2" xfId="54015" xr:uid="{00000000-0005-0000-0000-000010250000}"/>
    <cellStyle name="Currency 5 5 4 3 3" xfId="41418" xr:uid="{00000000-0005-0000-0000-000011250000}"/>
    <cellStyle name="Currency 5 5 4 3 4" xfId="31404" xr:uid="{00000000-0005-0000-0000-000012250000}"/>
    <cellStyle name="Currency 5 5 4 4" xfId="7628" xr:uid="{00000000-0005-0000-0000-000013250000}"/>
    <cellStyle name="Currency 5 5 4 4 2" xfId="20253" xr:uid="{00000000-0005-0000-0000-000014250000}"/>
    <cellStyle name="Currency 5 5 4 4 2 2" xfId="55469" xr:uid="{00000000-0005-0000-0000-000015250000}"/>
    <cellStyle name="Currency 5 5 4 4 3" xfId="42872" xr:uid="{00000000-0005-0000-0000-000016250000}"/>
    <cellStyle name="Currency 5 5 4 4 4" xfId="32858" xr:uid="{00000000-0005-0000-0000-000017250000}"/>
    <cellStyle name="Currency 5 5 4 5" xfId="9409" xr:uid="{00000000-0005-0000-0000-000018250000}"/>
    <cellStyle name="Currency 5 5 4 5 2" xfId="22029" xr:uid="{00000000-0005-0000-0000-000019250000}"/>
    <cellStyle name="Currency 5 5 4 5 2 2" xfId="57245" xr:uid="{00000000-0005-0000-0000-00001A250000}"/>
    <cellStyle name="Currency 5 5 4 5 3" xfId="44648" xr:uid="{00000000-0005-0000-0000-00001B250000}"/>
    <cellStyle name="Currency 5 5 4 5 4" xfId="34634" xr:uid="{00000000-0005-0000-0000-00001C250000}"/>
    <cellStyle name="Currency 5 5 4 6" xfId="11202" xr:uid="{00000000-0005-0000-0000-00001D250000}"/>
    <cellStyle name="Currency 5 5 4 6 2" xfId="23805" xr:uid="{00000000-0005-0000-0000-00001E250000}"/>
    <cellStyle name="Currency 5 5 4 6 2 2" xfId="59021" xr:uid="{00000000-0005-0000-0000-00001F250000}"/>
    <cellStyle name="Currency 5 5 4 6 3" xfId="46424" xr:uid="{00000000-0005-0000-0000-000020250000}"/>
    <cellStyle name="Currency 5 5 4 6 4" xfId="36410" xr:uid="{00000000-0005-0000-0000-000021250000}"/>
    <cellStyle name="Currency 5 5 4 7" xfId="15569" xr:uid="{00000000-0005-0000-0000-000022250000}"/>
    <cellStyle name="Currency 5 5 4 7 2" xfId="50785" xr:uid="{00000000-0005-0000-0000-000023250000}"/>
    <cellStyle name="Currency 5 5 4 7 3" xfId="28174" xr:uid="{00000000-0005-0000-0000-000024250000}"/>
    <cellStyle name="Currency 5 5 4 8" xfId="12660" xr:uid="{00000000-0005-0000-0000-000025250000}"/>
    <cellStyle name="Currency 5 5 4 8 2" xfId="47878" xr:uid="{00000000-0005-0000-0000-000026250000}"/>
    <cellStyle name="Currency 5 5 4 9" xfId="38188" xr:uid="{00000000-0005-0000-0000-000027250000}"/>
    <cellStyle name="Currency 5 5 5" xfId="3390" xr:uid="{00000000-0005-0000-0000-000028250000}"/>
    <cellStyle name="Currency 5 5 5 10" xfId="26885" xr:uid="{00000000-0005-0000-0000-000029250000}"/>
    <cellStyle name="Currency 5 5 5 11" xfId="61289" xr:uid="{00000000-0005-0000-0000-00002A250000}"/>
    <cellStyle name="Currency 5 5 5 2" xfId="5186" xr:uid="{00000000-0005-0000-0000-00002B250000}"/>
    <cellStyle name="Currency 5 5 5 2 2" xfId="17832" xr:uid="{00000000-0005-0000-0000-00002C250000}"/>
    <cellStyle name="Currency 5 5 5 2 2 2" xfId="53048" xr:uid="{00000000-0005-0000-0000-00002D250000}"/>
    <cellStyle name="Currency 5 5 5 2 3" xfId="40451" xr:uid="{00000000-0005-0000-0000-00002E250000}"/>
    <cellStyle name="Currency 5 5 5 2 4" xfId="30437" xr:uid="{00000000-0005-0000-0000-00002F250000}"/>
    <cellStyle name="Currency 5 5 5 3" xfId="6656" xr:uid="{00000000-0005-0000-0000-000030250000}"/>
    <cellStyle name="Currency 5 5 5 3 2" xfId="19286" xr:uid="{00000000-0005-0000-0000-000031250000}"/>
    <cellStyle name="Currency 5 5 5 3 2 2" xfId="54502" xr:uid="{00000000-0005-0000-0000-000032250000}"/>
    <cellStyle name="Currency 5 5 5 3 3" xfId="41905" xr:uid="{00000000-0005-0000-0000-000033250000}"/>
    <cellStyle name="Currency 5 5 5 3 4" xfId="31891" xr:uid="{00000000-0005-0000-0000-000034250000}"/>
    <cellStyle name="Currency 5 5 5 4" xfId="8115" xr:uid="{00000000-0005-0000-0000-000035250000}"/>
    <cellStyle name="Currency 5 5 5 4 2" xfId="20740" xr:uid="{00000000-0005-0000-0000-000036250000}"/>
    <cellStyle name="Currency 5 5 5 4 2 2" xfId="55956" xr:uid="{00000000-0005-0000-0000-000037250000}"/>
    <cellStyle name="Currency 5 5 5 4 3" xfId="43359" xr:uid="{00000000-0005-0000-0000-000038250000}"/>
    <cellStyle name="Currency 5 5 5 4 4" xfId="33345" xr:uid="{00000000-0005-0000-0000-000039250000}"/>
    <cellStyle name="Currency 5 5 5 5" xfId="9896" xr:uid="{00000000-0005-0000-0000-00003A250000}"/>
    <cellStyle name="Currency 5 5 5 5 2" xfId="22516" xr:uid="{00000000-0005-0000-0000-00003B250000}"/>
    <cellStyle name="Currency 5 5 5 5 2 2" xfId="57732" xr:uid="{00000000-0005-0000-0000-00003C250000}"/>
    <cellStyle name="Currency 5 5 5 5 3" xfId="45135" xr:uid="{00000000-0005-0000-0000-00003D250000}"/>
    <cellStyle name="Currency 5 5 5 5 4" xfId="35121" xr:uid="{00000000-0005-0000-0000-00003E250000}"/>
    <cellStyle name="Currency 5 5 5 6" xfId="11689" xr:uid="{00000000-0005-0000-0000-00003F250000}"/>
    <cellStyle name="Currency 5 5 5 6 2" xfId="24292" xr:uid="{00000000-0005-0000-0000-000040250000}"/>
    <cellStyle name="Currency 5 5 5 6 2 2" xfId="59508" xr:uid="{00000000-0005-0000-0000-000041250000}"/>
    <cellStyle name="Currency 5 5 5 6 3" xfId="46911" xr:uid="{00000000-0005-0000-0000-000042250000}"/>
    <cellStyle name="Currency 5 5 5 6 4" xfId="36897" xr:uid="{00000000-0005-0000-0000-000043250000}"/>
    <cellStyle name="Currency 5 5 5 7" xfId="16056" xr:uid="{00000000-0005-0000-0000-000044250000}"/>
    <cellStyle name="Currency 5 5 5 7 2" xfId="51272" xr:uid="{00000000-0005-0000-0000-000045250000}"/>
    <cellStyle name="Currency 5 5 5 7 3" xfId="28661" xr:uid="{00000000-0005-0000-0000-000046250000}"/>
    <cellStyle name="Currency 5 5 5 8" xfId="14278" xr:uid="{00000000-0005-0000-0000-000047250000}"/>
    <cellStyle name="Currency 5 5 5 8 2" xfId="49496" xr:uid="{00000000-0005-0000-0000-000048250000}"/>
    <cellStyle name="Currency 5 5 5 9" xfId="38675" xr:uid="{00000000-0005-0000-0000-000049250000}"/>
    <cellStyle name="Currency 5 5 6" xfId="2551" xr:uid="{00000000-0005-0000-0000-00004A250000}"/>
    <cellStyle name="Currency 5 5 6 10" xfId="26076" xr:uid="{00000000-0005-0000-0000-00004B250000}"/>
    <cellStyle name="Currency 5 5 6 11" xfId="60480" xr:uid="{00000000-0005-0000-0000-00004C250000}"/>
    <cellStyle name="Currency 5 5 6 2" xfId="4377" xr:uid="{00000000-0005-0000-0000-00004D250000}"/>
    <cellStyle name="Currency 5 5 6 2 2" xfId="17023" xr:uid="{00000000-0005-0000-0000-00004E250000}"/>
    <cellStyle name="Currency 5 5 6 2 2 2" xfId="52239" xr:uid="{00000000-0005-0000-0000-00004F250000}"/>
    <cellStyle name="Currency 5 5 6 2 3" xfId="39642" xr:uid="{00000000-0005-0000-0000-000050250000}"/>
    <cellStyle name="Currency 5 5 6 2 4" xfId="29628" xr:uid="{00000000-0005-0000-0000-000051250000}"/>
    <cellStyle name="Currency 5 5 6 3" xfId="5847" xr:uid="{00000000-0005-0000-0000-000052250000}"/>
    <cellStyle name="Currency 5 5 6 3 2" xfId="18477" xr:uid="{00000000-0005-0000-0000-000053250000}"/>
    <cellStyle name="Currency 5 5 6 3 2 2" xfId="53693" xr:uid="{00000000-0005-0000-0000-000054250000}"/>
    <cellStyle name="Currency 5 5 6 3 3" xfId="41096" xr:uid="{00000000-0005-0000-0000-000055250000}"/>
    <cellStyle name="Currency 5 5 6 3 4" xfId="31082" xr:uid="{00000000-0005-0000-0000-000056250000}"/>
    <cellStyle name="Currency 5 5 6 4" xfId="7306" xr:uid="{00000000-0005-0000-0000-000057250000}"/>
    <cellStyle name="Currency 5 5 6 4 2" xfId="19931" xr:uid="{00000000-0005-0000-0000-000058250000}"/>
    <cellStyle name="Currency 5 5 6 4 2 2" xfId="55147" xr:uid="{00000000-0005-0000-0000-000059250000}"/>
    <cellStyle name="Currency 5 5 6 4 3" xfId="42550" xr:uid="{00000000-0005-0000-0000-00005A250000}"/>
    <cellStyle name="Currency 5 5 6 4 4" xfId="32536" xr:uid="{00000000-0005-0000-0000-00005B250000}"/>
    <cellStyle name="Currency 5 5 6 5" xfId="9087" xr:uid="{00000000-0005-0000-0000-00005C250000}"/>
    <cellStyle name="Currency 5 5 6 5 2" xfId="21707" xr:uid="{00000000-0005-0000-0000-00005D250000}"/>
    <cellStyle name="Currency 5 5 6 5 2 2" xfId="56923" xr:uid="{00000000-0005-0000-0000-00005E250000}"/>
    <cellStyle name="Currency 5 5 6 5 3" xfId="44326" xr:uid="{00000000-0005-0000-0000-00005F250000}"/>
    <cellStyle name="Currency 5 5 6 5 4" xfId="34312" xr:uid="{00000000-0005-0000-0000-000060250000}"/>
    <cellStyle name="Currency 5 5 6 6" xfId="10880" xr:uid="{00000000-0005-0000-0000-000061250000}"/>
    <cellStyle name="Currency 5 5 6 6 2" xfId="23483" xr:uid="{00000000-0005-0000-0000-000062250000}"/>
    <cellStyle name="Currency 5 5 6 6 2 2" xfId="58699" xr:uid="{00000000-0005-0000-0000-000063250000}"/>
    <cellStyle name="Currency 5 5 6 6 3" xfId="46102" xr:uid="{00000000-0005-0000-0000-000064250000}"/>
    <cellStyle name="Currency 5 5 6 6 4" xfId="36088" xr:uid="{00000000-0005-0000-0000-000065250000}"/>
    <cellStyle name="Currency 5 5 6 7" xfId="15247" xr:uid="{00000000-0005-0000-0000-000066250000}"/>
    <cellStyle name="Currency 5 5 6 7 2" xfId="50463" xr:uid="{00000000-0005-0000-0000-000067250000}"/>
    <cellStyle name="Currency 5 5 6 7 3" xfId="27852" xr:uid="{00000000-0005-0000-0000-000068250000}"/>
    <cellStyle name="Currency 5 5 6 8" xfId="13469" xr:uid="{00000000-0005-0000-0000-000069250000}"/>
    <cellStyle name="Currency 5 5 6 8 2" xfId="48687" xr:uid="{00000000-0005-0000-0000-00006A250000}"/>
    <cellStyle name="Currency 5 5 6 9" xfId="37866" xr:uid="{00000000-0005-0000-0000-00006B250000}"/>
    <cellStyle name="Currency 5 5 7" xfId="3714" xr:uid="{00000000-0005-0000-0000-00006C250000}"/>
    <cellStyle name="Currency 5 5 7 2" xfId="8438" xr:uid="{00000000-0005-0000-0000-00006D250000}"/>
    <cellStyle name="Currency 5 5 7 2 2" xfId="21063" xr:uid="{00000000-0005-0000-0000-00006E250000}"/>
    <cellStyle name="Currency 5 5 7 2 2 2" xfId="56279" xr:uid="{00000000-0005-0000-0000-00006F250000}"/>
    <cellStyle name="Currency 5 5 7 2 3" xfId="43682" xr:uid="{00000000-0005-0000-0000-000070250000}"/>
    <cellStyle name="Currency 5 5 7 2 4" xfId="33668" xr:uid="{00000000-0005-0000-0000-000071250000}"/>
    <cellStyle name="Currency 5 5 7 3" xfId="10219" xr:uid="{00000000-0005-0000-0000-000072250000}"/>
    <cellStyle name="Currency 5 5 7 3 2" xfId="22839" xr:uid="{00000000-0005-0000-0000-000073250000}"/>
    <cellStyle name="Currency 5 5 7 3 2 2" xfId="58055" xr:uid="{00000000-0005-0000-0000-000074250000}"/>
    <cellStyle name="Currency 5 5 7 3 3" xfId="45458" xr:uid="{00000000-0005-0000-0000-000075250000}"/>
    <cellStyle name="Currency 5 5 7 3 4" xfId="35444" xr:uid="{00000000-0005-0000-0000-000076250000}"/>
    <cellStyle name="Currency 5 5 7 4" xfId="12014" xr:uid="{00000000-0005-0000-0000-000077250000}"/>
    <cellStyle name="Currency 5 5 7 4 2" xfId="24615" xr:uid="{00000000-0005-0000-0000-000078250000}"/>
    <cellStyle name="Currency 5 5 7 4 2 2" xfId="59831" xr:uid="{00000000-0005-0000-0000-000079250000}"/>
    <cellStyle name="Currency 5 5 7 4 3" xfId="47234" xr:uid="{00000000-0005-0000-0000-00007A250000}"/>
    <cellStyle name="Currency 5 5 7 4 4" xfId="37220" xr:uid="{00000000-0005-0000-0000-00007B250000}"/>
    <cellStyle name="Currency 5 5 7 5" xfId="16379" xr:uid="{00000000-0005-0000-0000-00007C250000}"/>
    <cellStyle name="Currency 5 5 7 5 2" xfId="51595" xr:uid="{00000000-0005-0000-0000-00007D250000}"/>
    <cellStyle name="Currency 5 5 7 5 3" xfId="28984" xr:uid="{00000000-0005-0000-0000-00007E250000}"/>
    <cellStyle name="Currency 5 5 7 6" xfId="14601" xr:uid="{00000000-0005-0000-0000-00007F250000}"/>
    <cellStyle name="Currency 5 5 7 6 2" xfId="49819" xr:uid="{00000000-0005-0000-0000-000080250000}"/>
    <cellStyle name="Currency 5 5 7 7" xfId="38998" xr:uid="{00000000-0005-0000-0000-000081250000}"/>
    <cellStyle name="Currency 5 5 7 8" xfId="27208" xr:uid="{00000000-0005-0000-0000-000082250000}"/>
    <cellStyle name="Currency 5 5 8" xfId="4052" xr:uid="{00000000-0005-0000-0000-000083250000}"/>
    <cellStyle name="Currency 5 5 8 2" xfId="16701" xr:uid="{00000000-0005-0000-0000-000084250000}"/>
    <cellStyle name="Currency 5 5 8 2 2" xfId="51917" xr:uid="{00000000-0005-0000-0000-000085250000}"/>
    <cellStyle name="Currency 5 5 8 2 3" xfId="29306" xr:uid="{00000000-0005-0000-0000-000086250000}"/>
    <cellStyle name="Currency 5 5 8 3" xfId="13147" xr:uid="{00000000-0005-0000-0000-000087250000}"/>
    <cellStyle name="Currency 5 5 8 3 2" xfId="48365" xr:uid="{00000000-0005-0000-0000-000088250000}"/>
    <cellStyle name="Currency 5 5 8 4" xfId="39320" xr:uid="{00000000-0005-0000-0000-000089250000}"/>
    <cellStyle name="Currency 5 5 8 5" xfId="25754" xr:uid="{00000000-0005-0000-0000-00008A250000}"/>
    <cellStyle name="Currency 5 5 9" xfId="5525" xr:uid="{00000000-0005-0000-0000-00008B250000}"/>
    <cellStyle name="Currency 5 5 9 2" xfId="18155" xr:uid="{00000000-0005-0000-0000-00008C250000}"/>
    <cellStyle name="Currency 5 5 9 2 2" xfId="53371" xr:uid="{00000000-0005-0000-0000-00008D250000}"/>
    <cellStyle name="Currency 5 5 9 3" xfId="40774" xr:uid="{00000000-0005-0000-0000-00008E250000}"/>
    <cellStyle name="Currency 5 5 9 4" xfId="30760" xr:uid="{00000000-0005-0000-0000-00008F250000}"/>
    <cellStyle name="Currency 5 6" xfId="945" xr:uid="{00000000-0005-0000-0000-000090250000}"/>
    <cellStyle name="Currency 5 6 10" xfId="10501" xr:uid="{00000000-0005-0000-0000-000091250000}"/>
    <cellStyle name="Currency 5 6 10 2" xfId="23112" xr:uid="{00000000-0005-0000-0000-000092250000}"/>
    <cellStyle name="Currency 5 6 10 2 2" xfId="58328" xr:uid="{00000000-0005-0000-0000-000093250000}"/>
    <cellStyle name="Currency 5 6 10 3" xfId="45731" xr:uid="{00000000-0005-0000-0000-000094250000}"/>
    <cellStyle name="Currency 5 6 10 4" xfId="35717" xr:uid="{00000000-0005-0000-0000-000095250000}"/>
    <cellStyle name="Currency 5 6 11" xfId="15005" xr:uid="{00000000-0005-0000-0000-000096250000}"/>
    <cellStyle name="Currency 5 6 11 2" xfId="50221" xr:uid="{00000000-0005-0000-0000-000097250000}"/>
    <cellStyle name="Currency 5 6 11 3" xfId="27610" xr:uid="{00000000-0005-0000-0000-000098250000}"/>
    <cellStyle name="Currency 5 6 12" xfId="12418" xr:uid="{00000000-0005-0000-0000-000099250000}"/>
    <cellStyle name="Currency 5 6 12 2" xfId="47636" xr:uid="{00000000-0005-0000-0000-00009A250000}"/>
    <cellStyle name="Currency 5 6 13" xfId="37624" xr:uid="{00000000-0005-0000-0000-00009B250000}"/>
    <cellStyle name="Currency 5 6 14" xfId="25025" xr:uid="{00000000-0005-0000-0000-00009C250000}"/>
    <cellStyle name="Currency 5 6 15" xfId="60238" xr:uid="{00000000-0005-0000-0000-00009D250000}"/>
    <cellStyle name="Currency 5 6 2" xfId="3141" xr:uid="{00000000-0005-0000-0000-00009E250000}"/>
    <cellStyle name="Currency 5 6 2 10" xfId="25509" xr:uid="{00000000-0005-0000-0000-00009F250000}"/>
    <cellStyle name="Currency 5 6 2 11" xfId="61044" xr:uid="{00000000-0005-0000-0000-0000A0250000}"/>
    <cellStyle name="Currency 5 6 2 2" xfId="4941" xr:uid="{00000000-0005-0000-0000-0000A1250000}"/>
    <cellStyle name="Currency 5 6 2 2 2" xfId="17587" xr:uid="{00000000-0005-0000-0000-0000A2250000}"/>
    <cellStyle name="Currency 5 6 2 2 2 2" xfId="52803" xr:uid="{00000000-0005-0000-0000-0000A3250000}"/>
    <cellStyle name="Currency 5 6 2 2 2 3" xfId="30192" xr:uid="{00000000-0005-0000-0000-0000A4250000}"/>
    <cellStyle name="Currency 5 6 2 2 3" xfId="14033" xr:uid="{00000000-0005-0000-0000-0000A5250000}"/>
    <cellStyle name="Currency 5 6 2 2 3 2" xfId="49251" xr:uid="{00000000-0005-0000-0000-0000A6250000}"/>
    <cellStyle name="Currency 5 6 2 2 4" xfId="40206" xr:uid="{00000000-0005-0000-0000-0000A7250000}"/>
    <cellStyle name="Currency 5 6 2 2 5" xfId="26640" xr:uid="{00000000-0005-0000-0000-0000A8250000}"/>
    <cellStyle name="Currency 5 6 2 3" xfId="6411" xr:uid="{00000000-0005-0000-0000-0000A9250000}"/>
    <cellStyle name="Currency 5 6 2 3 2" xfId="19041" xr:uid="{00000000-0005-0000-0000-0000AA250000}"/>
    <cellStyle name="Currency 5 6 2 3 2 2" xfId="54257" xr:uid="{00000000-0005-0000-0000-0000AB250000}"/>
    <cellStyle name="Currency 5 6 2 3 3" xfId="41660" xr:uid="{00000000-0005-0000-0000-0000AC250000}"/>
    <cellStyle name="Currency 5 6 2 3 4" xfId="31646" xr:uid="{00000000-0005-0000-0000-0000AD250000}"/>
    <cellStyle name="Currency 5 6 2 4" xfId="7870" xr:uid="{00000000-0005-0000-0000-0000AE250000}"/>
    <cellStyle name="Currency 5 6 2 4 2" xfId="20495" xr:uid="{00000000-0005-0000-0000-0000AF250000}"/>
    <cellStyle name="Currency 5 6 2 4 2 2" xfId="55711" xr:uid="{00000000-0005-0000-0000-0000B0250000}"/>
    <cellStyle name="Currency 5 6 2 4 3" xfId="43114" xr:uid="{00000000-0005-0000-0000-0000B1250000}"/>
    <cellStyle name="Currency 5 6 2 4 4" xfId="33100" xr:uid="{00000000-0005-0000-0000-0000B2250000}"/>
    <cellStyle name="Currency 5 6 2 5" xfId="9651" xr:uid="{00000000-0005-0000-0000-0000B3250000}"/>
    <cellStyle name="Currency 5 6 2 5 2" xfId="22271" xr:uid="{00000000-0005-0000-0000-0000B4250000}"/>
    <cellStyle name="Currency 5 6 2 5 2 2" xfId="57487" xr:uid="{00000000-0005-0000-0000-0000B5250000}"/>
    <cellStyle name="Currency 5 6 2 5 3" xfId="44890" xr:uid="{00000000-0005-0000-0000-0000B6250000}"/>
    <cellStyle name="Currency 5 6 2 5 4" xfId="34876" xr:uid="{00000000-0005-0000-0000-0000B7250000}"/>
    <cellStyle name="Currency 5 6 2 6" xfId="11444" xr:uid="{00000000-0005-0000-0000-0000B8250000}"/>
    <cellStyle name="Currency 5 6 2 6 2" xfId="24047" xr:uid="{00000000-0005-0000-0000-0000B9250000}"/>
    <cellStyle name="Currency 5 6 2 6 2 2" xfId="59263" xr:uid="{00000000-0005-0000-0000-0000BA250000}"/>
    <cellStyle name="Currency 5 6 2 6 3" xfId="46666" xr:uid="{00000000-0005-0000-0000-0000BB250000}"/>
    <cellStyle name="Currency 5 6 2 6 4" xfId="36652" xr:uid="{00000000-0005-0000-0000-0000BC250000}"/>
    <cellStyle name="Currency 5 6 2 7" xfId="15811" xr:uid="{00000000-0005-0000-0000-0000BD250000}"/>
    <cellStyle name="Currency 5 6 2 7 2" xfId="51027" xr:uid="{00000000-0005-0000-0000-0000BE250000}"/>
    <cellStyle name="Currency 5 6 2 7 3" xfId="28416" xr:uid="{00000000-0005-0000-0000-0000BF250000}"/>
    <cellStyle name="Currency 5 6 2 8" xfId="12902" xr:uid="{00000000-0005-0000-0000-0000C0250000}"/>
    <cellStyle name="Currency 5 6 2 8 2" xfId="48120" xr:uid="{00000000-0005-0000-0000-0000C1250000}"/>
    <cellStyle name="Currency 5 6 2 9" xfId="38430" xr:uid="{00000000-0005-0000-0000-0000C2250000}"/>
    <cellStyle name="Currency 5 6 3" xfId="3470" xr:uid="{00000000-0005-0000-0000-0000C3250000}"/>
    <cellStyle name="Currency 5 6 3 10" xfId="26965" xr:uid="{00000000-0005-0000-0000-0000C4250000}"/>
    <cellStyle name="Currency 5 6 3 11" xfId="61369" xr:uid="{00000000-0005-0000-0000-0000C5250000}"/>
    <cellStyle name="Currency 5 6 3 2" xfId="5266" xr:uid="{00000000-0005-0000-0000-0000C6250000}"/>
    <cellStyle name="Currency 5 6 3 2 2" xfId="17912" xr:uid="{00000000-0005-0000-0000-0000C7250000}"/>
    <cellStyle name="Currency 5 6 3 2 2 2" xfId="53128" xr:uid="{00000000-0005-0000-0000-0000C8250000}"/>
    <cellStyle name="Currency 5 6 3 2 3" xfId="40531" xr:uid="{00000000-0005-0000-0000-0000C9250000}"/>
    <cellStyle name="Currency 5 6 3 2 4" xfId="30517" xr:uid="{00000000-0005-0000-0000-0000CA250000}"/>
    <cellStyle name="Currency 5 6 3 3" xfId="6736" xr:uid="{00000000-0005-0000-0000-0000CB250000}"/>
    <cellStyle name="Currency 5 6 3 3 2" xfId="19366" xr:uid="{00000000-0005-0000-0000-0000CC250000}"/>
    <cellStyle name="Currency 5 6 3 3 2 2" xfId="54582" xr:uid="{00000000-0005-0000-0000-0000CD250000}"/>
    <cellStyle name="Currency 5 6 3 3 3" xfId="41985" xr:uid="{00000000-0005-0000-0000-0000CE250000}"/>
    <cellStyle name="Currency 5 6 3 3 4" xfId="31971" xr:uid="{00000000-0005-0000-0000-0000CF250000}"/>
    <cellStyle name="Currency 5 6 3 4" xfId="8195" xr:uid="{00000000-0005-0000-0000-0000D0250000}"/>
    <cellStyle name="Currency 5 6 3 4 2" xfId="20820" xr:uid="{00000000-0005-0000-0000-0000D1250000}"/>
    <cellStyle name="Currency 5 6 3 4 2 2" xfId="56036" xr:uid="{00000000-0005-0000-0000-0000D2250000}"/>
    <cellStyle name="Currency 5 6 3 4 3" xfId="43439" xr:uid="{00000000-0005-0000-0000-0000D3250000}"/>
    <cellStyle name="Currency 5 6 3 4 4" xfId="33425" xr:uid="{00000000-0005-0000-0000-0000D4250000}"/>
    <cellStyle name="Currency 5 6 3 5" xfId="9976" xr:uid="{00000000-0005-0000-0000-0000D5250000}"/>
    <cellStyle name="Currency 5 6 3 5 2" xfId="22596" xr:uid="{00000000-0005-0000-0000-0000D6250000}"/>
    <cellStyle name="Currency 5 6 3 5 2 2" xfId="57812" xr:uid="{00000000-0005-0000-0000-0000D7250000}"/>
    <cellStyle name="Currency 5 6 3 5 3" xfId="45215" xr:uid="{00000000-0005-0000-0000-0000D8250000}"/>
    <cellStyle name="Currency 5 6 3 5 4" xfId="35201" xr:uid="{00000000-0005-0000-0000-0000D9250000}"/>
    <cellStyle name="Currency 5 6 3 6" xfId="11769" xr:uid="{00000000-0005-0000-0000-0000DA250000}"/>
    <cellStyle name="Currency 5 6 3 6 2" xfId="24372" xr:uid="{00000000-0005-0000-0000-0000DB250000}"/>
    <cellStyle name="Currency 5 6 3 6 2 2" xfId="59588" xr:uid="{00000000-0005-0000-0000-0000DC250000}"/>
    <cellStyle name="Currency 5 6 3 6 3" xfId="46991" xr:uid="{00000000-0005-0000-0000-0000DD250000}"/>
    <cellStyle name="Currency 5 6 3 6 4" xfId="36977" xr:uid="{00000000-0005-0000-0000-0000DE250000}"/>
    <cellStyle name="Currency 5 6 3 7" xfId="16136" xr:uid="{00000000-0005-0000-0000-0000DF250000}"/>
    <cellStyle name="Currency 5 6 3 7 2" xfId="51352" xr:uid="{00000000-0005-0000-0000-0000E0250000}"/>
    <cellStyle name="Currency 5 6 3 7 3" xfId="28741" xr:uid="{00000000-0005-0000-0000-0000E1250000}"/>
    <cellStyle name="Currency 5 6 3 8" xfId="14358" xr:uid="{00000000-0005-0000-0000-0000E2250000}"/>
    <cellStyle name="Currency 5 6 3 8 2" xfId="49576" xr:uid="{00000000-0005-0000-0000-0000E3250000}"/>
    <cellStyle name="Currency 5 6 3 9" xfId="38755" xr:uid="{00000000-0005-0000-0000-0000E4250000}"/>
    <cellStyle name="Currency 5 6 4" xfId="2632" xr:uid="{00000000-0005-0000-0000-0000E5250000}"/>
    <cellStyle name="Currency 5 6 4 10" xfId="26156" xr:uid="{00000000-0005-0000-0000-0000E6250000}"/>
    <cellStyle name="Currency 5 6 4 11" xfId="60560" xr:uid="{00000000-0005-0000-0000-0000E7250000}"/>
    <cellStyle name="Currency 5 6 4 2" xfId="4457" xr:uid="{00000000-0005-0000-0000-0000E8250000}"/>
    <cellStyle name="Currency 5 6 4 2 2" xfId="17103" xr:uid="{00000000-0005-0000-0000-0000E9250000}"/>
    <cellStyle name="Currency 5 6 4 2 2 2" xfId="52319" xr:uid="{00000000-0005-0000-0000-0000EA250000}"/>
    <cellStyle name="Currency 5 6 4 2 3" xfId="39722" xr:uid="{00000000-0005-0000-0000-0000EB250000}"/>
    <cellStyle name="Currency 5 6 4 2 4" xfId="29708" xr:uid="{00000000-0005-0000-0000-0000EC250000}"/>
    <cellStyle name="Currency 5 6 4 3" xfId="5927" xr:uid="{00000000-0005-0000-0000-0000ED250000}"/>
    <cellStyle name="Currency 5 6 4 3 2" xfId="18557" xr:uid="{00000000-0005-0000-0000-0000EE250000}"/>
    <cellStyle name="Currency 5 6 4 3 2 2" xfId="53773" xr:uid="{00000000-0005-0000-0000-0000EF250000}"/>
    <cellStyle name="Currency 5 6 4 3 3" xfId="41176" xr:uid="{00000000-0005-0000-0000-0000F0250000}"/>
    <cellStyle name="Currency 5 6 4 3 4" xfId="31162" xr:uid="{00000000-0005-0000-0000-0000F1250000}"/>
    <cellStyle name="Currency 5 6 4 4" xfId="7386" xr:uid="{00000000-0005-0000-0000-0000F2250000}"/>
    <cellStyle name="Currency 5 6 4 4 2" xfId="20011" xr:uid="{00000000-0005-0000-0000-0000F3250000}"/>
    <cellStyle name="Currency 5 6 4 4 2 2" xfId="55227" xr:uid="{00000000-0005-0000-0000-0000F4250000}"/>
    <cellStyle name="Currency 5 6 4 4 3" xfId="42630" xr:uid="{00000000-0005-0000-0000-0000F5250000}"/>
    <cellStyle name="Currency 5 6 4 4 4" xfId="32616" xr:uid="{00000000-0005-0000-0000-0000F6250000}"/>
    <cellStyle name="Currency 5 6 4 5" xfId="9167" xr:uid="{00000000-0005-0000-0000-0000F7250000}"/>
    <cellStyle name="Currency 5 6 4 5 2" xfId="21787" xr:uid="{00000000-0005-0000-0000-0000F8250000}"/>
    <cellStyle name="Currency 5 6 4 5 2 2" xfId="57003" xr:uid="{00000000-0005-0000-0000-0000F9250000}"/>
    <cellStyle name="Currency 5 6 4 5 3" xfId="44406" xr:uid="{00000000-0005-0000-0000-0000FA250000}"/>
    <cellStyle name="Currency 5 6 4 5 4" xfId="34392" xr:uid="{00000000-0005-0000-0000-0000FB250000}"/>
    <cellStyle name="Currency 5 6 4 6" xfId="10960" xr:uid="{00000000-0005-0000-0000-0000FC250000}"/>
    <cellStyle name="Currency 5 6 4 6 2" xfId="23563" xr:uid="{00000000-0005-0000-0000-0000FD250000}"/>
    <cellStyle name="Currency 5 6 4 6 2 2" xfId="58779" xr:uid="{00000000-0005-0000-0000-0000FE250000}"/>
    <cellStyle name="Currency 5 6 4 6 3" xfId="46182" xr:uid="{00000000-0005-0000-0000-0000FF250000}"/>
    <cellStyle name="Currency 5 6 4 6 4" xfId="36168" xr:uid="{00000000-0005-0000-0000-000000260000}"/>
    <cellStyle name="Currency 5 6 4 7" xfId="15327" xr:uid="{00000000-0005-0000-0000-000001260000}"/>
    <cellStyle name="Currency 5 6 4 7 2" xfId="50543" xr:uid="{00000000-0005-0000-0000-000002260000}"/>
    <cellStyle name="Currency 5 6 4 7 3" xfId="27932" xr:uid="{00000000-0005-0000-0000-000003260000}"/>
    <cellStyle name="Currency 5 6 4 8" xfId="13549" xr:uid="{00000000-0005-0000-0000-000004260000}"/>
    <cellStyle name="Currency 5 6 4 8 2" xfId="48767" xr:uid="{00000000-0005-0000-0000-000005260000}"/>
    <cellStyle name="Currency 5 6 4 9" xfId="37946" xr:uid="{00000000-0005-0000-0000-000006260000}"/>
    <cellStyle name="Currency 5 6 5" xfId="3795" xr:uid="{00000000-0005-0000-0000-000007260000}"/>
    <cellStyle name="Currency 5 6 5 2" xfId="8518" xr:uid="{00000000-0005-0000-0000-000008260000}"/>
    <cellStyle name="Currency 5 6 5 2 2" xfId="21143" xr:uid="{00000000-0005-0000-0000-000009260000}"/>
    <cellStyle name="Currency 5 6 5 2 2 2" xfId="56359" xr:uid="{00000000-0005-0000-0000-00000A260000}"/>
    <cellStyle name="Currency 5 6 5 2 3" xfId="43762" xr:uid="{00000000-0005-0000-0000-00000B260000}"/>
    <cellStyle name="Currency 5 6 5 2 4" xfId="33748" xr:uid="{00000000-0005-0000-0000-00000C260000}"/>
    <cellStyle name="Currency 5 6 5 3" xfId="10299" xr:uid="{00000000-0005-0000-0000-00000D260000}"/>
    <cellStyle name="Currency 5 6 5 3 2" xfId="22919" xr:uid="{00000000-0005-0000-0000-00000E260000}"/>
    <cellStyle name="Currency 5 6 5 3 2 2" xfId="58135" xr:uid="{00000000-0005-0000-0000-00000F260000}"/>
    <cellStyle name="Currency 5 6 5 3 3" xfId="45538" xr:uid="{00000000-0005-0000-0000-000010260000}"/>
    <cellStyle name="Currency 5 6 5 3 4" xfId="35524" xr:uid="{00000000-0005-0000-0000-000011260000}"/>
    <cellStyle name="Currency 5 6 5 4" xfId="12094" xr:uid="{00000000-0005-0000-0000-000012260000}"/>
    <cellStyle name="Currency 5 6 5 4 2" xfId="24695" xr:uid="{00000000-0005-0000-0000-000013260000}"/>
    <cellStyle name="Currency 5 6 5 4 2 2" xfId="59911" xr:uid="{00000000-0005-0000-0000-000014260000}"/>
    <cellStyle name="Currency 5 6 5 4 3" xfId="47314" xr:uid="{00000000-0005-0000-0000-000015260000}"/>
    <cellStyle name="Currency 5 6 5 4 4" xfId="37300" xr:uid="{00000000-0005-0000-0000-000016260000}"/>
    <cellStyle name="Currency 5 6 5 5" xfId="16459" xr:uid="{00000000-0005-0000-0000-000017260000}"/>
    <cellStyle name="Currency 5 6 5 5 2" xfId="51675" xr:uid="{00000000-0005-0000-0000-000018260000}"/>
    <cellStyle name="Currency 5 6 5 5 3" xfId="29064" xr:uid="{00000000-0005-0000-0000-000019260000}"/>
    <cellStyle name="Currency 5 6 5 6" xfId="14681" xr:uid="{00000000-0005-0000-0000-00001A260000}"/>
    <cellStyle name="Currency 5 6 5 6 2" xfId="49899" xr:uid="{00000000-0005-0000-0000-00001B260000}"/>
    <cellStyle name="Currency 5 6 5 7" xfId="39078" xr:uid="{00000000-0005-0000-0000-00001C260000}"/>
    <cellStyle name="Currency 5 6 5 8" xfId="27288" xr:uid="{00000000-0005-0000-0000-00001D260000}"/>
    <cellStyle name="Currency 5 6 6" xfId="4135" xr:uid="{00000000-0005-0000-0000-00001E260000}"/>
    <cellStyle name="Currency 5 6 6 2" xfId="16781" xr:uid="{00000000-0005-0000-0000-00001F260000}"/>
    <cellStyle name="Currency 5 6 6 2 2" xfId="51997" xr:uid="{00000000-0005-0000-0000-000020260000}"/>
    <cellStyle name="Currency 5 6 6 2 3" xfId="29386" xr:uid="{00000000-0005-0000-0000-000021260000}"/>
    <cellStyle name="Currency 5 6 6 3" xfId="13227" xr:uid="{00000000-0005-0000-0000-000022260000}"/>
    <cellStyle name="Currency 5 6 6 3 2" xfId="48445" xr:uid="{00000000-0005-0000-0000-000023260000}"/>
    <cellStyle name="Currency 5 6 6 4" xfId="39400" xr:uid="{00000000-0005-0000-0000-000024260000}"/>
    <cellStyle name="Currency 5 6 6 5" xfId="25834" xr:uid="{00000000-0005-0000-0000-000025260000}"/>
    <cellStyle name="Currency 5 6 7" xfId="5605" xr:uid="{00000000-0005-0000-0000-000026260000}"/>
    <cellStyle name="Currency 5 6 7 2" xfId="18235" xr:uid="{00000000-0005-0000-0000-000027260000}"/>
    <cellStyle name="Currency 5 6 7 2 2" xfId="53451" xr:uid="{00000000-0005-0000-0000-000028260000}"/>
    <cellStyle name="Currency 5 6 7 3" xfId="40854" xr:uid="{00000000-0005-0000-0000-000029260000}"/>
    <cellStyle name="Currency 5 6 7 4" xfId="30840" xr:uid="{00000000-0005-0000-0000-00002A260000}"/>
    <cellStyle name="Currency 5 6 8" xfId="7064" xr:uid="{00000000-0005-0000-0000-00002B260000}"/>
    <cellStyle name="Currency 5 6 8 2" xfId="19689" xr:uid="{00000000-0005-0000-0000-00002C260000}"/>
    <cellStyle name="Currency 5 6 8 2 2" xfId="54905" xr:uid="{00000000-0005-0000-0000-00002D260000}"/>
    <cellStyle name="Currency 5 6 8 3" xfId="42308" xr:uid="{00000000-0005-0000-0000-00002E260000}"/>
    <cellStyle name="Currency 5 6 8 4" xfId="32294" xr:uid="{00000000-0005-0000-0000-00002F260000}"/>
    <cellStyle name="Currency 5 6 9" xfId="8845" xr:uid="{00000000-0005-0000-0000-000030260000}"/>
    <cellStyle name="Currency 5 6 9 2" xfId="21465" xr:uid="{00000000-0005-0000-0000-000031260000}"/>
    <cellStyle name="Currency 5 6 9 2 2" xfId="56681" xr:uid="{00000000-0005-0000-0000-000032260000}"/>
    <cellStyle name="Currency 5 6 9 3" xfId="44084" xr:uid="{00000000-0005-0000-0000-000033260000}"/>
    <cellStyle name="Currency 5 6 9 4" xfId="34070" xr:uid="{00000000-0005-0000-0000-000034260000}"/>
    <cellStyle name="Currency 5 7" xfId="2971" xr:uid="{00000000-0005-0000-0000-000035260000}"/>
    <cellStyle name="Currency 5 7 10" xfId="25350" xr:uid="{00000000-0005-0000-0000-000036260000}"/>
    <cellStyle name="Currency 5 7 11" xfId="60885" xr:uid="{00000000-0005-0000-0000-000037260000}"/>
    <cellStyle name="Currency 5 7 2" xfId="4782" xr:uid="{00000000-0005-0000-0000-000038260000}"/>
    <cellStyle name="Currency 5 7 2 2" xfId="17428" xr:uid="{00000000-0005-0000-0000-000039260000}"/>
    <cellStyle name="Currency 5 7 2 2 2" xfId="52644" xr:uid="{00000000-0005-0000-0000-00003A260000}"/>
    <cellStyle name="Currency 5 7 2 2 3" xfId="30033" xr:uid="{00000000-0005-0000-0000-00003B260000}"/>
    <cellStyle name="Currency 5 7 2 3" xfId="13874" xr:uid="{00000000-0005-0000-0000-00003C260000}"/>
    <cellStyle name="Currency 5 7 2 3 2" xfId="49092" xr:uid="{00000000-0005-0000-0000-00003D260000}"/>
    <cellStyle name="Currency 5 7 2 4" xfId="40047" xr:uid="{00000000-0005-0000-0000-00003E260000}"/>
    <cellStyle name="Currency 5 7 2 5" xfId="26481" xr:uid="{00000000-0005-0000-0000-00003F260000}"/>
    <cellStyle name="Currency 5 7 3" xfId="6252" xr:uid="{00000000-0005-0000-0000-000040260000}"/>
    <cellStyle name="Currency 5 7 3 2" xfId="18882" xr:uid="{00000000-0005-0000-0000-000041260000}"/>
    <cellStyle name="Currency 5 7 3 2 2" xfId="54098" xr:uid="{00000000-0005-0000-0000-000042260000}"/>
    <cellStyle name="Currency 5 7 3 3" xfId="41501" xr:uid="{00000000-0005-0000-0000-000043260000}"/>
    <cellStyle name="Currency 5 7 3 4" xfId="31487" xr:uid="{00000000-0005-0000-0000-000044260000}"/>
    <cellStyle name="Currency 5 7 4" xfId="7711" xr:uid="{00000000-0005-0000-0000-000045260000}"/>
    <cellStyle name="Currency 5 7 4 2" xfId="20336" xr:uid="{00000000-0005-0000-0000-000046260000}"/>
    <cellStyle name="Currency 5 7 4 2 2" xfId="55552" xr:uid="{00000000-0005-0000-0000-000047260000}"/>
    <cellStyle name="Currency 5 7 4 3" xfId="42955" xr:uid="{00000000-0005-0000-0000-000048260000}"/>
    <cellStyle name="Currency 5 7 4 4" xfId="32941" xr:uid="{00000000-0005-0000-0000-000049260000}"/>
    <cellStyle name="Currency 5 7 5" xfId="9492" xr:uid="{00000000-0005-0000-0000-00004A260000}"/>
    <cellStyle name="Currency 5 7 5 2" xfId="22112" xr:uid="{00000000-0005-0000-0000-00004B260000}"/>
    <cellStyle name="Currency 5 7 5 2 2" xfId="57328" xr:uid="{00000000-0005-0000-0000-00004C260000}"/>
    <cellStyle name="Currency 5 7 5 3" xfId="44731" xr:uid="{00000000-0005-0000-0000-00004D260000}"/>
    <cellStyle name="Currency 5 7 5 4" xfId="34717" xr:uid="{00000000-0005-0000-0000-00004E260000}"/>
    <cellStyle name="Currency 5 7 6" xfId="11285" xr:uid="{00000000-0005-0000-0000-00004F260000}"/>
    <cellStyle name="Currency 5 7 6 2" xfId="23888" xr:uid="{00000000-0005-0000-0000-000050260000}"/>
    <cellStyle name="Currency 5 7 6 2 2" xfId="59104" xr:uid="{00000000-0005-0000-0000-000051260000}"/>
    <cellStyle name="Currency 5 7 6 3" xfId="46507" xr:uid="{00000000-0005-0000-0000-000052260000}"/>
    <cellStyle name="Currency 5 7 6 4" xfId="36493" xr:uid="{00000000-0005-0000-0000-000053260000}"/>
    <cellStyle name="Currency 5 7 7" xfId="15652" xr:uid="{00000000-0005-0000-0000-000054260000}"/>
    <cellStyle name="Currency 5 7 7 2" xfId="50868" xr:uid="{00000000-0005-0000-0000-000055260000}"/>
    <cellStyle name="Currency 5 7 7 3" xfId="28257" xr:uid="{00000000-0005-0000-0000-000056260000}"/>
    <cellStyle name="Currency 5 7 8" xfId="12743" xr:uid="{00000000-0005-0000-0000-000057260000}"/>
    <cellStyle name="Currency 5 7 8 2" xfId="47961" xr:uid="{00000000-0005-0000-0000-000058260000}"/>
    <cellStyle name="Currency 5 7 9" xfId="38271" xr:uid="{00000000-0005-0000-0000-000059260000}"/>
    <cellStyle name="Currency 5 8" xfId="2805" xr:uid="{00000000-0005-0000-0000-00005A260000}"/>
    <cellStyle name="Currency 5 8 10" xfId="25195" xr:uid="{00000000-0005-0000-0000-00005B260000}"/>
    <cellStyle name="Currency 5 8 11" xfId="60730" xr:uid="{00000000-0005-0000-0000-00005C260000}"/>
    <cellStyle name="Currency 5 8 2" xfId="4627" xr:uid="{00000000-0005-0000-0000-00005D260000}"/>
    <cellStyle name="Currency 5 8 2 2" xfId="17273" xr:uid="{00000000-0005-0000-0000-00005E260000}"/>
    <cellStyle name="Currency 5 8 2 2 2" xfId="52489" xr:uid="{00000000-0005-0000-0000-00005F260000}"/>
    <cellStyle name="Currency 5 8 2 2 3" xfId="29878" xr:uid="{00000000-0005-0000-0000-000060260000}"/>
    <cellStyle name="Currency 5 8 2 3" xfId="13719" xr:uid="{00000000-0005-0000-0000-000061260000}"/>
    <cellStyle name="Currency 5 8 2 3 2" xfId="48937" xr:uid="{00000000-0005-0000-0000-000062260000}"/>
    <cellStyle name="Currency 5 8 2 4" xfId="39892" xr:uid="{00000000-0005-0000-0000-000063260000}"/>
    <cellStyle name="Currency 5 8 2 5" xfId="26326" xr:uid="{00000000-0005-0000-0000-000064260000}"/>
    <cellStyle name="Currency 5 8 3" xfId="6097" xr:uid="{00000000-0005-0000-0000-000065260000}"/>
    <cellStyle name="Currency 5 8 3 2" xfId="18727" xr:uid="{00000000-0005-0000-0000-000066260000}"/>
    <cellStyle name="Currency 5 8 3 2 2" xfId="53943" xr:uid="{00000000-0005-0000-0000-000067260000}"/>
    <cellStyle name="Currency 5 8 3 3" xfId="41346" xr:uid="{00000000-0005-0000-0000-000068260000}"/>
    <cellStyle name="Currency 5 8 3 4" xfId="31332" xr:uid="{00000000-0005-0000-0000-000069260000}"/>
    <cellStyle name="Currency 5 8 4" xfId="7556" xr:uid="{00000000-0005-0000-0000-00006A260000}"/>
    <cellStyle name="Currency 5 8 4 2" xfId="20181" xr:uid="{00000000-0005-0000-0000-00006B260000}"/>
    <cellStyle name="Currency 5 8 4 2 2" xfId="55397" xr:uid="{00000000-0005-0000-0000-00006C260000}"/>
    <cellStyle name="Currency 5 8 4 3" xfId="42800" xr:uid="{00000000-0005-0000-0000-00006D260000}"/>
    <cellStyle name="Currency 5 8 4 4" xfId="32786" xr:uid="{00000000-0005-0000-0000-00006E260000}"/>
    <cellStyle name="Currency 5 8 5" xfId="9337" xr:uid="{00000000-0005-0000-0000-00006F260000}"/>
    <cellStyle name="Currency 5 8 5 2" xfId="21957" xr:uid="{00000000-0005-0000-0000-000070260000}"/>
    <cellStyle name="Currency 5 8 5 2 2" xfId="57173" xr:uid="{00000000-0005-0000-0000-000071260000}"/>
    <cellStyle name="Currency 5 8 5 3" xfId="44576" xr:uid="{00000000-0005-0000-0000-000072260000}"/>
    <cellStyle name="Currency 5 8 5 4" xfId="34562" xr:uid="{00000000-0005-0000-0000-000073260000}"/>
    <cellStyle name="Currency 5 8 6" xfId="11130" xr:uid="{00000000-0005-0000-0000-000074260000}"/>
    <cellStyle name="Currency 5 8 6 2" xfId="23733" xr:uid="{00000000-0005-0000-0000-000075260000}"/>
    <cellStyle name="Currency 5 8 6 2 2" xfId="58949" xr:uid="{00000000-0005-0000-0000-000076260000}"/>
    <cellStyle name="Currency 5 8 6 3" xfId="46352" xr:uid="{00000000-0005-0000-0000-000077260000}"/>
    <cellStyle name="Currency 5 8 6 4" xfId="36338" xr:uid="{00000000-0005-0000-0000-000078260000}"/>
    <cellStyle name="Currency 5 8 7" xfId="15497" xr:uid="{00000000-0005-0000-0000-000079260000}"/>
    <cellStyle name="Currency 5 8 7 2" xfId="50713" xr:uid="{00000000-0005-0000-0000-00007A260000}"/>
    <cellStyle name="Currency 5 8 7 3" xfId="28102" xr:uid="{00000000-0005-0000-0000-00007B260000}"/>
    <cellStyle name="Currency 5 8 8" xfId="12588" xr:uid="{00000000-0005-0000-0000-00007C260000}"/>
    <cellStyle name="Currency 5 8 8 2" xfId="47806" xr:uid="{00000000-0005-0000-0000-00007D260000}"/>
    <cellStyle name="Currency 5 8 9" xfId="38116" xr:uid="{00000000-0005-0000-0000-00007E260000}"/>
    <cellStyle name="Currency 5 9" xfId="3318" xr:uid="{00000000-0005-0000-0000-00007F260000}"/>
    <cellStyle name="Currency 5 9 10" xfId="26813" xr:uid="{00000000-0005-0000-0000-000080260000}"/>
    <cellStyle name="Currency 5 9 11" xfId="61217" xr:uid="{00000000-0005-0000-0000-000081260000}"/>
    <cellStyle name="Currency 5 9 2" xfId="5114" xr:uid="{00000000-0005-0000-0000-000082260000}"/>
    <cellStyle name="Currency 5 9 2 2" xfId="17760" xr:uid="{00000000-0005-0000-0000-000083260000}"/>
    <cellStyle name="Currency 5 9 2 2 2" xfId="52976" xr:uid="{00000000-0005-0000-0000-000084260000}"/>
    <cellStyle name="Currency 5 9 2 3" xfId="40379" xr:uid="{00000000-0005-0000-0000-000085260000}"/>
    <cellStyle name="Currency 5 9 2 4" xfId="30365" xr:uid="{00000000-0005-0000-0000-000086260000}"/>
    <cellStyle name="Currency 5 9 3" xfId="6584" xr:uid="{00000000-0005-0000-0000-000087260000}"/>
    <cellStyle name="Currency 5 9 3 2" xfId="19214" xr:uid="{00000000-0005-0000-0000-000088260000}"/>
    <cellStyle name="Currency 5 9 3 2 2" xfId="54430" xr:uid="{00000000-0005-0000-0000-000089260000}"/>
    <cellStyle name="Currency 5 9 3 3" xfId="41833" xr:uid="{00000000-0005-0000-0000-00008A260000}"/>
    <cellStyle name="Currency 5 9 3 4" xfId="31819" xr:uid="{00000000-0005-0000-0000-00008B260000}"/>
    <cellStyle name="Currency 5 9 4" xfId="8043" xr:uid="{00000000-0005-0000-0000-00008C260000}"/>
    <cellStyle name="Currency 5 9 4 2" xfId="20668" xr:uid="{00000000-0005-0000-0000-00008D260000}"/>
    <cellStyle name="Currency 5 9 4 2 2" xfId="55884" xr:uid="{00000000-0005-0000-0000-00008E260000}"/>
    <cellStyle name="Currency 5 9 4 3" xfId="43287" xr:uid="{00000000-0005-0000-0000-00008F260000}"/>
    <cellStyle name="Currency 5 9 4 4" xfId="33273" xr:uid="{00000000-0005-0000-0000-000090260000}"/>
    <cellStyle name="Currency 5 9 5" xfId="9824" xr:uid="{00000000-0005-0000-0000-000091260000}"/>
    <cellStyle name="Currency 5 9 5 2" xfId="22444" xr:uid="{00000000-0005-0000-0000-000092260000}"/>
    <cellStyle name="Currency 5 9 5 2 2" xfId="57660" xr:uid="{00000000-0005-0000-0000-000093260000}"/>
    <cellStyle name="Currency 5 9 5 3" xfId="45063" xr:uid="{00000000-0005-0000-0000-000094260000}"/>
    <cellStyle name="Currency 5 9 5 4" xfId="35049" xr:uid="{00000000-0005-0000-0000-000095260000}"/>
    <cellStyle name="Currency 5 9 6" xfId="11617" xr:uid="{00000000-0005-0000-0000-000096260000}"/>
    <cellStyle name="Currency 5 9 6 2" xfId="24220" xr:uid="{00000000-0005-0000-0000-000097260000}"/>
    <cellStyle name="Currency 5 9 6 2 2" xfId="59436" xr:uid="{00000000-0005-0000-0000-000098260000}"/>
    <cellStyle name="Currency 5 9 6 3" xfId="46839" xr:uid="{00000000-0005-0000-0000-000099260000}"/>
    <cellStyle name="Currency 5 9 6 4" xfId="36825" xr:uid="{00000000-0005-0000-0000-00009A260000}"/>
    <cellStyle name="Currency 5 9 7" xfId="15984" xr:uid="{00000000-0005-0000-0000-00009B260000}"/>
    <cellStyle name="Currency 5 9 7 2" xfId="51200" xr:uid="{00000000-0005-0000-0000-00009C260000}"/>
    <cellStyle name="Currency 5 9 7 3" xfId="28589" xr:uid="{00000000-0005-0000-0000-00009D260000}"/>
    <cellStyle name="Currency 5 9 8" xfId="14206" xr:uid="{00000000-0005-0000-0000-00009E260000}"/>
    <cellStyle name="Currency 5 9 8 2" xfId="49424" xr:uid="{00000000-0005-0000-0000-00009F260000}"/>
    <cellStyle name="Currency 5 9 9" xfId="38603" xr:uid="{00000000-0005-0000-0000-0000A0260000}"/>
    <cellStyle name="Currency 6" xfId="946" xr:uid="{00000000-0005-0000-0000-0000A1260000}"/>
    <cellStyle name="Currency 6 2" xfId="947" xr:uid="{00000000-0005-0000-0000-0000A2260000}"/>
    <cellStyle name="Currency 6 2 2" xfId="948" xr:uid="{00000000-0005-0000-0000-0000A3260000}"/>
    <cellStyle name="Currency 6 2 2 2" xfId="949" xr:uid="{00000000-0005-0000-0000-0000A4260000}"/>
    <cellStyle name="Currency 6 2 3" xfId="950" xr:uid="{00000000-0005-0000-0000-0000A5260000}"/>
    <cellStyle name="Currency 6 2 3 2" xfId="951" xr:uid="{00000000-0005-0000-0000-0000A6260000}"/>
    <cellStyle name="Currency 6 2 3 2 2" xfId="952" xr:uid="{00000000-0005-0000-0000-0000A7260000}"/>
    <cellStyle name="Currency 6 2 3 3" xfId="953" xr:uid="{00000000-0005-0000-0000-0000A8260000}"/>
    <cellStyle name="Currency 6 2 3 3 2" xfId="954" xr:uid="{00000000-0005-0000-0000-0000A9260000}"/>
    <cellStyle name="Currency 6 2 3 3 2 2" xfId="955" xr:uid="{00000000-0005-0000-0000-0000AA260000}"/>
    <cellStyle name="Currency 6 2 3 3 3" xfId="956" xr:uid="{00000000-0005-0000-0000-0000AB260000}"/>
    <cellStyle name="Currency 6 2 3 4" xfId="957" xr:uid="{00000000-0005-0000-0000-0000AC260000}"/>
    <cellStyle name="Currency 6 2 4" xfId="958" xr:uid="{00000000-0005-0000-0000-0000AD260000}"/>
    <cellStyle name="Currency 6 3" xfId="959" xr:uid="{00000000-0005-0000-0000-0000AE260000}"/>
    <cellStyle name="Currency 6 3 2" xfId="960" xr:uid="{00000000-0005-0000-0000-0000AF260000}"/>
    <cellStyle name="Currency 6 4" xfId="961" xr:uid="{00000000-0005-0000-0000-0000B0260000}"/>
    <cellStyle name="Currency 6 4 2" xfId="962" xr:uid="{00000000-0005-0000-0000-0000B1260000}"/>
    <cellStyle name="Currency 6 4 2 2" xfId="963" xr:uid="{00000000-0005-0000-0000-0000B2260000}"/>
    <cellStyle name="Currency 6 4 3" xfId="964" xr:uid="{00000000-0005-0000-0000-0000B3260000}"/>
    <cellStyle name="Currency 6 4 3 2" xfId="965" xr:uid="{00000000-0005-0000-0000-0000B4260000}"/>
    <cellStyle name="Currency 6 4 3 2 2" xfId="966" xr:uid="{00000000-0005-0000-0000-0000B5260000}"/>
    <cellStyle name="Currency 6 4 3 3" xfId="967" xr:uid="{00000000-0005-0000-0000-0000B6260000}"/>
    <cellStyle name="Currency 6 4 4" xfId="968" xr:uid="{00000000-0005-0000-0000-0000B7260000}"/>
    <cellStyle name="Currency 6 5" xfId="969" xr:uid="{00000000-0005-0000-0000-0000B8260000}"/>
    <cellStyle name="Currency 7" xfId="970" xr:uid="{00000000-0005-0000-0000-0000B9260000}"/>
    <cellStyle name="Currency 7 2" xfId="971" xr:uid="{00000000-0005-0000-0000-0000BA260000}"/>
    <cellStyle name="Currency 7 2 2" xfId="972" xr:uid="{00000000-0005-0000-0000-0000BB260000}"/>
    <cellStyle name="Currency 7 3" xfId="973" xr:uid="{00000000-0005-0000-0000-0000BC260000}"/>
    <cellStyle name="Entry" xfId="974" xr:uid="{00000000-0005-0000-0000-0000BD260000}"/>
    <cellStyle name="heading" xfId="975" xr:uid="{00000000-0005-0000-0000-0000BE260000}"/>
    <cellStyle name="Hyperlink 2" xfId="976" xr:uid="{00000000-0005-0000-0000-0000BF260000}"/>
    <cellStyle name="Normal" xfId="0" builtinId="0"/>
    <cellStyle name="Normal 10" xfId="977" xr:uid="{00000000-0005-0000-0000-0000C1260000}"/>
    <cellStyle name="Normal 10 10" xfId="3617" xr:uid="{00000000-0005-0000-0000-0000C2260000}"/>
    <cellStyle name="Normal 10 10 2" xfId="8342" xr:uid="{00000000-0005-0000-0000-0000C3260000}"/>
    <cellStyle name="Normal 10 10 2 2" xfId="20967" xr:uid="{00000000-0005-0000-0000-0000C4260000}"/>
    <cellStyle name="Normal 10 10 2 2 2" xfId="56183" xr:uid="{00000000-0005-0000-0000-0000C5260000}"/>
    <cellStyle name="Normal 10 10 2 3" xfId="43586" xr:uid="{00000000-0005-0000-0000-0000C6260000}"/>
    <cellStyle name="Normal 10 10 2 4" xfId="33572" xr:uid="{00000000-0005-0000-0000-0000C7260000}"/>
    <cellStyle name="Normal 10 10 3" xfId="10123" xr:uid="{00000000-0005-0000-0000-0000C8260000}"/>
    <cellStyle name="Normal 10 10 3 2" xfId="22743" xr:uid="{00000000-0005-0000-0000-0000C9260000}"/>
    <cellStyle name="Normal 10 10 3 2 2" xfId="57959" xr:uid="{00000000-0005-0000-0000-0000CA260000}"/>
    <cellStyle name="Normal 10 10 3 3" xfId="45362" xr:uid="{00000000-0005-0000-0000-0000CB260000}"/>
    <cellStyle name="Normal 10 10 3 4" xfId="35348" xr:uid="{00000000-0005-0000-0000-0000CC260000}"/>
    <cellStyle name="Normal 10 10 4" xfId="11918" xr:uid="{00000000-0005-0000-0000-0000CD260000}"/>
    <cellStyle name="Normal 10 10 4 2" xfId="24519" xr:uid="{00000000-0005-0000-0000-0000CE260000}"/>
    <cellStyle name="Normal 10 10 4 2 2" xfId="59735" xr:uid="{00000000-0005-0000-0000-0000CF260000}"/>
    <cellStyle name="Normal 10 10 4 3" xfId="47138" xr:uid="{00000000-0005-0000-0000-0000D0260000}"/>
    <cellStyle name="Normal 10 10 4 4" xfId="37124" xr:uid="{00000000-0005-0000-0000-0000D1260000}"/>
    <cellStyle name="Normal 10 10 5" xfId="16283" xr:uid="{00000000-0005-0000-0000-0000D2260000}"/>
    <cellStyle name="Normal 10 10 5 2" xfId="51499" xr:uid="{00000000-0005-0000-0000-0000D3260000}"/>
    <cellStyle name="Normal 10 10 5 3" xfId="28888" xr:uid="{00000000-0005-0000-0000-0000D4260000}"/>
    <cellStyle name="Normal 10 10 6" xfId="14505" xr:uid="{00000000-0005-0000-0000-0000D5260000}"/>
    <cellStyle name="Normal 10 10 6 2" xfId="49723" xr:uid="{00000000-0005-0000-0000-0000D6260000}"/>
    <cellStyle name="Normal 10 10 7" xfId="38902" xr:uid="{00000000-0005-0000-0000-0000D7260000}"/>
    <cellStyle name="Normal 10 10 8" xfId="27112" xr:uid="{00000000-0005-0000-0000-0000D8260000}"/>
    <cellStyle name="Normal 10 11" xfId="3942" xr:uid="{00000000-0005-0000-0000-0000D9260000}"/>
    <cellStyle name="Normal 10 11 2" xfId="16605" xr:uid="{00000000-0005-0000-0000-0000DA260000}"/>
    <cellStyle name="Normal 10 11 2 2" xfId="51821" xr:uid="{00000000-0005-0000-0000-0000DB260000}"/>
    <cellStyle name="Normal 10 11 2 3" xfId="29210" xr:uid="{00000000-0005-0000-0000-0000DC260000}"/>
    <cellStyle name="Normal 10 11 3" xfId="13051" xr:uid="{00000000-0005-0000-0000-0000DD260000}"/>
    <cellStyle name="Normal 10 11 3 2" xfId="48269" xr:uid="{00000000-0005-0000-0000-0000DE260000}"/>
    <cellStyle name="Normal 10 11 4" xfId="39224" xr:uid="{00000000-0005-0000-0000-0000DF260000}"/>
    <cellStyle name="Normal 10 11 5" xfId="25658" xr:uid="{00000000-0005-0000-0000-0000E0260000}"/>
    <cellStyle name="Normal 10 12" xfId="5428" xr:uid="{00000000-0005-0000-0000-0000E1260000}"/>
    <cellStyle name="Normal 10 12 2" xfId="18059" xr:uid="{00000000-0005-0000-0000-0000E2260000}"/>
    <cellStyle name="Normal 10 12 2 2" xfId="53275" xr:uid="{00000000-0005-0000-0000-0000E3260000}"/>
    <cellStyle name="Normal 10 12 3" xfId="40678" xr:uid="{00000000-0005-0000-0000-0000E4260000}"/>
    <cellStyle name="Normal 10 12 4" xfId="30664" xr:uid="{00000000-0005-0000-0000-0000E5260000}"/>
    <cellStyle name="Normal 10 13" xfId="6884" xr:uid="{00000000-0005-0000-0000-0000E6260000}"/>
    <cellStyle name="Normal 10 13 2" xfId="19513" xr:uid="{00000000-0005-0000-0000-0000E7260000}"/>
    <cellStyle name="Normal 10 13 2 2" xfId="54729" xr:uid="{00000000-0005-0000-0000-0000E8260000}"/>
    <cellStyle name="Normal 10 13 3" xfId="42132" xr:uid="{00000000-0005-0000-0000-0000E9260000}"/>
    <cellStyle name="Normal 10 13 4" xfId="32118" xr:uid="{00000000-0005-0000-0000-0000EA260000}"/>
    <cellStyle name="Normal 10 14" xfId="8666" xr:uid="{00000000-0005-0000-0000-0000EB260000}"/>
    <cellStyle name="Normal 10 14 2" xfId="21289" xr:uid="{00000000-0005-0000-0000-0000EC260000}"/>
    <cellStyle name="Normal 10 14 2 2" xfId="56505" xr:uid="{00000000-0005-0000-0000-0000ED260000}"/>
    <cellStyle name="Normal 10 14 3" xfId="43908" xr:uid="{00000000-0005-0000-0000-0000EE260000}"/>
    <cellStyle name="Normal 10 14 4" xfId="33894" xr:uid="{00000000-0005-0000-0000-0000EF260000}"/>
    <cellStyle name="Normal 10 15" xfId="10502" xr:uid="{00000000-0005-0000-0000-0000F0260000}"/>
    <cellStyle name="Normal 10 15 2" xfId="23113" xr:uid="{00000000-0005-0000-0000-0000F1260000}"/>
    <cellStyle name="Normal 10 15 2 2" xfId="58329" xr:uid="{00000000-0005-0000-0000-0000F2260000}"/>
    <cellStyle name="Normal 10 15 3" xfId="45732" xr:uid="{00000000-0005-0000-0000-0000F3260000}"/>
    <cellStyle name="Normal 10 15 4" xfId="35718" xr:uid="{00000000-0005-0000-0000-0000F4260000}"/>
    <cellStyle name="Normal 10 16" xfId="14827" xr:uid="{00000000-0005-0000-0000-0000F5260000}"/>
    <cellStyle name="Normal 10 16 2" xfId="50045" xr:uid="{00000000-0005-0000-0000-0000F6260000}"/>
    <cellStyle name="Normal 10 16 3" xfId="27434" xr:uid="{00000000-0005-0000-0000-0000F7260000}"/>
    <cellStyle name="Normal 10 17" xfId="12241" xr:uid="{00000000-0005-0000-0000-0000F8260000}"/>
    <cellStyle name="Normal 10 17 2" xfId="47460" xr:uid="{00000000-0005-0000-0000-0000F9260000}"/>
    <cellStyle name="Normal 10 18" xfId="37446" xr:uid="{00000000-0005-0000-0000-0000FA260000}"/>
    <cellStyle name="Normal 10 19" xfId="24848" xr:uid="{00000000-0005-0000-0000-0000FB260000}"/>
    <cellStyle name="Normal 10 2" xfId="978" xr:uid="{00000000-0005-0000-0000-0000FC260000}"/>
    <cellStyle name="Normal 10 2 2" xfId="979" xr:uid="{00000000-0005-0000-0000-0000FD260000}"/>
    <cellStyle name="Normal 10 2 2 10" xfId="5456" xr:uid="{00000000-0005-0000-0000-0000FE260000}"/>
    <cellStyle name="Normal 10 2 2 10 2" xfId="18086" xr:uid="{00000000-0005-0000-0000-0000FF260000}"/>
    <cellStyle name="Normal 10 2 2 10 2 2" xfId="53302" xr:uid="{00000000-0005-0000-0000-000000270000}"/>
    <cellStyle name="Normal 10 2 2 10 3" xfId="40705" xr:uid="{00000000-0005-0000-0000-000001270000}"/>
    <cellStyle name="Normal 10 2 2 10 4" xfId="30691" xr:uid="{00000000-0005-0000-0000-000002270000}"/>
    <cellStyle name="Normal 10 2 2 11" xfId="6912" xr:uid="{00000000-0005-0000-0000-000003270000}"/>
    <cellStyle name="Normal 10 2 2 11 2" xfId="19540" xr:uid="{00000000-0005-0000-0000-000004270000}"/>
    <cellStyle name="Normal 10 2 2 11 2 2" xfId="54756" xr:uid="{00000000-0005-0000-0000-000005270000}"/>
    <cellStyle name="Normal 10 2 2 11 3" xfId="42159" xr:uid="{00000000-0005-0000-0000-000006270000}"/>
    <cellStyle name="Normal 10 2 2 11 4" xfId="32145" xr:uid="{00000000-0005-0000-0000-000007270000}"/>
    <cellStyle name="Normal 10 2 2 12" xfId="8694" xr:uid="{00000000-0005-0000-0000-000008270000}"/>
    <cellStyle name="Normal 10 2 2 12 2" xfId="21316" xr:uid="{00000000-0005-0000-0000-000009270000}"/>
    <cellStyle name="Normal 10 2 2 12 2 2" xfId="56532" xr:uid="{00000000-0005-0000-0000-00000A270000}"/>
    <cellStyle name="Normal 10 2 2 12 3" xfId="43935" xr:uid="{00000000-0005-0000-0000-00000B270000}"/>
    <cellStyle name="Normal 10 2 2 12 4" xfId="33921" xr:uid="{00000000-0005-0000-0000-00000C270000}"/>
    <cellStyle name="Normal 10 2 2 13" xfId="10503" xr:uid="{00000000-0005-0000-0000-00000D270000}"/>
    <cellStyle name="Normal 10 2 2 13 2" xfId="23114" xr:uid="{00000000-0005-0000-0000-00000E270000}"/>
    <cellStyle name="Normal 10 2 2 13 2 2" xfId="58330" xr:uid="{00000000-0005-0000-0000-00000F270000}"/>
    <cellStyle name="Normal 10 2 2 13 3" xfId="45733" xr:uid="{00000000-0005-0000-0000-000010270000}"/>
    <cellStyle name="Normal 10 2 2 13 4" xfId="35719" xr:uid="{00000000-0005-0000-0000-000011270000}"/>
    <cellStyle name="Normal 10 2 2 14" xfId="14855" xr:uid="{00000000-0005-0000-0000-000012270000}"/>
    <cellStyle name="Normal 10 2 2 14 2" xfId="50072" xr:uid="{00000000-0005-0000-0000-000013270000}"/>
    <cellStyle name="Normal 10 2 2 14 3" xfId="27461" xr:uid="{00000000-0005-0000-0000-000014270000}"/>
    <cellStyle name="Normal 10 2 2 15" xfId="12269" xr:uid="{00000000-0005-0000-0000-000015270000}"/>
    <cellStyle name="Normal 10 2 2 15 2" xfId="47487" xr:uid="{00000000-0005-0000-0000-000016270000}"/>
    <cellStyle name="Normal 10 2 2 16" xfId="37474" xr:uid="{00000000-0005-0000-0000-000017270000}"/>
    <cellStyle name="Normal 10 2 2 17" xfId="24876" xr:uid="{00000000-0005-0000-0000-000018270000}"/>
    <cellStyle name="Normal 10 2 2 18" xfId="60089" xr:uid="{00000000-0005-0000-0000-000019270000}"/>
    <cellStyle name="Normal 10 2 2 2" xfId="980" xr:uid="{00000000-0005-0000-0000-00001A270000}"/>
    <cellStyle name="Normal 10 2 2 2 10" xfId="6986" xr:uid="{00000000-0005-0000-0000-00001B270000}"/>
    <cellStyle name="Normal 10 2 2 2 10 2" xfId="19612" xr:uid="{00000000-0005-0000-0000-00001C270000}"/>
    <cellStyle name="Normal 10 2 2 2 10 2 2" xfId="54828" xr:uid="{00000000-0005-0000-0000-00001D270000}"/>
    <cellStyle name="Normal 10 2 2 2 10 3" xfId="42231" xr:uid="{00000000-0005-0000-0000-00001E270000}"/>
    <cellStyle name="Normal 10 2 2 2 10 4" xfId="32217" xr:uid="{00000000-0005-0000-0000-00001F270000}"/>
    <cellStyle name="Normal 10 2 2 2 11" xfId="8767" xr:uid="{00000000-0005-0000-0000-000020270000}"/>
    <cellStyle name="Normal 10 2 2 2 11 2" xfId="21388" xr:uid="{00000000-0005-0000-0000-000021270000}"/>
    <cellStyle name="Normal 10 2 2 2 11 2 2" xfId="56604" xr:uid="{00000000-0005-0000-0000-000022270000}"/>
    <cellStyle name="Normal 10 2 2 2 11 3" xfId="44007" xr:uid="{00000000-0005-0000-0000-000023270000}"/>
    <cellStyle name="Normal 10 2 2 2 11 4" xfId="33993" xr:uid="{00000000-0005-0000-0000-000024270000}"/>
    <cellStyle name="Normal 10 2 2 2 12" xfId="10504" xr:uid="{00000000-0005-0000-0000-000025270000}"/>
    <cellStyle name="Normal 10 2 2 2 12 2" xfId="23115" xr:uid="{00000000-0005-0000-0000-000026270000}"/>
    <cellStyle name="Normal 10 2 2 2 12 2 2" xfId="58331" xr:uid="{00000000-0005-0000-0000-000027270000}"/>
    <cellStyle name="Normal 10 2 2 2 12 3" xfId="45734" xr:uid="{00000000-0005-0000-0000-000028270000}"/>
    <cellStyle name="Normal 10 2 2 2 12 4" xfId="35720" xr:uid="{00000000-0005-0000-0000-000029270000}"/>
    <cellStyle name="Normal 10 2 2 2 13" xfId="14927" xr:uid="{00000000-0005-0000-0000-00002A270000}"/>
    <cellStyle name="Normal 10 2 2 2 13 2" xfId="50144" xr:uid="{00000000-0005-0000-0000-00002B270000}"/>
    <cellStyle name="Normal 10 2 2 2 13 3" xfId="27533" xr:uid="{00000000-0005-0000-0000-00002C270000}"/>
    <cellStyle name="Normal 10 2 2 2 14" xfId="12341" xr:uid="{00000000-0005-0000-0000-00002D270000}"/>
    <cellStyle name="Normal 10 2 2 2 14 2" xfId="47559" xr:uid="{00000000-0005-0000-0000-00002E270000}"/>
    <cellStyle name="Normal 10 2 2 2 15" xfId="37546" xr:uid="{00000000-0005-0000-0000-00002F270000}"/>
    <cellStyle name="Normal 10 2 2 2 16" xfId="24948" xr:uid="{00000000-0005-0000-0000-000030270000}"/>
    <cellStyle name="Normal 10 2 2 2 17" xfId="60161" xr:uid="{00000000-0005-0000-0000-000031270000}"/>
    <cellStyle name="Normal 10 2 2 2 2" xfId="981" xr:uid="{00000000-0005-0000-0000-000032270000}"/>
    <cellStyle name="Normal 10 2 2 2 2 10" xfId="10505" xr:uid="{00000000-0005-0000-0000-000033270000}"/>
    <cellStyle name="Normal 10 2 2 2 2 10 2" xfId="23116" xr:uid="{00000000-0005-0000-0000-000034270000}"/>
    <cellStyle name="Normal 10 2 2 2 2 10 2 2" xfId="58332" xr:uid="{00000000-0005-0000-0000-000035270000}"/>
    <cellStyle name="Normal 10 2 2 2 2 10 3" xfId="45735" xr:uid="{00000000-0005-0000-0000-000036270000}"/>
    <cellStyle name="Normal 10 2 2 2 2 10 4" xfId="35721" xr:uid="{00000000-0005-0000-0000-000037270000}"/>
    <cellStyle name="Normal 10 2 2 2 2 11" xfId="15082" xr:uid="{00000000-0005-0000-0000-000038270000}"/>
    <cellStyle name="Normal 10 2 2 2 2 11 2" xfId="50298" xr:uid="{00000000-0005-0000-0000-000039270000}"/>
    <cellStyle name="Normal 10 2 2 2 2 11 3" xfId="27687" xr:uid="{00000000-0005-0000-0000-00003A270000}"/>
    <cellStyle name="Normal 10 2 2 2 2 12" xfId="12495" xr:uid="{00000000-0005-0000-0000-00003B270000}"/>
    <cellStyle name="Normal 10 2 2 2 2 12 2" xfId="47713" xr:uid="{00000000-0005-0000-0000-00003C270000}"/>
    <cellStyle name="Normal 10 2 2 2 2 13" xfId="37701" xr:uid="{00000000-0005-0000-0000-00003D270000}"/>
    <cellStyle name="Normal 10 2 2 2 2 14" xfId="25102" xr:uid="{00000000-0005-0000-0000-00003E270000}"/>
    <cellStyle name="Normal 10 2 2 2 2 15" xfId="60315" xr:uid="{00000000-0005-0000-0000-00003F270000}"/>
    <cellStyle name="Normal 10 2 2 2 2 2" xfId="3218" xr:uid="{00000000-0005-0000-0000-000040270000}"/>
    <cellStyle name="Normal 10 2 2 2 2 2 10" xfId="25586" xr:uid="{00000000-0005-0000-0000-000041270000}"/>
    <cellStyle name="Normal 10 2 2 2 2 2 11" xfId="61121" xr:uid="{00000000-0005-0000-0000-000042270000}"/>
    <cellStyle name="Normal 10 2 2 2 2 2 2" xfId="5018" xr:uid="{00000000-0005-0000-0000-000043270000}"/>
    <cellStyle name="Normal 10 2 2 2 2 2 2 2" xfId="17664" xr:uid="{00000000-0005-0000-0000-000044270000}"/>
    <cellStyle name="Normal 10 2 2 2 2 2 2 2 2" xfId="52880" xr:uid="{00000000-0005-0000-0000-000045270000}"/>
    <cellStyle name="Normal 10 2 2 2 2 2 2 2 3" xfId="30269" xr:uid="{00000000-0005-0000-0000-000046270000}"/>
    <cellStyle name="Normal 10 2 2 2 2 2 2 3" xfId="14110" xr:uid="{00000000-0005-0000-0000-000047270000}"/>
    <cellStyle name="Normal 10 2 2 2 2 2 2 3 2" xfId="49328" xr:uid="{00000000-0005-0000-0000-000048270000}"/>
    <cellStyle name="Normal 10 2 2 2 2 2 2 4" xfId="40283" xr:uid="{00000000-0005-0000-0000-000049270000}"/>
    <cellStyle name="Normal 10 2 2 2 2 2 2 5" xfId="26717" xr:uid="{00000000-0005-0000-0000-00004A270000}"/>
    <cellStyle name="Normal 10 2 2 2 2 2 3" xfId="6488" xr:uid="{00000000-0005-0000-0000-00004B270000}"/>
    <cellStyle name="Normal 10 2 2 2 2 2 3 2" xfId="19118" xr:uid="{00000000-0005-0000-0000-00004C270000}"/>
    <cellStyle name="Normal 10 2 2 2 2 2 3 2 2" xfId="54334" xr:uid="{00000000-0005-0000-0000-00004D270000}"/>
    <cellStyle name="Normal 10 2 2 2 2 2 3 3" xfId="41737" xr:uid="{00000000-0005-0000-0000-00004E270000}"/>
    <cellStyle name="Normal 10 2 2 2 2 2 3 4" xfId="31723" xr:uid="{00000000-0005-0000-0000-00004F270000}"/>
    <cellStyle name="Normal 10 2 2 2 2 2 4" xfId="7947" xr:uid="{00000000-0005-0000-0000-000050270000}"/>
    <cellStyle name="Normal 10 2 2 2 2 2 4 2" xfId="20572" xr:uid="{00000000-0005-0000-0000-000051270000}"/>
    <cellStyle name="Normal 10 2 2 2 2 2 4 2 2" xfId="55788" xr:uid="{00000000-0005-0000-0000-000052270000}"/>
    <cellStyle name="Normal 10 2 2 2 2 2 4 3" xfId="43191" xr:uid="{00000000-0005-0000-0000-000053270000}"/>
    <cellStyle name="Normal 10 2 2 2 2 2 4 4" xfId="33177" xr:uid="{00000000-0005-0000-0000-000054270000}"/>
    <cellStyle name="Normal 10 2 2 2 2 2 5" xfId="9728" xr:uid="{00000000-0005-0000-0000-000055270000}"/>
    <cellStyle name="Normal 10 2 2 2 2 2 5 2" xfId="22348" xr:uid="{00000000-0005-0000-0000-000056270000}"/>
    <cellStyle name="Normal 10 2 2 2 2 2 5 2 2" xfId="57564" xr:uid="{00000000-0005-0000-0000-000057270000}"/>
    <cellStyle name="Normal 10 2 2 2 2 2 5 3" xfId="44967" xr:uid="{00000000-0005-0000-0000-000058270000}"/>
    <cellStyle name="Normal 10 2 2 2 2 2 5 4" xfId="34953" xr:uid="{00000000-0005-0000-0000-000059270000}"/>
    <cellStyle name="Normal 10 2 2 2 2 2 6" xfId="11521" xr:uid="{00000000-0005-0000-0000-00005A270000}"/>
    <cellStyle name="Normal 10 2 2 2 2 2 6 2" xfId="24124" xr:uid="{00000000-0005-0000-0000-00005B270000}"/>
    <cellStyle name="Normal 10 2 2 2 2 2 6 2 2" xfId="59340" xr:uid="{00000000-0005-0000-0000-00005C270000}"/>
    <cellStyle name="Normal 10 2 2 2 2 2 6 3" xfId="46743" xr:uid="{00000000-0005-0000-0000-00005D270000}"/>
    <cellStyle name="Normal 10 2 2 2 2 2 6 4" xfId="36729" xr:uid="{00000000-0005-0000-0000-00005E270000}"/>
    <cellStyle name="Normal 10 2 2 2 2 2 7" xfId="15888" xr:uid="{00000000-0005-0000-0000-00005F270000}"/>
    <cellStyle name="Normal 10 2 2 2 2 2 7 2" xfId="51104" xr:uid="{00000000-0005-0000-0000-000060270000}"/>
    <cellStyle name="Normal 10 2 2 2 2 2 7 3" xfId="28493" xr:uid="{00000000-0005-0000-0000-000061270000}"/>
    <cellStyle name="Normal 10 2 2 2 2 2 8" xfId="12979" xr:uid="{00000000-0005-0000-0000-000062270000}"/>
    <cellStyle name="Normal 10 2 2 2 2 2 8 2" xfId="48197" xr:uid="{00000000-0005-0000-0000-000063270000}"/>
    <cellStyle name="Normal 10 2 2 2 2 2 9" xfId="38507" xr:uid="{00000000-0005-0000-0000-000064270000}"/>
    <cellStyle name="Normal 10 2 2 2 2 3" xfId="3547" xr:uid="{00000000-0005-0000-0000-000065270000}"/>
    <cellStyle name="Normal 10 2 2 2 2 3 10" xfId="27042" xr:uid="{00000000-0005-0000-0000-000066270000}"/>
    <cellStyle name="Normal 10 2 2 2 2 3 11" xfId="61446" xr:uid="{00000000-0005-0000-0000-000067270000}"/>
    <cellStyle name="Normal 10 2 2 2 2 3 2" xfId="5343" xr:uid="{00000000-0005-0000-0000-000068270000}"/>
    <cellStyle name="Normal 10 2 2 2 2 3 2 2" xfId="17989" xr:uid="{00000000-0005-0000-0000-000069270000}"/>
    <cellStyle name="Normal 10 2 2 2 2 3 2 2 2" xfId="53205" xr:uid="{00000000-0005-0000-0000-00006A270000}"/>
    <cellStyle name="Normal 10 2 2 2 2 3 2 3" xfId="40608" xr:uid="{00000000-0005-0000-0000-00006B270000}"/>
    <cellStyle name="Normal 10 2 2 2 2 3 2 4" xfId="30594" xr:uid="{00000000-0005-0000-0000-00006C270000}"/>
    <cellStyle name="Normal 10 2 2 2 2 3 3" xfId="6813" xr:uid="{00000000-0005-0000-0000-00006D270000}"/>
    <cellStyle name="Normal 10 2 2 2 2 3 3 2" xfId="19443" xr:uid="{00000000-0005-0000-0000-00006E270000}"/>
    <cellStyle name="Normal 10 2 2 2 2 3 3 2 2" xfId="54659" xr:uid="{00000000-0005-0000-0000-00006F270000}"/>
    <cellStyle name="Normal 10 2 2 2 2 3 3 3" xfId="42062" xr:uid="{00000000-0005-0000-0000-000070270000}"/>
    <cellStyle name="Normal 10 2 2 2 2 3 3 4" xfId="32048" xr:uid="{00000000-0005-0000-0000-000071270000}"/>
    <cellStyle name="Normal 10 2 2 2 2 3 4" xfId="8272" xr:uid="{00000000-0005-0000-0000-000072270000}"/>
    <cellStyle name="Normal 10 2 2 2 2 3 4 2" xfId="20897" xr:uid="{00000000-0005-0000-0000-000073270000}"/>
    <cellStyle name="Normal 10 2 2 2 2 3 4 2 2" xfId="56113" xr:uid="{00000000-0005-0000-0000-000074270000}"/>
    <cellStyle name="Normal 10 2 2 2 2 3 4 3" xfId="43516" xr:uid="{00000000-0005-0000-0000-000075270000}"/>
    <cellStyle name="Normal 10 2 2 2 2 3 4 4" xfId="33502" xr:uid="{00000000-0005-0000-0000-000076270000}"/>
    <cellStyle name="Normal 10 2 2 2 2 3 5" xfId="10053" xr:uid="{00000000-0005-0000-0000-000077270000}"/>
    <cellStyle name="Normal 10 2 2 2 2 3 5 2" xfId="22673" xr:uid="{00000000-0005-0000-0000-000078270000}"/>
    <cellStyle name="Normal 10 2 2 2 2 3 5 2 2" xfId="57889" xr:uid="{00000000-0005-0000-0000-000079270000}"/>
    <cellStyle name="Normal 10 2 2 2 2 3 5 3" xfId="45292" xr:uid="{00000000-0005-0000-0000-00007A270000}"/>
    <cellStyle name="Normal 10 2 2 2 2 3 5 4" xfId="35278" xr:uid="{00000000-0005-0000-0000-00007B270000}"/>
    <cellStyle name="Normal 10 2 2 2 2 3 6" xfId="11846" xr:uid="{00000000-0005-0000-0000-00007C270000}"/>
    <cellStyle name="Normal 10 2 2 2 2 3 6 2" xfId="24449" xr:uid="{00000000-0005-0000-0000-00007D270000}"/>
    <cellStyle name="Normal 10 2 2 2 2 3 6 2 2" xfId="59665" xr:uid="{00000000-0005-0000-0000-00007E270000}"/>
    <cellStyle name="Normal 10 2 2 2 2 3 6 3" xfId="47068" xr:uid="{00000000-0005-0000-0000-00007F270000}"/>
    <cellStyle name="Normal 10 2 2 2 2 3 6 4" xfId="37054" xr:uid="{00000000-0005-0000-0000-000080270000}"/>
    <cellStyle name="Normal 10 2 2 2 2 3 7" xfId="16213" xr:uid="{00000000-0005-0000-0000-000081270000}"/>
    <cellStyle name="Normal 10 2 2 2 2 3 7 2" xfId="51429" xr:uid="{00000000-0005-0000-0000-000082270000}"/>
    <cellStyle name="Normal 10 2 2 2 2 3 7 3" xfId="28818" xr:uid="{00000000-0005-0000-0000-000083270000}"/>
    <cellStyle name="Normal 10 2 2 2 2 3 8" xfId="14435" xr:uid="{00000000-0005-0000-0000-000084270000}"/>
    <cellStyle name="Normal 10 2 2 2 2 3 8 2" xfId="49653" xr:uid="{00000000-0005-0000-0000-000085270000}"/>
    <cellStyle name="Normal 10 2 2 2 2 3 9" xfId="38832" xr:uid="{00000000-0005-0000-0000-000086270000}"/>
    <cellStyle name="Normal 10 2 2 2 2 4" xfId="2709" xr:uid="{00000000-0005-0000-0000-000087270000}"/>
    <cellStyle name="Normal 10 2 2 2 2 4 10" xfId="26233" xr:uid="{00000000-0005-0000-0000-000088270000}"/>
    <cellStyle name="Normal 10 2 2 2 2 4 11" xfId="60637" xr:uid="{00000000-0005-0000-0000-000089270000}"/>
    <cellStyle name="Normal 10 2 2 2 2 4 2" xfId="4534" xr:uid="{00000000-0005-0000-0000-00008A270000}"/>
    <cellStyle name="Normal 10 2 2 2 2 4 2 2" xfId="17180" xr:uid="{00000000-0005-0000-0000-00008B270000}"/>
    <cellStyle name="Normal 10 2 2 2 2 4 2 2 2" xfId="52396" xr:uid="{00000000-0005-0000-0000-00008C270000}"/>
    <cellStyle name="Normal 10 2 2 2 2 4 2 3" xfId="39799" xr:uid="{00000000-0005-0000-0000-00008D270000}"/>
    <cellStyle name="Normal 10 2 2 2 2 4 2 4" xfId="29785" xr:uid="{00000000-0005-0000-0000-00008E270000}"/>
    <cellStyle name="Normal 10 2 2 2 2 4 3" xfId="6004" xr:uid="{00000000-0005-0000-0000-00008F270000}"/>
    <cellStyle name="Normal 10 2 2 2 2 4 3 2" xfId="18634" xr:uid="{00000000-0005-0000-0000-000090270000}"/>
    <cellStyle name="Normal 10 2 2 2 2 4 3 2 2" xfId="53850" xr:uid="{00000000-0005-0000-0000-000091270000}"/>
    <cellStyle name="Normal 10 2 2 2 2 4 3 3" xfId="41253" xr:uid="{00000000-0005-0000-0000-000092270000}"/>
    <cellStyle name="Normal 10 2 2 2 2 4 3 4" xfId="31239" xr:uid="{00000000-0005-0000-0000-000093270000}"/>
    <cellStyle name="Normal 10 2 2 2 2 4 4" xfId="7463" xr:uid="{00000000-0005-0000-0000-000094270000}"/>
    <cellStyle name="Normal 10 2 2 2 2 4 4 2" xfId="20088" xr:uid="{00000000-0005-0000-0000-000095270000}"/>
    <cellStyle name="Normal 10 2 2 2 2 4 4 2 2" xfId="55304" xr:uid="{00000000-0005-0000-0000-000096270000}"/>
    <cellStyle name="Normal 10 2 2 2 2 4 4 3" xfId="42707" xr:uid="{00000000-0005-0000-0000-000097270000}"/>
    <cellStyle name="Normal 10 2 2 2 2 4 4 4" xfId="32693" xr:uid="{00000000-0005-0000-0000-000098270000}"/>
    <cellStyle name="Normal 10 2 2 2 2 4 5" xfId="9244" xr:uid="{00000000-0005-0000-0000-000099270000}"/>
    <cellStyle name="Normal 10 2 2 2 2 4 5 2" xfId="21864" xr:uid="{00000000-0005-0000-0000-00009A270000}"/>
    <cellStyle name="Normal 10 2 2 2 2 4 5 2 2" xfId="57080" xr:uid="{00000000-0005-0000-0000-00009B270000}"/>
    <cellStyle name="Normal 10 2 2 2 2 4 5 3" xfId="44483" xr:uid="{00000000-0005-0000-0000-00009C270000}"/>
    <cellStyle name="Normal 10 2 2 2 2 4 5 4" xfId="34469" xr:uid="{00000000-0005-0000-0000-00009D270000}"/>
    <cellStyle name="Normal 10 2 2 2 2 4 6" xfId="11037" xr:uid="{00000000-0005-0000-0000-00009E270000}"/>
    <cellStyle name="Normal 10 2 2 2 2 4 6 2" xfId="23640" xr:uid="{00000000-0005-0000-0000-00009F270000}"/>
    <cellStyle name="Normal 10 2 2 2 2 4 6 2 2" xfId="58856" xr:uid="{00000000-0005-0000-0000-0000A0270000}"/>
    <cellStyle name="Normal 10 2 2 2 2 4 6 3" xfId="46259" xr:uid="{00000000-0005-0000-0000-0000A1270000}"/>
    <cellStyle name="Normal 10 2 2 2 2 4 6 4" xfId="36245" xr:uid="{00000000-0005-0000-0000-0000A2270000}"/>
    <cellStyle name="Normal 10 2 2 2 2 4 7" xfId="15404" xr:uid="{00000000-0005-0000-0000-0000A3270000}"/>
    <cellStyle name="Normal 10 2 2 2 2 4 7 2" xfId="50620" xr:uid="{00000000-0005-0000-0000-0000A4270000}"/>
    <cellStyle name="Normal 10 2 2 2 2 4 7 3" xfId="28009" xr:uid="{00000000-0005-0000-0000-0000A5270000}"/>
    <cellStyle name="Normal 10 2 2 2 2 4 8" xfId="13626" xr:uid="{00000000-0005-0000-0000-0000A6270000}"/>
    <cellStyle name="Normal 10 2 2 2 2 4 8 2" xfId="48844" xr:uid="{00000000-0005-0000-0000-0000A7270000}"/>
    <cellStyle name="Normal 10 2 2 2 2 4 9" xfId="38023" xr:uid="{00000000-0005-0000-0000-0000A8270000}"/>
    <cellStyle name="Normal 10 2 2 2 2 5" xfId="3872" xr:uid="{00000000-0005-0000-0000-0000A9270000}"/>
    <cellStyle name="Normal 10 2 2 2 2 5 2" xfId="8595" xr:uid="{00000000-0005-0000-0000-0000AA270000}"/>
    <cellStyle name="Normal 10 2 2 2 2 5 2 2" xfId="21220" xr:uid="{00000000-0005-0000-0000-0000AB270000}"/>
    <cellStyle name="Normal 10 2 2 2 2 5 2 2 2" xfId="56436" xr:uid="{00000000-0005-0000-0000-0000AC270000}"/>
    <cellStyle name="Normal 10 2 2 2 2 5 2 3" xfId="43839" xr:uid="{00000000-0005-0000-0000-0000AD270000}"/>
    <cellStyle name="Normal 10 2 2 2 2 5 2 4" xfId="33825" xr:uid="{00000000-0005-0000-0000-0000AE270000}"/>
    <cellStyle name="Normal 10 2 2 2 2 5 3" xfId="10376" xr:uid="{00000000-0005-0000-0000-0000AF270000}"/>
    <cellStyle name="Normal 10 2 2 2 2 5 3 2" xfId="22996" xr:uid="{00000000-0005-0000-0000-0000B0270000}"/>
    <cellStyle name="Normal 10 2 2 2 2 5 3 2 2" xfId="58212" xr:uid="{00000000-0005-0000-0000-0000B1270000}"/>
    <cellStyle name="Normal 10 2 2 2 2 5 3 3" xfId="45615" xr:uid="{00000000-0005-0000-0000-0000B2270000}"/>
    <cellStyle name="Normal 10 2 2 2 2 5 3 4" xfId="35601" xr:uid="{00000000-0005-0000-0000-0000B3270000}"/>
    <cellStyle name="Normal 10 2 2 2 2 5 4" xfId="12171" xr:uid="{00000000-0005-0000-0000-0000B4270000}"/>
    <cellStyle name="Normal 10 2 2 2 2 5 4 2" xfId="24772" xr:uid="{00000000-0005-0000-0000-0000B5270000}"/>
    <cellStyle name="Normal 10 2 2 2 2 5 4 2 2" xfId="59988" xr:uid="{00000000-0005-0000-0000-0000B6270000}"/>
    <cellStyle name="Normal 10 2 2 2 2 5 4 3" xfId="47391" xr:uid="{00000000-0005-0000-0000-0000B7270000}"/>
    <cellStyle name="Normal 10 2 2 2 2 5 4 4" xfId="37377" xr:uid="{00000000-0005-0000-0000-0000B8270000}"/>
    <cellStyle name="Normal 10 2 2 2 2 5 5" xfId="16536" xr:uid="{00000000-0005-0000-0000-0000B9270000}"/>
    <cellStyle name="Normal 10 2 2 2 2 5 5 2" xfId="51752" xr:uid="{00000000-0005-0000-0000-0000BA270000}"/>
    <cellStyle name="Normal 10 2 2 2 2 5 5 3" xfId="29141" xr:uid="{00000000-0005-0000-0000-0000BB270000}"/>
    <cellStyle name="Normal 10 2 2 2 2 5 6" xfId="14758" xr:uid="{00000000-0005-0000-0000-0000BC270000}"/>
    <cellStyle name="Normal 10 2 2 2 2 5 6 2" xfId="49976" xr:uid="{00000000-0005-0000-0000-0000BD270000}"/>
    <cellStyle name="Normal 10 2 2 2 2 5 7" xfId="39155" xr:uid="{00000000-0005-0000-0000-0000BE270000}"/>
    <cellStyle name="Normal 10 2 2 2 2 5 8" xfId="27365" xr:uid="{00000000-0005-0000-0000-0000BF270000}"/>
    <cellStyle name="Normal 10 2 2 2 2 6" xfId="4212" xr:uid="{00000000-0005-0000-0000-0000C0270000}"/>
    <cellStyle name="Normal 10 2 2 2 2 6 2" xfId="16858" xr:uid="{00000000-0005-0000-0000-0000C1270000}"/>
    <cellStyle name="Normal 10 2 2 2 2 6 2 2" xfId="52074" xr:uid="{00000000-0005-0000-0000-0000C2270000}"/>
    <cellStyle name="Normal 10 2 2 2 2 6 2 3" xfId="29463" xr:uid="{00000000-0005-0000-0000-0000C3270000}"/>
    <cellStyle name="Normal 10 2 2 2 2 6 3" xfId="13304" xr:uid="{00000000-0005-0000-0000-0000C4270000}"/>
    <cellStyle name="Normal 10 2 2 2 2 6 3 2" xfId="48522" xr:uid="{00000000-0005-0000-0000-0000C5270000}"/>
    <cellStyle name="Normal 10 2 2 2 2 6 4" xfId="39477" xr:uid="{00000000-0005-0000-0000-0000C6270000}"/>
    <cellStyle name="Normal 10 2 2 2 2 6 5" xfId="25911" xr:uid="{00000000-0005-0000-0000-0000C7270000}"/>
    <cellStyle name="Normal 10 2 2 2 2 7" xfId="5682" xr:uid="{00000000-0005-0000-0000-0000C8270000}"/>
    <cellStyle name="Normal 10 2 2 2 2 7 2" xfId="18312" xr:uid="{00000000-0005-0000-0000-0000C9270000}"/>
    <cellStyle name="Normal 10 2 2 2 2 7 2 2" xfId="53528" xr:uid="{00000000-0005-0000-0000-0000CA270000}"/>
    <cellStyle name="Normal 10 2 2 2 2 7 3" xfId="40931" xr:uid="{00000000-0005-0000-0000-0000CB270000}"/>
    <cellStyle name="Normal 10 2 2 2 2 7 4" xfId="30917" xr:uid="{00000000-0005-0000-0000-0000CC270000}"/>
    <cellStyle name="Normal 10 2 2 2 2 8" xfId="7141" xr:uid="{00000000-0005-0000-0000-0000CD270000}"/>
    <cellStyle name="Normal 10 2 2 2 2 8 2" xfId="19766" xr:uid="{00000000-0005-0000-0000-0000CE270000}"/>
    <cellStyle name="Normal 10 2 2 2 2 8 2 2" xfId="54982" xr:uid="{00000000-0005-0000-0000-0000CF270000}"/>
    <cellStyle name="Normal 10 2 2 2 2 8 3" xfId="42385" xr:uid="{00000000-0005-0000-0000-0000D0270000}"/>
    <cellStyle name="Normal 10 2 2 2 2 8 4" xfId="32371" xr:uid="{00000000-0005-0000-0000-0000D1270000}"/>
    <cellStyle name="Normal 10 2 2 2 2 9" xfId="8922" xr:uid="{00000000-0005-0000-0000-0000D2270000}"/>
    <cellStyle name="Normal 10 2 2 2 2 9 2" xfId="21542" xr:uid="{00000000-0005-0000-0000-0000D3270000}"/>
    <cellStyle name="Normal 10 2 2 2 2 9 2 2" xfId="56758" xr:uid="{00000000-0005-0000-0000-0000D4270000}"/>
    <cellStyle name="Normal 10 2 2 2 2 9 3" xfId="44161" xr:uid="{00000000-0005-0000-0000-0000D5270000}"/>
    <cellStyle name="Normal 10 2 2 2 2 9 4" xfId="34147" xr:uid="{00000000-0005-0000-0000-0000D6270000}"/>
    <cellStyle name="Normal 10 2 2 2 3" xfId="3058" xr:uid="{00000000-0005-0000-0000-0000D7270000}"/>
    <cellStyle name="Normal 10 2 2 2 3 10" xfId="25429" xr:uid="{00000000-0005-0000-0000-0000D8270000}"/>
    <cellStyle name="Normal 10 2 2 2 3 11" xfId="60964" xr:uid="{00000000-0005-0000-0000-0000D9270000}"/>
    <cellStyle name="Normal 10 2 2 2 3 2" xfId="4861" xr:uid="{00000000-0005-0000-0000-0000DA270000}"/>
    <cellStyle name="Normal 10 2 2 2 3 2 2" xfId="17507" xr:uid="{00000000-0005-0000-0000-0000DB270000}"/>
    <cellStyle name="Normal 10 2 2 2 3 2 2 2" xfId="52723" xr:uid="{00000000-0005-0000-0000-0000DC270000}"/>
    <cellStyle name="Normal 10 2 2 2 3 2 2 3" xfId="30112" xr:uid="{00000000-0005-0000-0000-0000DD270000}"/>
    <cellStyle name="Normal 10 2 2 2 3 2 3" xfId="13953" xr:uid="{00000000-0005-0000-0000-0000DE270000}"/>
    <cellStyle name="Normal 10 2 2 2 3 2 3 2" xfId="49171" xr:uid="{00000000-0005-0000-0000-0000DF270000}"/>
    <cellStyle name="Normal 10 2 2 2 3 2 4" xfId="40126" xr:uid="{00000000-0005-0000-0000-0000E0270000}"/>
    <cellStyle name="Normal 10 2 2 2 3 2 5" xfId="26560" xr:uid="{00000000-0005-0000-0000-0000E1270000}"/>
    <cellStyle name="Normal 10 2 2 2 3 3" xfId="6331" xr:uid="{00000000-0005-0000-0000-0000E2270000}"/>
    <cellStyle name="Normal 10 2 2 2 3 3 2" xfId="18961" xr:uid="{00000000-0005-0000-0000-0000E3270000}"/>
    <cellStyle name="Normal 10 2 2 2 3 3 2 2" xfId="54177" xr:uid="{00000000-0005-0000-0000-0000E4270000}"/>
    <cellStyle name="Normal 10 2 2 2 3 3 3" xfId="41580" xr:uid="{00000000-0005-0000-0000-0000E5270000}"/>
    <cellStyle name="Normal 10 2 2 2 3 3 4" xfId="31566" xr:uid="{00000000-0005-0000-0000-0000E6270000}"/>
    <cellStyle name="Normal 10 2 2 2 3 4" xfId="7790" xr:uid="{00000000-0005-0000-0000-0000E7270000}"/>
    <cellStyle name="Normal 10 2 2 2 3 4 2" xfId="20415" xr:uid="{00000000-0005-0000-0000-0000E8270000}"/>
    <cellStyle name="Normal 10 2 2 2 3 4 2 2" xfId="55631" xr:uid="{00000000-0005-0000-0000-0000E9270000}"/>
    <cellStyle name="Normal 10 2 2 2 3 4 3" xfId="43034" xr:uid="{00000000-0005-0000-0000-0000EA270000}"/>
    <cellStyle name="Normal 10 2 2 2 3 4 4" xfId="33020" xr:uid="{00000000-0005-0000-0000-0000EB270000}"/>
    <cellStyle name="Normal 10 2 2 2 3 5" xfId="9571" xr:uid="{00000000-0005-0000-0000-0000EC270000}"/>
    <cellStyle name="Normal 10 2 2 2 3 5 2" xfId="22191" xr:uid="{00000000-0005-0000-0000-0000ED270000}"/>
    <cellStyle name="Normal 10 2 2 2 3 5 2 2" xfId="57407" xr:uid="{00000000-0005-0000-0000-0000EE270000}"/>
    <cellStyle name="Normal 10 2 2 2 3 5 3" xfId="44810" xr:uid="{00000000-0005-0000-0000-0000EF270000}"/>
    <cellStyle name="Normal 10 2 2 2 3 5 4" xfId="34796" xr:uid="{00000000-0005-0000-0000-0000F0270000}"/>
    <cellStyle name="Normal 10 2 2 2 3 6" xfId="11364" xr:uid="{00000000-0005-0000-0000-0000F1270000}"/>
    <cellStyle name="Normal 10 2 2 2 3 6 2" xfId="23967" xr:uid="{00000000-0005-0000-0000-0000F2270000}"/>
    <cellStyle name="Normal 10 2 2 2 3 6 2 2" xfId="59183" xr:uid="{00000000-0005-0000-0000-0000F3270000}"/>
    <cellStyle name="Normal 10 2 2 2 3 6 3" xfId="46586" xr:uid="{00000000-0005-0000-0000-0000F4270000}"/>
    <cellStyle name="Normal 10 2 2 2 3 6 4" xfId="36572" xr:uid="{00000000-0005-0000-0000-0000F5270000}"/>
    <cellStyle name="Normal 10 2 2 2 3 7" xfId="15731" xr:uid="{00000000-0005-0000-0000-0000F6270000}"/>
    <cellStyle name="Normal 10 2 2 2 3 7 2" xfId="50947" xr:uid="{00000000-0005-0000-0000-0000F7270000}"/>
    <cellStyle name="Normal 10 2 2 2 3 7 3" xfId="28336" xr:uid="{00000000-0005-0000-0000-0000F8270000}"/>
    <cellStyle name="Normal 10 2 2 2 3 8" xfId="12822" xr:uid="{00000000-0005-0000-0000-0000F9270000}"/>
    <cellStyle name="Normal 10 2 2 2 3 8 2" xfId="48040" xr:uid="{00000000-0005-0000-0000-0000FA270000}"/>
    <cellStyle name="Normal 10 2 2 2 3 9" xfId="38350" xr:uid="{00000000-0005-0000-0000-0000FB270000}"/>
    <cellStyle name="Normal 10 2 2 2 4" xfId="2885" xr:uid="{00000000-0005-0000-0000-0000FC270000}"/>
    <cellStyle name="Normal 10 2 2 2 4 10" xfId="25270" xr:uid="{00000000-0005-0000-0000-0000FD270000}"/>
    <cellStyle name="Normal 10 2 2 2 4 11" xfId="60805" xr:uid="{00000000-0005-0000-0000-0000FE270000}"/>
    <cellStyle name="Normal 10 2 2 2 4 2" xfId="4702" xr:uid="{00000000-0005-0000-0000-0000FF270000}"/>
    <cellStyle name="Normal 10 2 2 2 4 2 2" xfId="17348" xr:uid="{00000000-0005-0000-0000-000000280000}"/>
    <cellStyle name="Normal 10 2 2 2 4 2 2 2" xfId="52564" xr:uid="{00000000-0005-0000-0000-000001280000}"/>
    <cellStyle name="Normal 10 2 2 2 4 2 2 3" xfId="29953" xr:uid="{00000000-0005-0000-0000-000002280000}"/>
    <cellStyle name="Normal 10 2 2 2 4 2 3" xfId="13794" xr:uid="{00000000-0005-0000-0000-000003280000}"/>
    <cellStyle name="Normal 10 2 2 2 4 2 3 2" xfId="49012" xr:uid="{00000000-0005-0000-0000-000004280000}"/>
    <cellStyle name="Normal 10 2 2 2 4 2 4" xfId="39967" xr:uid="{00000000-0005-0000-0000-000005280000}"/>
    <cellStyle name="Normal 10 2 2 2 4 2 5" xfId="26401" xr:uid="{00000000-0005-0000-0000-000006280000}"/>
    <cellStyle name="Normal 10 2 2 2 4 3" xfId="6172" xr:uid="{00000000-0005-0000-0000-000007280000}"/>
    <cellStyle name="Normal 10 2 2 2 4 3 2" xfId="18802" xr:uid="{00000000-0005-0000-0000-000008280000}"/>
    <cellStyle name="Normal 10 2 2 2 4 3 2 2" xfId="54018" xr:uid="{00000000-0005-0000-0000-000009280000}"/>
    <cellStyle name="Normal 10 2 2 2 4 3 3" xfId="41421" xr:uid="{00000000-0005-0000-0000-00000A280000}"/>
    <cellStyle name="Normal 10 2 2 2 4 3 4" xfId="31407" xr:uid="{00000000-0005-0000-0000-00000B280000}"/>
    <cellStyle name="Normal 10 2 2 2 4 4" xfId="7631" xr:uid="{00000000-0005-0000-0000-00000C280000}"/>
    <cellStyle name="Normal 10 2 2 2 4 4 2" xfId="20256" xr:uid="{00000000-0005-0000-0000-00000D280000}"/>
    <cellStyle name="Normal 10 2 2 2 4 4 2 2" xfId="55472" xr:uid="{00000000-0005-0000-0000-00000E280000}"/>
    <cellStyle name="Normal 10 2 2 2 4 4 3" xfId="42875" xr:uid="{00000000-0005-0000-0000-00000F280000}"/>
    <cellStyle name="Normal 10 2 2 2 4 4 4" xfId="32861" xr:uid="{00000000-0005-0000-0000-000010280000}"/>
    <cellStyle name="Normal 10 2 2 2 4 5" xfId="9412" xr:uid="{00000000-0005-0000-0000-000011280000}"/>
    <cellStyle name="Normal 10 2 2 2 4 5 2" xfId="22032" xr:uid="{00000000-0005-0000-0000-000012280000}"/>
    <cellStyle name="Normal 10 2 2 2 4 5 2 2" xfId="57248" xr:uid="{00000000-0005-0000-0000-000013280000}"/>
    <cellStyle name="Normal 10 2 2 2 4 5 3" xfId="44651" xr:uid="{00000000-0005-0000-0000-000014280000}"/>
    <cellStyle name="Normal 10 2 2 2 4 5 4" xfId="34637" xr:uid="{00000000-0005-0000-0000-000015280000}"/>
    <cellStyle name="Normal 10 2 2 2 4 6" xfId="11205" xr:uid="{00000000-0005-0000-0000-000016280000}"/>
    <cellStyle name="Normal 10 2 2 2 4 6 2" xfId="23808" xr:uid="{00000000-0005-0000-0000-000017280000}"/>
    <cellStyle name="Normal 10 2 2 2 4 6 2 2" xfId="59024" xr:uid="{00000000-0005-0000-0000-000018280000}"/>
    <cellStyle name="Normal 10 2 2 2 4 6 3" xfId="46427" xr:uid="{00000000-0005-0000-0000-000019280000}"/>
    <cellStyle name="Normal 10 2 2 2 4 6 4" xfId="36413" xr:uid="{00000000-0005-0000-0000-00001A280000}"/>
    <cellStyle name="Normal 10 2 2 2 4 7" xfId="15572" xr:uid="{00000000-0005-0000-0000-00001B280000}"/>
    <cellStyle name="Normal 10 2 2 2 4 7 2" xfId="50788" xr:uid="{00000000-0005-0000-0000-00001C280000}"/>
    <cellStyle name="Normal 10 2 2 2 4 7 3" xfId="28177" xr:uid="{00000000-0005-0000-0000-00001D280000}"/>
    <cellStyle name="Normal 10 2 2 2 4 8" xfId="12663" xr:uid="{00000000-0005-0000-0000-00001E280000}"/>
    <cellStyle name="Normal 10 2 2 2 4 8 2" xfId="47881" xr:uid="{00000000-0005-0000-0000-00001F280000}"/>
    <cellStyle name="Normal 10 2 2 2 4 9" xfId="38191" xr:uid="{00000000-0005-0000-0000-000020280000}"/>
    <cellStyle name="Normal 10 2 2 2 5" xfId="3393" xr:uid="{00000000-0005-0000-0000-000021280000}"/>
    <cellStyle name="Normal 10 2 2 2 5 10" xfId="26888" xr:uid="{00000000-0005-0000-0000-000022280000}"/>
    <cellStyle name="Normal 10 2 2 2 5 11" xfId="61292" xr:uid="{00000000-0005-0000-0000-000023280000}"/>
    <cellStyle name="Normal 10 2 2 2 5 2" xfId="5189" xr:uid="{00000000-0005-0000-0000-000024280000}"/>
    <cellStyle name="Normal 10 2 2 2 5 2 2" xfId="17835" xr:uid="{00000000-0005-0000-0000-000025280000}"/>
    <cellStyle name="Normal 10 2 2 2 5 2 2 2" xfId="53051" xr:uid="{00000000-0005-0000-0000-000026280000}"/>
    <cellStyle name="Normal 10 2 2 2 5 2 3" xfId="40454" xr:uid="{00000000-0005-0000-0000-000027280000}"/>
    <cellStyle name="Normal 10 2 2 2 5 2 4" xfId="30440" xr:uid="{00000000-0005-0000-0000-000028280000}"/>
    <cellStyle name="Normal 10 2 2 2 5 3" xfId="6659" xr:uid="{00000000-0005-0000-0000-000029280000}"/>
    <cellStyle name="Normal 10 2 2 2 5 3 2" xfId="19289" xr:uid="{00000000-0005-0000-0000-00002A280000}"/>
    <cellStyle name="Normal 10 2 2 2 5 3 2 2" xfId="54505" xr:uid="{00000000-0005-0000-0000-00002B280000}"/>
    <cellStyle name="Normal 10 2 2 2 5 3 3" xfId="41908" xr:uid="{00000000-0005-0000-0000-00002C280000}"/>
    <cellStyle name="Normal 10 2 2 2 5 3 4" xfId="31894" xr:uid="{00000000-0005-0000-0000-00002D280000}"/>
    <cellStyle name="Normal 10 2 2 2 5 4" xfId="8118" xr:uid="{00000000-0005-0000-0000-00002E280000}"/>
    <cellStyle name="Normal 10 2 2 2 5 4 2" xfId="20743" xr:uid="{00000000-0005-0000-0000-00002F280000}"/>
    <cellStyle name="Normal 10 2 2 2 5 4 2 2" xfId="55959" xr:uid="{00000000-0005-0000-0000-000030280000}"/>
    <cellStyle name="Normal 10 2 2 2 5 4 3" xfId="43362" xr:uid="{00000000-0005-0000-0000-000031280000}"/>
    <cellStyle name="Normal 10 2 2 2 5 4 4" xfId="33348" xr:uid="{00000000-0005-0000-0000-000032280000}"/>
    <cellStyle name="Normal 10 2 2 2 5 5" xfId="9899" xr:uid="{00000000-0005-0000-0000-000033280000}"/>
    <cellStyle name="Normal 10 2 2 2 5 5 2" xfId="22519" xr:uid="{00000000-0005-0000-0000-000034280000}"/>
    <cellStyle name="Normal 10 2 2 2 5 5 2 2" xfId="57735" xr:uid="{00000000-0005-0000-0000-000035280000}"/>
    <cellStyle name="Normal 10 2 2 2 5 5 3" xfId="45138" xr:uid="{00000000-0005-0000-0000-000036280000}"/>
    <cellStyle name="Normal 10 2 2 2 5 5 4" xfId="35124" xr:uid="{00000000-0005-0000-0000-000037280000}"/>
    <cellStyle name="Normal 10 2 2 2 5 6" xfId="11692" xr:uid="{00000000-0005-0000-0000-000038280000}"/>
    <cellStyle name="Normal 10 2 2 2 5 6 2" xfId="24295" xr:uid="{00000000-0005-0000-0000-000039280000}"/>
    <cellStyle name="Normal 10 2 2 2 5 6 2 2" xfId="59511" xr:uid="{00000000-0005-0000-0000-00003A280000}"/>
    <cellStyle name="Normal 10 2 2 2 5 6 3" xfId="46914" xr:uid="{00000000-0005-0000-0000-00003B280000}"/>
    <cellStyle name="Normal 10 2 2 2 5 6 4" xfId="36900" xr:uid="{00000000-0005-0000-0000-00003C280000}"/>
    <cellStyle name="Normal 10 2 2 2 5 7" xfId="16059" xr:uid="{00000000-0005-0000-0000-00003D280000}"/>
    <cellStyle name="Normal 10 2 2 2 5 7 2" xfId="51275" xr:uid="{00000000-0005-0000-0000-00003E280000}"/>
    <cellStyle name="Normal 10 2 2 2 5 7 3" xfId="28664" xr:uid="{00000000-0005-0000-0000-00003F280000}"/>
    <cellStyle name="Normal 10 2 2 2 5 8" xfId="14281" xr:uid="{00000000-0005-0000-0000-000040280000}"/>
    <cellStyle name="Normal 10 2 2 2 5 8 2" xfId="49499" xr:uid="{00000000-0005-0000-0000-000041280000}"/>
    <cellStyle name="Normal 10 2 2 2 5 9" xfId="38678" xr:uid="{00000000-0005-0000-0000-000042280000}"/>
    <cellStyle name="Normal 10 2 2 2 6" xfId="2554" xr:uid="{00000000-0005-0000-0000-000043280000}"/>
    <cellStyle name="Normal 10 2 2 2 6 10" xfId="26079" xr:uid="{00000000-0005-0000-0000-000044280000}"/>
    <cellStyle name="Normal 10 2 2 2 6 11" xfId="60483" xr:uid="{00000000-0005-0000-0000-000045280000}"/>
    <cellStyle name="Normal 10 2 2 2 6 2" xfId="4380" xr:uid="{00000000-0005-0000-0000-000046280000}"/>
    <cellStyle name="Normal 10 2 2 2 6 2 2" xfId="17026" xr:uid="{00000000-0005-0000-0000-000047280000}"/>
    <cellStyle name="Normal 10 2 2 2 6 2 2 2" xfId="52242" xr:uid="{00000000-0005-0000-0000-000048280000}"/>
    <cellStyle name="Normal 10 2 2 2 6 2 3" xfId="39645" xr:uid="{00000000-0005-0000-0000-000049280000}"/>
    <cellStyle name="Normal 10 2 2 2 6 2 4" xfId="29631" xr:uid="{00000000-0005-0000-0000-00004A280000}"/>
    <cellStyle name="Normal 10 2 2 2 6 3" xfId="5850" xr:uid="{00000000-0005-0000-0000-00004B280000}"/>
    <cellStyle name="Normal 10 2 2 2 6 3 2" xfId="18480" xr:uid="{00000000-0005-0000-0000-00004C280000}"/>
    <cellStyle name="Normal 10 2 2 2 6 3 2 2" xfId="53696" xr:uid="{00000000-0005-0000-0000-00004D280000}"/>
    <cellStyle name="Normal 10 2 2 2 6 3 3" xfId="41099" xr:uid="{00000000-0005-0000-0000-00004E280000}"/>
    <cellStyle name="Normal 10 2 2 2 6 3 4" xfId="31085" xr:uid="{00000000-0005-0000-0000-00004F280000}"/>
    <cellStyle name="Normal 10 2 2 2 6 4" xfId="7309" xr:uid="{00000000-0005-0000-0000-000050280000}"/>
    <cellStyle name="Normal 10 2 2 2 6 4 2" xfId="19934" xr:uid="{00000000-0005-0000-0000-000051280000}"/>
    <cellStyle name="Normal 10 2 2 2 6 4 2 2" xfId="55150" xr:uid="{00000000-0005-0000-0000-000052280000}"/>
    <cellStyle name="Normal 10 2 2 2 6 4 3" xfId="42553" xr:uid="{00000000-0005-0000-0000-000053280000}"/>
    <cellStyle name="Normal 10 2 2 2 6 4 4" xfId="32539" xr:uid="{00000000-0005-0000-0000-000054280000}"/>
    <cellStyle name="Normal 10 2 2 2 6 5" xfId="9090" xr:uid="{00000000-0005-0000-0000-000055280000}"/>
    <cellStyle name="Normal 10 2 2 2 6 5 2" xfId="21710" xr:uid="{00000000-0005-0000-0000-000056280000}"/>
    <cellStyle name="Normal 10 2 2 2 6 5 2 2" xfId="56926" xr:uid="{00000000-0005-0000-0000-000057280000}"/>
    <cellStyle name="Normal 10 2 2 2 6 5 3" xfId="44329" xr:uid="{00000000-0005-0000-0000-000058280000}"/>
    <cellStyle name="Normal 10 2 2 2 6 5 4" xfId="34315" xr:uid="{00000000-0005-0000-0000-000059280000}"/>
    <cellStyle name="Normal 10 2 2 2 6 6" xfId="10883" xr:uid="{00000000-0005-0000-0000-00005A280000}"/>
    <cellStyle name="Normal 10 2 2 2 6 6 2" xfId="23486" xr:uid="{00000000-0005-0000-0000-00005B280000}"/>
    <cellStyle name="Normal 10 2 2 2 6 6 2 2" xfId="58702" xr:uid="{00000000-0005-0000-0000-00005C280000}"/>
    <cellStyle name="Normal 10 2 2 2 6 6 3" xfId="46105" xr:uid="{00000000-0005-0000-0000-00005D280000}"/>
    <cellStyle name="Normal 10 2 2 2 6 6 4" xfId="36091" xr:uid="{00000000-0005-0000-0000-00005E280000}"/>
    <cellStyle name="Normal 10 2 2 2 6 7" xfId="15250" xr:uid="{00000000-0005-0000-0000-00005F280000}"/>
    <cellStyle name="Normal 10 2 2 2 6 7 2" xfId="50466" xr:uid="{00000000-0005-0000-0000-000060280000}"/>
    <cellStyle name="Normal 10 2 2 2 6 7 3" xfId="27855" xr:uid="{00000000-0005-0000-0000-000061280000}"/>
    <cellStyle name="Normal 10 2 2 2 6 8" xfId="13472" xr:uid="{00000000-0005-0000-0000-000062280000}"/>
    <cellStyle name="Normal 10 2 2 2 6 8 2" xfId="48690" xr:uid="{00000000-0005-0000-0000-000063280000}"/>
    <cellStyle name="Normal 10 2 2 2 6 9" xfId="37869" xr:uid="{00000000-0005-0000-0000-000064280000}"/>
    <cellStyle name="Normal 10 2 2 2 7" xfId="3717" xr:uid="{00000000-0005-0000-0000-000065280000}"/>
    <cellStyle name="Normal 10 2 2 2 7 2" xfId="8441" xr:uid="{00000000-0005-0000-0000-000066280000}"/>
    <cellStyle name="Normal 10 2 2 2 7 2 2" xfId="21066" xr:uid="{00000000-0005-0000-0000-000067280000}"/>
    <cellStyle name="Normal 10 2 2 2 7 2 2 2" xfId="56282" xr:uid="{00000000-0005-0000-0000-000068280000}"/>
    <cellStyle name="Normal 10 2 2 2 7 2 3" xfId="43685" xr:uid="{00000000-0005-0000-0000-000069280000}"/>
    <cellStyle name="Normal 10 2 2 2 7 2 4" xfId="33671" xr:uid="{00000000-0005-0000-0000-00006A280000}"/>
    <cellStyle name="Normal 10 2 2 2 7 3" xfId="10222" xr:uid="{00000000-0005-0000-0000-00006B280000}"/>
    <cellStyle name="Normal 10 2 2 2 7 3 2" xfId="22842" xr:uid="{00000000-0005-0000-0000-00006C280000}"/>
    <cellStyle name="Normal 10 2 2 2 7 3 2 2" xfId="58058" xr:uid="{00000000-0005-0000-0000-00006D280000}"/>
    <cellStyle name="Normal 10 2 2 2 7 3 3" xfId="45461" xr:uid="{00000000-0005-0000-0000-00006E280000}"/>
    <cellStyle name="Normal 10 2 2 2 7 3 4" xfId="35447" xr:uid="{00000000-0005-0000-0000-00006F280000}"/>
    <cellStyle name="Normal 10 2 2 2 7 4" xfId="12017" xr:uid="{00000000-0005-0000-0000-000070280000}"/>
    <cellStyle name="Normal 10 2 2 2 7 4 2" xfId="24618" xr:uid="{00000000-0005-0000-0000-000071280000}"/>
    <cellStyle name="Normal 10 2 2 2 7 4 2 2" xfId="59834" xr:uid="{00000000-0005-0000-0000-000072280000}"/>
    <cellStyle name="Normal 10 2 2 2 7 4 3" xfId="47237" xr:uid="{00000000-0005-0000-0000-000073280000}"/>
    <cellStyle name="Normal 10 2 2 2 7 4 4" xfId="37223" xr:uid="{00000000-0005-0000-0000-000074280000}"/>
    <cellStyle name="Normal 10 2 2 2 7 5" xfId="16382" xr:uid="{00000000-0005-0000-0000-000075280000}"/>
    <cellStyle name="Normal 10 2 2 2 7 5 2" xfId="51598" xr:uid="{00000000-0005-0000-0000-000076280000}"/>
    <cellStyle name="Normal 10 2 2 2 7 5 3" xfId="28987" xr:uid="{00000000-0005-0000-0000-000077280000}"/>
    <cellStyle name="Normal 10 2 2 2 7 6" xfId="14604" xr:uid="{00000000-0005-0000-0000-000078280000}"/>
    <cellStyle name="Normal 10 2 2 2 7 6 2" xfId="49822" xr:uid="{00000000-0005-0000-0000-000079280000}"/>
    <cellStyle name="Normal 10 2 2 2 7 7" xfId="39001" xr:uid="{00000000-0005-0000-0000-00007A280000}"/>
    <cellStyle name="Normal 10 2 2 2 7 8" xfId="27211" xr:uid="{00000000-0005-0000-0000-00007B280000}"/>
    <cellStyle name="Normal 10 2 2 2 8" xfId="4055" xr:uid="{00000000-0005-0000-0000-00007C280000}"/>
    <cellStyle name="Normal 10 2 2 2 8 2" xfId="16704" xr:uid="{00000000-0005-0000-0000-00007D280000}"/>
    <cellStyle name="Normal 10 2 2 2 8 2 2" xfId="51920" xr:uid="{00000000-0005-0000-0000-00007E280000}"/>
    <cellStyle name="Normal 10 2 2 2 8 2 3" xfId="29309" xr:uid="{00000000-0005-0000-0000-00007F280000}"/>
    <cellStyle name="Normal 10 2 2 2 8 3" xfId="13150" xr:uid="{00000000-0005-0000-0000-000080280000}"/>
    <cellStyle name="Normal 10 2 2 2 8 3 2" xfId="48368" xr:uid="{00000000-0005-0000-0000-000081280000}"/>
    <cellStyle name="Normal 10 2 2 2 8 4" xfId="39323" xr:uid="{00000000-0005-0000-0000-000082280000}"/>
    <cellStyle name="Normal 10 2 2 2 8 5" xfId="25757" xr:uid="{00000000-0005-0000-0000-000083280000}"/>
    <cellStyle name="Normal 10 2 2 2 9" xfId="5528" xr:uid="{00000000-0005-0000-0000-000084280000}"/>
    <cellStyle name="Normal 10 2 2 2 9 2" xfId="18158" xr:uid="{00000000-0005-0000-0000-000085280000}"/>
    <cellStyle name="Normal 10 2 2 2 9 2 2" xfId="53374" xr:uid="{00000000-0005-0000-0000-000086280000}"/>
    <cellStyle name="Normal 10 2 2 2 9 3" xfId="40777" xr:uid="{00000000-0005-0000-0000-000087280000}"/>
    <cellStyle name="Normal 10 2 2 2 9 4" xfId="30763" xr:uid="{00000000-0005-0000-0000-000088280000}"/>
    <cellStyle name="Normal 10 2 2 3" xfId="982" xr:uid="{00000000-0005-0000-0000-000089280000}"/>
    <cellStyle name="Normal 10 2 2 3 10" xfId="10506" xr:uid="{00000000-0005-0000-0000-00008A280000}"/>
    <cellStyle name="Normal 10 2 2 3 10 2" xfId="23117" xr:uid="{00000000-0005-0000-0000-00008B280000}"/>
    <cellStyle name="Normal 10 2 2 3 10 2 2" xfId="58333" xr:uid="{00000000-0005-0000-0000-00008C280000}"/>
    <cellStyle name="Normal 10 2 2 3 10 3" xfId="45736" xr:uid="{00000000-0005-0000-0000-00008D280000}"/>
    <cellStyle name="Normal 10 2 2 3 10 4" xfId="35722" xr:uid="{00000000-0005-0000-0000-00008E280000}"/>
    <cellStyle name="Normal 10 2 2 3 11" xfId="15008" xr:uid="{00000000-0005-0000-0000-00008F280000}"/>
    <cellStyle name="Normal 10 2 2 3 11 2" xfId="50224" xr:uid="{00000000-0005-0000-0000-000090280000}"/>
    <cellStyle name="Normal 10 2 2 3 11 3" xfId="27613" xr:uid="{00000000-0005-0000-0000-000091280000}"/>
    <cellStyle name="Normal 10 2 2 3 12" xfId="12421" xr:uid="{00000000-0005-0000-0000-000092280000}"/>
    <cellStyle name="Normal 10 2 2 3 12 2" xfId="47639" xr:uid="{00000000-0005-0000-0000-000093280000}"/>
    <cellStyle name="Normal 10 2 2 3 13" xfId="37627" xr:uid="{00000000-0005-0000-0000-000094280000}"/>
    <cellStyle name="Normal 10 2 2 3 14" xfId="25028" xr:uid="{00000000-0005-0000-0000-000095280000}"/>
    <cellStyle name="Normal 10 2 2 3 15" xfId="60241" xr:uid="{00000000-0005-0000-0000-000096280000}"/>
    <cellStyle name="Normal 10 2 2 3 2" xfId="3144" xr:uid="{00000000-0005-0000-0000-000097280000}"/>
    <cellStyle name="Normal 10 2 2 3 2 10" xfId="25512" xr:uid="{00000000-0005-0000-0000-000098280000}"/>
    <cellStyle name="Normal 10 2 2 3 2 11" xfId="61047" xr:uid="{00000000-0005-0000-0000-000099280000}"/>
    <cellStyle name="Normal 10 2 2 3 2 2" xfId="4944" xr:uid="{00000000-0005-0000-0000-00009A280000}"/>
    <cellStyle name="Normal 10 2 2 3 2 2 2" xfId="17590" xr:uid="{00000000-0005-0000-0000-00009B280000}"/>
    <cellStyle name="Normal 10 2 2 3 2 2 2 2" xfId="52806" xr:uid="{00000000-0005-0000-0000-00009C280000}"/>
    <cellStyle name="Normal 10 2 2 3 2 2 2 3" xfId="30195" xr:uid="{00000000-0005-0000-0000-00009D280000}"/>
    <cellStyle name="Normal 10 2 2 3 2 2 3" xfId="14036" xr:uid="{00000000-0005-0000-0000-00009E280000}"/>
    <cellStyle name="Normal 10 2 2 3 2 2 3 2" xfId="49254" xr:uid="{00000000-0005-0000-0000-00009F280000}"/>
    <cellStyle name="Normal 10 2 2 3 2 2 4" xfId="40209" xr:uid="{00000000-0005-0000-0000-0000A0280000}"/>
    <cellStyle name="Normal 10 2 2 3 2 2 5" xfId="26643" xr:uid="{00000000-0005-0000-0000-0000A1280000}"/>
    <cellStyle name="Normal 10 2 2 3 2 3" xfId="6414" xr:uid="{00000000-0005-0000-0000-0000A2280000}"/>
    <cellStyle name="Normal 10 2 2 3 2 3 2" xfId="19044" xr:uid="{00000000-0005-0000-0000-0000A3280000}"/>
    <cellStyle name="Normal 10 2 2 3 2 3 2 2" xfId="54260" xr:uid="{00000000-0005-0000-0000-0000A4280000}"/>
    <cellStyle name="Normal 10 2 2 3 2 3 3" xfId="41663" xr:uid="{00000000-0005-0000-0000-0000A5280000}"/>
    <cellStyle name="Normal 10 2 2 3 2 3 4" xfId="31649" xr:uid="{00000000-0005-0000-0000-0000A6280000}"/>
    <cellStyle name="Normal 10 2 2 3 2 4" xfId="7873" xr:uid="{00000000-0005-0000-0000-0000A7280000}"/>
    <cellStyle name="Normal 10 2 2 3 2 4 2" xfId="20498" xr:uid="{00000000-0005-0000-0000-0000A8280000}"/>
    <cellStyle name="Normal 10 2 2 3 2 4 2 2" xfId="55714" xr:uid="{00000000-0005-0000-0000-0000A9280000}"/>
    <cellStyle name="Normal 10 2 2 3 2 4 3" xfId="43117" xr:uid="{00000000-0005-0000-0000-0000AA280000}"/>
    <cellStyle name="Normal 10 2 2 3 2 4 4" xfId="33103" xr:uid="{00000000-0005-0000-0000-0000AB280000}"/>
    <cellStyle name="Normal 10 2 2 3 2 5" xfId="9654" xr:uid="{00000000-0005-0000-0000-0000AC280000}"/>
    <cellStyle name="Normal 10 2 2 3 2 5 2" xfId="22274" xr:uid="{00000000-0005-0000-0000-0000AD280000}"/>
    <cellStyle name="Normal 10 2 2 3 2 5 2 2" xfId="57490" xr:uid="{00000000-0005-0000-0000-0000AE280000}"/>
    <cellStyle name="Normal 10 2 2 3 2 5 3" xfId="44893" xr:uid="{00000000-0005-0000-0000-0000AF280000}"/>
    <cellStyle name="Normal 10 2 2 3 2 5 4" xfId="34879" xr:uid="{00000000-0005-0000-0000-0000B0280000}"/>
    <cellStyle name="Normal 10 2 2 3 2 6" xfId="11447" xr:uid="{00000000-0005-0000-0000-0000B1280000}"/>
    <cellStyle name="Normal 10 2 2 3 2 6 2" xfId="24050" xr:uid="{00000000-0005-0000-0000-0000B2280000}"/>
    <cellStyle name="Normal 10 2 2 3 2 6 2 2" xfId="59266" xr:uid="{00000000-0005-0000-0000-0000B3280000}"/>
    <cellStyle name="Normal 10 2 2 3 2 6 3" xfId="46669" xr:uid="{00000000-0005-0000-0000-0000B4280000}"/>
    <cellStyle name="Normal 10 2 2 3 2 6 4" xfId="36655" xr:uid="{00000000-0005-0000-0000-0000B5280000}"/>
    <cellStyle name="Normal 10 2 2 3 2 7" xfId="15814" xr:uid="{00000000-0005-0000-0000-0000B6280000}"/>
    <cellStyle name="Normal 10 2 2 3 2 7 2" xfId="51030" xr:uid="{00000000-0005-0000-0000-0000B7280000}"/>
    <cellStyle name="Normal 10 2 2 3 2 7 3" xfId="28419" xr:uid="{00000000-0005-0000-0000-0000B8280000}"/>
    <cellStyle name="Normal 10 2 2 3 2 8" xfId="12905" xr:uid="{00000000-0005-0000-0000-0000B9280000}"/>
    <cellStyle name="Normal 10 2 2 3 2 8 2" xfId="48123" xr:uid="{00000000-0005-0000-0000-0000BA280000}"/>
    <cellStyle name="Normal 10 2 2 3 2 9" xfId="38433" xr:uid="{00000000-0005-0000-0000-0000BB280000}"/>
    <cellStyle name="Normal 10 2 2 3 3" xfId="3473" xr:uid="{00000000-0005-0000-0000-0000BC280000}"/>
    <cellStyle name="Normal 10 2 2 3 3 10" xfId="26968" xr:uid="{00000000-0005-0000-0000-0000BD280000}"/>
    <cellStyle name="Normal 10 2 2 3 3 11" xfId="61372" xr:uid="{00000000-0005-0000-0000-0000BE280000}"/>
    <cellStyle name="Normal 10 2 2 3 3 2" xfId="5269" xr:uid="{00000000-0005-0000-0000-0000BF280000}"/>
    <cellStyle name="Normal 10 2 2 3 3 2 2" xfId="17915" xr:uid="{00000000-0005-0000-0000-0000C0280000}"/>
    <cellStyle name="Normal 10 2 2 3 3 2 2 2" xfId="53131" xr:uid="{00000000-0005-0000-0000-0000C1280000}"/>
    <cellStyle name="Normal 10 2 2 3 3 2 3" xfId="40534" xr:uid="{00000000-0005-0000-0000-0000C2280000}"/>
    <cellStyle name="Normal 10 2 2 3 3 2 4" xfId="30520" xr:uid="{00000000-0005-0000-0000-0000C3280000}"/>
    <cellStyle name="Normal 10 2 2 3 3 3" xfId="6739" xr:uid="{00000000-0005-0000-0000-0000C4280000}"/>
    <cellStyle name="Normal 10 2 2 3 3 3 2" xfId="19369" xr:uid="{00000000-0005-0000-0000-0000C5280000}"/>
    <cellStyle name="Normal 10 2 2 3 3 3 2 2" xfId="54585" xr:uid="{00000000-0005-0000-0000-0000C6280000}"/>
    <cellStyle name="Normal 10 2 2 3 3 3 3" xfId="41988" xr:uid="{00000000-0005-0000-0000-0000C7280000}"/>
    <cellStyle name="Normal 10 2 2 3 3 3 4" xfId="31974" xr:uid="{00000000-0005-0000-0000-0000C8280000}"/>
    <cellStyle name="Normal 10 2 2 3 3 4" xfId="8198" xr:uid="{00000000-0005-0000-0000-0000C9280000}"/>
    <cellStyle name="Normal 10 2 2 3 3 4 2" xfId="20823" xr:uid="{00000000-0005-0000-0000-0000CA280000}"/>
    <cellStyle name="Normal 10 2 2 3 3 4 2 2" xfId="56039" xr:uid="{00000000-0005-0000-0000-0000CB280000}"/>
    <cellStyle name="Normal 10 2 2 3 3 4 3" xfId="43442" xr:uid="{00000000-0005-0000-0000-0000CC280000}"/>
    <cellStyle name="Normal 10 2 2 3 3 4 4" xfId="33428" xr:uid="{00000000-0005-0000-0000-0000CD280000}"/>
    <cellStyle name="Normal 10 2 2 3 3 5" xfId="9979" xr:uid="{00000000-0005-0000-0000-0000CE280000}"/>
    <cellStyle name="Normal 10 2 2 3 3 5 2" xfId="22599" xr:uid="{00000000-0005-0000-0000-0000CF280000}"/>
    <cellStyle name="Normal 10 2 2 3 3 5 2 2" xfId="57815" xr:uid="{00000000-0005-0000-0000-0000D0280000}"/>
    <cellStyle name="Normal 10 2 2 3 3 5 3" xfId="45218" xr:uid="{00000000-0005-0000-0000-0000D1280000}"/>
    <cellStyle name="Normal 10 2 2 3 3 5 4" xfId="35204" xr:uid="{00000000-0005-0000-0000-0000D2280000}"/>
    <cellStyle name="Normal 10 2 2 3 3 6" xfId="11772" xr:uid="{00000000-0005-0000-0000-0000D3280000}"/>
    <cellStyle name="Normal 10 2 2 3 3 6 2" xfId="24375" xr:uid="{00000000-0005-0000-0000-0000D4280000}"/>
    <cellStyle name="Normal 10 2 2 3 3 6 2 2" xfId="59591" xr:uid="{00000000-0005-0000-0000-0000D5280000}"/>
    <cellStyle name="Normal 10 2 2 3 3 6 3" xfId="46994" xr:uid="{00000000-0005-0000-0000-0000D6280000}"/>
    <cellStyle name="Normal 10 2 2 3 3 6 4" xfId="36980" xr:uid="{00000000-0005-0000-0000-0000D7280000}"/>
    <cellStyle name="Normal 10 2 2 3 3 7" xfId="16139" xr:uid="{00000000-0005-0000-0000-0000D8280000}"/>
    <cellStyle name="Normal 10 2 2 3 3 7 2" xfId="51355" xr:uid="{00000000-0005-0000-0000-0000D9280000}"/>
    <cellStyle name="Normal 10 2 2 3 3 7 3" xfId="28744" xr:uid="{00000000-0005-0000-0000-0000DA280000}"/>
    <cellStyle name="Normal 10 2 2 3 3 8" xfId="14361" xr:uid="{00000000-0005-0000-0000-0000DB280000}"/>
    <cellStyle name="Normal 10 2 2 3 3 8 2" xfId="49579" xr:uid="{00000000-0005-0000-0000-0000DC280000}"/>
    <cellStyle name="Normal 10 2 2 3 3 9" xfId="38758" xr:uid="{00000000-0005-0000-0000-0000DD280000}"/>
    <cellStyle name="Normal 10 2 2 3 4" xfId="2635" xr:uid="{00000000-0005-0000-0000-0000DE280000}"/>
    <cellStyle name="Normal 10 2 2 3 4 10" xfId="26159" xr:uid="{00000000-0005-0000-0000-0000DF280000}"/>
    <cellStyle name="Normal 10 2 2 3 4 11" xfId="60563" xr:uid="{00000000-0005-0000-0000-0000E0280000}"/>
    <cellStyle name="Normal 10 2 2 3 4 2" xfId="4460" xr:uid="{00000000-0005-0000-0000-0000E1280000}"/>
    <cellStyle name="Normal 10 2 2 3 4 2 2" xfId="17106" xr:uid="{00000000-0005-0000-0000-0000E2280000}"/>
    <cellStyle name="Normal 10 2 2 3 4 2 2 2" xfId="52322" xr:uid="{00000000-0005-0000-0000-0000E3280000}"/>
    <cellStyle name="Normal 10 2 2 3 4 2 3" xfId="39725" xr:uid="{00000000-0005-0000-0000-0000E4280000}"/>
    <cellStyle name="Normal 10 2 2 3 4 2 4" xfId="29711" xr:uid="{00000000-0005-0000-0000-0000E5280000}"/>
    <cellStyle name="Normal 10 2 2 3 4 3" xfId="5930" xr:uid="{00000000-0005-0000-0000-0000E6280000}"/>
    <cellStyle name="Normal 10 2 2 3 4 3 2" xfId="18560" xr:uid="{00000000-0005-0000-0000-0000E7280000}"/>
    <cellStyle name="Normal 10 2 2 3 4 3 2 2" xfId="53776" xr:uid="{00000000-0005-0000-0000-0000E8280000}"/>
    <cellStyle name="Normal 10 2 2 3 4 3 3" xfId="41179" xr:uid="{00000000-0005-0000-0000-0000E9280000}"/>
    <cellStyle name="Normal 10 2 2 3 4 3 4" xfId="31165" xr:uid="{00000000-0005-0000-0000-0000EA280000}"/>
    <cellStyle name="Normal 10 2 2 3 4 4" xfId="7389" xr:uid="{00000000-0005-0000-0000-0000EB280000}"/>
    <cellStyle name="Normal 10 2 2 3 4 4 2" xfId="20014" xr:uid="{00000000-0005-0000-0000-0000EC280000}"/>
    <cellStyle name="Normal 10 2 2 3 4 4 2 2" xfId="55230" xr:uid="{00000000-0005-0000-0000-0000ED280000}"/>
    <cellStyle name="Normal 10 2 2 3 4 4 3" xfId="42633" xr:uid="{00000000-0005-0000-0000-0000EE280000}"/>
    <cellStyle name="Normal 10 2 2 3 4 4 4" xfId="32619" xr:uid="{00000000-0005-0000-0000-0000EF280000}"/>
    <cellStyle name="Normal 10 2 2 3 4 5" xfId="9170" xr:uid="{00000000-0005-0000-0000-0000F0280000}"/>
    <cellStyle name="Normal 10 2 2 3 4 5 2" xfId="21790" xr:uid="{00000000-0005-0000-0000-0000F1280000}"/>
    <cellStyle name="Normal 10 2 2 3 4 5 2 2" xfId="57006" xr:uid="{00000000-0005-0000-0000-0000F2280000}"/>
    <cellStyle name="Normal 10 2 2 3 4 5 3" xfId="44409" xr:uid="{00000000-0005-0000-0000-0000F3280000}"/>
    <cellStyle name="Normal 10 2 2 3 4 5 4" xfId="34395" xr:uid="{00000000-0005-0000-0000-0000F4280000}"/>
    <cellStyle name="Normal 10 2 2 3 4 6" xfId="10963" xr:uid="{00000000-0005-0000-0000-0000F5280000}"/>
    <cellStyle name="Normal 10 2 2 3 4 6 2" xfId="23566" xr:uid="{00000000-0005-0000-0000-0000F6280000}"/>
    <cellStyle name="Normal 10 2 2 3 4 6 2 2" xfId="58782" xr:uid="{00000000-0005-0000-0000-0000F7280000}"/>
    <cellStyle name="Normal 10 2 2 3 4 6 3" xfId="46185" xr:uid="{00000000-0005-0000-0000-0000F8280000}"/>
    <cellStyle name="Normal 10 2 2 3 4 6 4" xfId="36171" xr:uid="{00000000-0005-0000-0000-0000F9280000}"/>
    <cellStyle name="Normal 10 2 2 3 4 7" xfId="15330" xr:uid="{00000000-0005-0000-0000-0000FA280000}"/>
    <cellStyle name="Normal 10 2 2 3 4 7 2" xfId="50546" xr:uid="{00000000-0005-0000-0000-0000FB280000}"/>
    <cellStyle name="Normal 10 2 2 3 4 7 3" xfId="27935" xr:uid="{00000000-0005-0000-0000-0000FC280000}"/>
    <cellStyle name="Normal 10 2 2 3 4 8" xfId="13552" xr:uid="{00000000-0005-0000-0000-0000FD280000}"/>
    <cellStyle name="Normal 10 2 2 3 4 8 2" xfId="48770" xr:uid="{00000000-0005-0000-0000-0000FE280000}"/>
    <cellStyle name="Normal 10 2 2 3 4 9" xfId="37949" xr:uid="{00000000-0005-0000-0000-0000FF280000}"/>
    <cellStyle name="Normal 10 2 2 3 5" xfId="3798" xr:uid="{00000000-0005-0000-0000-000000290000}"/>
    <cellStyle name="Normal 10 2 2 3 5 2" xfId="8521" xr:uid="{00000000-0005-0000-0000-000001290000}"/>
    <cellStyle name="Normal 10 2 2 3 5 2 2" xfId="21146" xr:uid="{00000000-0005-0000-0000-000002290000}"/>
    <cellStyle name="Normal 10 2 2 3 5 2 2 2" xfId="56362" xr:uid="{00000000-0005-0000-0000-000003290000}"/>
    <cellStyle name="Normal 10 2 2 3 5 2 3" xfId="43765" xr:uid="{00000000-0005-0000-0000-000004290000}"/>
    <cellStyle name="Normal 10 2 2 3 5 2 4" xfId="33751" xr:uid="{00000000-0005-0000-0000-000005290000}"/>
    <cellStyle name="Normal 10 2 2 3 5 3" xfId="10302" xr:uid="{00000000-0005-0000-0000-000006290000}"/>
    <cellStyle name="Normal 10 2 2 3 5 3 2" xfId="22922" xr:uid="{00000000-0005-0000-0000-000007290000}"/>
    <cellStyle name="Normal 10 2 2 3 5 3 2 2" xfId="58138" xr:uid="{00000000-0005-0000-0000-000008290000}"/>
    <cellStyle name="Normal 10 2 2 3 5 3 3" xfId="45541" xr:uid="{00000000-0005-0000-0000-000009290000}"/>
    <cellStyle name="Normal 10 2 2 3 5 3 4" xfId="35527" xr:uid="{00000000-0005-0000-0000-00000A290000}"/>
    <cellStyle name="Normal 10 2 2 3 5 4" xfId="12097" xr:uid="{00000000-0005-0000-0000-00000B290000}"/>
    <cellStyle name="Normal 10 2 2 3 5 4 2" xfId="24698" xr:uid="{00000000-0005-0000-0000-00000C290000}"/>
    <cellStyle name="Normal 10 2 2 3 5 4 2 2" xfId="59914" xr:uid="{00000000-0005-0000-0000-00000D290000}"/>
    <cellStyle name="Normal 10 2 2 3 5 4 3" xfId="47317" xr:uid="{00000000-0005-0000-0000-00000E290000}"/>
    <cellStyle name="Normal 10 2 2 3 5 4 4" xfId="37303" xr:uid="{00000000-0005-0000-0000-00000F290000}"/>
    <cellStyle name="Normal 10 2 2 3 5 5" xfId="16462" xr:uid="{00000000-0005-0000-0000-000010290000}"/>
    <cellStyle name="Normal 10 2 2 3 5 5 2" xfId="51678" xr:uid="{00000000-0005-0000-0000-000011290000}"/>
    <cellStyle name="Normal 10 2 2 3 5 5 3" xfId="29067" xr:uid="{00000000-0005-0000-0000-000012290000}"/>
    <cellStyle name="Normal 10 2 2 3 5 6" xfId="14684" xr:uid="{00000000-0005-0000-0000-000013290000}"/>
    <cellStyle name="Normal 10 2 2 3 5 6 2" xfId="49902" xr:uid="{00000000-0005-0000-0000-000014290000}"/>
    <cellStyle name="Normal 10 2 2 3 5 7" xfId="39081" xr:uid="{00000000-0005-0000-0000-000015290000}"/>
    <cellStyle name="Normal 10 2 2 3 5 8" xfId="27291" xr:uid="{00000000-0005-0000-0000-000016290000}"/>
    <cellStyle name="Normal 10 2 2 3 6" xfId="4138" xr:uid="{00000000-0005-0000-0000-000017290000}"/>
    <cellStyle name="Normal 10 2 2 3 6 2" xfId="16784" xr:uid="{00000000-0005-0000-0000-000018290000}"/>
    <cellStyle name="Normal 10 2 2 3 6 2 2" xfId="52000" xr:uid="{00000000-0005-0000-0000-000019290000}"/>
    <cellStyle name="Normal 10 2 2 3 6 2 3" xfId="29389" xr:uid="{00000000-0005-0000-0000-00001A290000}"/>
    <cellStyle name="Normal 10 2 2 3 6 3" xfId="13230" xr:uid="{00000000-0005-0000-0000-00001B290000}"/>
    <cellStyle name="Normal 10 2 2 3 6 3 2" xfId="48448" xr:uid="{00000000-0005-0000-0000-00001C290000}"/>
    <cellStyle name="Normal 10 2 2 3 6 4" xfId="39403" xr:uid="{00000000-0005-0000-0000-00001D290000}"/>
    <cellStyle name="Normal 10 2 2 3 6 5" xfId="25837" xr:uid="{00000000-0005-0000-0000-00001E290000}"/>
    <cellStyle name="Normal 10 2 2 3 7" xfId="5608" xr:uid="{00000000-0005-0000-0000-00001F290000}"/>
    <cellStyle name="Normal 10 2 2 3 7 2" xfId="18238" xr:uid="{00000000-0005-0000-0000-000020290000}"/>
    <cellStyle name="Normal 10 2 2 3 7 2 2" xfId="53454" xr:uid="{00000000-0005-0000-0000-000021290000}"/>
    <cellStyle name="Normal 10 2 2 3 7 3" xfId="40857" xr:uid="{00000000-0005-0000-0000-000022290000}"/>
    <cellStyle name="Normal 10 2 2 3 7 4" xfId="30843" xr:uid="{00000000-0005-0000-0000-000023290000}"/>
    <cellStyle name="Normal 10 2 2 3 8" xfId="7067" xr:uid="{00000000-0005-0000-0000-000024290000}"/>
    <cellStyle name="Normal 10 2 2 3 8 2" xfId="19692" xr:uid="{00000000-0005-0000-0000-000025290000}"/>
    <cellStyle name="Normal 10 2 2 3 8 2 2" xfId="54908" xr:uid="{00000000-0005-0000-0000-000026290000}"/>
    <cellStyle name="Normal 10 2 2 3 8 3" xfId="42311" xr:uid="{00000000-0005-0000-0000-000027290000}"/>
    <cellStyle name="Normal 10 2 2 3 8 4" xfId="32297" xr:uid="{00000000-0005-0000-0000-000028290000}"/>
    <cellStyle name="Normal 10 2 2 3 9" xfId="8848" xr:uid="{00000000-0005-0000-0000-000029290000}"/>
    <cellStyle name="Normal 10 2 2 3 9 2" xfId="21468" xr:uid="{00000000-0005-0000-0000-00002A290000}"/>
    <cellStyle name="Normal 10 2 2 3 9 2 2" xfId="56684" xr:uid="{00000000-0005-0000-0000-00002B290000}"/>
    <cellStyle name="Normal 10 2 2 3 9 3" xfId="44087" xr:uid="{00000000-0005-0000-0000-00002C290000}"/>
    <cellStyle name="Normal 10 2 2 3 9 4" xfId="34073" xr:uid="{00000000-0005-0000-0000-00002D290000}"/>
    <cellStyle name="Normal 10 2 2 4" xfId="2974" xr:uid="{00000000-0005-0000-0000-00002E290000}"/>
    <cellStyle name="Normal 10 2 2 4 10" xfId="25353" xr:uid="{00000000-0005-0000-0000-00002F290000}"/>
    <cellStyle name="Normal 10 2 2 4 11" xfId="60888" xr:uid="{00000000-0005-0000-0000-000030290000}"/>
    <cellStyle name="Normal 10 2 2 4 2" xfId="4785" xr:uid="{00000000-0005-0000-0000-000031290000}"/>
    <cellStyle name="Normal 10 2 2 4 2 2" xfId="17431" xr:uid="{00000000-0005-0000-0000-000032290000}"/>
    <cellStyle name="Normal 10 2 2 4 2 2 2" xfId="52647" xr:uid="{00000000-0005-0000-0000-000033290000}"/>
    <cellStyle name="Normal 10 2 2 4 2 2 3" xfId="30036" xr:uid="{00000000-0005-0000-0000-000034290000}"/>
    <cellStyle name="Normal 10 2 2 4 2 3" xfId="13877" xr:uid="{00000000-0005-0000-0000-000035290000}"/>
    <cellStyle name="Normal 10 2 2 4 2 3 2" xfId="49095" xr:uid="{00000000-0005-0000-0000-000036290000}"/>
    <cellStyle name="Normal 10 2 2 4 2 4" xfId="40050" xr:uid="{00000000-0005-0000-0000-000037290000}"/>
    <cellStyle name="Normal 10 2 2 4 2 5" xfId="26484" xr:uid="{00000000-0005-0000-0000-000038290000}"/>
    <cellStyle name="Normal 10 2 2 4 3" xfId="6255" xr:uid="{00000000-0005-0000-0000-000039290000}"/>
    <cellStyle name="Normal 10 2 2 4 3 2" xfId="18885" xr:uid="{00000000-0005-0000-0000-00003A290000}"/>
    <cellStyle name="Normal 10 2 2 4 3 2 2" xfId="54101" xr:uid="{00000000-0005-0000-0000-00003B290000}"/>
    <cellStyle name="Normal 10 2 2 4 3 3" xfId="41504" xr:uid="{00000000-0005-0000-0000-00003C290000}"/>
    <cellStyle name="Normal 10 2 2 4 3 4" xfId="31490" xr:uid="{00000000-0005-0000-0000-00003D290000}"/>
    <cellStyle name="Normal 10 2 2 4 4" xfId="7714" xr:uid="{00000000-0005-0000-0000-00003E290000}"/>
    <cellStyle name="Normal 10 2 2 4 4 2" xfId="20339" xr:uid="{00000000-0005-0000-0000-00003F290000}"/>
    <cellStyle name="Normal 10 2 2 4 4 2 2" xfId="55555" xr:uid="{00000000-0005-0000-0000-000040290000}"/>
    <cellStyle name="Normal 10 2 2 4 4 3" xfId="42958" xr:uid="{00000000-0005-0000-0000-000041290000}"/>
    <cellStyle name="Normal 10 2 2 4 4 4" xfId="32944" xr:uid="{00000000-0005-0000-0000-000042290000}"/>
    <cellStyle name="Normal 10 2 2 4 5" xfId="9495" xr:uid="{00000000-0005-0000-0000-000043290000}"/>
    <cellStyle name="Normal 10 2 2 4 5 2" xfId="22115" xr:uid="{00000000-0005-0000-0000-000044290000}"/>
    <cellStyle name="Normal 10 2 2 4 5 2 2" xfId="57331" xr:uid="{00000000-0005-0000-0000-000045290000}"/>
    <cellStyle name="Normal 10 2 2 4 5 3" xfId="44734" xr:uid="{00000000-0005-0000-0000-000046290000}"/>
    <cellStyle name="Normal 10 2 2 4 5 4" xfId="34720" xr:uid="{00000000-0005-0000-0000-000047290000}"/>
    <cellStyle name="Normal 10 2 2 4 6" xfId="11288" xr:uid="{00000000-0005-0000-0000-000048290000}"/>
    <cellStyle name="Normal 10 2 2 4 6 2" xfId="23891" xr:uid="{00000000-0005-0000-0000-000049290000}"/>
    <cellStyle name="Normal 10 2 2 4 6 2 2" xfId="59107" xr:uid="{00000000-0005-0000-0000-00004A290000}"/>
    <cellStyle name="Normal 10 2 2 4 6 3" xfId="46510" xr:uid="{00000000-0005-0000-0000-00004B290000}"/>
    <cellStyle name="Normal 10 2 2 4 6 4" xfId="36496" xr:uid="{00000000-0005-0000-0000-00004C290000}"/>
    <cellStyle name="Normal 10 2 2 4 7" xfId="15655" xr:uid="{00000000-0005-0000-0000-00004D290000}"/>
    <cellStyle name="Normal 10 2 2 4 7 2" xfId="50871" xr:uid="{00000000-0005-0000-0000-00004E290000}"/>
    <cellStyle name="Normal 10 2 2 4 7 3" xfId="28260" xr:uid="{00000000-0005-0000-0000-00004F290000}"/>
    <cellStyle name="Normal 10 2 2 4 8" xfId="12746" xr:uid="{00000000-0005-0000-0000-000050290000}"/>
    <cellStyle name="Normal 10 2 2 4 8 2" xfId="47964" xr:uid="{00000000-0005-0000-0000-000051290000}"/>
    <cellStyle name="Normal 10 2 2 4 9" xfId="38274" xr:uid="{00000000-0005-0000-0000-000052290000}"/>
    <cellStyle name="Normal 10 2 2 5" xfId="2808" xr:uid="{00000000-0005-0000-0000-000053290000}"/>
    <cellStyle name="Normal 10 2 2 5 10" xfId="25198" xr:uid="{00000000-0005-0000-0000-000054290000}"/>
    <cellStyle name="Normal 10 2 2 5 11" xfId="60733" xr:uid="{00000000-0005-0000-0000-000055290000}"/>
    <cellStyle name="Normal 10 2 2 5 2" xfId="4630" xr:uid="{00000000-0005-0000-0000-000056290000}"/>
    <cellStyle name="Normal 10 2 2 5 2 2" xfId="17276" xr:uid="{00000000-0005-0000-0000-000057290000}"/>
    <cellStyle name="Normal 10 2 2 5 2 2 2" xfId="52492" xr:uid="{00000000-0005-0000-0000-000058290000}"/>
    <cellStyle name="Normal 10 2 2 5 2 2 3" xfId="29881" xr:uid="{00000000-0005-0000-0000-000059290000}"/>
    <cellStyle name="Normal 10 2 2 5 2 3" xfId="13722" xr:uid="{00000000-0005-0000-0000-00005A290000}"/>
    <cellStyle name="Normal 10 2 2 5 2 3 2" xfId="48940" xr:uid="{00000000-0005-0000-0000-00005B290000}"/>
    <cellStyle name="Normal 10 2 2 5 2 4" xfId="39895" xr:uid="{00000000-0005-0000-0000-00005C290000}"/>
    <cellStyle name="Normal 10 2 2 5 2 5" xfId="26329" xr:uid="{00000000-0005-0000-0000-00005D290000}"/>
    <cellStyle name="Normal 10 2 2 5 3" xfId="6100" xr:uid="{00000000-0005-0000-0000-00005E290000}"/>
    <cellStyle name="Normal 10 2 2 5 3 2" xfId="18730" xr:uid="{00000000-0005-0000-0000-00005F290000}"/>
    <cellStyle name="Normal 10 2 2 5 3 2 2" xfId="53946" xr:uid="{00000000-0005-0000-0000-000060290000}"/>
    <cellStyle name="Normal 10 2 2 5 3 3" xfId="41349" xr:uid="{00000000-0005-0000-0000-000061290000}"/>
    <cellStyle name="Normal 10 2 2 5 3 4" xfId="31335" xr:uid="{00000000-0005-0000-0000-000062290000}"/>
    <cellStyle name="Normal 10 2 2 5 4" xfId="7559" xr:uid="{00000000-0005-0000-0000-000063290000}"/>
    <cellStyle name="Normal 10 2 2 5 4 2" xfId="20184" xr:uid="{00000000-0005-0000-0000-000064290000}"/>
    <cellStyle name="Normal 10 2 2 5 4 2 2" xfId="55400" xr:uid="{00000000-0005-0000-0000-000065290000}"/>
    <cellStyle name="Normal 10 2 2 5 4 3" xfId="42803" xr:uid="{00000000-0005-0000-0000-000066290000}"/>
    <cellStyle name="Normal 10 2 2 5 4 4" xfId="32789" xr:uid="{00000000-0005-0000-0000-000067290000}"/>
    <cellStyle name="Normal 10 2 2 5 5" xfId="9340" xr:uid="{00000000-0005-0000-0000-000068290000}"/>
    <cellStyle name="Normal 10 2 2 5 5 2" xfId="21960" xr:uid="{00000000-0005-0000-0000-000069290000}"/>
    <cellStyle name="Normal 10 2 2 5 5 2 2" xfId="57176" xr:uid="{00000000-0005-0000-0000-00006A290000}"/>
    <cellStyle name="Normal 10 2 2 5 5 3" xfId="44579" xr:uid="{00000000-0005-0000-0000-00006B290000}"/>
    <cellStyle name="Normal 10 2 2 5 5 4" xfId="34565" xr:uid="{00000000-0005-0000-0000-00006C290000}"/>
    <cellStyle name="Normal 10 2 2 5 6" xfId="11133" xr:uid="{00000000-0005-0000-0000-00006D290000}"/>
    <cellStyle name="Normal 10 2 2 5 6 2" xfId="23736" xr:uid="{00000000-0005-0000-0000-00006E290000}"/>
    <cellStyle name="Normal 10 2 2 5 6 2 2" xfId="58952" xr:uid="{00000000-0005-0000-0000-00006F290000}"/>
    <cellStyle name="Normal 10 2 2 5 6 3" xfId="46355" xr:uid="{00000000-0005-0000-0000-000070290000}"/>
    <cellStyle name="Normal 10 2 2 5 6 4" xfId="36341" xr:uid="{00000000-0005-0000-0000-000071290000}"/>
    <cellStyle name="Normal 10 2 2 5 7" xfId="15500" xr:uid="{00000000-0005-0000-0000-000072290000}"/>
    <cellStyle name="Normal 10 2 2 5 7 2" xfId="50716" xr:uid="{00000000-0005-0000-0000-000073290000}"/>
    <cellStyle name="Normal 10 2 2 5 7 3" xfId="28105" xr:uid="{00000000-0005-0000-0000-000074290000}"/>
    <cellStyle name="Normal 10 2 2 5 8" xfId="12591" xr:uid="{00000000-0005-0000-0000-000075290000}"/>
    <cellStyle name="Normal 10 2 2 5 8 2" xfId="47809" xr:uid="{00000000-0005-0000-0000-000076290000}"/>
    <cellStyle name="Normal 10 2 2 5 9" xfId="38119" xr:uid="{00000000-0005-0000-0000-000077290000}"/>
    <cellStyle name="Normal 10 2 2 6" xfId="3321" xr:uid="{00000000-0005-0000-0000-000078290000}"/>
    <cellStyle name="Normal 10 2 2 6 10" xfId="26816" xr:uid="{00000000-0005-0000-0000-000079290000}"/>
    <cellStyle name="Normal 10 2 2 6 11" xfId="61220" xr:uid="{00000000-0005-0000-0000-00007A290000}"/>
    <cellStyle name="Normal 10 2 2 6 2" xfId="5117" xr:uid="{00000000-0005-0000-0000-00007B290000}"/>
    <cellStyle name="Normal 10 2 2 6 2 2" xfId="17763" xr:uid="{00000000-0005-0000-0000-00007C290000}"/>
    <cellStyle name="Normal 10 2 2 6 2 2 2" xfId="52979" xr:uid="{00000000-0005-0000-0000-00007D290000}"/>
    <cellStyle name="Normal 10 2 2 6 2 3" xfId="40382" xr:uid="{00000000-0005-0000-0000-00007E290000}"/>
    <cellStyle name="Normal 10 2 2 6 2 4" xfId="30368" xr:uid="{00000000-0005-0000-0000-00007F290000}"/>
    <cellStyle name="Normal 10 2 2 6 3" xfId="6587" xr:uid="{00000000-0005-0000-0000-000080290000}"/>
    <cellStyle name="Normal 10 2 2 6 3 2" xfId="19217" xr:uid="{00000000-0005-0000-0000-000081290000}"/>
    <cellStyle name="Normal 10 2 2 6 3 2 2" xfId="54433" xr:uid="{00000000-0005-0000-0000-000082290000}"/>
    <cellStyle name="Normal 10 2 2 6 3 3" xfId="41836" xr:uid="{00000000-0005-0000-0000-000083290000}"/>
    <cellStyle name="Normal 10 2 2 6 3 4" xfId="31822" xr:uid="{00000000-0005-0000-0000-000084290000}"/>
    <cellStyle name="Normal 10 2 2 6 4" xfId="8046" xr:uid="{00000000-0005-0000-0000-000085290000}"/>
    <cellStyle name="Normal 10 2 2 6 4 2" xfId="20671" xr:uid="{00000000-0005-0000-0000-000086290000}"/>
    <cellStyle name="Normal 10 2 2 6 4 2 2" xfId="55887" xr:uid="{00000000-0005-0000-0000-000087290000}"/>
    <cellStyle name="Normal 10 2 2 6 4 3" xfId="43290" xr:uid="{00000000-0005-0000-0000-000088290000}"/>
    <cellStyle name="Normal 10 2 2 6 4 4" xfId="33276" xr:uid="{00000000-0005-0000-0000-000089290000}"/>
    <cellStyle name="Normal 10 2 2 6 5" xfId="9827" xr:uid="{00000000-0005-0000-0000-00008A290000}"/>
    <cellStyle name="Normal 10 2 2 6 5 2" xfId="22447" xr:uid="{00000000-0005-0000-0000-00008B290000}"/>
    <cellStyle name="Normal 10 2 2 6 5 2 2" xfId="57663" xr:uid="{00000000-0005-0000-0000-00008C290000}"/>
    <cellStyle name="Normal 10 2 2 6 5 3" xfId="45066" xr:uid="{00000000-0005-0000-0000-00008D290000}"/>
    <cellStyle name="Normal 10 2 2 6 5 4" xfId="35052" xr:uid="{00000000-0005-0000-0000-00008E290000}"/>
    <cellStyle name="Normal 10 2 2 6 6" xfId="11620" xr:uid="{00000000-0005-0000-0000-00008F290000}"/>
    <cellStyle name="Normal 10 2 2 6 6 2" xfId="24223" xr:uid="{00000000-0005-0000-0000-000090290000}"/>
    <cellStyle name="Normal 10 2 2 6 6 2 2" xfId="59439" xr:uid="{00000000-0005-0000-0000-000091290000}"/>
    <cellStyle name="Normal 10 2 2 6 6 3" xfId="46842" xr:uid="{00000000-0005-0000-0000-000092290000}"/>
    <cellStyle name="Normal 10 2 2 6 6 4" xfId="36828" xr:uid="{00000000-0005-0000-0000-000093290000}"/>
    <cellStyle name="Normal 10 2 2 6 7" xfId="15987" xr:uid="{00000000-0005-0000-0000-000094290000}"/>
    <cellStyle name="Normal 10 2 2 6 7 2" xfId="51203" xr:uid="{00000000-0005-0000-0000-000095290000}"/>
    <cellStyle name="Normal 10 2 2 6 7 3" xfId="28592" xr:uid="{00000000-0005-0000-0000-000096290000}"/>
    <cellStyle name="Normal 10 2 2 6 8" xfId="14209" xr:uid="{00000000-0005-0000-0000-000097290000}"/>
    <cellStyle name="Normal 10 2 2 6 8 2" xfId="49427" xr:uid="{00000000-0005-0000-0000-000098290000}"/>
    <cellStyle name="Normal 10 2 2 6 9" xfId="38606" xr:uid="{00000000-0005-0000-0000-000099290000}"/>
    <cellStyle name="Normal 10 2 2 7" xfId="2478" xr:uid="{00000000-0005-0000-0000-00009A290000}"/>
    <cellStyle name="Normal 10 2 2 7 10" xfId="26007" xr:uid="{00000000-0005-0000-0000-00009B290000}"/>
    <cellStyle name="Normal 10 2 2 7 11" xfId="60411" xr:uid="{00000000-0005-0000-0000-00009C290000}"/>
    <cellStyle name="Normal 10 2 2 7 2" xfId="4308" xr:uid="{00000000-0005-0000-0000-00009D290000}"/>
    <cellStyle name="Normal 10 2 2 7 2 2" xfId="16954" xr:uid="{00000000-0005-0000-0000-00009E290000}"/>
    <cellStyle name="Normal 10 2 2 7 2 2 2" xfId="52170" xr:uid="{00000000-0005-0000-0000-00009F290000}"/>
    <cellStyle name="Normal 10 2 2 7 2 3" xfId="39573" xr:uid="{00000000-0005-0000-0000-0000A0290000}"/>
    <cellStyle name="Normal 10 2 2 7 2 4" xfId="29559" xr:uid="{00000000-0005-0000-0000-0000A1290000}"/>
    <cellStyle name="Normal 10 2 2 7 3" xfId="5778" xr:uid="{00000000-0005-0000-0000-0000A2290000}"/>
    <cellStyle name="Normal 10 2 2 7 3 2" xfId="18408" xr:uid="{00000000-0005-0000-0000-0000A3290000}"/>
    <cellStyle name="Normal 10 2 2 7 3 2 2" xfId="53624" xr:uid="{00000000-0005-0000-0000-0000A4290000}"/>
    <cellStyle name="Normal 10 2 2 7 3 3" xfId="41027" xr:uid="{00000000-0005-0000-0000-0000A5290000}"/>
    <cellStyle name="Normal 10 2 2 7 3 4" xfId="31013" xr:uid="{00000000-0005-0000-0000-0000A6290000}"/>
    <cellStyle name="Normal 10 2 2 7 4" xfId="7237" xr:uid="{00000000-0005-0000-0000-0000A7290000}"/>
    <cellStyle name="Normal 10 2 2 7 4 2" xfId="19862" xr:uid="{00000000-0005-0000-0000-0000A8290000}"/>
    <cellStyle name="Normal 10 2 2 7 4 2 2" xfId="55078" xr:uid="{00000000-0005-0000-0000-0000A9290000}"/>
    <cellStyle name="Normal 10 2 2 7 4 3" xfId="42481" xr:uid="{00000000-0005-0000-0000-0000AA290000}"/>
    <cellStyle name="Normal 10 2 2 7 4 4" xfId="32467" xr:uid="{00000000-0005-0000-0000-0000AB290000}"/>
    <cellStyle name="Normal 10 2 2 7 5" xfId="9018" xr:uid="{00000000-0005-0000-0000-0000AC290000}"/>
    <cellStyle name="Normal 10 2 2 7 5 2" xfId="21638" xr:uid="{00000000-0005-0000-0000-0000AD290000}"/>
    <cellStyle name="Normal 10 2 2 7 5 2 2" xfId="56854" xr:uid="{00000000-0005-0000-0000-0000AE290000}"/>
    <cellStyle name="Normal 10 2 2 7 5 3" xfId="44257" xr:uid="{00000000-0005-0000-0000-0000AF290000}"/>
    <cellStyle name="Normal 10 2 2 7 5 4" xfId="34243" xr:uid="{00000000-0005-0000-0000-0000B0290000}"/>
    <cellStyle name="Normal 10 2 2 7 6" xfId="10811" xr:uid="{00000000-0005-0000-0000-0000B1290000}"/>
    <cellStyle name="Normal 10 2 2 7 6 2" xfId="23414" xr:uid="{00000000-0005-0000-0000-0000B2290000}"/>
    <cellStyle name="Normal 10 2 2 7 6 2 2" xfId="58630" xr:uid="{00000000-0005-0000-0000-0000B3290000}"/>
    <cellStyle name="Normal 10 2 2 7 6 3" xfId="46033" xr:uid="{00000000-0005-0000-0000-0000B4290000}"/>
    <cellStyle name="Normal 10 2 2 7 6 4" xfId="36019" xr:uid="{00000000-0005-0000-0000-0000B5290000}"/>
    <cellStyle name="Normal 10 2 2 7 7" xfId="15178" xr:uid="{00000000-0005-0000-0000-0000B6290000}"/>
    <cellStyle name="Normal 10 2 2 7 7 2" xfId="50394" xr:uid="{00000000-0005-0000-0000-0000B7290000}"/>
    <cellStyle name="Normal 10 2 2 7 7 3" xfId="27783" xr:uid="{00000000-0005-0000-0000-0000B8290000}"/>
    <cellStyle name="Normal 10 2 2 7 8" xfId="13400" xr:uid="{00000000-0005-0000-0000-0000B9290000}"/>
    <cellStyle name="Normal 10 2 2 7 8 2" xfId="48618" xr:uid="{00000000-0005-0000-0000-0000BA290000}"/>
    <cellStyle name="Normal 10 2 2 7 9" xfId="37797" xr:uid="{00000000-0005-0000-0000-0000BB290000}"/>
    <cellStyle name="Normal 10 2 2 8" xfId="3645" xr:uid="{00000000-0005-0000-0000-0000BC290000}"/>
    <cellStyle name="Normal 10 2 2 8 2" xfId="8369" xr:uid="{00000000-0005-0000-0000-0000BD290000}"/>
    <cellStyle name="Normal 10 2 2 8 2 2" xfId="20994" xr:uid="{00000000-0005-0000-0000-0000BE290000}"/>
    <cellStyle name="Normal 10 2 2 8 2 2 2" xfId="56210" xr:uid="{00000000-0005-0000-0000-0000BF290000}"/>
    <cellStyle name="Normal 10 2 2 8 2 3" xfId="43613" xr:uid="{00000000-0005-0000-0000-0000C0290000}"/>
    <cellStyle name="Normal 10 2 2 8 2 4" xfId="33599" xr:uid="{00000000-0005-0000-0000-0000C1290000}"/>
    <cellStyle name="Normal 10 2 2 8 3" xfId="10150" xr:uid="{00000000-0005-0000-0000-0000C2290000}"/>
    <cellStyle name="Normal 10 2 2 8 3 2" xfId="22770" xr:uid="{00000000-0005-0000-0000-0000C3290000}"/>
    <cellStyle name="Normal 10 2 2 8 3 2 2" xfId="57986" xr:uid="{00000000-0005-0000-0000-0000C4290000}"/>
    <cellStyle name="Normal 10 2 2 8 3 3" xfId="45389" xr:uid="{00000000-0005-0000-0000-0000C5290000}"/>
    <cellStyle name="Normal 10 2 2 8 3 4" xfId="35375" xr:uid="{00000000-0005-0000-0000-0000C6290000}"/>
    <cellStyle name="Normal 10 2 2 8 4" xfId="11945" xr:uid="{00000000-0005-0000-0000-0000C7290000}"/>
    <cellStyle name="Normal 10 2 2 8 4 2" xfId="24546" xr:uid="{00000000-0005-0000-0000-0000C8290000}"/>
    <cellStyle name="Normal 10 2 2 8 4 2 2" xfId="59762" xr:uid="{00000000-0005-0000-0000-0000C9290000}"/>
    <cellStyle name="Normal 10 2 2 8 4 3" xfId="47165" xr:uid="{00000000-0005-0000-0000-0000CA290000}"/>
    <cellStyle name="Normal 10 2 2 8 4 4" xfId="37151" xr:uid="{00000000-0005-0000-0000-0000CB290000}"/>
    <cellStyle name="Normal 10 2 2 8 5" xfId="16310" xr:uid="{00000000-0005-0000-0000-0000CC290000}"/>
    <cellStyle name="Normal 10 2 2 8 5 2" xfId="51526" xr:uid="{00000000-0005-0000-0000-0000CD290000}"/>
    <cellStyle name="Normal 10 2 2 8 5 3" xfId="28915" xr:uid="{00000000-0005-0000-0000-0000CE290000}"/>
    <cellStyle name="Normal 10 2 2 8 6" xfId="14532" xr:uid="{00000000-0005-0000-0000-0000CF290000}"/>
    <cellStyle name="Normal 10 2 2 8 6 2" xfId="49750" xr:uid="{00000000-0005-0000-0000-0000D0290000}"/>
    <cellStyle name="Normal 10 2 2 8 7" xfId="38929" xr:uid="{00000000-0005-0000-0000-0000D1290000}"/>
    <cellStyle name="Normal 10 2 2 8 8" xfId="27139" xr:uid="{00000000-0005-0000-0000-0000D2290000}"/>
    <cellStyle name="Normal 10 2 2 9" xfId="3975" xr:uid="{00000000-0005-0000-0000-0000D3290000}"/>
    <cellStyle name="Normal 10 2 2 9 2" xfId="16632" xr:uid="{00000000-0005-0000-0000-0000D4290000}"/>
    <cellStyle name="Normal 10 2 2 9 2 2" xfId="51848" xr:uid="{00000000-0005-0000-0000-0000D5290000}"/>
    <cellStyle name="Normal 10 2 2 9 2 3" xfId="29237" xr:uid="{00000000-0005-0000-0000-0000D6290000}"/>
    <cellStyle name="Normal 10 2 2 9 3" xfId="13078" xr:uid="{00000000-0005-0000-0000-0000D7290000}"/>
    <cellStyle name="Normal 10 2 2 9 3 2" xfId="48296" xr:uid="{00000000-0005-0000-0000-0000D8290000}"/>
    <cellStyle name="Normal 10 2 2 9 4" xfId="39251" xr:uid="{00000000-0005-0000-0000-0000D9290000}"/>
    <cellStyle name="Normal 10 2 2 9 5" xfId="25685" xr:uid="{00000000-0005-0000-0000-0000DA290000}"/>
    <cellStyle name="Normal 10 2 2_District Target Attainment" xfId="983" xr:uid="{00000000-0005-0000-0000-0000DB290000}"/>
    <cellStyle name="Normal 10 2 3" xfId="984" xr:uid="{00000000-0005-0000-0000-0000DC290000}"/>
    <cellStyle name="Normal 10 20" xfId="60061" xr:uid="{00000000-0005-0000-0000-0000DD290000}"/>
    <cellStyle name="Normal 10 3" xfId="985" xr:uid="{00000000-0005-0000-0000-0000DE290000}"/>
    <cellStyle name="Normal 10 3 10" xfId="3646" xr:uid="{00000000-0005-0000-0000-0000DF290000}"/>
    <cellStyle name="Normal 10 3 10 2" xfId="8370" xr:uid="{00000000-0005-0000-0000-0000E0290000}"/>
    <cellStyle name="Normal 10 3 10 2 2" xfId="20995" xr:uid="{00000000-0005-0000-0000-0000E1290000}"/>
    <cellStyle name="Normal 10 3 10 2 2 2" xfId="56211" xr:uid="{00000000-0005-0000-0000-0000E2290000}"/>
    <cellStyle name="Normal 10 3 10 2 3" xfId="43614" xr:uid="{00000000-0005-0000-0000-0000E3290000}"/>
    <cellStyle name="Normal 10 3 10 2 4" xfId="33600" xr:uid="{00000000-0005-0000-0000-0000E4290000}"/>
    <cellStyle name="Normal 10 3 10 3" xfId="10151" xr:uid="{00000000-0005-0000-0000-0000E5290000}"/>
    <cellStyle name="Normal 10 3 10 3 2" xfId="22771" xr:uid="{00000000-0005-0000-0000-0000E6290000}"/>
    <cellStyle name="Normal 10 3 10 3 2 2" xfId="57987" xr:uid="{00000000-0005-0000-0000-0000E7290000}"/>
    <cellStyle name="Normal 10 3 10 3 3" xfId="45390" xr:uid="{00000000-0005-0000-0000-0000E8290000}"/>
    <cellStyle name="Normal 10 3 10 3 4" xfId="35376" xr:uid="{00000000-0005-0000-0000-0000E9290000}"/>
    <cellStyle name="Normal 10 3 10 4" xfId="11946" xr:uid="{00000000-0005-0000-0000-0000EA290000}"/>
    <cellStyle name="Normal 10 3 10 4 2" xfId="24547" xr:uid="{00000000-0005-0000-0000-0000EB290000}"/>
    <cellStyle name="Normal 10 3 10 4 2 2" xfId="59763" xr:uid="{00000000-0005-0000-0000-0000EC290000}"/>
    <cellStyle name="Normal 10 3 10 4 3" xfId="47166" xr:uid="{00000000-0005-0000-0000-0000ED290000}"/>
    <cellStyle name="Normal 10 3 10 4 4" xfId="37152" xr:uid="{00000000-0005-0000-0000-0000EE290000}"/>
    <cellStyle name="Normal 10 3 10 5" xfId="16311" xr:uid="{00000000-0005-0000-0000-0000EF290000}"/>
    <cellStyle name="Normal 10 3 10 5 2" xfId="51527" xr:uid="{00000000-0005-0000-0000-0000F0290000}"/>
    <cellStyle name="Normal 10 3 10 5 3" xfId="28916" xr:uid="{00000000-0005-0000-0000-0000F1290000}"/>
    <cellStyle name="Normal 10 3 10 6" xfId="14533" xr:uid="{00000000-0005-0000-0000-0000F2290000}"/>
    <cellStyle name="Normal 10 3 10 6 2" xfId="49751" xr:uid="{00000000-0005-0000-0000-0000F3290000}"/>
    <cellStyle name="Normal 10 3 10 7" xfId="38930" xr:uid="{00000000-0005-0000-0000-0000F4290000}"/>
    <cellStyle name="Normal 10 3 10 8" xfId="27140" xr:uid="{00000000-0005-0000-0000-0000F5290000}"/>
    <cellStyle name="Normal 10 3 11" xfId="3976" xr:uid="{00000000-0005-0000-0000-0000F6290000}"/>
    <cellStyle name="Normal 10 3 11 2" xfId="16633" xr:uid="{00000000-0005-0000-0000-0000F7290000}"/>
    <cellStyle name="Normal 10 3 11 2 2" xfId="51849" xr:uid="{00000000-0005-0000-0000-0000F8290000}"/>
    <cellStyle name="Normal 10 3 11 2 3" xfId="29238" xr:uid="{00000000-0005-0000-0000-0000F9290000}"/>
    <cellStyle name="Normal 10 3 11 3" xfId="13079" xr:uid="{00000000-0005-0000-0000-0000FA290000}"/>
    <cellStyle name="Normal 10 3 11 3 2" xfId="48297" xr:uid="{00000000-0005-0000-0000-0000FB290000}"/>
    <cellStyle name="Normal 10 3 11 4" xfId="39252" xr:uid="{00000000-0005-0000-0000-0000FC290000}"/>
    <cellStyle name="Normal 10 3 11 5" xfId="25686" xr:uid="{00000000-0005-0000-0000-0000FD290000}"/>
    <cellStyle name="Normal 10 3 12" xfId="5457" xr:uid="{00000000-0005-0000-0000-0000FE290000}"/>
    <cellStyle name="Normal 10 3 12 2" xfId="18087" xr:uid="{00000000-0005-0000-0000-0000FF290000}"/>
    <cellStyle name="Normal 10 3 12 2 2" xfId="53303" xr:uid="{00000000-0005-0000-0000-0000002A0000}"/>
    <cellStyle name="Normal 10 3 12 3" xfId="40706" xr:uid="{00000000-0005-0000-0000-0000012A0000}"/>
    <cellStyle name="Normal 10 3 12 4" xfId="30692" xr:uid="{00000000-0005-0000-0000-0000022A0000}"/>
    <cellStyle name="Normal 10 3 13" xfId="6913" xr:uid="{00000000-0005-0000-0000-0000032A0000}"/>
    <cellStyle name="Normal 10 3 13 2" xfId="19541" xr:uid="{00000000-0005-0000-0000-0000042A0000}"/>
    <cellStyle name="Normal 10 3 13 2 2" xfId="54757" xr:uid="{00000000-0005-0000-0000-0000052A0000}"/>
    <cellStyle name="Normal 10 3 13 3" xfId="42160" xr:uid="{00000000-0005-0000-0000-0000062A0000}"/>
    <cellStyle name="Normal 10 3 13 4" xfId="32146" xr:uid="{00000000-0005-0000-0000-0000072A0000}"/>
    <cellStyle name="Normal 10 3 14" xfId="8695" xr:uid="{00000000-0005-0000-0000-0000082A0000}"/>
    <cellStyle name="Normal 10 3 14 2" xfId="21317" xr:uid="{00000000-0005-0000-0000-0000092A0000}"/>
    <cellStyle name="Normal 10 3 14 2 2" xfId="56533" xr:uid="{00000000-0005-0000-0000-00000A2A0000}"/>
    <cellStyle name="Normal 10 3 14 3" xfId="43936" xr:uid="{00000000-0005-0000-0000-00000B2A0000}"/>
    <cellStyle name="Normal 10 3 14 4" xfId="33922" xr:uid="{00000000-0005-0000-0000-00000C2A0000}"/>
    <cellStyle name="Normal 10 3 15" xfId="10507" xr:uid="{00000000-0005-0000-0000-00000D2A0000}"/>
    <cellStyle name="Normal 10 3 15 2" xfId="23118" xr:uid="{00000000-0005-0000-0000-00000E2A0000}"/>
    <cellStyle name="Normal 10 3 15 2 2" xfId="58334" xr:uid="{00000000-0005-0000-0000-00000F2A0000}"/>
    <cellStyle name="Normal 10 3 15 3" xfId="45737" xr:uid="{00000000-0005-0000-0000-0000102A0000}"/>
    <cellStyle name="Normal 10 3 15 4" xfId="35723" xr:uid="{00000000-0005-0000-0000-0000112A0000}"/>
    <cellStyle name="Normal 10 3 16" xfId="14856" xr:uid="{00000000-0005-0000-0000-0000122A0000}"/>
    <cellStyle name="Normal 10 3 16 2" xfId="50073" xr:uid="{00000000-0005-0000-0000-0000132A0000}"/>
    <cellStyle name="Normal 10 3 16 3" xfId="27462" xr:uid="{00000000-0005-0000-0000-0000142A0000}"/>
    <cellStyle name="Normal 10 3 17" xfId="12270" xr:uid="{00000000-0005-0000-0000-0000152A0000}"/>
    <cellStyle name="Normal 10 3 17 2" xfId="47488" xr:uid="{00000000-0005-0000-0000-0000162A0000}"/>
    <cellStyle name="Normal 10 3 18" xfId="37475" xr:uid="{00000000-0005-0000-0000-0000172A0000}"/>
    <cellStyle name="Normal 10 3 19" xfId="24877" xr:uid="{00000000-0005-0000-0000-0000182A0000}"/>
    <cellStyle name="Normal 10 3 2" xfId="986" xr:uid="{00000000-0005-0000-0000-0000192A0000}"/>
    <cellStyle name="Normal 10 3 20" xfId="60090" xr:uid="{00000000-0005-0000-0000-00001A2A0000}"/>
    <cellStyle name="Normal 10 3 3" xfId="987" xr:uid="{00000000-0005-0000-0000-00001B2A0000}"/>
    <cellStyle name="Normal 10 3 3 10" xfId="5458" xr:uid="{00000000-0005-0000-0000-00001C2A0000}"/>
    <cellStyle name="Normal 10 3 3 10 2" xfId="18088" xr:uid="{00000000-0005-0000-0000-00001D2A0000}"/>
    <cellStyle name="Normal 10 3 3 10 2 2" xfId="53304" xr:uid="{00000000-0005-0000-0000-00001E2A0000}"/>
    <cellStyle name="Normal 10 3 3 10 3" xfId="40707" xr:uid="{00000000-0005-0000-0000-00001F2A0000}"/>
    <cellStyle name="Normal 10 3 3 10 4" xfId="30693" xr:uid="{00000000-0005-0000-0000-0000202A0000}"/>
    <cellStyle name="Normal 10 3 3 11" xfId="6914" xr:uid="{00000000-0005-0000-0000-0000212A0000}"/>
    <cellStyle name="Normal 10 3 3 11 2" xfId="19542" xr:uid="{00000000-0005-0000-0000-0000222A0000}"/>
    <cellStyle name="Normal 10 3 3 11 2 2" xfId="54758" xr:uid="{00000000-0005-0000-0000-0000232A0000}"/>
    <cellStyle name="Normal 10 3 3 11 3" xfId="42161" xr:uid="{00000000-0005-0000-0000-0000242A0000}"/>
    <cellStyle name="Normal 10 3 3 11 4" xfId="32147" xr:uid="{00000000-0005-0000-0000-0000252A0000}"/>
    <cellStyle name="Normal 10 3 3 12" xfId="8696" xr:uid="{00000000-0005-0000-0000-0000262A0000}"/>
    <cellStyle name="Normal 10 3 3 12 2" xfId="21318" xr:uid="{00000000-0005-0000-0000-0000272A0000}"/>
    <cellStyle name="Normal 10 3 3 12 2 2" xfId="56534" xr:uid="{00000000-0005-0000-0000-0000282A0000}"/>
    <cellStyle name="Normal 10 3 3 12 3" xfId="43937" xr:uid="{00000000-0005-0000-0000-0000292A0000}"/>
    <cellStyle name="Normal 10 3 3 12 4" xfId="33923" xr:uid="{00000000-0005-0000-0000-00002A2A0000}"/>
    <cellStyle name="Normal 10 3 3 13" xfId="10508" xr:uid="{00000000-0005-0000-0000-00002B2A0000}"/>
    <cellStyle name="Normal 10 3 3 13 2" xfId="23119" xr:uid="{00000000-0005-0000-0000-00002C2A0000}"/>
    <cellStyle name="Normal 10 3 3 13 2 2" xfId="58335" xr:uid="{00000000-0005-0000-0000-00002D2A0000}"/>
    <cellStyle name="Normal 10 3 3 13 3" xfId="45738" xr:uid="{00000000-0005-0000-0000-00002E2A0000}"/>
    <cellStyle name="Normal 10 3 3 13 4" xfId="35724" xr:uid="{00000000-0005-0000-0000-00002F2A0000}"/>
    <cellStyle name="Normal 10 3 3 14" xfId="14857" xr:uid="{00000000-0005-0000-0000-0000302A0000}"/>
    <cellStyle name="Normal 10 3 3 14 2" xfId="50074" xr:uid="{00000000-0005-0000-0000-0000312A0000}"/>
    <cellStyle name="Normal 10 3 3 14 3" xfId="27463" xr:uid="{00000000-0005-0000-0000-0000322A0000}"/>
    <cellStyle name="Normal 10 3 3 15" xfId="12271" xr:uid="{00000000-0005-0000-0000-0000332A0000}"/>
    <cellStyle name="Normal 10 3 3 15 2" xfId="47489" xr:uid="{00000000-0005-0000-0000-0000342A0000}"/>
    <cellStyle name="Normal 10 3 3 16" xfId="37476" xr:uid="{00000000-0005-0000-0000-0000352A0000}"/>
    <cellStyle name="Normal 10 3 3 17" xfId="24878" xr:uid="{00000000-0005-0000-0000-0000362A0000}"/>
    <cellStyle name="Normal 10 3 3 18" xfId="60091" xr:uid="{00000000-0005-0000-0000-0000372A0000}"/>
    <cellStyle name="Normal 10 3 3 2" xfId="988" xr:uid="{00000000-0005-0000-0000-0000382A0000}"/>
    <cellStyle name="Normal 10 3 3 2 10" xfId="6988" xr:uid="{00000000-0005-0000-0000-0000392A0000}"/>
    <cellStyle name="Normal 10 3 3 2 10 2" xfId="19614" xr:uid="{00000000-0005-0000-0000-00003A2A0000}"/>
    <cellStyle name="Normal 10 3 3 2 10 2 2" xfId="54830" xr:uid="{00000000-0005-0000-0000-00003B2A0000}"/>
    <cellStyle name="Normal 10 3 3 2 10 3" xfId="42233" xr:uid="{00000000-0005-0000-0000-00003C2A0000}"/>
    <cellStyle name="Normal 10 3 3 2 10 4" xfId="32219" xr:uid="{00000000-0005-0000-0000-00003D2A0000}"/>
    <cellStyle name="Normal 10 3 3 2 11" xfId="8769" xr:uid="{00000000-0005-0000-0000-00003E2A0000}"/>
    <cellStyle name="Normal 10 3 3 2 11 2" xfId="21390" xr:uid="{00000000-0005-0000-0000-00003F2A0000}"/>
    <cellStyle name="Normal 10 3 3 2 11 2 2" xfId="56606" xr:uid="{00000000-0005-0000-0000-0000402A0000}"/>
    <cellStyle name="Normal 10 3 3 2 11 3" xfId="44009" xr:uid="{00000000-0005-0000-0000-0000412A0000}"/>
    <cellStyle name="Normal 10 3 3 2 11 4" xfId="33995" xr:uid="{00000000-0005-0000-0000-0000422A0000}"/>
    <cellStyle name="Normal 10 3 3 2 12" xfId="10509" xr:uid="{00000000-0005-0000-0000-0000432A0000}"/>
    <cellStyle name="Normal 10 3 3 2 12 2" xfId="23120" xr:uid="{00000000-0005-0000-0000-0000442A0000}"/>
    <cellStyle name="Normal 10 3 3 2 12 2 2" xfId="58336" xr:uid="{00000000-0005-0000-0000-0000452A0000}"/>
    <cellStyle name="Normal 10 3 3 2 12 3" xfId="45739" xr:uid="{00000000-0005-0000-0000-0000462A0000}"/>
    <cellStyle name="Normal 10 3 3 2 12 4" xfId="35725" xr:uid="{00000000-0005-0000-0000-0000472A0000}"/>
    <cellStyle name="Normal 10 3 3 2 13" xfId="14929" xr:uid="{00000000-0005-0000-0000-0000482A0000}"/>
    <cellStyle name="Normal 10 3 3 2 13 2" xfId="50146" xr:uid="{00000000-0005-0000-0000-0000492A0000}"/>
    <cellStyle name="Normal 10 3 3 2 13 3" xfId="27535" xr:uid="{00000000-0005-0000-0000-00004A2A0000}"/>
    <cellStyle name="Normal 10 3 3 2 14" xfId="12343" xr:uid="{00000000-0005-0000-0000-00004B2A0000}"/>
    <cellStyle name="Normal 10 3 3 2 14 2" xfId="47561" xr:uid="{00000000-0005-0000-0000-00004C2A0000}"/>
    <cellStyle name="Normal 10 3 3 2 15" xfId="37548" xr:uid="{00000000-0005-0000-0000-00004D2A0000}"/>
    <cellStyle name="Normal 10 3 3 2 16" xfId="24950" xr:uid="{00000000-0005-0000-0000-00004E2A0000}"/>
    <cellStyle name="Normal 10 3 3 2 17" xfId="60163" xr:uid="{00000000-0005-0000-0000-00004F2A0000}"/>
    <cellStyle name="Normal 10 3 3 2 2" xfId="989" xr:uid="{00000000-0005-0000-0000-0000502A0000}"/>
    <cellStyle name="Normal 10 3 3 2 2 10" xfId="10510" xr:uid="{00000000-0005-0000-0000-0000512A0000}"/>
    <cellStyle name="Normal 10 3 3 2 2 10 2" xfId="23121" xr:uid="{00000000-0005-0000-0000-0000522A0000}"/>
    <cellStyle name="Normal 10 3 3 2 2 10 2 2" xfId="58337" xr:uid="{00000000-0005-0000-0000-0000532A0000}"/>
    <cellStyle name="Normal 10 3 3 2 2 10 3" xfId="45740" xr:uid="{00000000-0005-0000-0000-0000542A0000}"/>
    <cellStyle name="Normal 10 3 3 2 2 10 4" xfId="35726" xr:uid="{00000000-0005-0000-0000-0000552A0000}"/>
    <cellStyle name="Normal 10 3 3 2 2 11" xfId="15084" xr:uid="{00000000-0005-0000-0000-0000562A0000}"/>
    <cellStyle name="Normal 10 3 3 2 2 11 2" xfId="50300" xr:uid="{00000000-0005-0000-0000-0000572A0000}"/>
    <cellStyle name="Normal 10 3 3 2 2 11 3" xfId="27689" xr:uid="{00000000-0005-0000-0000-0000582A0000}"/>
    <cellStyle name="Normal 10 3 3 2 2 12" xfId="12497" xr:uid="{00000000-0005-0000-0000-0000592A0000}"/>
    <cellStyle name="Normal 10 3 3 2 2 12 2" xfId="47715" xr:uid="{00000000-0005-0000-0000-00005A2A0000}"/>
    <cellStyle name="Normal 10 3 3 2 2 13" xfId="37703" xr:uid="{00000000-0005-0000-0000-00005B2A0000}"/>
    <cellStyle name="Normal 10 3 3 2 2 14" xfId="25104" xr:uid="{00000000-0005-0000-0000-00005C2A0000}"/>
    <cellStyle name="Normal 10 3 3 2 2 15" xfId="60317" xr:uid="{00000000-0005-0000-0000-00005D2A0000}"/>
    <cellStyle name="Normal 10 3 3 2 2 2" xfId="3220" xr:uid="{00000000-0005-0000-0000-00005E2A0000}"/>
    <cellStyle name="Normal 10 3 3 2 2 2 10" xfId="25588" xr:uid="{00000000-0005-0000-0000-00005F2A0000}"/>
    <cellStyle name="Normal 10 3 3 2 2 2 11" xfId="61123" xr:uid="{00000000-0005-0000-0000-0000602A0000}"/>
    <cellStyle name="Normal 10 3 3 2 2 2 2" xfId="5020" xr:uid="{00000000-0005-0000-0000-0000612A0000}"/>
    <cellStyle name="Normal 10 3 3 2 2 2 2 2" xfId="17666" xr:uid="{00000000-0005-0000-0000-0000622A0000}"/>
    <cellStyle name="Normal 10 3 3 2 2 2 2 2 2" xfId="52882" xr:uid="{00000000-0005-0000-0000-0000632A0000}"/>
    <cellStyle name="Normal 10 3 3 2 2 2 2 2 3" xfId="30271" xr:uid="{00000000-0005-0000-0000-0000642A0000}"/>
    <cellStyle name="Normal 10 3 3 2 2 2 2 3" xfId="14112" xr:uid="{00000000-0005-0000-0000-0000652A0000}"/>
    <cellStyle name="Normal 10 3 3 2 2 2 2 3 2" xfId="49330" xr:uid="{00000000-0005-0000-0000-0000662A0000}"/>
    <cellStyle name="Normal 10 3 3 2 2 2 2 4" xfId="40285" xr:uid="{00000000-0005-0000-0000-0000672A0000}"/>
    <cellStyle name="Normal 10 3 3 2 2 2 2 5" xfId="26719" xr:uid="{00000000-0005-0000-0000-0000682A0000}"/>
    <cellStyle name="Normal 10 3 3 2 2 2 3" xfId="6490" xr:uid="{00000000-0005-0000-0000-0000692A0000}"/>
    <cellStyle name="Normal 10 3 3 2 2 2 3 2" xfId="19120" xr:uid="{00000000-0005-0000-0000-00006A2A0000}"/>
    <cellStyle name="Normal 10 3 3 2 2 2 3 2 2" xfId="54336" xr:uid="{00000000-0005-0000-0000-00006B2A0000}"/>
    <cellStyle name="Normal 10 3 3 2 2 2 3 3" xfId="41739" xr:uid="{00000000-0005-0000-0000-00006C2A0000}"/>
    <cellStyle name="Normal 10 3 3 2 2 2 3 4" xfId="31725" xr:uid="{00000000-0005-0000-0000-00006D2A0000}"/>
    <cellStyle name="Normal 10 3 3 2 2 2 4" xfId="7949" xr:uid="{00000000-0005-0000-0000-00006E2A0000}"/>
    <cellStyle name="Normal 10 3 3 2 2 2 4 2" xfId="20574" xr:uid="{00000000-0005-0000-0000-00006F2A0000}"/>
    <cellStyle name="Normal 10 3 3 2 2 2 4 2 2" xfId="55790" xr:uid="{00000000-0005-0000-0000-0000702A0000}"/>
    <cellStyle name="Normal 10 3 3 2 2 2 4 3" xfId="43193" xr:uid="{00000000-0005-0000-0000-0000712A0000}"/>
    <cellStyle name="Normal 10 3 3 2 2 2 4 4" xfId="33179" xr:uid="{00000000-0005-0000-0000-0000722A0000}"/>
    <cellStyle name="Normal 10 3 3 2 2 2 5" xfId="9730" xr:uid="{00000000-0005-0000-0000-0000732A0000}"/>
    <cellStyle name="Normal 10 3 3 2 2 2 5 2" xfId="22350" xr:uid="{00000000-0005-0000-0000-0000742A0000}"/>
    <cellStyle name="Normal 10 3 3 2 2 2 5 2 2" xfId="57566" xr:uid="{00000000-0005-0000-0000-0000752A0000}"/>
    <cellStyle name="Normal 10 3 3 2 2 2 5 3" xfId="44969" xr:uid="{00000000-0005-0000-0000-0000762A0000}"/>
    <cellStyle name="Normal 10 3 3 2 2 2 5 4" xfId="34955" xr:uid="{00000000-0005-0000-0000-0000772A0000}"/>
    <cellStyle name="Normal 10 3 3 2 2 2 6" xfId="11523" xr:uid="{00000000-0005-0000-0000-0000782A0000}"/>
    <cellStyle name="Normal 10 3 3 2 2 2 6 2" xfId="24126" xr:uid="{00000000-0005-0000-0000-0000792A0000}"/>
    <cellStyle name="Normal 10 3 3 2 2 2 6 2 2" xfId="59342" xr:uid="{00000000-0005-0000-0000-00007A2A0000}"/>
    <cellStyle name="Normal 10 3 3 2 2 2 6 3" xfId="46745" xr:uid="{00000000-0005-0000-0000-00007B2A0000}"/>
    <cellStyle name="Normal 10 3 3 2 2 2 6 4" xfId="36731" xr:uid="{00000000-0005-0000-0000-00007C2A0000}"/>
    <cellStyle name="Normal 10 3 3 2 2 2 7" xfId="15890" xr:uid="{00000000-0005-0000-0000-00007D2A0000}"/>
    <cellStyle name="Normal 10 3 3 2 2 2 7 2" xfId="51106" xr:uid="{00000000-0005-0000-0000-00007E2A0000}"/>
    <cellStyle name="Normal 10 3 3 2 2 2 7 3" xfId="28495" xr:uid="{00000000-0005-0000-0000-00007F2A0000}"/>
    <cellStyle name="Normal 10 3 3 2 2 2 8" xfId="12981" xr:uid="{00000000-0005-0000-0000-0000802A0000}"/>
    <cellStyle name="Normal 10 3 3 2 2 2 8 2" xfId="48199" xr:uid="{00000000-0005-0000-0000-0000812A0000}"/>
    <cellStyle name="Normal 10 3 3 2 2 2 9" xfId="38509" xr:uid="{00000000-0005-0000-0000-0000822A0000}"/>
    <cellStyle name="Normal 10 3 3 2 2 3" xfId="3549" xr:uid="{00000000-0005-0000-0000-0000832A0000}"/>
    <cellStyle name="Normal 10 3 3 2 2 3 10" xfId="27044" xr:uid="{00000000-0005-0000-0000-0000842A0000}"/>
    <cellStyle name="Normal 10 3 3 2 2 3 11" xfId="61448" xr:uid="{00000000-0005-0000-0000-0000852A0000}"/>
    <cellStyle name="Normal 10 3 3 2 2 3 2" xfId="5345" xr:uid="{00000000-0005-0000-0000-0000862A0000}"/>
    <cellStyle name="Normal 10 3 3 2 2 3 2 2" xfId="17991" xr:uid="{00000000-0005-0000-0000-0000872A0000}"/>
    <cellStyle name="Normal 10 3 3 2 2 3 2 2 2" xfId="53207" xr:uid="{00000000-0005-0000-0000-0000882A0000}"/>
    <cellStyle name="Normal 10 3 3 2 2 3 2 3" xfId="40610" xr:uid="{00000000-0005-0000-0000-0000892A0000}"/>
    <cellStyle name="Normal 10 3 3 2 2 3 2 4" xfId="30596" xr:uid="{00000000-0005-0000-0000-00008A2A0000}"/>
    <cellStyle name="Normal 10 3 3 2 2 3 3" xfId="6815" xr:uid="{00000000-0005-0000-0000-00008B2A0000}"/>
    <cellStyle name="Normal 10 3 3 2 2 3 3 2" xfId="19445" xr:uid="{00000000-0005-0000-0000-00008C2A0000}"/>
    <cellStyle name="Normal 10 3 3 2 2 3 3 2 2" xfId="54661" xr:uid="{00000000-0005-0000-0000-00008D2A0000}"/>
    <cellStyle name="Normal 10 3 3 2 2 3 3 3" xfId="42064" xr:uid="{00000000-0005-0000-0000-00008E2A0000}"/>
    <cellStyle name="Normal 10 3 3 2 2 3 3 4" xfId="32050" xr:uid="{00000000-0005-0000-0000-00008F2A0000}"/>
    <cellStyle name="Normal 10 3 3 2 2 3 4" xfId="8274" xr:uid="{00000000-0005-0000-0000-0000902A0000}"/>
    <cellStyle name="Normal 10 3 3 2 2 3 4 2" xfId="20899" xr:uid="{00000000-0005-0000-0000-0000912A0000}"/>
    <cellStyle name="Normal 10 3 3 2 2 3 4 2 2" xfId="56115" xr:uid="{00000000-0005-0000-0000-0000922A0000}"/>
    <cellStyle name="Normal 10 3 3 2 2 3 4 3" xfId="43518" xr:uid="{00000000-0005-0000-0000-0000932A0000}"/>
    <cellStyle name="Normal 10 3 3 2 2 3 4 4" xfId="33504" xr:uid="{00000000-0005-0000-0000-0000942A0000}"/>
    <cellStyle name="Normal 10 3 3 2 2 3 5" xfId="10055" xr:uid="{00000000-0005-0000-0000-0000952A0000}"/>
    <cellStyle name="Normal 10 3 3 2 2 3 5 2" xfId="22675" xr:uid="{00000000-0005-0000-0000-0000962A0000}"/>
    <cellStyle name="Normal 10 3 3 2 2 3 5 2 2" xfId="57891" xr:uid="{00000000-0005-0000-0000-0000972A0000}"/>
    <cellStyle name="Normal 10 3 3 2 2 3 5 3" xfId="45294" xr:uid="{00000000-0005-0000-0000-0000982A0000}"/>
    <cellStyle name="Normal 10 3 3 2 2 3 5 4" xfId="35280" xr:uid="{00000000-0005-0000-0000-0000992A0000}"/>
    <cellStyle name="Normal 10 3 3 2 2 3 6" xfId="11848" xr:uid="{00000000-0005-0000-0000-00009A2A0000}"/>
    <cellStyle name="Normal 10 3 3 2 2 3 6 2" xfId="24451" xr:uid="{00000000-0005-0000-0000-00009B2A0000}"/>
    <cellStyle name="Normal 10 3 3 2 2 3 6 2 2" xfId="59667" xr:uid="{00000000-0005-0000-0000-00009C2A0000}"/>
    <cellStyle name="Normal 10 3 3 2 2 3 6 3" xfId="47070" xr:uid="{00000000-0005-0000-0000-00009D2A0000}"/>
    <cellStyle name="Normal 10 3 3 2 2 3 6 4" xfId="37056" xr:uid="{00000000-0005-0000-0000-00009E2A0000}"/>
    <cellStyle name="Normal 10 3 3 2 2 3 7" xfId="16215" xr:uid="{00000000-0005-0000-0000-00009F2A0000}"/>
    <cellStyle name="Normal 10 3 3 2 2 3 7 2" xfId="51431" xr:uid="{00000000-0005-0000-0000-0000A02A0000}"/>
    <cellStyle name="Normal 10 3 3 2 2 3 7 3" xfId="28820" xr:uid="{00000000-0005-0000-0000-0000A12A0000}"/>
    <cellStyle name="Normal 10 3 3 2 2 3 8" xfId="14437" xr:uid="{00000000-0005-0000-0000-0000A22A0000}"/>
    <cellStyle name="Normal 10 3 3 2 2 3 8 2" xfId="49655" xr:uid="{00000000-0005-0000-0000-0000A32A0000}"/>
    <cellStyle name="Normal 10 3 3 2 2 3 9" xfId="38834" xr:uid="{00000000-0005-0000-0000-0000A42A0000}"/>
    <cellStyle name="Normal 10 3 3 2 2 4" xfId="2711" xr:uid="{00000000-0005-0000-0000-0000A52A0000}"/>
    <cellStyle name="Normal 10 3 3 2 2 4 10" xfId="26235" xr:uid="{00000000-0005-0000-0000-0000A62A0000}"/>
    <cellStyle name="Normal 10 3 3 2 2 4 11" xfId="60639" xr:uid="{00000000-0005-0000-0000-0000A72A0000}"/>
    <cellStyle name="Normal 10 3 3 2 2 4 2" xfId="4536" xr:uid="{00000000-0005-0000-0000-0000A82A0000}"/>
    <cellStyle name="Normal 10 3 3 2 2 4 2 2" xfId="17182" xr:uid="{00000000-0005-0000-0000-0000A92A0000}"/>
    <cellStyle name="Normal 10 3 3 2 2 4 2 2 2" xfId="52398" xr:uid="{00000000-0005-0000-0000-0000AA2A0000}"/>
    <cellStyle name="Normal 10 3 3 2 2 4 2 3" xfId="39801" xr:uid="{00000000-0005-0000-0000-0000AB2A0000}"/>
    <cellStyle name="Normal 10 3 3 2 2 4 2 4" xfId="29787" xr:uid="{00000000-0005-0000-0000-0000AC2A0000}"/>
    <cellStyle name="Normal 10 3 3 2 2 4 3" xfId="6006" xr:uid="{00000000-0005-0000-0000-0000AD2A0000}"/>
    <cellStyle name="Normal 10 3 3 2 2 4 3 2" xfId="18636" xr:uid="{00000000-0005-0000-0000-0000AE2A0000}"/>
    <cellStyle name="Normal 10 3 3 2 2 4 3 2 2" xfId="53852" xr:uid="{00000000-0005-0000-0000-0000AF2A0000}"/>
    <cellStyle name="Normal 10 3 3 2 2 4 3 3" xfId="41255" xr:uid="{00000000-0005-0000-0000-0000B02A0000}"/>
    <cellStyle name="Normal 10 3 3 2 2 4 3 4" xfId="31241" xr:uid="{00000000-0005-0000-0000-0000B12A0000}"/>
    <cellStyle name="Normal 10 3 3 2 2 4 4" xfId="7465" xr:uid="{00000000-0005-0000-0000-0000B22A0000}"/>
    <cellStyle name="Normal 10 3 3 2 2 4 4 2" xfId="20090" xr:uid="{00000000-0005-0000-0000-0000B32A0000}"/>
    <cellStyle name="Normal 10 3 3 2 2 4 4 2 2" xfId="55306" xr:uid="{00000000-0005-0000-0000-0000B42A0000}"/>
    <cellStyle name="Normal 10 3 3 2 2 4 4 3" xfId="42709" xr:uid="{00000000-0005-0000-0000-0000B52A0000}"/>
    <cellStyle name="Normal 10 3 3 2 2 4 4 4" xfId="32695" xr:uid="{00000000-0005-0000-0000-0000B62A0000}"/>
    <cellStyle name="Normal 10 3 3 2 2 4 5" xfId="9246" xr:uid="{00000000-0005-0000-0000-0000B72A0000}"/>
    <cellStyle name="Normal 10 3 3 2 2 4 5 2" xfId="21866" xr:uid="{00000000-0005-0000-0000-0000B82A0000}"/>
    <cellStyle name="Normal 10 3 3 2 2 4 5 2 2" xfId="57082" xr:uid="{00000000-0005-0000-0000-0000B92A0000}"/>
    <cellStyle name="Normal 10 3 3 2 2 4 5 3" xfId="44485" xr:uid="{00000000-0005-0000-0000-0000BA2A0000}"/>
    <cellStyle name="Normal 10 3 3 2 2 4 5 4" xfId="34471" xr:uid="{00000000-0005-0000-0000-0000BB2A0000}"/>
    <cellStyle name="Normal 10 3 3 2 2 4 6" xfId="11039" xr:uid="{00000000-0005-0000-0000-0000BC2A0000}"/>
    <cellStyle name="Normal 10 3 3 2 2 4 6 2" xfId="23642" xr:uid="{00000000-0005-0000-0000-0000BD2A0000}"/>
    <cellStyle name="Normal 10 3 3 2 2 4 6 2 2" xfId="58858" xr:uid="{00000000-0005-0000-0000-0000BE2A0000}"/>
    <cellStyle name="Normal 10 3 3 2 2 4 6 3" xfId="46261" xr:uid="{00000000-0005-0000-0000-0000BF2A0000}"/>
    <cellStyle name="Normal 10 3 3 2 2 4 6 4" xfId="36247" xr:uid="{00000000-0005-0000-0000-0000C02A0000}"/>
    <cellStyle name="Normal 10 3 3 2 2 4 7" xfId="15406" xr:uid="{00000000-0005-0000-0000-0000C12A0000}"/>
    <cellStyle name="Normal 10 3 3 2 2 4 7 2" xfId="50622" xr:uid="{00000000-0005-0000-0000-0000C22A0000}"/>
    <cellStyle name="Normal 10 3 3 2 2 4 7 3" xfId="28011" xr:uid="{00000000-0005-0000-0000-0000C32A0000}"/>
    <cellStyle name="Normal 10 3 3 2 2 4 8" xfId="13628" xr:uid="{00000000-0005-0000-0000-0000C42A0000}"/>
    <cellStyle name="Normal 10 3 3 2 2 4 8 2" xfId="48846" xr:uid="{00000000-0005-0000-0000-0000C52A0000}"/>
    <cellStyle name="Normal 10 3 3 2 2 4 9" xfId="38025" xr:uid="{00000000-0005-0000-0000-0000C62A0000}"/>
    <cellStyle name="Normal 10 3 3 2 2 5" xfId="3874" xr:uid="{00000000-0005-0000-0000-0000C72A0000}"/>
    <cellStyle name="Normal 10 3 3 2 2 5 2" xfId="8597" xr:uid="{00000000-0005-0000-0000-0000C82A0000}"/>
    <cellStyle name="Normal 10 3 3 2 2 5 2 2" xfId="21222" xr:uid="{00000000-0005-0000-0000-0000C92A0000}"/>
    <cellStyle name="Normal 10 3 3 2 2 5 2 2 2" xfId="56438" xr:uid="{00000000-0005-0000-0000-0000CA2A0000}"/>
    <cellStyle name="Normal 10 3 3 2 2 5 2 3" xfId="43841" xr:uid="{00000000-0005-0000-0000-0000CB2A0000}"/>
    <cellStyle name="Normal 10 3 3 2 2 5 2 4" xfId="33827" xr:uid="{00000000-0005-0000-0000-0000CC2A0000}"/>
    <cellStyle name="Normal 10 3 3 2 2 5 3" xfId="10378" xr:uid="{00000000-0005-0000-0000-0000CD2A0000}"/>
    <cellStyle name="Normal 10 3 3 2 2 5 3 2" xfId="22998" xr:uid="{00000000-0005-0000-0000-0000CE2A0000}"/>
    <cellStyle name="Normal 10 3 3 2 2 5 3 2 2" xfId="58214" xr:uid="{00000000-0005-0000-0000-0000CF2A0000}"/>
    <cellStyle name="Normal 10 3 3 2 2 5 3 3" xfId="45617" xr:uid="{00000000-0005-0000-0000-0000D02A0000}"/>
    <cellStyle name="Normal 10 3 3 2 2 5 3 4" xfId="35603" xr:uid="{00000000-0005-0000-0000-0000D12A0000}"/>
    <cellStyle name="Normal 10 3 3 2 2 5 4" xfId="12173" xr:uid="{00000000-0005-0000-0000-0000D22A0000}"/>
    <cellStyle name="Normal 10 3 3 2 2 5 4 2" xfId="24774" xr:uid="{00000000-0005-0000-0000-0000D32A0000}"/>
    <cellStyle name="Normal 10 3 3 2 2 5 4 2 2" xfId="59990" xr:uid="{00000000-0005-0000-0000-0000D42A0000}"/>
    <cellStyle name="Normal 10 3 3 2 2 5 4 3" xfId="47393" xr:uid="{00000000-0005-0000-0000-0000D52A0000}"/>
    <cellStyle name="Normal 10 3 3 2 2 5 4 4" xfId="37379" xr:uid="{00000000-0005-0000-0000-0000D62A0000}"/>
    <cellStyle name="Normal 10 3 3 2 2 5 5" xfId="16538" xr:uid="{00000000-0005-0000-0000-0000D72A0000}"/>
    <cellStyle name="Normal 10 3 3 2 2 5 5 2" xfId="51754" xr:uid="{00000000-0005-0000-0000-0000D82A0000}"/>
    <cellStyle name="Normal 10 3 3 2 2 5 5 3" xfId="29143" xr:uid="{00000000-0005-0000-0000-0000D92A0000}"/>
    <cellStyle name="Normal 10 3 3 2 2 5 6" xfId="14760" xr:uid="{00000000-0005-0000-0000-0000DA2A0000}"/>
    <cellStyle name="Normal 10 3 3 2 2 5 6 2" xfId="49978" xr:uid="{00000000-0005-0000-0000-0000DB2A0000}"/>
    <cellStyle name="Normal 10 3 3 2 2 5 7" xfId="39157" xr:uid="{00000000-0005-0000-0000-0000DC2A0000}"/>
    <cellStyle name="Normal 10 3 3 2 2 5 8" xfId="27367" xr:uid="{00000000-0005-0000-0000-0000DD2A0000}"/>
    <cellStyle name="Normal 10 3 3 2 2 6" xfId="4214" xr:uid="{00000000-0005-0000-0000-0000DE2A0000}"/>
    <cellStyle name="Normal 10 3 3 2 2 6 2" xfId="16860" xr:uid="{00000000-0005-0000-0000-0000DF2A0000}"/>
    <cellStyle name="Normal 10 3 3 2 2 6 2 2" xfId="52076" xr:uid="{00000000-0005-0000-0000-0000E02A0000}"/>
    <cellStyle name="Normal 10 3 3 2 2 6 2 3" xfId="29465" xr:uid="{00000000-0005-0000-0000-0000E12A0000}"/>
    <cellStyle name="Normal 10 3 3 2 2 6 3" xfId="13306" xr:uid="{00000000-0005-0000-0000-0000E22A0000}"/>
    <cellStyle name="Normal 10 3 3 2 2 6 3 2" xfId="48524" xr:uid="{00000000-0005-0000-0000-0000E32A0000}"/>
    <cellStyle name="Normal 10 3 3 2 2 6 4" xfId="39479" xr:uid="{00000000-0005-0000-0000-0000E42A0000}"/>
    <cellStyle name="Normal 10 3 3 2 2 6 5" xfId="25913" xr:uid="{00000000-0005-0000-0000-0000E52A0000}"/>
    <cellStyle name="Normal 10 3 3 2 2 7" xfId="5684" xr:uid="{00000000-0005-0000-0000-0000E62A0000}"/>
    <cellStyle name="Normal 10 3 3 2 2 7 2" xfId="18314" xr:uid="{00000000-0005-0000-0000-0000E72A0000}"/>
    <cellStyle name="Normal 10 3 3 2 2 7 2 2" xfId="53530" xr:uid="{00000000-0005-0000-0000-0000E82A0000}"/>
    <cellStyle name="Normal 10 3 3 2 2 7 3" xfId="40933" xr:uid="{00000000-0005-0000-0000-0000E92A0000}"/>
    <cellStyle name="Normal 10 3 3 2 2 7 4" xfId="30919" xr:uid="{00000000-0005-0000-0000-0000EA2A0000}"/>
    <cellStyle name="Normal 10 3 3 2 2 8" xfId="7143" xr:uid="{00000000-0005-0000-0000-0000EB2A0000}"/>
    <cellStyle name="Normal 10 3 3 2 2 8 2" xfId="19768" xr:uid="{00000000-0005-0000-0000-0000EC2A0000}"/>
    <cellStyle name="Normal 10 3 3 2 2 8 2 2" xfId="54984" xr:uid="{00000000-0005-0000-0000-0000ED2A0000}"/>
    <cellStyle name="Normal 10 3 3 2 2 8 3" xfId="42387" xr:uid="{00000000-0005-0000-0000-0000EE2A0000}"/>
    <cellStyle name="Normal 10 3 3 2 2 8 4" xfId="32373" xr:uid="{00000000-0005-0000-0000-0000EF2A0000}"/>
    <cellStyle name="Normal 10 3 3 2 2 9" xfId="8924" xr:uid="{00000000-0005-0000-0000-0000F02A0000}"/>
    <cellStyle name="Normal 10 3 3 2 2 9 2" xfId="21544" xr:uid="{00000000-0005-0000-0000-0000F12A0000}"/>
    <cellStyle name="Normal 10 3 3 2 2 9 2 2" xfId="56760" xr:uid="{00000000-0005-0000-0000-0000F22A0000}"/>
    <cellStyle name="Normal 10 3 3 2 2 9 3" xfId="44163" xr:uid="{00000000-0005-0000-0000-0000F32A0000}"/>
    <cellStyle name="Normal 10 3 3 2 2 9 4" xfId="34149" xr:uid="{00000000-0005-0000-0000-0000F42A0000}"/>
    <cellStyle name="Normal 10 3 3 2 3" xfId="3060" xr:uid="{00000000-0005-0000-0000-0000F52A0000}"/>
    <cellStyle name="Normal 10 3 3 2 3 10" xfId="25431" xr:uid="{00000000-0005-0000-0000-0000F62A0000}"/>
    <cellStyle name="Normal 10 3 3 2 3 11" xfId="60966" xr:uid="{00000000-0005-0000-0000-0000F72A0000}"/>
    <cellStyle name="Normal 10 3 3 2 3 2" xfId="4863" xr:uid="{00000000-0005-0000-0000-0000F82A0000}"/>
    <cellStyle name="Normal 10 3 3 2 3 2 2" xfId="17509" xr:uid="{00000000-0005-0000-0000-0000F92A0000}"/>
    <cellStyle name="Normal 10 3 3 2 3 2 2 2" xfId="52725" xr:uid="{00000000-0005-0000-0000-0000FA2A0000}"/>
    <cellStyle name="Normal 10 3 3 2 3 2 2 3" xfId="30114" xr:uid="{00000000-0005-0000-0000-0000FB2A0000}"/>
    <cellStyle name="Normal 10 3 3 2 3 2 3" xfId="13955" xr:uid="{00000000-0005-0000-0000-0000FC2A0000}"/>
    <cellStyle name="Normal 10 3 3 2 3 2 3 2" xfId="49173" xr:uid="{00000000-0005-0000-0000-0000FD2A0000}"/>
    <cellStyle name="Normal 10 3 3 2 3 2 4" xfId="40128" xr:uid="{00000000-0005-0000-0000-0000FE2A0000}"/>
    <cellStyle name="Normal 10 3 3 2 3 2 5" xfId="26562" xr:uid="{00000000-0005-0000-0000-0000FF2A0000}"/>
    <cellStyle name="Normal 10 3 3 2 3 3" xfId="6333" xr:uid="{00000000-0005-0000-0000-0000002B0000}"/>
    <cellStyle name="Normal 10 3 3 2 3 3 2" xfId="18963" xr:uid="{00000000-0005-0000-0000-0000012B0000}"/>
    <cellStyle name="Normal 10 3 3 2 3 3 2 2" xfId="54179" xr:uid="{00000000-0005-0000-0000-0000022B0000}"/>
    <cellStyle name="Normal 10 3 3 2 3 3 3" xfId="41582" xr:uid="{00000000-0005-0000-0000-0000032B0000}"/>
    <cellStyle name="Normal 10 3 3 2 3 3 4" xfId="31568" xr:uid="{00000000-0005-0000-0000-0000042B0000}"/>
    <cellStyle name="Normal 10 3 3 2 3 4" xfId="7792" xr:uid="{00000000-0005-0000-0000-0000052B0000}"/>
    <cellStyle name="Normal 10 3 3 2 3 4 2" xfId="20417" xr:uid="{00000000-0005-0000-0000-0000062B0000}"/>
    <cellStyle name="Normal 10 3 3 2 3 4 2 2" xfId="55633" xr:uid="{00000000-0005-0000-0000-0000072B0000}"/>
    <cellStyle name="Normal 10 3 3 2 3 4 3" xfId="43036" xr:uid="{00000000-0005-0000-0000-0000082B0000}"/>
    <cellStyle name="Normal 10 3 3 2 3 4 4" xfId="33022" xr:uid="{00000000-0005-0000-0000-0000092B0000}"/>
    <cellStyle name="Normal 10 3 3 2 3 5" xfId="9573" xr:uid="{00000000-0005-0000-0000-00000A2B0000}"/>
    <cellStyle name="Normal 10 3 3 2 3 5 2" xfId="22193" xr:uid="{00000000-0005-0000-0000-00000B2B0000}"/>
    <cellStyle name="Normal 10 3 3 2 3 5 2 2" xfId="57409" xr:uid="{00000000-0005-0000-0000-00000C2B0000}"/>
    <cellStyle name="Normal 10 3 3 2 3 5 3" xfId="44812" xr:uid="{00000000-0005-0000-0000-00000D2B0000}"/>
    <cellStyle name="Normal 10 3 3 2 3 5 4" xfId="34798" xr:uid="{00000000-0005-0000-0000-00000E2B0000}"/>
    <cellStyle name="Normal 10 3 3 2 3 6" xfId="11366" xr:uid="{00000000-0005-0000-0000-00000F2B0000}"/>
    <cellStyle name="Normal 10 3 3 2 3 6 2" xfId="23969" xr:uid="{00000000-0005-0000-0000-0000102B0000}"/>
    <cellStyle name="Normal 10 3 3 2 3 6 2 2" xfId="59185" xr:uid="{00000000-0005-0000-0000-0000112B0000}"/>
    <cellStyle name="Normal 10 3 3 2 3 6 3" xfId="46588" xr:uid="{00000000-0005-0000-0000-0000122B0000}"/>
    <cellStyle name="Normal 10 3 3 2 3 6 4" xfId="36574" xr:uid="{00000000-0005-0000-0000-0000132B0000}"/>
    <cellStyle name="Normal 10 3 3 2 3 7" xfId="15733" xr:uid="{00000000-0005-0000-0000-0000142B0000}"/>
    <cellStyle name="Normal 10 3 3 2 3 7 2" xfId="50949" xr:uid="{00000000-0005-0000-0000-0000152B0000}"/>
    <cellStyle name="Normal 10 3 3 2 3 7 3" xfId="28338" xr:uid="{00000000-0005-0000-0000-0000162B0000}"/>
    <cellStyle name="Normal 10 3 3 2 3 8" xfId="12824" xr:uid="{00000000-0005-0000-0000-0000172B0000}"/>
    <cellStyle name="Normal 10 3 3 2 3 8 2" xfId="48042" xr:uid="{00000000-0005-0000-0000-0000182B0000}"/>
    <cellStyle name="Normal 10 3 3 2 3 9" xfId="38352" xr:uid="{00000000-0005-0000-0000-0000192B0000}"/>
    <cellStyle name="Normal 10 3 3 2 4" xfId="2887" xr:uid="{00000000-0005-0000-0000-00001A2B0000}"/>
    <cellStyle name="Normal 10 3 3 2 4 10" xfId="25272" xr:uid="{00000000-0005-0000-0000-00001B2B0000}"/>
    <cellStyle name="Normal 10 3 3 2 4 11" xfId="60807" xr:uid="{00000000-0005-0000-0000-00001C2B0000}"/>
    <cellStyle name="Normal 10 3 3 2 4 2" xfId="4704" xr:uid="{00000000-0005-0000-0000-00001D2B0000}"/>
    <cellStyle name="Normal 10 3 3 2 4 2 2" xfId="17350" xr:uid="{00000000-0005-0000-0000-00001E2B0000}"/>
    <cellStyle name="Normal 10 3 3 2 4 2 2 2" xfId="52566" xr:uid="{00000000-0005-0000-0000-00001F2B0000}"/>
    <cellStyle name="Normal 10 3 3 2 4 2 2 3" xfId="29955" xr:uid="{00000000-0005-0000-0000-0000202B0000}"/>
    <cellStyle name="Normal 10 3 3 2 4 2 3" xfId="13796" xr:uid="{00000000-0005-0000-0000-0000212B0000}"/>
    <cellStyle name="Normal 10 3 3 2 4 2 3 2" xfId="49014" xr:uid="{00000000-0005-0000-0000-0000222B0000}"/>
    <cellStyle name="Normal 10 3 3 2 4 2 4" xfId="39969" xr:uid="{00000000-0005-0000-0000-0000232B0000}"/>
    <cellStyle name="Normal 10 3 3 2 4 2 5" xfId="26403" xr:uid="{00000000-0005-0000-0000-0000242B0000}"/>
    <cellStyle name="Normal 10 3 3 2 4 3" xfId="6174" xr:uid="{00000000-0005-0000-0000-0000252B0000}"/>
    <cellStyle name="Normal 10 3 3 2 4 3 2" xfId="18804" xr:uid="{00000000-0005-0000-0000-0000262B0000}"/>
    <cellStyle name="Normal 10 3 3 2 4 3 2 2" xfId="54020" xr:uid="{00000000-0005-0000-0000-0000272B0000}"/>
    <cellStyle name="Normal 10 3 3 2 4 3 3" xfId="41423" xr:uid="{00000000-0005-0000-0000-0000282B0000}"/>
    <cellStyle name="Normal 10 3 3 2 4 3 4" xfId="31409" xr:uid="{00000000-0005-0000-0000-0000292B0000}"/>
    <cellStyle name="Normal 10 3 3 2 4 4" xfId="7633" xr:uid="{00000000-0005-0000-0000-00002A2B0000}"/>
    <cellStyle name="Normal 10 3 3 2 4 4 2" xfId="20258" xr:uid="{00000000-0005-0000-0000-00002B2B0000}"/>
    <cellStyle name="Normal 10 3 3 2 4 4 2 2" xfId="55474" xr:uid="{00000000-0005-0000-0000-00002C2B0000}"/>
    <cellStyle name="Normal 10 3 3 2 4 4 3" xfId="42877" xr:uid="{00000000-0005-0000-0000-00002D2B0000}"/>
    <cellStyle name="Normal 10 3 3 2 4 4 4" xfId="32863" xr:uid="{00000000-0005-0000-0000-00002E2B0000}"/>
    <cellStyle name="Normal 10 3 3 2 4 5" xfId="9414" xr:uid="{00000000-0005-0000-0000-00002F2B0000}"/>
    <cellStyle name="Normal 10 3 3 2 4 5 2" xfId="22034" xr:uid="{00000000-0005-0000-0000-0000302B0000}"/>
    <cellStyle name="Normal 10 3 3 2 4 5 2 2" xfId="57250" xr:uid="{00000000-0005-0000-0000-0000312B0000}"/>
    <cellStyle name="Normal 10 3 3 2 4 5 3" xfId="44653" xr:uid="{00000000-0005-0000-0000-0000322B0000}"/>
    <cellStyle name="Normal 10 3 3 2 4 5 4" xfId="34639" xr:uid="{00000000-0005-0000-0000-0000332B0000}"/>
    <cellStyle name="Normal 10 3 3 2 4 6" xfId="11207" xr:uid="{00000000-0005-0000-0000-0000342B0000}"/>
    <cellStyle name="Normal 10 3 3 2 4 6 2" xfId="23810" xr:uid="{00000000-0005-0000-0000-0000352B0000}"/>
    <cellStyle name="Normal 10 3 3 2 4 6 2 2" xfId="59026" xr:uid="{00000000-0005-0000-0000-0000362B0000}"/>
    <cellStyle name="Normal 10 3 3 2 4 6 3" xfId="46429" xr:uid="{00000000-0005-0000-0000-0000372B0000}"/>
    <cellStyle name="Normal 10 3 3 2 4 6 4" xfId="36415" xr:uid="{00000000-0005-0000-0000-0000382B0000}"/>
    <cellStyle name="Normal 10 3 3 2 4 7" xfId="15574" xr:uid="{00000000-0005-0000-0000-0000392B0000}"/>
    <cellStyle name="Normal 10 3 3 2 4 7 2" xfId="50790" xr:uid="{00000000-0005-0000-0000-00003A2B0000}"/>
    <cellStyle name="Normal 10 3 3 2 4 7 3" xfId="28179" xr:uid="{00000000-0005-0000-0000-00003B2B0000}"/>
    <cellStyle name="Normal 10 3 3 2 4 8" xfId="12665" xr:uid="{00000000-0005-0000-0000-00003C2B0000}"/>
    <cellStyle name="Normal 10 3 3 2 4 8 2" xfId="47883" xr:uid="{00000000-0005-0000-0000-00003D2B0000}"/>
    <cellStyle name="Normal 10 3 3 2 4 9" xfId="38193" xr:uid="{00000000-0005-0000-0000-00003E2B0000}"/>
    <cellStyle name="Normal 10 3 3 2 5" xfId="3395" xr:uid="{00000000-0005-0000-0000-00003F2B0000}"/>
    <cellStyle name="Normal 10 3 3 2 5 10" xfId="26890" xr:uid="{00000000-0005-0000-0000-0000402B0000}"/>
    <cellStyle name="Normal 10 3 3 2 5 11" xfId="61294" xr:uid="{00000000-0005-0000-0000-0000412B0000}"/>
    <cellStyle name="Normal 10 3 3 2 5 2" xfId="5191" xr:uid="{00000000-0005-0000-0000-0000422B0000}"/>
    <cellStyle name="Normal 10 3 3 2 5 2 2" xfId="17837" xr:uid="{00000000-0005-0000-0000-0000432B0000}"/>
    <cellStyle name="Normal 10 3 3 2 5 2 2 2" xfId="53053" xr:uid="{00000000-0005-0000-0000-0000442B0000}"/>
    <cellStyle name="Normal 10 3 3 2 5 2 3" xfId="40456" xr:uid="{00000000-0005-0000-0000-0000452B0000}"/>
    <cellStyle name="Normal 10 3 3 2 5 2 4" xfId="30442" xr:uid="{00000000-0005-0000-0000-0000462B0000}"/>
    <cellStyle name="Normal 10 3 3 2 5 3" xfId="6661" xr:uid="{00000000-0005-0000-0000-0000472B0000}"/>
    <cellStyle name="Normal 10 3 3 2 5 3 2" xfId="19291" xr:uid="{00000000-0005-0000-0000-0000482B0000}"/>
    <cellStyle name="Normal 10 3 3 2 5 3 2 2" xfId="54507" xr:uid="{00000000-0005-0000-0000-0000492B0000}"/>
    <cellStyle name="Normal 10 3 3 2 5 3 3" xfId="41910" xr:uid="{00000000-0005-0000-0000-00004A2B0000}"/>
    <cellStyle name="Normal 10 3 3 2 5 3 4" xfId="31896" xr:uid="{00000000-0005-0000-0000-00004B2B0000}"/>
    <cellStyle name="Normal 10 3 3 2 5 4" xfId="8120" xr:uid="{00000000-0005-0000-0000-00004C2B0000}"/>
    <cellStyle name="Normal 10 3 3 2 5 4 2" xfId="20745" xr:uid="{00000000-0005-0000-0000-00004D2B0000}"/>
    <cellStyle name="Normal 10 3 3 2 5 4 2 2" xfId="55961" xr:uid="{00000000-0005-0000-0000-00004E2B0000}"/>
    <cellStyle name="Normal 10 3 3 2 5 4 3" xfId="43364" xr:uid="{00000000-0005-0000-0000-00004F2B0000}"/>
    <cellStyle name="Normal 10 3 3 2 5 4 4" xfId="33350" xr:uid="{00000000-0005-0000-0000-0000502B0000}"/>
    <cellStyle name="Normal 10 3 3 2 5 5" xfId="9901" xr:uid="{00000000-0005-0000-0000-0000512B0000}"/>
    <cellStyle name="Normal 10 3 3 2 5 5 2" xfId="22521" xr:uid="{00000000-0005-0000-0000-0000522B0000}"/>
    <cellStyle name="Normal 10 3 3 2 5 5 2 2" xfId="57737" xr:uid="{00000000-0005-0000-0000-0000532B0000}"/>
    <cellStyle name="Normal 10 3 3 2 5 5 3" xfId="45140" xr:uid="{00000000-0005-0000-0000-0000542B0000}"/>
    <cellStyle name="Normal 10 3 3 2 5 5 4" xfId="35126" xr:uid="{00000000-0005-0000-0000-0000552B0000}"/>
    <cellStyle name="Normal 10 3 3 2 5 6" xfId="11694" xr:uid="{00000000-0005-0000-0000-0000562B0000}"/>
    <cellStyle name="Normal 10 3 3 2 5 6 2" xfId="24297" xr:uid="{00000000-0005-0000-0000-0000572B0000}"/>
    <cellStyle name="Normal 10 3 3 2 5 6 2 2" xfId="59513" xr:uid="{00000000-0005-0000-0000-0000582B0000}"/>
    <cellStyle name="Normal 10 3 3 2 5 6 3" xfId="46916" xr:uid="{00000000-0005-0000-0000-0000592B0000}"/>
    <cellStyle name="Normal 10 3 3 2 5 6 4" xfId="36902" xr:uid="{00000000-0005-0000-0000-00005A2B0000}"/>
    <cellStyle name="Normal 10 3 3 2 5 7" xfId="16061" xr:uid="{00000000-0005-0000-0000-00005B2B0000}"/>
    <cellStyle name="Normal 10 3 3 2 5 7 2" xfId="51277" xr:uid="{00000000-0005-0000-0000-00005C2B0000}"/>
    <cellStyle name="Normal 10 3 3 2 5 7 3" xfId="28666" xr:uid="{00000000-0005-0000-0000-00005D2B0000}"/>
    <cellStyle name="Normal 10 3 3 2 5 8" xfId="14283" xr:uid="{00000000-0005-0000-0000-00005E2B0000}"/>
    <cellStyle name="Normal 10 3 3 2 5 8 2" xfId="49501" xr:uid="{00000000-0005-0000-0000-00005F2B0000}"/>
    <cellStyle name="Normal 10 3 3 2 5 9" xfId="38680" xr:uid="{00000000-0005-0000-0000-0000602B0000}"/>
    <cellStyle name="Normal 10 3 3 2 6" xfId="2556" xr:uid="{00000000-0005-0000-0000-0000612B0000}"/>
    <cellStyle name="Normal 10 3 3 2 6 10" xfId="26081" xr:uid="{00000000-0005-0000-0000-0000622B0000}"/>
    <cellStyle name="Normal 10 3 3 2 6 11" xfId="60485" xr:uid="{00000000-0005-0000-0000-0000632B0000}"/>
    <cellStyle name="Normal 10 3 3 2 6 2" xfId="4382" xr:uid="{00000000-0005-0000-0000-0000642B0000}"/>
    <cellStyle name="Normal 10 3 3 2 6 2 2" xfId="17028" xr:uid="{00000000-0005-0000-0000-0000652B0000}"/>
    <cellStyle name="Normal 10 3 3 2 6 2 2 2" xfId="52244" xr:uid="{00000000-0005-0000-0000-0000662B0000}"/>
    <cellStyle name="Normal 10 3 3 2 6 2 3" xfId="39647" xr:uid="{00000000-0005-0000-0000-0000672B0000}"/>
    <cellStyle name="Normal 10 3 3 2 6 2 4" xfId="29633" xr:uid="{00000000-0005-0000-0000-0000682B0000}"/>
    <cellStyle name="Normal 10 3 3 2 6 3" xfId="5852" xr:uid="{00000000-0005-0000-0000-0000692B0000}"/>
    <cellStyle name="Normal 10 3 3 2 6 3 2" xfId="18482" xr:uid="{00000000-0005-0000-0000-00006A2B0000}"/>
    <cellStyle name="Normal 10 3 3 2 6 3 2 2" xfId="53698" xr:uid="{00000000-0005-0000-0000-00006B2B0000}"/>
    <cellStyle name="Normal 10 3 3 2 6 3 3" xfId="41101" xr:uid="{00000000-0005-0000-0000-00006C2B0000}"/>
    <cellStyle name="Normal 10 3 3 2 6 3 4" xfId="31087" xr:uid="{00000000-0005-0000-0000-00006D2B0000}"/>
    <cellStyle name="Normal 10 3 3 2 6 4" xfId="7311" xr:uid="{00000000-0005-0000-0000-00006E2B0000}"/>
    <cellStyle name="Normal 10 3 3 2 6 4 2" xfId="19936" xr:uid="{00000000-0005-0000-0000-00006F2B0000}"/>
    <cellStyle name="Normal 10 3 3 2 6 4 2 2" xfId="55152" xr:uid="{00000000-0005-0000-0000-0000702B0000}"/>
    <cellStyle name="Normal 10 3 3 2 6 4 3" xfId="42555" xr:uid="{00000000-0005-0000-0000-0000712B0000}"/>
    <cellStyle name="Normal 10 3 3 2 6 4 4" xfId="32541" xr:uid="{00000000-0005-0000-0000-0000722B0000}"/>
    <cellStyle name="Normal 10 3 3 2 6 5" xfId="9092" xr:uid="{00000000-0005-0000-0000-0000732B0000}"/>
    <cellStyle name="Normal 10 3 3 2 6 5 2" xfId="21712" xr:uid="{00000000-0005-0000-0000-0000742B0000}"/>
    <cellStyle name="Normal 10 3 3 2 6 5 2 2" xfId="56928" xr:uid="{00000000-0005-0000-0000-0000752B0000}"/>
    <cellStyle name="Normal 10 3 3 2 6 5 3" xfId="44331" xr:uid="{00000000-0005-0000-0000-0000762B0000}"/>
    <cellStyle name="Normal 10 3 3 2 6 5 4" xfId="34317" xr:uid="{00000000-0005-0000-0000-0000772B0000}"/>
    <cellStyle name="Normal 10 3 3 2 6 6" xfId="10885" xr:uid="{00000000-0005-0000-0000-0000782B0000}"/>
    <cellStyle name="Normal 10 3 3 2 6 6 2" xfId="23488" xr:uid="{00000000-0005-0000-0000-0000792B0000}"/>
    <cellStyle name="Normal 10 3 3 2 6 6 2 2" xfId="58704" xr:uid="{00000000-0005-0000-0000-00007A2B0000}"/>
    <cellStyle name="Normal 10 3 3 2 6 6 3" xfId="46107" xr:uid="{00000000-0005-0000-0000-00007B2B0000}"/>
    <cellStyle name="Normal 10 3 3 2 6 6 4" xfId="36093" xr:uid="{00000000-0005-0000-0000-00007C2B0000}"/>
    <cellStyle name="Normal 10 3 3 2 6 7" xfId="15252" xr:uid="{00000000-0005-0000-0000-00007D2B0000}"/>
    <cellStyle name="Normal 10 3 3 2 6 7 2" xfId="50468" xr:uid="{00000000-0005-0000-0000-00007E2B0000}"/>
    <cellStyle name="Normal 10 3 3 2 6 7 3" xfId="27857" xr:uid="{00000000-0005-0000-0000-00007F2B0000}"/>
    <cellStyle name="Normal 10 3 3 2 6 8" xfId="13474" xr:uid="{00000000-0005-0000-0000-0000802B0000}"/>
    <cellStyle name="Normal 10 3 3 2 6 8 2" xfId="48692" xr:uid="{00000000-0005-0000-0000-0000812B0000}"/>
    <cellStyle name="Normal 10 3 3 2 6 9" xfId="37871" xr:uid="{00000000-0005-0000-0000-0000822B0000}"/>
    <cellStyle name="Normal 10 3 3 2 7" xfId="3719" xr:uid="{00000000-0005-0000-0000-0000832B0000}"/>
    <cellStyle name="Normal 10 3 3 2 7 2" xfId="8443" xr:uid="{00000000-0005-0000-0000-0000842B0000}"/>
    <cellStyle name="Normal 10 3 3 2 7 2 2" xfId="21068" xr:uid="{00000000-0005-0000-0000-0000852B0000}"/>
    <cellStyle name="Normal 10 3 3 2 7 2 2 2" xfId="56284" xr:uid="{00000000-0005-0000-0000-0000862B0000}"/>
    <cellStyle name="Normal 10 3 3 2 7 2 3" xfId="43687" xr:uid="{00000000-0005-0000-0000-0000872B0000}"/>
    <cellStyle name="Normal 10 3 3 2 7 2 4" xfId="33673" xr:uid="{00000000-0005-0000-0000-0000882B0000}"/>
    <cellStyle name="Normal 10 3 3 2 7 3" xfId="10224" xr:uid="{00000000-0005-0000-0000-0000892B0000}"/>
    <cellStyle name="Normal 10 3 3 2 7 3 2" xfId="22844" xr:uid="{00000000-0005-0000-0000-00008A2B0000}"/>
    <cellStyle name="Normal 10 3 3 2 7 3 2 2" xfId="58060" xr:uid="{00000000-0005-0000-0000-00008B2B0000}"/>
    <cellStyle name="Normal 10 3 3 2 7 3 3" xfId="45463" xr:uid="{00000000-0005-0000-0000-00008C2B0000}"/>
    <cellStyle name="Normal 10 3 3 2 7 3 4" xfId="35449" xr:uid="{00000000-0005-0000-0000-00008D2B0000}"/>
    <cellStyle name="Normal 10 3 3 2 7 4" xfId="12019" xr:uid="{00000000-0005-0000-0000-00008E2B0000}"/>
    <cellStyle name="Normal 10 3 3 2 7 4 2" xfId="24620" xr:uid="{00000000-0005-0000-0000-00008F2B0000}"/>
    <cellStyle name="Normal 10 3 3 2 7 4 2 2" xfId="59836" xr:uid="{00000000-0005-0000-0000-0000902B0000}"/>
    <cellStyle name="Normal 10 3 3 2 7 4 3" xfId="47239" xr:uid="{00000000-0005-0000-0000-0000912B0000}"/>
    <cellStyle name="Normal 10 3 3 2 7 4 4" xfId="37225" xr:uid="{00000000-0005-0000-0000-0000922B0000}"/>
    <cellStyle name="Normal 10 3 3 2 7 5" xfId="16384" xr:uid="{00000000-0005-0000-0000-0000932B0000}"/>
    <cellStyle name="Normal 10 3 3 2 7 5 2" xfId="51600" xr:uid="{00000000-0005-0000-0000-0000942B0000}"/>
    <cellStyle name="Normal 10 3 3 2 7 5 3" xfId="28989" xr:uid="{00000000-0005-0000-0000-0000952B0000}"/>
    <cellStyle name="Normal 10 3 3 2 7 6" xfId="14606" xr:uid="{00000000-0005-0000-0000-0000962B0000}"/>
    <cellStyle name="Normal 10 3 3 2 7 6 2" xfId="49824" xr:uid="{00000000-0005-0000-0000-0000972B0000}"/>
    <cellStyle name="Normal 10 3 3 2 7 7" xfId="39003" xr:uid="{00000000-0005-0000-0000-0000982B0000}"/>
    <cellStyle name="Normal 10 3 3 2 7 8" xfId="27213" xr:uid="{00000000-0005-0000-0000-0000992B0000}"/>
    <cellStyle name="Normal 10 3 3 2 8" xfId="4057" xr:uid="{00000000-0005-0000-0000-00009A2B0000}"/>
    <cellStyle name="Normal 10 3 3 2 8 2" xfId="16706" xr:uid="{00000000-0005-0000-0000-00009B2B0000}"/>
    <cellStyle name="Normal 10 3 3 2 8 2 2" xfId="51922" xr:uid="{00000000-0005-0000-0000-00009C2B0000}"/>
    <cellStyle name="Normal 10 3 3 2 8 2 3" xfId="29311" xr:uid="{00000000-0005-0000-0000-00009D2B0000}"/>
    <cellStyle name="Normal 10 3 3 2 8 3" xfId="13152" xr:uid="{00000000-0005-0000-0000-00009E2B0000}"/>
    <cellStyle name="Normal 10 3 3 2 8 3 2" xfId="48370" xr:uid="{00000000-0005-0000-0000-00009F2B0000}"/>
    <cellStyle name="Normal 10 3 3 2 8 4" xfId="39325" xr:uid="{00000000-0005-0000-0000-0000A02B0000}"/>
    <cellStyle name="Normal 10 3 3 2 8 5" xfId="25759" xr:uid="{00000000-0005-0000-0000-0000A12B0000}"/>
    <cellStyle name="Normal 10 3 3 2 9" xfId="5530" xr:uid="{00000000-0005-0000-0000-0000A22B0000}"/>
    <cellStyle name="Normal 10 3 3 2 9 2" xfId="18160" xr:uid="{00000000-0005-0000-0000-0000A32B0000}"/>
    <cellStyle name="Normal 10 3 3 2 9 2 2" xfId="53376" xr:uid="{00000000-0005-0000-0000-0000A42B0000}"/>
    <cellStyle name="Normal 10 3 3 2 9 3" xfId="40779" xr:uid="{00000000-0005-0000-0000-0000A52B0000}"/>
    <cellStyle name="Normal 10 3 3 2 9 4" xfId="30765" xr:uid="{00000000-0005-0000-0000-0000A62B0000}"/>
    <cellStyle name="Normal 10 3 3 3" xfId="990" xr:uid="{00000000-0005-0000-0000-0000A72B0000}"/>
    <cellStyle name="Normal 10 3 3 3 10" xfId="10511" xr:uid="{00000000-0005-0000-0000-0000A82B0000}"/>
    <cellStyle name="Normal 10 3 3 3 10 2" xfId="23122" xr:uid="{00000000-0005-0000-0000-0000A92B0000}"/>
    <cellStyle name="Normal 10 3 3 3 10 2 2" xfId="58338" xr:uid="{00000000-0005-0000-0000-0000AA2B0000}"/>
    <cellStyle name="Normal 10 3 3 3 10 3" xfId="45741" xr:uid="{00000000-0005-0000-0000-0000AB2B0000}"/>
    <cellStyle name="Normal 10 3 3 3 10 4" xfId="35727" xr:uid="{00000000-0005-0000-0000-0000AC2B0000}"/>
    <cellStyle name="Normal 10 3 3 3 11" xfId="15010" xr:uid="{00000000-0005-0000-0000-0000AD2B0000}"/>
    <cellStyle name="Normal 10 3 3 3 11 2" xfId="50226" xr:uid="{00000000-0005-0000-0000-0000AE2B0000}"/>
    <cellStyle name="Normal 10 3 3 3 11 3" xfId="27615" xr:uid="{00000000-0005-0000-0000-0000AF2B0000}"/>
    <cellStyle name="Normal 10 3 3 3 12" xfId="12423" xr:uid="{00000000-0005-0000-0000-0000B02B0000}"/>
    <cellStyle name="Normal 10 3 3 3 12 2" xfId="47641" xr:uid="{00000000-0005-0000-0000-0000B12B0000}"/>
    <cellStyle name="Normal 10 3 3 3 13" xfId="37629" xr:uid="{00000000-0005-0000-0000-0000B22B0000}"/>
    <cellStyle name="Normal 10 3 3 3 14" xfId="25030" xr:uid="{00000000-0005-0000-0000-0000B32B0000}"/>
    <cellStyle name="Normal 10 3 3 3 15" xfId="60243" xr:uid="{00000000-0005-0000-0000-0000B42B0000}"/>
    <cellStyle name="Normal 10 3 3 3 2" xfId="3146" xr:uid="{00000000-0005-0000-0000-0000B52B0000}"/>
    <cellStyle name="Normal 10 3 3 3 2 10" xfId="25514" xr:uid="{00000000-0005-0000-0000-0000B62B0000}"/>
    <cellStyle name="Normal 10 3 3 3 2 11" xfId="61049" xr:uid="{00000000-0005-0000-0000-0000B72B0000}"/>
    <cellStyle name="Normal 10 3 3 3 2 2" xfId="4946" xr:uid="{00000000-0005-0000-0000-0000B82B0000}"/>
    <cellStyle name="Normal 10 3 3 3 2 2 2" xfId="17592" xr:uid="{00000000-0005-0000-0000-0000B92B0000}"/>
    <cellStyle name="Normal 10 3 3 3 2 2 2 2" xfId="52808" xr:uid="{00000000-0005-0000-0000-0000BA2B0000}"/>
    <cellStyle name="Normal 10 3 3 3 2 2 2 3" xfId="30197" xr:uid="{00000000-0005-0000-0000-0000BB2B0000}"/>
    <cellStyle name="Normal 10 3 3 3 2 2 3" xfId="14038" xr:uid="{00000000-0005-0000-0000-0000BC2B0000}"/>
    <cellStyle name="Normal 10 3 3 3 2 2 3 2" xfId="49256" xr:uid="{00000000-0005-0000-0000-0000BD2B0000}"/>
    <cellStyle name="Normal 10 3 3 3 2 2 4" xfId="40211" xr:uid="{00000000-0005-0000-0000-0000BE2B0000}"/>
    <cellStyle name="Normal 10 3 3 3 2 2 5" xfId="26645" xr:uid="{00000000-0005-0000-0000-0000BF2B0000}"/>
    <cellStyle name="Normal 10 3 3 3 2 3" xfId="6416" xr:uid="{00000000-0005-0000-0000-0000C02B0000}"/>
    <cellStyle name="Normal 10 3 3 3 2 3 2" xfId="19046" xr:uid="{00000000-0005-0000-0000-0000C12B0000}"/>
    <cellStyle name="Normal 10 3 3 3 2 3 2 2" xfId="54262" xr:uid="{00000000-0005-0000-0000-0000C22B0000}"/>
    <cellStyle name="Normal 10 3 3 3 2 3 3" xfId="41665" xr:uid="{00000000-0005-0000-0000-0000C32B0000}"/>
    <cellStyle name="Normal 10 3 3 3 2 3 4" xfId="31651" xr:uid="{00000000-0005-0000-0000-0000C42B0000}"/>
    <cellStyle name="Normal 10 3 3 3 2 4" xfId="7875" xr:uid="{00000000-0005-0000-0000-0000C52B0000}"/>
    <cellStyle name="Normal 10 3 3 3 2 4 2" xfId="20500" xr:uid="{00000000-0005-0000-0000-0000C62B0000}"/>
    <cellStyle name="Normal 10 3 3 3 2 4 2 2" xfId="55716" xr:uid="{00000000-0005-0000-0000-0000C72B0000}"/>
    <cellStyle name="Normal 10 3 3 3 2 4 3" xfId="43119" xr:uid="{00000000-0005-0000-0000-0000C82B0000}"/>
    <cellStyle name="Normal 10 3 3 3 2 4 4" xfId="33105" xr:uid="{00000000-0005-0000-0000-0000C92B0000}"/>
    <cellStyle name="Normal 10 3 3 3 2 5" xfId="9656" xr:uid="{00000000-0005-0000-0000-0000CA2B0000}"/>
    <cellStyle name="Normal 10 3 3 3 2 5 2" xfId="22276" xr:uid="{00000000-0005-0000-0000-0000CB2B0000}"/>
    <cellStyle name="Normal 10 3 3 3 2 5 2 2" xfId="57492" xr:uid="{00000000-0005-0000-0000-0000CC2B0000}"/>
    <cellStyle name="Normal 10 3 3 3 2 5 3" xfId="44895" xr:uid="{00000000-0005-0000-0000-0000CD2B0000}"/>
    <cellStyle name="Normal 10 3 3 3 2 5 4" xfId="34881" xr:uid="{00000000-0005-0000-0000-0000CE2B0000}"/>
    <cellStyle name="Normal 10 3 3 3 2 6" xfId="11449" xr:uid="{00000000-0005-0000-0000-0000CF2B0000}"/>
    <cellStyle name="Normal 10 3 3 3 2 6 2" xfId="24052" xr:uid="{00000000-0005-0000-0000-0000D02B0000}"/>
    <cellStyle name="Normal 10 3 3 3 2 6 2 2" xfId="59268" xr:uid="{00000000-0005-0000-0000-0000D12B0000}"/>
    <cellStyle name="Normal 10 3 3 3 2 6 3" xfId="46671" xr:uid="{00000000-0005-0000-0000-0000D22B0000}"/>
    <cellStyle name="Normal 10 3 3 3 2 6 4" xfId="36657" xr:uid="{00000000-0005-0000-0000-0000D32B0000}"/>
    <cellStyle name="Normal 10 3 3 3 2 7" xfId="15816" xr:uid="{00000000-0005-0000-0000-0000D42B0000}"/>
    <cellStyle name="Normal 10 3 3 3 2 7 2" xfId="51032" xr:uid="{00000000-0005-0000-0000-0000D52B0000}"/>
    <cellStyle name="Normal 10 3 3 3 2 7 3" xfId="28421" xr:uid="{00000000-0005-0000-0000-0000D62B0000}"/>
    <cellStyle name="Normal 10 3 3 3 2 8" xfId="12907" xr:uid="{00000000-0005-0000-0000-0000D72B0000}"/>
    <cellStyle name="Normal 10 3 3 3 2 8 2" xfId="48125" xr:uid="{00000000-0005-0000-0000-0000D82B0000}"/>
    <cellStyle name="Normal 10 3 3 3 2 9" xfId="38435" xr:uid="{00000000-0005-0000-0000-0000D92B0000}"/>
    <cellStyle name="Normal 10 3 3 3 3" xfId="3475" xr:uid="{00000000-0005-0000-0000-0000DA2B0000}"/>
    <cellStyle name="Normal 10 3 3 3 3 10" xfId="26970" xr:uid="{00000000-0005-0000-0000-0000DB2B0000}"/>
    <cellStyle name="Normal 10 3 3 3 3 11" xfId="61374" xr:uid="{00000000-0005-0000-0000-0000DC2B0000}"/>
    <cellStyle name="Normal 10 3 3 3 3 2" xfId="5271" xr:uid="{00000000-0005-0000-0000-0000DD2B0000}"/>
    <cellStyle name="Normal 10 3 3 3 3 2 2" xfId="17917" xr:uid="{00000000-0005-0000-0000-0000DE2B0000}"/>
    <cellStyle name="Normal 10 3 3 3 3 2 2 2" xfId="53133" xr:uid="{00000000-0005-0000-0000-0000DF2B0000}"/>
    <cellStyle name="Normal 10 3 3 3 3 2 3" xfId="40536" xr:uid="{00000000-0005-0000-0000-0000E02B0000}"/>
    <cellStyle name="Normal 10 3 3 3 3 2 4" xfId="30522" xr:uid="{00000000-0005-0000-0000-0000E12B0000}"/>
    <cellStyle name="Normal 10 3 3 3 3 3" xfId="6741" xr:uid="{00000000-0005-0000-0000-0000E22B0000}"/>
    <cellStyle name="Normal 10 3 3 3 3 3 2" xfId="19371" xr:uid="{00000000-0005-0000-0000-0000E32B0000}"/>
    <cellStyle name="Normal 10 3 3 3 3 3 2 2" xfId="54587" xr:uid="{00000000-0005-0000-0000-0000E42B0000}"/>
    <cellStyle name="Normal 10 3 3 3 3 3 3" xfId="41990" xr:uid="{00000000-0005-0000-0000-0000E52B0000}"/>
    <cellStyle name="Normal 10 3 3 3 3 3 4" xfId="31976" xr:uid="{00000000-0005-0000-0000-0000E62B0000}"/>
    <cellStyle name="Normal 10 3 3 3 3 4" xfId="8200" xr:uid="{00000000-0005-0000-0000-0000E72B0000}"/>
    <cellStyle name="Normal 10 3 3 3 3 4 2" xfId="20825" xr:uid="{00000000-0005-0000-0000-0000E82B0000}"/>
    <cellStyle name="Normal 10 3 3 3 3 4 2 2" xfId="56041" xr:uid="{00000000-0005-0000-0000-0000E92B0000}"/>
    <cellStyle name="Normal 10 3 3 3 3 4 3" xfId="43444" xr:uid="{00000000-0005-0000-0000-0000EA2B0000}"/>
    <cellStyle name="Normal 10 3 3 3 3 4 4" xfId="33430" xr:uid="{00000000-0005-0000-0000-0000EB2B0000}"/>
    <cellStyle name="Normal 10 3 3 3 3 5" xfId="9981" xr:uid="{00000000-0005-0000-0000-0000EC2B0000}"/>
    <cellStyle name="Normal 10 3 3 3 3 5 2" xfId="22601" xr:uid="{00000000-0005-0000-0000-0000ED2B0000}"/>
    <cellStyle name="Normal 10 3 3 3 3 5 2 2" xfId="57817" xr:uid="{00000000-0005-0000-0000-0000EE2B0000}"/>
    <cellStyle name="Normal 10 3 3 3 3 5 3" xfId="45220" xr:uid="{00000000-0005-0000-0000-0000EF2B0000}"/>
    <cellStyle name="Normal 10 3 3 3 3 5 4" xfId="35206" xr:uid="{00000000-0005-0000-0000-0000F02B0000}"/>
    <cellStyle name="Normal 10 3 3 3 3 6" xfId="11774" xr:uid="{00000000-0005-0000-0000-0000F12B0000}"/>
    <cellStyle name="Normal 10 3 3 3 3 6 2" xfId="24377" xr:uid="{00000000-0005-0000-0000-0000F22B0000}"/>
    <cellStyle name="Normal 10 3 3 3 3 6 2 2" xfId="59593" xr:uid="{00000000-0005-0000-0000-0000F32B0000}"/>
    <cellStyle name="Normal 10 3 3 3 3 6 3" xfId="46996" xr:uid="{00000000-0005-0000-0000-0000F42B0000}"/>
    <cellStyle name="Normal 10 3 3 3 3 6 4" xfId="36982" xr:uid="{00000000-0005-0000-0000-0000F52B0000}"/>
    <cellStyle name="Normal 10 3 3 3 3 7" xfId="16141" xr:uid="{00000000-0005-0000-0000-0000F62B0000}"/>
    <cellStyle name="Normal 10 3 3 3 3 7 2" xfId="51357" xr:uid="{00000000-0005-0000-0000-0000F72B0000}"/>
    <cellStyle name="Normal 10 3 3 3 3 7 3" xfId="28746" xr:uid="{00000000-0005-0000-0000-0000F82B0000}"/>
    <cellStyle name="Normal 10 3 3 3 3 8" xfId="14363" xr:uid="{00000000-0005-0000-0000-0000F92B0000}"/>
    <cellStyle name="Normal 10 3 3 3 3 8 2" xfId="49581" xr:uid="{00000000-0005-0000-0000-0000FA2B0000}"/>
    <cellStyle name="Normal 10 3 3 3 3 9" xfId="38760" xr:uid="{00000000-0005-0000-0000-0000FB2B0000}"/>
    <cellStyle name="Normal 10 3 3 3 4" xfId="2637" xr:uid="{00000000-0005-0000-0000-0000FC2B0000}"/>
    <cellStyle name="Normal 10 3 3 3 4 10" xfId="26161" xr:uid="{00000000-0005-0000-0000-0000FD2B0000}"/>
    <cellStyle name="Normal 10 3 3 3 4 11" xfId="60565" xr:uid="{00000000-0005-0000-0000-0000FE2B0000}"/>
    <cellStyle name="Normal 10 3 3 3 4 2" xfId="4462" xr:uid="{00000000-0005-0000-0000-0000FF2B0000}"/>
    <cellStyle name="Normal 10 3 3 3 4 2 2" xfId="17108" xr:uid="{00000000-0005-0000-0000-0000002C0000}"/>
    <cellStyle name="Normal 10 3 3 3 4 2 2 2" xfId="52324" xr:uid="{00000000-0005-0000-0000-0000012C0000}"/>
    <cellStyle name="Normal 10 3 3 3 4 2 3" xfId="39727" xr:uid="{00000000-0005-0000-0000-0000022C0000}"/>
    <cellStyle name="Normal 10 3 3 3 4 2 4" xfId="29713" xr:uid="{00000000-0005-0000-0000-0000032C0000}"/>
    <cellStyle name="Normal 10 3 3 3 4 3" xfId="5932" xr:uid="{00000000-0005-0000-0000-0000042C0000}"/>
    <cellStyle name="Normal 10 3 3 3 4 3 2" xfId="18562" xr:uid="{00000000-0005-0000-0000-0000052C0000}"/>
    <cellStyle name="Normal 10 3 3 3 4 3 2 2" xfId="53778" xr:uid="{00000000-0005-0000-0000-0000062C0000}"/>
    <cellStyle name="Normal 10 3 3 3 4 3 3" xfId="41181" xr:uid="{00000000-0005-0000-0000-0000072C0000}"/>
    <cellStyle name="Normal 10 3 3 3 4 3 4" xfId="31167" xr:uid="{00000000-0005-0000-0000-0000082C0000}"/>
    <cellStyle name="Normal 10 3 3 3 4 4" xfId="7391" xr:uid="{00000000-0005-0000-0000-0000092C0000}"/>
    <cellStyle name="Normal 10 3 3 3 4 4 2" xfId="20016" xr:uid="{00000000-0005-0000-0000-00000A2C0000}"/>
    <cellStyle name="Normal 10 3 3 3 4 4 2 2" xfId="55232" xr:uid="{00000000-0005-0000-0000-00000B2C0000}"/>
    <cellStyle name="Normal 10 3 3 3 4 4 3" xfId="42635" xr:uid="{00000000-0005-0000-0000-00000C2C0000}"/>
    <cellStyle name="Normal 10 3 3 3 4 4 4" xfId="32621" xr:uid="{00000000-0005-0000-0000-00000D2C0000}"/>
    <cellStyle name="Normal 10 3 3 3 4 5" xfId="9172" xr:uid="{00000000-0005-0000-0000-00000E2C0000}"/>
    <cellStyle name="Normal 10 3 3 3 4 5 2" xfId="21792" xr:uid="{00000000-0005-0000-0000-00000F2C0000}"/>
    <cellStyle name="Normal 10 3 3 3 4 5 2 2" xfId="57008" xr:uid="{00000000-0005-0000-0000-0000102C0000}"/>
    <cellStyle name="Normal 10 3 3 3 4 5 3" xfId="44411" xr:uid="{00000000-0005-0000-0000-0000112C0000}"/>
    <cellStyle name="Normal 10 3 3 3 4 5 4" xfId="34397" xr:uid="{00000000-0005-0000-0000-0000122C0000}"/>
    <cellStyle name="Normal 10 3 3 3 4 6" xfId="10965" xr:uid="{00000000-0005-0000-0000-0000132C0000}"/>
    <cellStyle name="Normal 10 3 3 3 4 6 2" xfId="23568" xr:uid="{00000000-0005-0000-0000-0000142C0000}"/>
    <cellStyle name="Normal 10 3 3 3 4 6 2 2" xfId="58784" xr:uid="{00000000-0005-0000-0000-0000152C0000}"/>
    <cellStyle name="Normal 10 3 3 3 4 6 3" xfId="46187" xr:uid="{00000000-0005-0000-0000-0000162C0000}"/>
    <cellStyle name="Normal 10 3 3 3 4 6 4" xfId="36173" xr:uid="{00000000-0005-0000-0000-0000172C0000}"/>
    <cellStyle name="Normal 10 3 3 3 4 7" xfId="15332" xr:uid="{00000000-0005-0000-0000-0000182C0000}"/>
    <cellStyle name="Normal 10 3 3 3 4 7 2" xfId="50548" xr:uid="{00000000-0005-0000-0000-0000192C0000}"/>
    <cellStyle name="Normal 10 3 3 3 4 7 3" xfId="27937" xr:uid="{00000000-0005-0000-0000-00001A2C0000}"/>
    <cellStyle name="Normal 10 3 3 3 4 8" xfId="13554" xr:uid="{00000000-0005-0000-0000-00001B2C0000}"/>
    <cellStyle name="Normal 10 3 3 3 4 8 2" xfId="48772" xr:uid="{00000000-0005-0000-0000-00001C2C0000}"/>
    <cellStyle name="Normal 10 3 3 3 4 9" xfId="37951" xr:uid="{00000000-0005-0000-0000-00001D2C0000}"/>
    <cellStyle name="Normal 10 3 3 3 5" xfId="3800" xr:uid="{00000000-0005-0000-0000-00001E2C0000}"/>
    <cellStyle name="Normal 10 3 3 3 5 2" xfId="8523" xr:uid="{00000000-0005-0000-0000-00001F2C0000}"/>
    <cellStyle name="Normal 10 3 3 3 5 2 2" xfId="21148" xr:uid="{00000000-0005-0000-0000-0000202C0000}"/>
    <cellStyle name="Normal 10 3 3 3 5 2 2 2" xfId="56364" xr:uid="{00000000-0005-0000-0000-0000212C0000}"/>
    <cellStyle name="Normal 10 3 3 3 5 2 3" xfId="43767" xr:uid="{00000000-0005-0000-0000-0000222C0000}"/>
    <cellStyle name="Normal 10 3 3 3 5 2 4" xfId="33753" xr:uid="{00000000-0005-0000-0000-0000232C0000}"/>
    <cellStyle name="Normal 10 3 3 3 5 3" xfId="10304" xr:uid="{00000000-0005-0000-0000-0000242C0000}"/>
    <cellStyle name="Normal 10 3 3 3 5 3 2" xfId="22924" xr:uid="{00000000-0005-0000-0000-0000252C0000}"/>
    <cellStyle name="Normal 10 3 3 3 5 3 2 2" xfId="58140" xr:uid="{00000000-0005-0000-0000-0000262C0000}"/>
    <cellStyle name="Normal 10 3 3 3 5 3 3" xfId="45543" xr:uid="{00000000-0005-0000-0000-0000272C0000}"/>
    <cellStyle name="Normal 10 3 3 3 5 3 4" xfId="35529" xr:uid="{00000000-0005-0000-0000-0000282C0000}"/>
    <cellStyle name="Normal 10 3 3 3 5 4" xfId="12099" xr:uid="{00000000-0005-0000-0000-0000292C0000}"/>
    <cellStyle name="Normal 10 3 3 3 5 4 2" xfId="24700" xr:uid="{00000000-0005-0000-0000-00002A2C0000}"/>
    <cellStyle name="Normal 10 3 3 3 5 4 2 2" xfId="59916" xr:uid="{00000000-0005-0000-0000-00002B2C0000}"/>
    <cellStyle name="Normal 10 3 3 3 5 4 3" xfId="47319" xr:uid="{00000000-0005-0000-0000-00002C2C0000}"/>
    <cellStyle name="Normal 10 3 3 3 5 4 4" xfId="37305" xr:uid="{00000000-0005-0000-0000-00002D2C0000}"/>
    <cellStyle name="Normal 10 3 3 3 5 5" xfId="16464" xr:uid="{00000000-0005-0000-0000-00002E2C0000}"/>
    <cellStyle name="Normal 10 3 3 3 5 5 2" xfId="51680" xr:uid="{00000000-0005-0000-0000-00002F2C0000}"/>
    <cellStyle name="Normal 10 3 3 3 5 5 3" xfId="29069" xr:uid="{00000000-0005-0000-0000-0000302C0000}"/>
    <cellStyle name="Normal 10 3 3 3 5 6" xfId="14686" xr:uid="{00000000-0005-0000-0000-0000312C0000}"/>
    <cellStyle name="Normal 10 3 3 3 5 6 2" xfId="49904" xr:uid="{00000000-0005-0000-0000-0000322C0000}"/>
    <cellStyle name="Normal 10 3 3 3 5 7" xfId="39083" xr:uid="{00000000-0005-0000-0000-0000332C0000}"/>
    <cellStyle name="Normal 10 3 3 3 5 8" xfId="27293" xr:uid="{00000000-0005-0000-0000-0000342C0000}"/>
    <cellStyle name="Normal 10 3 3 3 6" xfId="4140" xr:uid="{00000000-0005-0000-0000-0000352C0000}"/>
    <cellStyle name="Normal 10 3 3 3 6 2" xfId="16786" xr:uid="{00000000-0005-0000-0000-0000362C0000}"/>
    <cellStyle name="Normal 10 3 3 3 6 2 2" xfId="52002" xr:uid="{00000000-0005-0000-0000-0000372C0000}"/>
    <cellStyle name="Normal 10 3 3 3 6 2 3" xfId="29391" xr:uid="{00000000-0005-0000-0000-0000382C0000}"/>
    <cellStyle name="Normal 10 3 3 3 6 3" xfId="13232" xr:uid="{00000000-0005-0000-0000-0000392C0000}"/>
    <cellStyle name="Normal 10 3 3 3 6 3 2" xfId="48450" xr:uid="{00000000-0005-0000-0000-00003A2C0000}"/>
    <cellStyle name="Normal 10 3 3 3 6 4" xfId="39405" xr:uid="{00000000-0005-0000-0000-00003B2C0000}"/>
    <cellStyle name="Normal 10 3 3 3 6 5" xfId="25839" xr:uid="{00000000-0005-0000-0000-00003C2C0000}"/>
    <cellStyle name="Normal 10 3 3 3 7" xfId="5610" xr:uid="{00000000-0005-0000-0000-00003D2C0000}"/>
    <cellStyle name="Normal 10 3 3 3 7 2" xfId="18240" xr:uid="{00000000-0005-0000-0000-00003E2C0000}"/>
    <cellStyle name="Normal 10 3 3 3 7 2 2" xfId="53456" xr:uid="{00000000-0005-0000-0000-00003F2C0000}"/>
    <cellStyle name="Normal 10 3 3 3 7 3" xfId="40859" xr:uid="{00000000-0005-0000-0000-0000402C0000}"/>
    <cellStyle name="Normal 10 3 3 3 7 4" xfId="30845" xr:uid="{00000000-0005-0000-0000-0000412C0000}"/>
    <cellStyle name="Normal 10 3 3 3 8" xfId="7069" xr:uid="{00000000-0005-0000-0000-0000422C0000}"/>
    <cellStyle name="Normal 10 3 3 3 8 2" xfId="19694" xr:uid="{00000000-0005-0000-0000-0000432C0000}"/>
    <cellStyle name="Normal 10 3 3 3 8 2 2" xfId="54910" xr:uid="{00000000-0005-0000-0000-0000442C0000}"/>
    <cellStyle name="Normal 10 3 3 3 8 3" xfId="42313" xr:uid="{00000000-0005-0000-0000-0000452C0000}"/>
    <cellStyle name="Normal 10 3 3 3 8 4" xfId="32299" xr:uid="{00000000-0005-0000-0000-0000462C0000}"/>
    <cellStyle name="Normal 10 3 3 3 9" xfId="8850" xr:uid="{00000000-0005-0000-0000-0000472C0000}"/>
    <cellStyle name="Normal 10 3 3 3 9 2" xfId="21470" xr:uid="{00000000-0005-0000-0000-0000482C0000}"/>
    <cellStyle name="Normal 10 3 3 3 9 2 2" xfId="56686" xr:uid="{00000000-0005-0000-0000-0000492C0000}"/>
    <cellStyle name="Normal 10 3 3 3 9 3" xfId="44089" xr:uid="{00000000-0005-0000-0000-00004A2C0000}"/>
    <cellStyle name="Normal 10 3 3 3 9 4" xfId="34075" xr:uid="{00000000-0005-0000-0000-00004B2C0000}"/>
    <cellStyle name="Normal 10 3 3 4" xfId="2976" xr:uid="{00000000-0005-0000-0000-00004C2C0000}"/>
    <cellStyle name="Normal 10 3 3 4 10" xfId="25355" xr:uid="{00000000-0005-0000-0000-00004D2C0000}"/>
    <cellStyle name="Normal 10 3 3 4 11" xfId="60890" xr:uid="{00000000-0005-0000-0000-00004E2C0000}"/>
    <cellStyle name="Normal 10 3 3 4 2" xfId="4787" xr:uid="{00000000-0005-0000-0000-00004F2C0000}"/>
    <cellStyle name="Normal 10 3 3 4 2 2" xfId="17433" xr:uid="{00000000-0005-0000-0000-0000502C0000}"/>
    <cellStyle name="Normal 10 3 3 4 2 2 2" xfId="52649" xr:uid="{00000000-0005-0000-0000-0000512C0000}"/>
    <cellStyle name="Normal 10 3 3 4 2 2 3" xfId="30038" xr:uid="{00000000-0005-0000-0000-0000522C0000}"/>
    <cellStyle name="Normal 10 3 3 4 2 3" xfId="13879" xr:uid="{00000000-0005-0000-0000-0000532C0000}"/>
    <cellStyle name="Normal 10 3 3 4 2 3 2" xfId="49097" xr:uid="{00000000-0005-0000-0000-0000542C0000}"/>
    <cellStyle name="Normal 10 3 3 4 2 4" xfId="40052" xr:uid="{00000000-0005-0000-0000-0000552C0000}"/>
    <cellStyle name="Normal 10 3 3 4 2 5" xfId="26486" xr:uid="{00000000-0005-0000-0000-0000562C0000}"/>
    <cellStyle name="Normal 10 3 3 4 3" xfId="6257" xr:uid="{00000000-0005-0000-0000-0000572C0000}"/>
    <cellStyle name="Normal 10 3 3 4 3 2" xfId="18887" xr:uid="{00000000-0005-0000-0000-0000582C0000}"/>
    <cellStyle name="Normal 10 3 3 4 3 2 2" xfId="54103" xr:uid="{00000000-0005-0000-0000-0000592C0000}"/>
    <cellStyle name="Normal 10 3 3 4 3 3" xfId="41506" xr:uid="{00000000-0005-0000-0000-00005A2C0000}"/>
    <cellStyle name="Normal 10 3 3 4 3 4" xfId="31492" xr:uid="{00000000-0005-0000-0000-00005B2C0000}"/>
    <cellStyle name="Normal 10 3 3 4 4" xfId="7716" xr:uid="{00000000-0005-0000-0000-00005C2C0000}"/>
    <cellStyle name="Normal 10 3 3 4 4 2" xfId="20341" xr:uid="{00000000-0005-0000-0000-00005D2C0000}"/>
    <cellStyle name="Normal 10 3 3 4 4 2 2" xfId="55557" xr:uid="{00000000-0005-0000-0000-00005E2C0000}"/>
    <cellStyle name="Normal 10 3 3 4 4 3" xfId="42960" xr:uid="{00000000-0005-0000-0000-00005F2C0000}"/>
    <cellStyle name="Normal 10 3 3 4 4 4" xfId="32946" xr:uid="{00000000-0005-0000-0000-0000602C0000}"/>
    <cellStyle name="Normal 10 3 3 4 5" xfId="9497" xr:uid="{00000000-0005-0000-0000-0000612C0000}"/>
    <cellStyle name="Normal 10 3 3 4 5 2" xfId="22117" xr:uid="{00000000-0005-0000-0000-0000622C0000}"/>
    <cellStyle name="Normal 10 3 3 4 5 2 2" xfId="57333" xr:uid="{00000000-0005-0000-0000-0000632C0000}"/>
    <cellStyle name="Normal 10 3 3 4 5 3" xfId="44736" xr:uid="{00000000-0005-0000-0000-0000642C0000}"/>
    <cellStyle name="Normal 10 3 3 4 5 4" xfId="34722" xr:uid="{00000000-0005-0000-0000-0000652C0000}"/>
    <cellStyle name="Normal 10 3 3 4 6" xfId="11290" xr:uid="{00000000-0005-0000-0000-0000662C0000}"/>
    <cellStyle name="Normal 10 3 3 4 6 2" xfId="23893" xr:uid="{00000000-0005-0000-0000-0000672C0000}"/>
    <cellStyle name="Normal 10 3 3 4 6 2 2" xfId="59109" xr:uid="{00000000-0005-0000-0000-0000682C0000}"/>
    <cellStyle name="Normal 10 3 3 4 6 3" xfId="46512" xr:uid="{00000000-0005-0000-0000-0000692C0000}"/>
    <cellStyle name="Normal 10 3 3 4 6 4" xfId="36498" xr:uid="{00000000-0005-0000-0000-00006A2C0000}"/>
    <cellStyle name="Normal 10 3 3 4 7" xfId="15657" xr:uid="{00000000-0005-0000-0000-00006B2C0000}"/>
    <cellStyle name="Normal 10 3 3 4 7 2" xfId="50873" xr:uid="{00000000-0005-0000-0000-00006C2C0000}"/>
    <cellStyle name="Normal 10 3 3 4 7 3" xfId="28262" xr:uid="{00000000-0005-0000-0000-00006D2C0000}"/>
    <cellStyle name="Normal 10 3 3 4 8" xfId="12748" xr:uid="{00000000-0005-0000-0000-00006E2C0000}"/>
    <cellStyle name="Normal 10 3 3 4 8 2" xfId="47966" xr:uid="{00000000-0005-0000-0000-00006F2C0000}"/>
    <cellStyle name="Normal 10 3 3 4 9" xfId="38276" xr:uid="{00000000-0005-0000-0000-0000702C0000}"/>
    <cellStyle name="Normal 10 3 3 5" xfId="2810" xr:uid="{00000000-0005-0000-0000-0000712C0000}"/>
    <cellStyle name="Normal 10 3 3 5 10" xfId="25200" xr:uid="{00000000-0005-0000-0000-0000722C0000}"/>
    <cellStyle name="Normal 10 3 3 5 11" xfId="60735" xr:uid="{00000000-0005-0000-0000-0000732C0000}"/>
    <cellStyle name="Normal 10 3 3 5 2" xfId="4632" xr:uid="{00000000-0005-0000-0000-0000742C0000}"/>
    <cellStyle name="Normal 10 3 3 5 2 2" xfId="17278" xr:uid="{00000000-0005-0000-0000-0000752C0000}"/>
    <cellStyle name="Normal 10 3 3 5 2 2 2" xfId="52494" xr:uid="{00000000-0005-0000-0000-0000762C0000}"/>
    <cellStyle name="Normal 10 3 3 5 2 2 3" xfId="29883" xr:uid="{00000000-0005-0000-0000-0000772C0000}"/>
    <cellStyle name="Normal 10 3 3 5 2 3" xfId="13724" xr:uid="{00000000-0005-0000-0000-0000782C0000}"/>
    <cellStyle name="Normal 10 3 3 5 2 3 2" xfId="48942" xr:uid="{00000000-0005-0000-0000-0000792C0000}"/>
    <cellStyle name="Normal 10 3 3 5 2 4" xfId="39897" xr:uid="{00000000-0005-0000-0000-00007A2C0000}"/>
    <cellStyle name="Normal 10 3 3 5 2 5" xfId="26331" xr:uid="{00000000-0005-0000-0000-00007B2C0000}"/>
    <cellStyle name="Normal 10 3 3 5 3" xfId="6102" xr:uid="{00000000-0005-0000-0000-00007C2C0000}"/>
    <cellStyle name="Normal 10 3 3 5 3 2" xfId="18732" xr:uid="{00000000-0005-0000-0000-00007D2C0000}"/>
    <cellStyle name="Normal 10 3 3 5 3 2 2" xfId="53948" xr:uid="{00000000-0005-0000-0000-00007E2C0000}"/>
    <cellStyle name="Normal 10 3 3 5 3 3" xfId="41351" xr:uid="{00000000-0005-0000-0000-00007F2C0000}"/>
    <cellStyle name="Normal 10 3 3 5 3 4" xfId="31337" xr:uid="{00000000-0005-0000-0000-0000802C0000}"/>
    <cellStyle name="Normal 10 3 3 5 4" xfId="7561" xr:uid="{00000000-0005-0000-0000-0000812C0000}"/>
    <cellStyle name="Normal 10 3 3 5 4 2" xfId="20186" xr:uid="{00000000-0005-0000-0000-0000822C0000}"/>
    <cellStyle name="Normal 10 3 3 5 4 2 2" xfId="55402" xr:uid="{00000000-0005-0000-0000-0000832C0000}"/>
    <cellStyle name="Normal 10 3 3 5 4 3" xfId="42805" xr:uid="{00000000-0005-0000-0000-0000842C0000}"/>
    <cellStyle name="Normal 10 3 3 5 4 4" xfId="32791" xr:uid="{00000000-0005-0000-0000-0000852C0000}"/>
    <cellStyle name="Normal 10 3 3 5 5" xfId="9342" xr:uid="{00000000-0005-0000-0000-0000862C0000}"/>
    <cellStyle name="Normal 10 3 3 5 5 2" xfId="21962" xr:uid="{00000000-0005-0000-0000-0000872C0000}"/>
    <cellStyle name="Normal 10 3 3 5 5 2 2" xfId="57178" xr:uid="{00000000-0005-0000-0000-0000882C0000}"/>
    <cellStyle name="Normal 10 3 3 5 5 3" xfId="44581" xr:uid="{00000000-0005-0000-0000-0000892C0000}"/>
    <cellStyle name="Normal 10 3 3 5 5 4" xfId="34567" xr:uid="{00000000-0005-0000-0000-00008A2C0000}"/>
    <cellStyle name="Normal 10 3 3 5 6" xfId="11135" xr:uid="{00000000-0005-0000-0000-00008B2C0000}"/>
    <cellStyle name="Normal 10 3 3 5 6 2" xfId="23738" xr:uid="{00000000-0005-0000-0000-00008C2C0000}"/>
    <cellStyle name="Normal 10 3 3 5 6 2 2" xfId="58954" xr:uid="{00000000-0005-0000-0000-00008D2C0000}"/>
    <cellStyle name="Normal 10 3 3 5 6 3" xfId="46357" xr:uid="{00000000-0005-0000-0000-00008E2C0000}"/>
    <cellStyle name="Normal 10 3 3 5 6 4" xfId="36343" xr:uid="{00000000-0005-0000-0000-00008F2C0000}"/>
    <cellStyle name="Normal 10 3 3 5 7" xfId="15502" xr:uid="{00000000-0005-0000-0000-0000902C0000}"/>
    <cellStyle name="Normal 10 3 3 5 7 2" xfId="50718" xr:uid="{00000000-0005-0000-0000-0000912C0000}"/>
    <cellStyle name="Normal 10 3 3 5 7 3" xfId="28107" xr:uid="{00000000-0005-0000-0000-0000922C0000}"/>
    <cellStyle name="Normal 10 3 3 5 8" xfId="12593" xr:uid="{00000000-0005-0000-0000-0000932C0000}"/>
    <cellStyle name="Normal 10 3 3 5 8 2" xfId="47811" xr:uid="{00000000-0005-0000-0000-0000942C0000}"/>
    <cellStyle name="Normal 10 3 3 5 9" xfId="38121" xr:uid="{00000000-0005-0000-0000-0000952C0000}"/>
    <cellStyle name="Normal 10 3 3 6" xfId="3323" xr:uid="{00000000-0005-0000-0000-0000962C0000}"/>
    <cellStyle name="Normal 10 3 3 6 10" xfId="26818" xr:uid="{00000000-0005-0000-0000-0000972C0000}"/>
    <cellStyle name="Normal 10 3 3 6 11" xfId="61222" xr:uid="{00000000-0005-0000-0000-0000982C0000}"/>
    <cellStyle name="Normal 10 3 3 6 2" xfId="5119" xr:uid="{00000000-0005-0000-0000-0000992C0000}"/>
    <cellStyle name="Normal 10 3 3 6 2 2" xfId="17765" xr:uid="{00000000-0005-0000-0000-00009A2C0000}"/>
    <cellStyle name="Normal 10 3 3 6 2 2 2" xfId="52981" xr:uid="{00000000-0005-0000-0000-00009B2C0000}"/>
    <cellStyle name="Normal 10 3 3 6 2 3" xfId="40384" xr:uid="{00000000-0005-0000-0000-00009C2C0000}"/>
    <cellStyle name="Normal 10 3 3 6 2 4" xfId="30370" xr:uid="{00000000-0005-0000-0000-00009D2C0000}"/>
    <cellStyle name="Normal 10 3 3 6 3" xfId="6589" xr:uid="{00000000-0005-0000-0000-00009E2C0000}"/>
    <cellStyle name="Normal 10 3 3 6 3 2" xfId="19219" xr:uid="{00000000-0005-0000-0000-00009F2C0000}"/>
    <cellStyle name="Normal 10 3 3 6 3 2 2" xfId="54435" xr:uid="{00000000-0005-0000-0000-0000A02C0000}"/>
    <cellStyle name="Normal 10 3 3 6 3 3" xfId="41838" xr:uid="{00000000-0005-0000-0000-0000A12C0000}"/>
    <cellStyle name="Normal 10 3 3 6 3 4" xfId="31824" xr:uid="{00000000-0005-0000-0000-0000A22C0000}"/>
    <cellStyle name="Normal 10 3 3 6 4" xfId="8048" xr:uid="{00000000-0005-0000-0000-0000A32C0000}"/>
    <cellStyle name="Normal 10 3 3 6 4 2" xfId="20673" xr:uid="{00000000-0005-0000-0000-0000A42C0000}"/>
    <cellStyle name="Normal 10 3 3 6 4 2 2" xfId="55889" xr:uid="{00000000-0005-0000-0000-0000A52C0000}"/>
    <cellStyle name="Normal 10 3 3 6 4 3" xfId="43292" xr:uid="{00000000-0005-0000-0000-0000A62C0000}"/>
    <cellStyle name="Normal 10 3 3 6 4 4" xfId="33278" xr:uid="{00000000-0005-0000-0000-0000A72C0000}"/>
    <cellStyle name="Normal 10 3 3 6 5" xfId="9829" xr:uid="{00000000-0005-0000-0000-0000A82C0000}"/>
    <cellStyle name="Normal 10 3 3 6 5 2" xfId="22449" xr:uid="{00000000-0005-0000-0000-0000A92C0000}"/>
    <cellStyle name="Normal 10 3 3 6 5 2 2" xfId="57665" xr:uid="{00000000-0005-0000-0000-0000AA2C0000}"/>
    <cellStyle name="Normal 10 3 3 6 5 3" xfId="45068" xr:uid="{00000000-0005-0000-0000-0000AB2C0000}"/>
    <cellStyle name="Normal 10 3 3 6 5 4" xfId="35054" xr:uid="{00000000-0005-0000-0000-0000AC2C0000}"/>
    <cellStyle name="Normal 10 3 3 6 6" xfId="11622" xr:uid="{00000000-0005-0000-0000-0000AD2C0000}"/>
    <cellStyle name="Normal 10 3 3 6 6 2" xfId="24225" xr:uid="{00000000-0005-0000-0000-0000AE2C0000}"/>
    <cellStyle name="Normal 10 3 3 6 6 2 2" xfId="59441" xr:uid="{00000000-0005-0000-0000-0000AF2C0000}"/>
    <cellStyle name="Normal 10 3 3 6 6 3" xfId="46844" xr:uid="{00000000-0005-0000-0000-0000B02C0000}"/>
    <cellStyle name="Normal 10 3 3 6 6 4" xfId="36830" xr:uid="{00000000-0005-0000-0000-0000B12C0000}"/>
    <cellStyle name="Normal 10 3 3 6 7" xfId="15989" xr:uid="{00000000-0005-0000-0000-0000B22C0000}"/>
    <cellStyle name="Normal 10 3 3 6 7 2" xfId="51205" xr:uid="{00000000-0005-0000-0000-0000B32C0000}"/>
    <cellStyle name="Normal 10 3 3 6 7 3" xfId="28594" xr:uid="{00000000-0005-0000-0000-0000B42C0000}"/>
    <cellStyle name="Normal 10 3 3 6 8" xfId="14211" xr:uid="{00000000-0005-0000-0000-0000B52C0000}"/>
    <cellStyle name="Normal 10 3 3 6 8 2" xfId="49429" xr:uid="{00000000-0005-0000-0000-0000B62C0000}"/>
    <cellStyle name="Normal 10 3 3 6 9" xfId="38608" xr:uid="{00000000-0005-0000-0000-0000B72C0000}"/>
    <cellStyle name="Normal 10 3 3 7" xfId="2480" xr:uid="{00000000-0005-0000-0000-0000B82C0000}"/>
    <cellStyle name="Normal 10 3 3 7 10" xfId="26009" xr:uid="{00000000-0005-0000-0000-0000B92C0000}"/>
    <cellStyle name="Normal 10 3 3 7 11" xfId="60413" xr:uid="{00000000-0005-0000-0000-0000BA2C0000}"/>
    <cellStyle name="Normal 10 3 3 7 2" xfId="4310" xr:uid="{00000000-0005-0000-0000-0000BB2C0000}"/>
    <cellStyle name="Normal 10 3 3 7 2 2" xfId="16956" xr:uid="{00000000-0005-0000-0000-0000BC2C0000}"/>
    <cellStyle name="Normal 10 3 3 7 2 2 2" xfId="52172" xr:uid="{00000000-0005-0000-0000-0000BD2C0000}"/>
    <cellStyle name="Normal 10 3 3 7 2 3" xfId="39575" xr:uid="{00000000-0005-0000-0000-0000BE2C0000}"/>
    <cellStyle name="Normal 10 3 3 7 2 4" xfId="29561" xr:uid="{00000000-0005-0000-0000-0000BF2C0000}"/>
    <cellStyle name="Normal 10 3 3 7 3" xfId="5780" xr:uid="{00000000-0005-0000-0000-0000C02C0000}"/>
    <cellStyle name="Normal 10 3 3 7 3 2" xfId="18410" xr:uid="{00000000-0005-0000-0000-0000C12C0000}"/>
    <cellStyle name="Normal 10 3 3 7 3 2 2" xfId="53626" xr:uid="{00000000-0005-0000-0000-0000C22C0000}"/>
    <cellStyle name="Normal 10 3 3 7 3 3" xfId="41029" xr:uid="{00000000-0005-0000-0000-0000C32C0000}"/>
    <cellStyle name="Normal 10 3 3 7 3 4" xfId="31015" xr:uid="{00000000-0005-0000-0000-0000C42C0000}"/>
    <cellStyle name="Normal 10 3 3 7 4" xfId="7239" xr:uid="{00000000-0005-0000-0000-0000C52C0000}"/>
    <cellStyle name="Normal 10 3 3 7 4 2" xfId="19864" xr:uid="{00000000-0005-0000-0000-0000C62C0000}"/>
    <cellStyle name="Normal 10 3 3 7 4 2 2" xfId="55080" xr:uid="{00000000-0005-0000-0000-0000C72C0000}"/>
    <cellStyle name="Normal 10 3 3 7 4 3" xfId="42483" xr:uid="{00000000-0005-0000-0000-0000C82C0000}"/>
    <cellStyle name="Normal 10 3 3 7 4 4" xfId="32469" xr:uid="{00000000-0005-0000-0000-0000C92C0000}"/>
    <cellStyle name="Normal 10 3 3 7 5" xfId="9020" xr:uid="{00000000-0005-0000-0000-0000CA2C0000}"/>
    <cellStyle name="Normal 10 3 3 7 5 2" xfId="21640" xr:uid="{00000000-0005-0000-0000-0000CB2C0000}"/>
    <cellStyle name="Normal 10 3 3 7 5 2 2" xfId="56856" xr:uid="{00000000-0005-0000-0000-0000CC2C0000}"/>
    <cellStyle name="Normal 10 3 3 7 5 3" xfId="44259" xr:uid="{00000000-0005-0000-0000-0000CD2C0000}"/>
    <cellStyle name="Normal 10 3 3 7 5 4" xfId="34245" xr:uid="{00000000-0005-0000-0000-0000CE2C0000}"/>
    <cellStyle name="Normal 10 3 3 7 6" xfId="10813" xr:uid="{00000000-0005-0000-0000-0000CF2C0000}"/>
    <cellStyle name="Normal 10 3 3 7 6 2" xfId="23416" xr:uid="{00000000-0005-0000-0000-0000D02C0000}"/>
    <cellStyle name="Normal 10 3 3 7 6 2 2" xfId="58632" xr:uid="{00000000-0005-0000-0000-0000D12C0000}"/>
    <cellStyle name="Normal 10 3 3 7 6 3" xfId="46035" xr:uid="{00000000-0005-0000-0000-0000D22C0000}"/>
    <cellStyle name="Normal 10 3 3 7 6 4" xfId="36021" xr:uid="{00000000-0005-0000-0000-0000D32C0000}"/>
    <cellStyle name="Normal 10 3 3 7 7" xfId="15180" xr:uid="{00000000-0005-0000-0000-0000D42C0000}"/>
    <cellStyle name="Normal 10 3 3 7 7 2" xfId="50396" xr:uid="{00000000-0005-0000-0000-0000D52C0000}"/>
    <cellStyle name="Normal 10 3 3 7 7 3" xfId="27785" xr:uid="{00000000-0005-0000-0000-0000D62C0000}"/>
    <cellStyle name="Normal 10 3 3 7 8" xfId="13402" xr:uid="{00000000-0005-0000-0000-0000D72C0000}"/>
    <cellStyle name="Normal 10 3 3 7 8 2" xfId="48620" xr:uid="{00000000-0005-0000-0000-0000D82C0000}"/>
    <cellStyle name="Normal 10 3 3 7 9" xfId="37799" xr:uid="{00000000-0005-0000-0000-0000D92C0000}"/>
    <cellStyle name="Normal 10 3 3 8" xfId="3647" xr:uid="{00000000-0005-0000-0000-0000DA2C0000}"/>
    <cellStyle name="Normal 10 3 3 8 2" xfId="8371" xr:uid="{00000000-0005-0000-0000-0000DB2C0000}"/>
    <cellStyle name="Normal 10 3 3 8 2 2" xfId="20996" xr:uid="{00000000-0005-0000-0000-0000DC2C0000}"/>
    <cellStyle name="Normal 10 3 3 8 2 2 2" xfId="56212" xr:uid="{00000000-0005-0000-0000-0000DD2C0000}"/>
    <cellStyle name="Normal 10 3 3 8 2 3" xfId="43615" xr:uid="{00000000-0005-0000-0000-0000DE2C0000}"/>
    <cellStyle name="Normal 10 3 3 8 2 4" xfId="33601" xr:uid="{00000000-0005-0000-0000-0000DF2C0000}"/>
    <cellStyle name="Normal 10 3 3 8 3" xfId="10152" xr:uid="{00000000-0005-0000-0000-0000E02C0000}"/>
    <cellStyle name="Normal 10 3 3 8 3 2" xfId="22772" xr:uid="{00000000-0005-0000-0000-0000E12C0000}"/>
    <cellStyle name="Normal 10 3 3 8 3 2 2" xfId="57988" xr:uid="{00000000-0005-0000-0000-0000E22C0000}"/>
    <cellStyle name="Normal 10 3 3 8 3 3" xfId="45391" xr:uid="{00000000-0005-0000-0000-0000E32C0000}"/>
    <cellStyle name="Normal 10 3 3 8 3 4" xfId="35377" xr:uid="{00000000-0005-0000-0000-0000E42C0000}"/>
    <cellStyle name="Normal 10 3 3 8 4" xfId="11947" xr:uid="{00000000-0005-0000-0000-0000E52C0000}"/>
    <cellStyle name="Normal 10 3 3 8 4 2" xfId="24548" xr:uid="{00000000-0005-0000-0000-0000E62C0000}"/>
    <cellStyle name="Normal 10 3 3 8 4 2 2" xfId="59764" xr:uid="{00000000-0005-0000-0000-0000E72C0000}"/>
    <cellStyle name="Normal 10 3 3 8 4 3" xfId="47167" xr:uid="{00000000-0005-0000-0000-0000E82C0000}"/>
    <cellStyle name="Normal 10 3 3 8 4 4" xfId="37153" xr:uid="{00000000-0005-0000-0000-0000E92C0000}"/>
    <cellStyle name="Normal 10 3 3 8 5" xfId="16312" xr:uid="{00000000-0005-0000-0000-0000EA2C0000}"/>
    <cellStyle name="Normal 10 3 3 8 5 2" xfId="51528" xr:uid="{00000000-0005-0000-0000-0000EB2C0000}"/>
    <cellStyle name="Normal 10 3 3 8 5 3" xfId="28917" xr:uid="{00000000-0005-0000-0000-0000EC2C0000}"/>
    <cellStyle name="Normal 10 3 3 8 6" xfId="14534" xr:uid="{00000000-0005-0000-0000-0000ED2C0000}"/>
    <cellStyle name="Normal 10 3 3 8 6 2" xfId="49752" xr:uid="{00000000-0005-0000-0000-0000EE2C0000}"/>
    <cellStyle name="Normal 10 3 3 8 7" xfId="38931" xr:uid="{00000000-0005-0000-0000-0000EF2C0000}"/>
    <cellStyle name="Normal 10 3 3 8 8" xfId="27141" xr:uid="{00000000-0005-0000-0000-0000F02C0000}"/>
    <cellStyle name="Normal 10 3 3 9" xfId="3977" xr:uid="{00000000-0005-0000-0000-0000F12C0000}"/>
    <cellStyle name="Normal 10 3 3 9 2" xfId="16634" xr:uid="{00000000-0005-0000-0000-0000F22C0000}"/>
    <cellStyle name="Normal 10 3 3 9 2 2" xfId="51850" xr:uid="{00000000-0005-0000-0000-0000F32C0000}"/>
    <cellStyle name="Normal 10 3 3 9 2 3" xfId="29239" xr:uid="{00000000-0005-0000-0000-0000F42C0000}"/>
    <cellStyle name="Normal 10 3 3 9 3" xfId="13080" xr:uid="{00000000-0005-0000-0000-0000F52C0000}"/>
    <cellStyle name="Normal 10 3 3 9 3 2" xfId="48298" xr:uid="{00000000-0005-0000-0000-0000F62C0000}"/>
    <cellStyle name="Normal 10 3 3 9 4" xfId="39253" xr:uid="{00000000-0005-0000-0000-0000F72C0000}"/>
    <cellStyle name="Normal 10 3 3 9 5" xfId="25687" xr:uid="{00000000-0005-0000-0000-0000F82C0000}"/>
    <cellStyle name="Normal 10 3 3_District Target Attainment" xfId="991" xr:uid="{00000000-0005-0000-0000-0000F92C0000}"/>
    <cellStyle name="Normal 10 3 4" xfId="992" xr:uid="{00000000-0005-0000-0000-0000FA2C0000}"/>
    <cellStyle name="Normal 10 3 4 10" xfId="6987" xr:uid="{00000000-0005-0000-0000-0000FB2C0000}"/>
    <cellStyle name="Normal 10 3 4 10 2" xfId="19613" xr:uid="{00000000-0005-0000-0000-0000FC2C0000}"/>
    <cellStyle name="Normal 10 3 4 10 2 2" xfId="54829" xr:uid="{00000000-0005-0000-0000-0000FD2C0000}"/>
    <cellStyle name="Normal 10 3 4 10 3" xfId="42232" xr:uid="{00000000-0005-0000-0000-0000FE2C0000}"/>
    <cellStyle name="Normal 10 3 4 10 4" xfId="32218" xr:uid="{00000000-0005-0000-0000-0000FF2C0000}"/>
    <cellStyle name="Normal 10 3 4 11" xfId="8768" xr:uid="{00000000-0005-0000-0000-0000002D0000}"/>
    <cellStyle name="Normal 10 3 4 11 2" xfId="21389" xr:uid="{00000000-0005-0000-0000-0000012D0000}"/>
    <cellStyle name="Normal 10 3 4 11 2 2" xfId="56605" xr:uid="{00000000-0005-0000-0000-0000022D0000}"/>
    <cellStyle name="Normal 10 3 4 11 3" xfId="44008" xr:uid="{00000000-0005-0000-0000-0000032D0000}"/>
    <cellStyle name="Normal 10 3 4 11 4" xfId="33994" xr:uid="{00000000-0005-0000-0000-0000042D0000}"/>
    <cellStyle name="Normal 10 3 4 12" xfId="10512" xr:uid="{00000000-0005-0000-0000-0000052D0000}"/>
    <cellStyle name="Normal 10 3 4 12 2" xfId="23123" xr:uid="{00000000-0005-0000-0000-0000062D0000}"/>
    <cellStyle name="Normal 10 3 4 12 2 2" xfId="58339" xr:uid="{00000000-0005-0000-0000-0000072D0000}"/>
    <cellStyle name="Normal 10 3 4 12 3" xfId="45742" xr:uid="{00000000-0005-0000-0000-0000082D0000}"/>
    <cellStyle name="Normal 10 3 4 12 4" xfId="35728" xr:uid="{00000000-0005-0000-0000-0000092D0000}"/>
    <cellStyle name="Normal 10 3 4 13" xfId="14928" xr:uid="{00000000-0005-0000-0000-00000A2D0000}"/>
    <cellStyle name="Normal 10 3 4 13 2" xfId="50145" xr:uid="{00000000-0005-0000-0000-00000B2D0000}"/>
    <cellStyle name="Normal 10 3 4 13 3" xfId="27534" xr:uid="{00000000-0005-0000-0000-00000C2D0000}"/>
    <cellStyle name="Normal 10 3 4 14" xfId="12342" xr:uid="{00000000-0005-0000-0000-00000D2D0000}"/>
    <cellStyle name="Normal 10 3 4 14 2" xfId="47560" xr:uid="{00000000-0005-0000-0000-00000E2D0000}"/>
    <cellStyle name="Normal 10 3 4 15" xfId="37547" xr:uid="{00000000-0005-0000-0000-00000F2D0000}"/>
    <cellStyle name="Normal 10 3 4 16" xfId="24949" xr:uid="{00000000-0005-0000-0000-0000102D0000}"/>
    <cellStyle name="Normal 10 3 4 17" xfId="60162" xr:uid="{00000000-0005-0000-0000-0000112D0000}"/>
    <cellStyle name="Normal 10 3 4 2" xfId="993" xr:uid="{00000000-0005-0000-0000-0000122D0000}"/>
    <cellStyle name="Normal 10 3 4 2 10" xfId="10513" xr:uid="{00000000-0005-0000-0000-0000132D0000}"/>
    <cellStyle name="Normal 10 3 4 2 10 2" xfId="23124" xr:uid="{00000000-0005-0000-0000-0000142D0000}"/>
    <cellStyle name="Normal 10 3 4 2 10 2 2" xfId="58340" xr:uid="{00000000-0005-0000-0000-0000152D0000}"/>
    <cellStyle name="Normal 10 3 4 2 10 3" xfId="45743" xr:uid="{00000000-0005-0000-0000-0000162D0000}"/>
    <cellStyle name="Normal 10 3 4 2 10 4" xfId="35729" xr:uid="{00000000-0005-0000-0000-0000172D0000}"/>
    <cellStyle name="Normal 10 3 4 2 11" xfId="15083" xr:uid="{00000000-0005-0000-0000-0000182D0000}"/>
    <cellStyle name="Normal 10 3 4 2 11 2" xfId="50299" xr:uid="{00000000-0005-0000-0000-0000192D0000}"/>
    <cellStyle name="Normal 10 3 4 2 11 3" xfId="27688" xr:uid="{00000000-0005-0000-0000-00001A2D0000}"/>
    <cellStyle name="Normal 10 3 4 2 12" xfId="12496" xr:uid="{00000000-0005-0000-0000-00001B2D0000}"/>
    <cellStyle name="Normal 10 3 4 2 12 2" xfId="47714" xr:uid="{00000000-0005-0000-0000-00001C2D0000}"/>
    <cellStyle name="Normal 10 3 4 2 13" xfId="37702" xr:uid="{00000000-0005-0000-0000-00001D2D0000}"/>
    <cellStyle name="Normal 10 3 4 2 14" xfId="25103" xr:uid="{00000000-0005-0000-0000-00001E2D0000}"/>
    <cellStyle name="Normal 10 3 4 2 15" xfId="60316" xr:uid="{00000000-0005-0000-0000-00001F2D0000}"/>
    <cellStyle name="Normal 10 3 4 2 2" xfId="3219" xr:uid="{00000000-0005-0000-0000-0000202D0000}"/>
    <cellStyle name="Normal 10 3 4 2 2 10" xfId="25587" xr:uid="{00000000-0005-0000-0000-0000212D0000}"/>
    <cellStyle name="Normal 10 3 4 2 2 11" xfId="61122" xr:uid="{00000000-0005-0000-0000-0000222D0000}"/>
    <cellStyle name="Normal 10 3 4 2 2 2" xfId="5019" xr:uid="{00000000-0005-0000-0000-0000232D0000}"/>
    <cellStyle name="Normal 10 3 4 2 2 2 2" xfId="17665" xr:uid="{00000000-0005-0000-0000-0000242D0000}"/>
    <cellStyle name="Normal 10 3 4 2 2 2 2 2" xfId="52881" xr:uid="{00000000-0005-0000-0000-0000252D0000}"/>
    <cellStyle name="Normal 10 3 4 2 2 2 2 3" xfId="30270" xr:uid="{00000000-0005-0000-0000-0000262D0000}"/>
    <cellStyle name="Normal 10 3 4 2 2 2 3" xfId="14111" xr:uid="{00000000-0005-0000-0000-0000272D0000}"/>
    <cellStyle name="Normal 10 3 4 2 2 2 3 2" xfId="49329" xr:uid="{00000000-0005-0000-0000-0000282D0000}"/>
    <cellStyle name="Normal 10 3 4 2 2 2 4" xfId="40284" xr:uid="{00000000-0005-0000-0000-0000292D0000}"/>
    <cellStyle name="Normal 10 3 4 2 2 2 5" xfId="26718" xr:uid="{00000000-0005-0000-0000-00002A2D0000}"/>
    <cellStyle name="Normal 10 3 4 2 2 3" xfId="6489" xr:uid="{00000000-0005-0000-0000-00002B2D0000}"/>
    <cellStyle name="Normal 10 3 4 2 2 3 2" xfId="19119" xr:uid="{00000000-0005-0000-0000-00002C2D0000}"/>
    <cellStyle name="Normal 10 3 4 2 2 3 2 2" xfId="54335" xr:uid="{00000000-0005-0000-0000-00002D2D0000}"/>
    <cellStyle name="Normal 10 3 4 2 2 3 3" xfId="41738" xr:uid="{00000000-0005-0000-0000-00002E2D0000}"/>
    <cellStyle name="Normal 10 3 4 2 2 3 4" xfId="31724" xr:uid="{00000000-0005-0000-0000-00002F2D0000}"/>
    <cellStyle name="Normal 10 3 4 2 2 4" xfId="7948" xr:uid="{00000000-0005-0000-0000-0000302D0000}"/>
    <cellStyle name="Normal 10 3 4 2 2 4 2" xfId="20573" xr:uid="{00000000-0005-0000-0000-0000312D0000}"/>
    <cellStyle name="Normal 10 3 4 2 2 4 2 2" xfId="55789" xr:uid="{00000000-0005-0000-0000-0000322D0000}"/>
    <cellStyle name="Normal 10 3 4 2 2 4 3" xfId="43192" xr:uid="{00000000-0005-0000-0000-0000332D0000}"/>
    <cellStyle name="Normal 10 3 4 2 2 4 4" xfId="33178" xr:uid="{00000000-0005-0000-0000-0000342D0000}"/>
    <cellStyle name="Normal 10 3 4 2 2 5" xfId="9729" xr:uid="{00000000-0005-0000-0000-0000352D0000}"/>
    <cellStyle name="Normal 10 3 4 2 2 5 2" xfId="22349" xr:uid="{00000000-0005-0000-0000-0000362D0000}"/>
    <cellStyle name="Normal 10 3 4 2 2 5 2 2" xfId="57565" xr:uid="{00000000-0005-0000-0000-0000372D0000}"/>
    <cellStyle name="Normal 10 3 4 2 2 5 3" xfId="44968" xr:uid="{00000000-0005-0000-0000-0000382D0000}"/>
    <cellStyle name="Normal 10 3 4 2 2 5 4" xfId="34954" xr:uid="{00000000-0005-0000-0000-0000392D0000}"/>
    <cellStyle name="Normal 10 3 4 2 2 6" xfId="11522" xr:uid="{00000000-0005-0000-0000-00003A2D0000}"/>
    <cellStyle name="Normal 10 3 4 2 2 6 2" xfId="24125" xr:uid="{00000000-0005-0000-0000-00003B2D0000}"/>
    <cellStyle name="Normal 10 3 4 2 2 6 2 2" xfId="59341" xr:uid="{00000000-0005-0000-0000-00003C2D0000}"/>
    <cellStyle name="Normal 10 3 4 2 2 6 3" xfId="46744" xr:uid="{00000000-0005-0000-0000-00003D2D0000}"/>
    <cellStyle name="Normal 10 3 4 2 2 6 4" xfId="36730" xr:uid="{00000000-0005-0000-0000-00003E2D0000}"/>
    <cellStyle name="Normal 10 3 4 2 2 7" xfId="15889" xr:uid="{00000000-0005-0000-0000-00003F2D0000}"/>
    <cellStyle name="Normal 10 3 4 2 2 7 2" xfId="51105" xr:uid="{00000000-0005-0000-0000-0000402D0000}"/>
    <cellStyle name="Normal 10 3 4 2 2 7 3" xfId="28494" xr:uid="{00000000-0005-0000-0000-0000412D0000}"/>
    <cellStyle name="Normal 10 3 4 2 2 8" xfId="12980" xr:uid="{00000000-0005-0000-0000-0000422D0000}"/>
    <cellStyle name="Normal 10 3 4 2 2 8 2" xfId="48198" xr:uid="{00000000-0005-0000-0000-0000432D0000}"/>
    <cellStyle name="Normal 10 3 4 2 2 9" xfId="38508" xr:uid="{00000000-0005-0000-0000-0000442D0000}"/>
    <cellStyle name="Normal 10 3 4 2 3" xfId="3548" xr:uid="{00000000-0005-0000-0000-0000452D0000}"/>
    <cellStyle name="Normal 10 3 4 2 3 10" xfId="27043" xr:uid="{00000000-0005-0000-0000-0000462D0000}"/>
    <cellStyle name="Normal 10 3 4 2 3 11" xfId="61447" xr:uid="{00000000-0005-0000-0000-0000472D0000}"/>
    <cellStyle name="Normal 10 3 4 2 3 2" xfId="5344" xr:uid="{00000000-0005-0000-0000-0000482D0000}"/>
    <cellStyle name="Normal 10 3 4 2 3 2 2" xfId="17990" xr:uid="{00000000-0005-0000-0000-0000492D0000}"/>
    <cellStyle name="Normal 10 3 4 2 3 2 2 2" xfId="53206" xr:uid="{00000000-0005-0000-0000-00004A2D0000}"/>
    <cellStyle name="Normal 10 3 4 2 3 2 3" xfId="40609" xr:uid="{00000000-0005-0000-0000-00004B2D0000}"/>
    <cellStyle name="Normal 10 3 4 2 3 2 4" xfId="30595" xr:uid="{00000000-0005-0000-0000-00004C2D0000}"/>
    <cellStyle name="Normal 10 3 4 2 3 3" xfId="6814" xr:uid="{00000000-0005-0000-0000-00004D2D0000}"/>
    <cellStyle name="Normal 10 3 4 2 3 3 2" xfId="19444" xr:uid="{00000000-0005-0000-0000-00004E2D0000}"/>
    <cellStyle name="Normal 10 3 4 2 3 3 2 2" xfId="54660" xr:uid="{00000000-0005-0000-0000-00004F2D0000}"/>
    <cellStyle name="Normal 10 3 4 2 3 3 3" xfId="42063" xr:uid="{00000000-0005-0000-0000-0000502D0000}"/>
    <cellStyle name="Normal 10 3 4 2 3 3 4" xfId="32049" xr:uid="{00000000-0005-0000-0000-0000512D0000}"/>
    <cellStyle name="Normal 10 3 4 2 3 4" xfId="8273" xr:uid="{00000000-0005-0000-0000-0000522D0000}"/>
    <cellStyle name="Normal 10 3 4 2 3 4 2" xfId="20898" xr:uid="{00000000-0005-0000-0000-0000532D0000}"/>
    <cellStyle name="Normal 10 3 4 2 3 4 2 2" xfId="56114" xr:uid="{00000000-0005-0000-0000-0000542D0000}"/>
    <cellStyle name="Normal 10 3 4 2 3 4 3" xfId="43517" xr:uid="{00000000-0005-0000-0000-0000552D0000}"/>
    <cellStyle name="Normal 10 3 4 2 3 4 4" xfId="33503" xr:uid="{00000000-0005-0000-0000-0000562D0000}"/>
    <cellStyle name="Normal 10 3 4 2 3 5" xfId="10054" xr:uid="{00000000-0005-0000-0000-0000572D0000}"/>
    <cellStyle name="Normal 10 3 4 2 3 5 2" xfId="22674" xr:uid="{00000000-0005-0000-0000-0000582D0000}"/>
    <cellStyle name="Normal 10 3 4 2 3 5 2 2" xfId="57890" xr:uid="{00000000-0005-0000-0000-0000592D0000}"/>
    <cellStyle name="Normal 10 3 4 2 3 5 3" xfId="45293" xr:uid="{00000000-0005-0000-0000-00005A2D0000}"/>
    <cellStyle name="Normal 10 3 4 2 3 5 4" xfId="35279" xr:uid="{00000000-0005-0000-0000-00005B2D0000}"/>
    <cellStyle name="Normal 10 3 4 2 3 6" xfId="11847" xr:uid="{00000000-0005-0000-0000-00005C2D0000}"/>
    <cellStyle name="Normal 10 3 4 2 3 6 2" xfId="24450" xr:uid="{00000000-0005-0000-0000-00005D2D0000}"/>
    <cellStyle name="Normal 10 3 4 2 3 6 2 2" xfId="59666" xr:uid="{00000000-0005-0000-0000-00005E2D0000}"/>
    <cellStyle name="Normal 10 3 4 2 3 6 3" xfId="47069" xr:uid="{00000000-0005-0000-0000-00005F2D0000}"/>
    <cellStyle name="Normal 10 3 4 2 3 6 4" xfId="37055" xr:uid="{00000000-0005-0000-0000-0000602D0000}"/>
    <cellStyle name="Normal 10 3 4 2 3 7" xfId="16214" xr:uid="{00000000-0005-0000-0000-0000612D0000}"/>
    <cellStyle name="Normal 10 3 4 2 3 7 2" xfId="51430" xr:uid="{00000000-0005-0000-0000-0000622D0000}"/>
    <cellStyle name="Normal 10 3 4 2 3 7 3" xfId="28819" xr:uid="{00000000-0005-0000-0000-0000632D0000}"/>
    <cellStyle name="Normal 10 3 4 2 3 8" xfId="14436" xr:uid="{00000000-0005-0000-0000-0000642D0000}"/>
    <cellStyle name="Normal 10 3 4 2 3 8 2" xfId="49654" xr:uid="{00000000-0005-0000-0000-0000652D0000}"/>
    <cellStyle name="Normal 10 3 4 2 3 9" xfId="38833" xr:uid="{00000000-0005-0000-0000-0000662D0000}"/>
    <cellStyle name="Normal 10 3 4 2 4" xfId="2710" xr:uid="{00000000-0005-0000-0000-0000672D0000}"/>
    <cellStyle name="Normal 10 3 4 2 4 10" xfId="26234" xr:uid="{00000000-0005-0000-0000-0000682D0000}"/>
    <cellStyle name="Normal 10 3 4 2 4 11" xfId="60638" xr:uid="{00000000-0005-0000-0000-0000692D0000}"/>
    <cellStyle name="Normal 10 3 4 2 4 2" xfId="4535" xr:uid="{00000000-0005-0000-0000-00006A2D0000}"/>
    <cellStyle name="Normal 10 3 4 2 4 2 2" xfId="17181" xr:uid="{00000000-0005-0000-0000-00006B2D0000}"/>
    <cellStyle name="Normal 10 3 4 2 4 2 2 2" xfId="52397" xr:uid="{00000000-0005-0000-0000-00006C2D0000}"/>
    <cellStyle name="Normal 10 3 4 2 4 2 3" xfId="39800" xr:uid="{00000000-0005-0000-0000-00006D2D0000}"/>
    <cellStyle name="Normal 10 3 4 2 4 2 4" xfId="29786" xr:uid="{00000000-0005-0000-0000-00006E2D0000}"/>
    <cellStyle name="Normal 10 3 4 2 4 3" xfId="6005" xr:uid="{00000000-0005-0000-0000-00006F2D0000}"/>
    <cellStyle name="Normal 10 3 4 2 4 3 2" xfId="18635" xr:uid="{00000000-0005-0000-0000-0000702D0000}"/>
    <cellStyle name="Normal 10 3 4 2 4 3 2 2" xfId="53851" xr:uid="{00000000-0005-0000-0000-0000712D0000}"/>
    <cellStyle name="Normal 10 3 4 2 4 3 3" xfId="41254" xr:uid="{00000000-0005-0000-0000-0000722D0000}"/>
    <cellStyle name="Normal 10 3 4 2 4 3 4" xfId="31240" xr:uid="{00000000-0005-0000-0000-0000732D0000}"/>
    <cellStyle name="Normal 10 3 4 2 4 4" xfId="7464" xr:uid="{00000000-0005-0000-0000-0000742D0000}"/>
    <cellStyle name="Normal 10 3 4 2 4 4 2" xfId="20089" xr:uid="{00000000-0005-0000-0000-0000752D0000}"/>
    <cellStyle name="Normal 10 3 4 2 4 4 2 2" xfId="55305" xr:uid="{00000000-0005-0000-0000-0000762D0000}"/>
    <cellStyle name="Normal 10 3 4 2 4 4 3" xfId="42708" xr:uid="{00000000-0005-0000-0000-0000772D0000}"/>
    <cellStyle name="Normal 10 3 4 2 4 4 4" xfId="32694" xr:uid="{00000000-0005-0000-0000-0000782D0000}"/>
    <cellStyle name="Normal 10 3 4 2 4 5" xfId="9245" xr:uid="{00000000-0005-0000-0000-0000792D0000}"/>
    <cellStyle name="Normal 10 3 4 2 4 5 2" xfId="21865" xr:uid="{00000000-0005-0000-0000-00007A2D0000}"/>
    <cellStyle name="Normal 10 3 4 2 4 5 2 2" xfId="57081" xr:uid="{00000000-0005-0000-0000-00007B2D0000}"/>
    <cellStyle name="Normal 10 3 4 2 4 5 3" xfId="44484" xr:uid="{00000000-0005-0000-0000-00007C2D0000}"/>
    <cellStyle name="Normal 10 3 4 2 4 5 4" xfId="34470" xr:uid="{00000000-0005-0000-0000-00007D2D0000}"/>
    <cellStyle name="Normal 10 3 4 2 4 6" xfId="11038" xr:uid="{00000000-0005-0000-0000-00007E2D0000}"/>
    <cellStyle name="Normal 10 3 4 2 4 6 2" xfId="23641" xr:uid="{00000000-0005-0000-0000-00007F2D0000}"/>
    <cellStyle name="Normal 10 3 4 2 4 6 2 2" xfId="58857" xr:uid="{00000000-0005-0000-0000-0000802D0000}"/>
    <cellStyle name="Normal 10 3 4 2 4 6 3" xfId="46260" xr:uid="{00000000-0005-0000-0000-0000812D0000}"/>
    <cellStyle name="Normal 10 3 4 2 4 6 4" xfId="36246" xr:uid="{00000000-0005-0000-0000-0000822D0000}"/>
    <cellStyle name="Normal 10 3 4 2 4 7" xfId="15405" xr:uid="{00000000-0005-0000-0000-0000832D0000}"/>
    <cellStyle name="Normal 10 3 4 2 4 7 2" xfId="50621" xr:uid="{00000000-0005-0000-0000-0000842D0000}"/>
    <cellStyle name="Normal 10 3 4 2 4 7 3" xfId="28010" xr:uid="{00000000-0005-0000-0000-0000852D0000}"/>
    <cellStyle name="Normal 10 3 4 2 4 8" xfId="13627" xr:uid="{00000000-0005-0000-0000-0000862D0000}"/>
    <cellStyle name="Normal 10 3 4 2 4 8 2" xfId="48845" xr:uid="{00000000-0005-0000-0000-0000872D0000}"/>
    <cellStyle name="Normal 10 3 4 2 4 9" xfId="38024" xr:uid="{00000000-0005-0000-0000-0000882D0000}"/>
    <cellStyle name="Normal 10 3 4 2 5" xfId="3873" xr:uid="{00000000-0005-0000-0000-0000892D0000}"/>
    <cellStyle name="Normal 10 3 4 2 5 2" xfId="8596" xr:uid="{00000000-0005-0000-0000-00008A2D0000}"/>
    <cellStyle name="Normal 10 3 4 2 5 2 2" xfId="21221" xr:uid="{00000000-0005-0000-0000-00008B2D0000}"/>
    <cellStyle name="Normal 10 3 4 2 5 2 2 2" xfId="56437" xr:uid="{00000000-0005-0000-0000-00008C2D0000}"/>
    <cellStyle name="Normal 10 3 4 2 5 2 3" xfId="43840" xr:uid="{00000000-0005-0000-0000-00008D2D0000}"/>
    <cellStyle name="Normal 10 3 4 2 5 2 4" xfId="33826" xr:uid="{00000000-0005-0000-0000-00008E2D0000}"/>
    <cellStyle name="Normal 10 3 4 2 5 3" xfId="10377" xr:uid="{00000000-0005-0000-0000-00008F2D0000}"/>
    <cellStyle name="Normal 10 3 4 2 5 3 2" xfId="22997" xr:uid="{00000000-0005-0000-0000-0000902D0000}"/>
    <cellStyle name="Normal 10 3 4 2 5 3 2 2" xfId="58213" xr:uid="{00000000-0005-0000-0000-0000912D0000}"/>
    <cellStyle name="Normal 10 3 4 2 5 3 3" xfId="45616" xr:uid="{00000000-0005-0000-0000-0000922D0000}"/>
    <cellStyle name="Normal 10 3 4 2 5 3 4" xfId="35602" xr:uid="{00000000-0005-0000-0000-0000932D0000}"/>
    <cellStyle name="Normal 10 3 4 2 5 4" xfId="12172" xr:uid="{00000000-0005-0000-0000-0000942D0000}"/>
    <cellStyle name="Normal 10 3 4 2 5 4 2" xfId="24773" xr:uid="{00000000-0005-0000-0000-0000952D0000}"/>
    <cellStyle name="Normal 10 3 4 2 5 4 2 2" xfId="59989" xr:uid="{00000000-0005-0000-0000-0000962D0000}"/>
    <cellStyle name="Normal 10 3 4 2 5 4 3" xfId="47392" xr:uid="{00000000-0005-0000-0000-0000972D0000}"/>
    <cellStyle name="Normal 10 3 4 2 5 4 4" xfId="37378" xr:uid="{00000000-0005-0000-0000-0000982D0000}"/>
    <cellStyle name="Normal 10 3 4 2 5 5" xfId="16537" xr:uid="{00000000-0005-0000-0000-0000992D0000}"/>
    <cellStyle name="Normal 10 3 4 2 5 5 2" xfId="51753" xr:uid="{00000000-0005-0000-0000-00009A2D0000}"/>
    <cellStyle name="Normal 10 3 4 2 5 5 3" xfId="29142" xr:uid="{00000000-0005-0000-0000-00009B2D0000}"/>
    <cellStyle name="Normal 10 3 4 2 5 6" xfId="14759" xr:uid="{00000000-0005-0000-0000-00009C2D0000}"/>
    <cellStyle name="Normal 10 3 4 2 5 6 2" xfId="49977" xr:uid="{00000000-0005-0000-0000-00009D2D0000}"/>
    <cellStyle name="Normal 10 3 4 2 5 7" xfId="39156" xr:uid="{00000000-0005-0000-0000-00009E2D0000}"/>
    <cellStyle name="Normal 10 3 4 2 5 8" xfId="27366" xr:uid="{00000000-0005-0000-0000-00009F2D0000}"/>
    <cellStyle name="Normal 10 3 4 2 6" xfId="4213" xr:uid="{00000000-0005-0000-0000-0000A02D0000}"/>
    <cellStyle name="Normal 10 3 4 2 6 2" xfId="16859" xr:uid="{00000000-0005-0000-0000-0000A12D0000}"/>
    <cellStyle name="Normal 10 3 4 2 6 2 2" xfId="52075" xr:uid="{00000000-0005-0000-0000-0000A22D0000}"/>
    <cellStyle name="Normal 10 3 4 2 6 2 3" xfId="29464" xr:uid="{00000000-0005-0000-0000-0000A32D0000}"/>
    <cellStyle name="Normal 10 3 4 2 6 3" xfId="13305" xr:uid="{00000000-0005-0000-0000-0000A42D0000}"/>
    <cellStyle name="Normal 10 3 4 2 6 3 2" xfId="48523" xr:uid="{00000000-0005-0000-0000-0000A52D0000}"/>
    <cellStyle name="Normal 10 3 4 2 6 4" xfId="39478" xr:uid="{00000000-0005-0000-0000-0000A62D0000}"/>
    <cellStyle name="Normal 10 3 4 2 6 5" xfId="25912" xr:uid="{00000000-0005-0000-0000-0000A72D0000}"/>
    <cellStyle name="Normal 10 3 4 2 7" xfId="5683" xr:uid="{00000000-0005-0000-0000-0000A82D0000}"/>
    <cellStyle name="Normal 10 3 4 2 7 2" xfId="18313" xr:uid="{00000000-0005-0000-0000-0000A92D0000}"/>
    <cellStyle name="Normal 10 3 4 2 7 2 2" xfId="53529" xr:uid="{00000000-0005-0000-0000-0000AA2D0000}"/>
    <cellStyle name="Normal 10 3 4 2 7 3" xfId="40932" xr:uid="{00000000-0005-0000-0000-0000AB2D0000}"/>
    <cellStyle name="Normal 10 3 4 2 7 4" xfId="30918" xr:uid="{00000000-0005-0000-0000-0000AC2D0000}"/>
    <cellStyle name="Normal 10 3 4 2 8" xfId="7142" xr:uid="{00000000-0005-0000-0000-0000AD2D0000}"/>
    <cellStyle name="Normal 10 3 4 2 8 2" xfId="19767" xr:uid="{00000000-0005-0000-0000-0000AE2D0000}"/>
    <cellStyle name="Normal 10 3 4 2 8 2 2" xfId="54983" xr:uid="{00000000-0005-0000-0000-0000AF2D0000}"/>
    <cellStyle name="Normal 10 3 4 2 8 3" xfId="42386" xr:uid="{00000000-0005-0000-0000-0000B02D0000}"/>
    <cellStyle name="Normal 10 3 4 2 8 4" xfId="32372" xr:uid="{00000000-0005-0000-0000-0000B12D0000}"/>
    <cellStyle name="Normal 10 3 4 2 9" xfId="8923" xr:uid="{00000000-0005-0000-0000-0000B22D0000}"/>
    <cellStyle name="Normal 10 3 4 2 9 2" xfId="21543" xr:uid="{00000000-0005-0000-0000-0000B32D0000}"/>
    <cellStyle name="Normal 10 3 4 2 9 2 2" xfId="56759" xr:uid="{00000000-0005-0000-0000-0000B42D0000}"/>
    <cellStyle name="Normal 10 3 4 2 9 3" xfId="44162" xr:uid="{00000000-0005-0000-0000-0000B52D0000}"/>
    <cellStyle name="Normal 10 3 4 2 9 4" xfId="34148" xr:uid="{00000000-0005-0000-0000-0000B62D0000}"/>
    <cellStyle name="Normal 10 3 4 3" xfId="3059" xr:uid="{00000000-0005-0000-0000-0000B72D0000}"/>
    <cellStyle name="Normal 10 3 4 3 10" xfId="25430" xr:uid="{00000000-0005-0000-0000-0000B82D0000}"/>
    <cellStyle name="Normal 10 3 4 3 11" xfId="60965" xr:uid="{00000000-0005-0000-0000-0000B92D0000}"/>
    <cellStyle name="Normal 10 3 4 3 2" xfId="4862" xr:uid="{00000000-0005-0000-0000-0000BA2D0000}"/>
    <cellStyle name="Normal 10 3 4 3 2 2" xfId="17508" xr:uid="{00000000-0005-0000-0000-0000BB2D0000}"/>
    <cellStyle name="Normal 10 3 4 3 2 2 2" xfId="52724" xr:uid="{00000000-0005-0000-0000-0000BC2D0000}"/>
    <cellStyle name="Normal 10 3 4 3 2 2 3" xfId="30113" xr:uid="{00000000-0005-0000-0000-0000BD2D0000}"/>
    <cellStyle name="Normal 10 3 4 3 2 3" xfId="13954" xr:uid="{00000000-0005-0000-0000-0000BE2D0000}"/>
    <cellStyle name="Normal 10 3 4 3 2 3 2" xfId="49172" xr:uid="{00000000-0005-0000-0000-0000BF2D0000}"/>
    <cellStyle name="Normal 10 3 4 3 2 4" xfId="40127" xr:uid="{00000000-0005-0000-0000-0000C02D0000}"/>
    <cellStyle name="Normal 10 3 4 3 2 5" xfId="26561" xr:uid="{00000000-0005-0000-0000-0000C12D0000}"/>
    <cellStyle name="Normal 10 3 4 3 3" xfId="6332" xr:uid="{00000000-0005-0000-0000-0000C22D0000}"/>
    <cellStyle name="Normal 10 3 4 3 3 2" xfId="18962" xr:uid="{00000000-0005-0000-0000-0000C32D0000}"/>
    <cellStyle name="Normal 10 3 4 3 3 2 2" xfId="54178" xr:uid="{00000000-0005-0000-0000-0000C42D0000}"/>
    <cellStyle name="Normal 10 3 4 3 3 3" xfId="41581" xr:uid="{00000000-0005-0000-0000-0000C52D0000}"/>
    <cellStyle name="Normal 10 3 4 3 3 4" xfId="31567" xr:uid="{00000000-0005-0000-0000-0000C62D0000}"/>
    <cellStyle name="Normal 10 3 4 3 4" xfId="7791" xr:uid="{00000000-0005-0000-0000-0000C72D0000}"/>
    <cellStyle name="Normal 10 3 4 3 4 2" xfId="20416" xr:uid="{00000000-0005-0000-0000-0000C82D0000}"/>
    <cellStyle name="Normal 10 3 4 3 4 2 2" xfId="55632" xr:uid="{00000000-0005-0000-0000-0000C92D0000}"/>
    <cellStyle name="Normal 10 3 4 3 4 3" xfId="43035" xr:uid="{00000000-0005-0000-0000-0000CA2D0000}"/>
    <cellStyle name="Normal 10 3 4 3 4 4" xfId="33021" xr:uid="{00000000-0005-0000-0000-0000CB2D0000}"/>
    <cellStyle name="Normal 10 3 4 3 5" xfId="9572" xr:uid="{00000000-0005-0000-0000-0000CC2D0000}"/>
    <cellStyle name="Normal 10 3 4 3 5 2" xfId="22192" xr:uid="{00000000-0005-0000-0000-0000CD2D0000}"/>
    <cellStyle name="Normal 10 3 4 3 5 2 2" xfId="57408" xr:uid="{00000000-0005-0000-0000-0000CE2D0000}"/>
    <cellStyle name="Normal 10 3 4 3 5 3" xfId="44811" xr:uid="{00000000-0005-0000-0000-0000CF2D0000}"/>
    <cellStyle name="Normal 10 3 4 3 5 4" xfId="34797" xr:uid="{00000000-0005-0000-0000-0000D02D0000}"/>
    <cellStyle name="Normal 10 3 4 3 6" xfId="11365" xr:uid="{00000000-0005-0000-0000-0000D12D0000}"/>
    <cellStyle name="Normal 10 3 4 3 6 2" xfId="23968" xr:uid="{00000000-0005-0000-0000-0000D22D0000}"/>
    <cellStyle name="Normal 10 3 4 3 6 2 2" xfId="59184" xr:uid="{00000000-0005-0000-0000-0000D32D0000}"/>
    <cellStyle name="Normal 10 3 4 3 6 3" xfId="46587" xr:uid="{00000000-0005-0000-0000-0000D42D0000}"/>
    <cellStyle name="Normal 10 3 4 3 6 4" xfId="36573" xr:uid="{00000000-0005-0000-0000-0000D52D0000}"/>
    <cellStyle name="Normal 10 3 4 3 7" xfId="15732" xr:uid="{00000000-0005-0000-0000-0000D62D0000}"/>
    <cellStyle name="Normal 10 3 4 3 7 2" xfId="50948" xr:uid="{00000000-0005-0000-0000-0000D72D0000}"/>
    <cellStyle name="Normal 10 3 4 3 7 3" xfId="28337" xr:uid="{00000000-0005-0000-0000-0000D82D0000}"/>
    <cellStyle name="Normal 10 3 4 3 8" xfId="12823" xr:uid="{00000000-0005-0000-0000-0000D92D0000}"/>
    <cellStyle name="Normal 10 3 4 3 8 2" xfId="48041" xr:uid="{00000000-0005-0000-0000-0000DA2D0000}"/>
    <cellStyle name="Normal 10 3 4 3 9" xfId="38351" xr:uid="{00000000-0005-0000-0000-0000DB2D0000}"/>
    <cellStyle name="Normal 10 3 4 4" xfId="2886" xr:uid="{00000000-0005-0000-0000-0000DC2D0000}"/>
    <cellStyle name="Normal 10 3 4 4 10" xfId="25271" xr:uid="{00000000-0005-0000-0000-0000DD2D0000}"/>
    <cellStyle name="Normal 10 3 4 4 11" xfId="60806" xr:uid="{00000000-0005-0000-0000-0000DE2D0000}"/>
    <cellStyle name="Normal 10 3 4 4 2" xfId="4703" xr:uid="{00000000-0005-0000-0000-0000DF2D0000}"/>
    <cellStyle name="Normal 10 3 4 4 2 2" xfId="17349" xr:uid="{00000000-0005-0000-0000-0000E02D0000}"/>
    <cellStyle name="Normal 10 3 4 4 2 2 2" xfId="52565" xr:uid="{00000000-0005-0000-0000-0000E12D0000}"/>
    <cellStyle name="Normal 10 3 4 4 2 2 3" xfId="29954" xr:uid="{00000000-0005-0000-0000-0000E22D0000}"/>
    <cellStyle name="Normal 10 3 4 4 2 3" xfId="13795" xr:uid="{00000000-0005-0000-0000-0000E32D0000}"/>
    <cellStyle name="Normal 10 3 4 4 2 3 2" xfId="49013" xr:uid="{00000000-0005-0000-0000-0000E42D0000}"/>
    <cellStyle name="Normal 10 3 4 4 2 4" xfId="39968" xr:uid="{00000000-0005-0000-0000-0000E52D0000}"/>
    <cellStyle name="Normal 10 3 4 4 2 5" xfId="26402" xr:uid="{00000000-0005-0000-0000-0000E62D0000}"/>
    <cellStyle name="Normal 10 3 4 4 3" xfId="6173" xr:uid="{00000000-0005-0000-0000-0000E72D0000}"/>
    <cellStyle name="Normal 10 3 4 4 3 2" xfId="18803" xr:uid="{00000000-0005-0000-0000-0000E82D0000}"/>
    <cellStyle name="Normal 10 3 4 4 3 2 2" xfId="54019" xr:uid="{00000000-0005-0000-0000-0000E92D0000}"/>
    <cellStyle name="Normal 10 3 4 4 3 3" xfId="41422" xr:uid="{00000000-0005-0000-0000-0000EA2D0000}"/>
    <cellStyle name="Normal 10 3 4 4 3 4" xfId="31408" xr:uid="{00000000-0005-0000-0000-0000EB2D0000}"/>
    <cellStyle name="Normal 10 3 4 4 4" xfId="7632" xr:uid="{00000000-0005-0000-0000-0000EC2D0000}"/>
    <cellStyle name="Normal 10 3 4 4 4 2" xfId="20257" xr:uid="{00000000-0005-0000-0000-0000ED2D0000}"/>
    <cellStyle name="Normal 10 3 4 4 4 2 2" xfId="55473" xr:uid="{00000000-0005-0000-0000-0000EE2D0000}"/>
    <cellStyle name="Normal 10 3 4 4 4 3" xfId="42876" xr:uid="{00000000-0005-0000-0000-0000EF2D0000}"/>
    <cellStyle name="Normal 10 3 4 4 4 4" xfId="32862" xr:uid="{00000000-0005-0000-0000-0000F02D0000}"/>
    <cellStyle name="Normal 10 3 4 4 5" xfId="9413" xr:uid="{00000000-0005-0000-0000-0000F12D0000}"/>
    <cellStyle name="Normal 10 3 4 4 5 2" xfId="22033" xr:uid="{00000000-0005-0000-0000-0000F22D0000}"/>
    <cellStyle name="Normal 10 3 4 4 5 2 2" xfId="57249" xr:uid="{00000000-0005-0000-0000-0000F32D0000}"/>
    <cellStyle name="Normal 10 3 4 4 5 3" xfId="44652" xr:uid="{00000000-0005-0000-0000-0000F42D0000}"/>
    <cellStyle name="Normal 10 3 4 4 5 4" xfId="34638" xr:uid="{00000000-0005-0000-0000-0000F52D0000}"/>
    <cellStyle name="Normal 10 3 4 4 6" xfId="11206" xr:uid="{00000000-0005-0000-0000-0000F62D0000}"/>
    <cellStyle name="Normal 10 3 4 4 6 2" xfId="23809" xr:uid="{00000000-0005-0000-0000-0000F72D0000}"/>
    <cellStyle name="Normal 10 3 4 4 6 2 2" xfId="59025" xr:uid="{00000000-0005-0000-0000-0000F82D0000}"/>
    <cellStyle name="Normal 10 3 4 4 6 3" xfId="46428" xr:uid="{00000000-0005-0000-0000-0000F92D0000}"/>
    <cellStyle name="Normal 10 3 4 4 6 4" xfId="36414" xr:uid="{00000000-0005-0000-0000-0000FA2D0000}"/>
    <cellStyle name="Normal 10 3 4 4 7" xfId="15573" xr:uid="{00000000-0005-0000-0000-0000FB2D0000}"/>
    <cellStyle name="Normal 10 3 4 4 7 2" xfId="50789" xr:uid="{00000000-0005-0000-0000-0000FC2D0000}"/>
    <cellStyle name="Normal 10 3 4 4 7 3" xfId="28178" xr:uid="{00000000-0005-0000-0000-0000FD2D0000}"/>
    <cellStyle name="Normal 10 3 4 4 8" xfId="12664" xr:uid="{00000000-0005-0000-0000-0000FE2D0000}"/>
    <cellStyle name="Normal 10 3 4 4 8 2" xfId="47882" xr:uid="{00000000-0005-0000-0000-0000FF2D0000}"/>
    <cellStyle name="Normal 10 3 4 4 9" xfId="38192" xr:uid="{00000000-0005-0000-0000-0000002E0000}"/>
    <cellStyle name="Normal 10 3 4 5" xfId="3394" xr:uid="{00000000-0005-0000-0000-0000012E0000}"/>
    <cellStyle name="Normal 10 3 4 5 10" xfId="26889" xr:uid="{00000000-0005-0000-0000-0000022E0000}"/>
    <cellStyle name="Normal 10 3 4 5 11" xfId="61293" xr:uid="{00000000-0005-0000-0000-0000032E0000}"/>
    <cellStyle name="Normal 10 3 4 5 2" xfId="5190" xr:uid="{00000000-0005-0000-0000-0000042E0000}"/>
    <cellStyle name="Normal 10 3 4 5 2 2" xfId="17836" xr:uid="{00000000-0005-0000-0000-0000052E0000}"/>
    <cellStyle name="Normal 10 3 4 5 2 2 2" xfId="53052" xr:uid="{00000000-0005-0000-0000-0000062E0000}"/>
    <cellStyle name="Normal 10 3 4 5 2 3" xfId="40455" xr:uid="{00000000-0005-0000-0000-0000072E0000}"/>
    <cellStyle name="Normal 10 3 4 5 2 4" xfId="30441" xr:uid="{00000000-0005-0000-0000-0000082E0000}"/>
    <cellStyle name="Normal 10 3 4 5 3" xfId="6660" xr:uid="{00000000-0005-0000-0000-0000092E0000}"/>
    <cellStyle name="Normal 10 3 4 5 3 2" xfId="19290" xr:uid="{00000000-0005-0000-0000-00000A2E0000}"/>
    <cellStyle name="Normal 10 3 4 5 3 2 2" xfId="54506" xr:uid="{00000000-0005-0000-0000-00000B2E0000}"/>
    <cellStyle name="Normal 10 3 4 5 3 3" xfId="41909" xr:uid="{00000000-0005-0000-0000-00000C2E0000}"/>
    <cellStyle name="Normal 10 3 4 5 3 4" xfId="31895" xr:uid="{00000000-0005-0000-0000-00000D2E0000}"/>
    <cellStyle name="Normal 10 3 4 5 4" xfId="8119" xr:uid="{00000000-0005-0000-0000-00000E2E0000}"/>
    <cellStyle name="Normal 10 3 4 5 4 2" xfId="20744" xr:uid="{00000000-0005-0000-0000-00000F2E0000}"/>
    <cellStyle name="Normal 10 3 4 5 4 2 2" xfId="55960" xr:uid="{00000000-0005-0000-0000-0000102E0000}"/>
    <cellStyle name="Normal 10 3 4 5 4 3" xfId="43363" xr:uid="{00000000-0005-0000-0000-0000112E0000}"/>
    <cellStyle name="Normal 10 3 4 5 4 4" xfId="33349" xr:uid="{00000000-0005-0000-0000-0000122E0000}"/>
    <cellStyle name="Normal 10 3 4 5 5" xfId="9900" xr:uid="{00000000-0005-0000-0000-0000132E0000}"/>
    <cellStyle name="Normal 10 3 4 5 5 2" xfId="22520" xr:uid="{00000000-0005-0000-0000-0000142E0000}"/>
    <cellStyle name="Normal 10 3 4 5 5 2 2" xfId="57736" xr:uid="{00000000-0005-0000-0000-0000152E0000}"/>
    <cellStyle name="Normal 10 3 4 5 5 3" xfId="45139" xr:uid="{00000000-0005-0000-0000-0000162E0000}"/>
    <cellStyle name="Normal 10 3 4 5 5 4" xfId="35125" xr:uid="{00000000-0005-0000-0000-0000172E0000}"/>
    <cellStyle name="Normal 10 3 4 5 6" xfId="11693" xr:uid="{00000000-0005-0000-0000-0000182E0000}"/>
    <cellStyle name="Normal 10 3 4 5 6 2" xfId="24296" xr:uid="{00000000-0005-0000-0000-0000192E0000}"/>
    <cellStyle name="Normal 10 3 4 5 6 2 2" xfId="59512" xr:uid="{00000000-0005-0000-0000-00001A2E0000}"/>
    <cellStyle name="Normal 10 3 4 5 6 3" xfId="46915" xr:uid="{00000000-0005-0000-0000-00001B2E0000}"/>
    <cellStyle name="Normal 10 3 4 5 6 4" xfId="36901" xr:uid="{00000000-0005-0000-0000-00001C2E0000}"/>
    <cellStyle name="Normal 10 3 4 5 7" xfId="16060" xr:uid="{00000000-0005-0000-0000-00001D2E0000}"/>
    <cellStyle name="Normal 10 3 4 5 7 2" xfId="51276" xr:uid="{00000000-0005-0000-0000-00001E2E0000}"/>
    <cellStyle name="Normal 10 3 4 5 7 3" xfId="28665" xr:uid="{00000000-0005-0000-0000-00001F2E0000}"/>
    <cellStyle name="Normal 10 3 4 5 8" xfId="14282" xr:uid="{00000000-0005-0000-0000-0000202E0000}"/>
    <cellStyle name="Normal 10 3 4 5 8 2" xfId="49500" xr:uid="{00000000-0005-0000-0000-0000212E0000}"/>
    <cellStyle name="Normal 10 3 4 5 9" xfId="38679" xr:uid="{00000000-0005-0000-0000-0000222E0000}"/>
    <cellStyle name="Normal 10 3 4 6" xfId="2555" xr:uid="{00000000-0005-0000-0000-0000232E0000}"/>
    <cellStyle name="Normal 10 3 4 6 10" xfId="26080" xr:uid="{00000000-0005-0000-0000-0000242E0000}"/>
    <cellStyle name="Normal 10 3 4 6 11" xfId="60484" xr:uid="{00000000-0005-0000-0000-0000252E0000}"/>
    <cellStyle name="Normal 10 3 4 6 2" xfId="4381" xr:uid="{00000000-0005-0000-0000-0000262E0000}"/>
    <cellStyle name="Normal 10 3 4 6 2 2" xfId="17027" xr:uid="{00000000-0005-0000-0000-0000272E0000}"/>
    <cellStyle name="Normal 10 3 4 6 2 2 2" xfId="52243" xr:uid="{00000000-0005-0000-0000-0000282E0000}"/>
    <cellStyle name="Normal 10 3 4 6 2 3" xfId="39646" xr:uid="{00000000-0005-0000-0000-0000292E0000}"/>
    <cellStyle name="Normal 10 3 4 6 2 4" xfId="29632" xr:uid="{00000000-0005-0000-0000-00002A2E0000}"/>
    <cellStyle name="Normal 10 3 4 6 3" xfId="5851" xr:uid="{00000000-0005-0000-0000-00002B2E0000}"/>
    <cellStyle name="Normal 10 3 4 6 3 2" xfId="18481" xr:uid="{00000000-0005-0000-0000-00002C2E0000}"/>
    <cellStyle name="Normal 10 3 4 6 3 2 2" xfId="53697" xr:uid="{00000000-0005-0000-0000-00002D2E0000}"/>
    <cellStyle name="Normal 10 3 4 6 3 3" xfId="41100" xr:uid="{00000000-0005-0000-0000-00002E2E0000}"/>
    <cellStyle name="Normal 10 3 4 6 3 4" xfId="31086" xr:uid="{00000000-0005-0000-0000-00002F2E0000}"/>
    <cellStyle name="Normal 10 3 4 6 4" xfId="7310" xr:uid="{00000000-0005-0000-0000-0000302E0000}"/>
    <cellStyle name="Normal 10 3 4 6 4 2" xfId="19935" xr:uid="{00000000-0005-0000-0000-0000312E0000}"/>
    <cellStyle name="Normal 10 3 4 6 4 2 2" xfId="55151" xr:uid="{00000000-0005-0000-0000-0000322E0000}"/>
    <cellStyle name="Normal 10 3 4 6 4 3" xfId="42554" xr:uid="{00000000-0005-0000-0000-0000332E0000}"/>
    <cellStyle name="Normal 10 3 4 6 4 4" xfId="32540" xr:uid="{00000000-0005-0000-0000-0000342E0000}"/>
    <cellStyle name="Normal 10 3 4 6 5" xfId="9091" xr:uid="{00000000-0005-0000-0000-0000352E0000}"/>
    <cellStyle name="Normal 10 3 4 6 5 2" xfId="21711" xr:uid="{00000000-0005-0000-0000-0000362E0000}"/>
    <cellStyle name="Normal 10 3 4 6 5 2 2" xfId="56927" xr:uid="{00000000-0005-0000-0000-0000372E0000}"/>
    <cellStyle name="Normal 10 3 4 6 5 3" xfId="44330" xr:uid="{00000000-0005-0000-0000-0000382E0000}"/>
    <cellStyle name="Normal 10 3 4 6 5 4" xfId="34316" xr:uid="{00000000-0005-0000-0000-0000392E0000}"/>
    <cellStyle name="Normal 10 3 4 6 6" xfId="10884" xr:uid="{00000000-0005-0000-0000-00003A2E0000}"/>
    <cellStyle name="Normal 10 3 4 6 6 2" xfId="23487" xr:uid="{00000000-0005-0000-0000-00003B2E0000}"/>
    <cellStyle name="Normal 10 3 4 6 6 2 2" xfId="58703" xr:uid="{00000000-0005-0000-0000-00003C2E0000}"/>
    <cellStyle name="Normal 10 3 4 6 6 3" xfId="46106" xr:uid="{00000000-0005-0000-0000-00003D2E0000}"/>
    <cellStyle name="Normal 10 3 4 6 6 4" xfId="36092" xr:uid="{00000000-0005-0000-0000-00003E2E0000}"/>
    <cellStyle name="Normal 10 3 4 6 7" xfId="15251" xr:uid="{00000000-0005-0000-0000-00003F2E0000}"/>
    <cellStyle name="Normal 10 3 4 6 7 2" xfId="50467" xr:uid="{00000000-0005-0000-0000-0000402E0000}"/>
    <cellStyle name="Normal 10 3 4 6 7 3" xfId="27856" xr:uid="{00000000-0005-0000-0000-0000412E0000}"/>
    <cellStyle name="Normal 10 3 4 6 8" xfId="13473" xr:uid="{00000000-0005-0000-0000-0000422E0000}"/>
    <cellStyle name="Normal 10 3 4 6 8 2" xfId="48691" xr:uid="{00000000-0005-0000-0000-0000432E0000}"/>
    <cellStyle name="Normal 10 3 4 6 9" xfId="37870" xr:uid="{00000000-0005-0000-0000-0000442E0000}"/>
    <cellStyle name="Normal 10 3 4 7" xfId="3718" xr:uid="{00000000-0005-0000-0000-0000452E0000}"/>
    <cellStyle name="Normal 10 3 4 7 2" xfId="8442" xr:uid="{00000000-0005-0000-0000-0000462E0000}"/>
    <cellStyle name="Normal 10 3 4 7 2 2" xfId="21067" xr:uid="{00000000-0005-0000-0000-0000472E0000}"/>
    <cellStyle name="Normal 10 3 4 7 2 2 2" xfId="56283" xr:uid="{00000000-0005-0000-0000-0000482E0000}"/>
    <cellStyle name="Normal 10 3 4 7 2 3" xfId="43686" xr:uid="{00000000-0005-0000-0000-0000492E0000}"/>
    <cellStyle name="Normal 10 3 4 7 2 4" xfId="33672" xr:uid="{00000000-0005-0000-0000-00004A2E0000}"/>
    <cellStyle name="Normal 10 3 4 7 3" xfId="10223" xr:uid="{00000000-0005-0000-0000-00004B2E0000}"/>
    <cellStyle name="Normal 10 3 4 7 3 2" xfId="22843" xr:uid="{00000000-0005-0000-0000-00004C2E0000}"/>
    <cellStyle name="Normal 10 3 4 7 3 2 2" xfId="58059" xr:uid="{00000000-0005-0000-0000-00004D2E0000}"/>
    <cellStyle name="Normal 10 3 4 7 3 3" xfId="45462" xr:uid="{00000000-0005-0000-0000-00004E2E0000}"/>
    <cellStyle name="Normal 10 3 4 7 3 4" xfId="35448" xr:uid="{00000000-0005-0000-0000-00004F2E0000}"/>
    <cellStyle name="Normal 10 3 4 7 4" xfId="12018" xr:uid="{00000000-0005-0000-0000-0000502E0000}"/>
    <cellStyle name="Normal 10 3 4 7 4 2" xfId="24619" xr:uid="{00000000-0005-0000-0000-0000512E0000}"/>
    <cellStyle name="Normal 10 3 4 7 4 2 2" xfId="59835" xr:uid="{00000000-0005-0000-0000-0000522E0000}"/>
    <cellStyle name="Normal 10 3 4 7 4 3" xfId="47238" xr:uid="{00000000-0005-0000-0000-0000532E0000}"/>
    <cellStyle name="Normal 10 3 4 7 4 4" xfId="37224" xr:uid="{00000000-0005-0000-0000-0000542E0000}"/>
    <cellStyle name="Normal 10 3 4 7 5" xfId="16383" xr:uid="{00000000-0005-0000-0000-0000552E0000}"/>
    <cellStyle name="Normal 10 3 4 7 5 2" xfId="51599" xr:uid="{00000000-0005-0000-0000-0000562E0000}"/>
    <cellStyle name="Normal 10 3 4 7 5 3" xfId="28988" xr:uid="{00000000-0005-0000-0000-0000572E0000}"/>
    <cellStyle name="Normal 10 3 4 7 6" xfId="14605" xr:uid="{00000000-0005-0000-0000-0000582E0000}"/>
    <cellStyle name="Normal 10 3 4 7 6 2" xfId="49823" xr:uid="{00000000-0005-0000-0000-0000592E0000}"/>
    <cellStyle name="Normal 10 3 4 7 7" xfId="39002" xr:uid="{00000000-0005-0000-0000-00005A2E0000}"/>
    <cellStyle name="Normal 10 3 4 7 8" xfId="27212" xr:uid="{00000000-0005-0000-0000-00005B2E0000}"/>
    <cellStyle name="Normal 10 3 4 8" xfId="4056" xr:uid="{00000000-0005-0000-0000-00005C2E0000}"/>
    <cellStyle name="Normal 10 3 4 8 2" xfId="16705" xr:uid="{00000000-0005-0000-0000-00005D2E0000}"/>
    <cellStyle name="Normal 10 3 4 8 2 2" xfId="51921" xr:uid="{00000000-0005-0000-0000-00005E2E0000}"/>
    <cellStyle name="Normal 10 3 4 8 2 3" xfId="29310" xr:uid="{00000000-0005-0000-0000-00005F2E0000}"/>
    <cellStyle name="Normal 10 3 4 8 3" xfId="13151" xr:uid="{00000000-0005-0000-0000-0000602E0000}"/>
    <cellStyle name="Normal 10 3 4 8 3 2" xfId="48369" xr:uid="{00000000-0005-0000-0000-0000612E0000}"/>
    <cellStyle name="Normal 10 3 4 8 4" xfId="39324" xr:uid="{00000000-0005-0000-0000-0000622E0000}"/>
    <cellStyle name="Normal 10 3 4 8 5" xfId="25758" xr:uid="{00000000-0005-0000-0000-0000632E0000}"/>
    <cellStyle name="Normal 10 3 4 9" xfId="5529" xr:uid="{00000000-0005-0000-0000-0000642E0000}"/>
    <cellStyle name="Normal 10 3 4 9 2" xfId="18159" xr:uid="{00000000-0005-0000-0000-0000652E0000}"/>
    <cellStyle name="Normal 10 3 4 9 2 2" xfId="53375" xr:uid="{00000000-0005-0000-0000-0000662E0000}"/>
    <cellStyle name="Normal 10 3 4 9 3" xfId="40778" xr:uid="{00000000-0005-0000-0000-0000672E0000}"/>
    <cellStyle name="Normal 10 3 4 9 4" xfId="30764" xr:uid="{00000000-0005-0000-0000-0000682E0000}"/>
    <cellStyle name="Normal 10 3 5" xfId="994" xr:uid="{00000000-0005-0000-0000-0000692E0000}"/>
    <cellStyle name="Normal 10 3 5 10" xfId="10514" xr:uid="{00000000-0005-0000-0000-00006A2E0000}"/>
    <cellStyle name="Normal 10 3 5 10 2" xfId="23125" xr:uid="{00000000-0005-0000-0000-00006B2E0000}"/>
    <cellStyle name="Normal 10 3 5 10 2 2" xfId="58341" xr:uid="{00000000-0005-0000-0000-00006C2E0000}"/>
    <cellStyle name="Normal 10 3 5 10 3" xfId="45744" xr:uid="{00000000-0005-0000-0000-00006D2E0000}"/>
    <cellStyle name="Normal 10 3 5 10 4" xfId="35730" xr:uid="{00000000-0005-0000-0000-00006E2E0000}"/>
    <cellStyle name="Normal 10 3 5 11" xfId="15009" xr:uid="{00000000-0005-0000-0000-00006F2E0000}"/>
    <cellStyle name="Normal 10 3 5 11 2" xfId="50225" xr:uid="{00000000-0005-0000-0000-0000702E0000}"/>
    <cellStyle name="Normal 10 3 5 11 3" xfId="27614" xr:uid="{00000000-0005-0000-0000-0000712E0000}"/>
    <cellStyle name="Normal 10 3 5 12" xfId="12422" xr:uid="{00000000-0005-0000-0000-0000722E0000}"/>
    <cellStyle name="Normal 10 3 5 12 2" xfId="47640" xr:uid="{00000000-0005-0000-0000-0000732E0000}"/>
    <cellStyle name="Normal 10 3 5 13" xfId="37628" xr:uid="{00000000-0005-0000-0000-0000742E0000}"/>
    <cellStyle name="Normal 10 3 5 14" xfId="25029" xr:uid="{00000000-0005-0000-0000-0000752E0000}"/>
    <cellStyle name="Normal 10 3 5 15" xfId="60242" xr:uid="{00000000-0005-0000-0000-0000762E0000}"/>
    <cellStyle name="Normal 10 3 5 2" xfId="3145" xr:uid="{00000000-0005-0000-0000-0000772E0000}"/>
    <cellStyle name="Normal 10 3 5 2 10" xfId="25513" xr:uid="{00000000-0005-0000-0000-0000782E0000}"/>
    <cellStyle name="Normal 10 3 5 2 11" xfId="61048" xr:uid="{00000000-0005-0000-0000-0000792E0000}"/>
    <cellStyle name="Normal 10 3 5 2 2" xfId="4945" xr:uid="{00000000-0005-0000-0000-00007A2E0000}"/>
    <cellStyle name="Normal 10 3 5 2 2 2" xfId="17591" xr:uid="{00000000-0005-0000-0000-00007B2E0000}"/>
    <cellStyle name="Normal 10 3 5 2 2 2 2" xfId="52807" xr:uid="{00000000-0005-0000-0000-00007C2E0000}"/>
    <cellStyle name="Normal 10 3 5 2 2 2 3" xfId="30196" xr:uid="{00000000-0005-0000-0000-00007D2E0000}"/>
    <cellStyle name="Normal 10 3 5 2 2 3" xfId="14037" xr:uid="{00000000-0005-0000-0000-00007E2E0000}"/>
    <cellStyle name="Normal 10 3 5 2 2 3 2" xfId="49255" xr:uid="{00000000-0005-0000-0000-00007F2E0000}"/>
    <cellStyle name="Normal 10 3 5 2 2 4" xfId="40210" xr:uid="{00000000-0005-0000-0000-0000802E0000}"/>
    <cellStyle name="Normal 10 3 5 2 2 5" xfId="26644" xr:uid="{00000000-0005-0000-0000-0000812E0000}"/>
    <cellStyle name="Normal 10 3 5 2 3" xfId="6415" xr:uid="{00000000-0005-0000-0000-0000822E0000}"/>
    <cellStyle name="Normal 10 3 5 2 3 2" xfId="19045" xr:uid="{00000000-0005-0000-0000-0000832E0000}"/>
    <cellStyle name="Normal 10 3 5 2 3 2 2" xfId="54261" xr:uid="{00000000-0005-0000-0000-0000842E0000}"/>
    <cellStyle name="Normal 10 3 5 2 3 3" xfId="41664" xr:uid="{00000000-0005-0000-0000-0000852E0000}"/>
    <cellStyle name="Normal 10 3 5 2 3 4" xfId="31650" xr:uid="{00000000-0005-0000-0000-0000862E0000}"/>
    <cellStyle name="Normal 10 3 5 2 4" xfId="7874" xr:uid="{00000000-0005-0000-0000-0000872E0000}"/>
    <cellStyle name="Normal 10 3 5 2 4 2" xfId="20499" xr:uid="{00000000-0005-0000-0000-0000882E0000}"/>
    <cellStyle name="Normal 10 3 5 2 4 2 2" xfId="55715" xr:uid="{00000000-0005-0000-0000-0000892E0000}"/>
    <cellStyle name="Normal 10 3 5 2 4 3" xfId="43118" xr:uid="{00000000-0005-0000-0000-00008A2E0000}"/>
    <cellStyle name="Normal 10 3 5 2 4 4" xfId="33104" xr:uid="{00000000-0005-0000-0000-00008B2E0000}"/>
    <cellStyle name="Normal 10 3 5 2 5" xfId="9655" xr:uid="{00000000-0005-0000-0000-00008C2E0000}"/>
    <cellStyle name="Normal 10 3 5 2 5 2" xfId="22275" xr:uid="{00000000-0005-0000-0000-00008D2E0000}"/>
    <cellStyle name="Normal 10 3 5 2 5 2 2" xfId="57491" xr:uid="{00000000-0005-0000-0000-00008E2E0000}"/>
    <cellStyle name="Normal 10 3 5 2 5 3" xfId="44894" xr:uid="{00000000-0005-0000-0000-00008F2E0000}"/>
    <cellStyle name="Normal 10 3 5 2 5 4" xfId="34880" xr:uid="{00000000-0005-0000-0000-0000902E0000}"/>
    <cellStyle name="Normal 10 3 5 2 6" xfId="11448" xr:uid="{00000000-0005-0000-0000-0000912E0000}"/>
    <cellStyle name="Normal 10 3 5 2 6 2" xfId="24051" xr:uid="{00000000-0005-0000-0000-0000922E0000}"/>
    <cellStyle name="Normal 10 3 5 2 6 2 2" xfId="59267" xr:uid="{00000000-0005-0000-0000-0000932E0000}"/>
    <cellStyle name="Normal 10 3 5 2 6 3" xfId="46670" xr:uid="{00000000-0005-0000-0000-0000942E0000}"/>
    <cellStyle name="Normal 10 3 5 2 6 4" xfId="36656" xr:uid="{00000000-0005-0000-0000-0000952E0000}"/>
    <cellStyle name="Normal 10 3 5 2 7" xfId="15815" xr:uid="{00000000-0005-0000-0000-0000962E0000}"/>
    <cellStyle name="Normal 10 3 5 2 7 2" xfId="51031" xr:uid="{00000000-0005-0000-0000-0000972E0000}"/>
    <cellStyle name="Normal 10 3 5 2 7 3" xfId="28420" xr:uid="{00000000-0005-0000-0000-0000982E0000}"/>
    <cellStyle name="Normal 10 3 5 2 8" xfId="12906" xr:uid="{00000000-0005-0000-0000-0000992E0000}"/>
    <cellStyle name="Normal 10 3 5 2 8 2" xfId="48124" xr:uid="{00000000-0005-0000-0000-00009A2E0000}"/>
    <cellStyle name="Normal 10 3 5 2 9" xfId="38434" xr:uid="{00000000-0005-0000-0000-00009B2E0000}"/>
    <cellStyle name="Normal 10 3 5 3" xfId="3474" xr:uid="{00000000-0005-0000-0000-00009C2E0000}"/>
    <cellStyle name="Normal 10 3 5 3 10" xfId="26969" xr:uid="{00000000-0005-0000-0000-00009D2E0000}"/>
    <cellStyle name="Normal 10 3 5 3 11" xfId="61373" xr:uid="{00000000-0005-0000-0000-00009E2E0000}"/>
    <cellStyle name="Normal 10 3 5 3 2" xfId="5270" xr:uid="{00000000-0005-0000-0000-00009F2E0000}"/>
    <cellStyle name="Normal 10 3 5 3 2 2" xfId="17916" xr:uid="{00000000-0005-0000-0000-0000A02E0000}"/>
    <cellStyle name="Normal 10 3 5 3 2 2 2" xfId="53132" xr:uid="{00000000-0005-0000-0000-0000A12E0000}"/>
    <cellStyle name="Normal 10 3 5 3 2 3" xfId="40535" xr:uid="{00000000-0005-0000-0000-0000A22E0000}"/>
    <cellStyle name="Normal 10 3 5 3 2 4" xfId="30521" xr:uid="{00000000-0005-0000-0000-0000A32E0000}"/>
    <cellStyle name="Normal 10 3 5 3 3" xfId="6740" xr:uid="{00000000-0005-0000-0000-0000A42E0000}"/>
    <cellStyle name="Normal 10 3 5 3 3 2" xfId="19370" xr:uid="{00000000-0005-0000-0000-0000A52E0000}"/>
    <cellStyle name="Normal 10 3 5 3 3 2 2" xfId="54586" xr:uid="{00000000-0005-0000-0000-0000A62E0000}"/>
    <cellStyle name="Normal 10 3 5 3 3 3" xfId="41989" xr:uid="{00000000-0005-0000-0000-0000A72E0000}"/>
    <cellStyle name="Normal 10 3 5 3 3 4" xfId="31975" xr:uid="{00000000-0005-0000-0000-0000A82E0000}"/>
    <cellStyle name="Normal 10 3 5 3 4" xfId="8199" xr:uid="{00000000-0005-0000-0000-0000A92E0000}"/>
    <cellStyle name="Normal 10 3 5 3 4 2" xfId="20824" xr:uid="{00000000-0005-0000-0000-0000AA2E0000}"/>
    <cellStyle name="Normal 10 3 5 3 4 2 2" xfId="56040" xr:uid="{00000000-0005-0000-0000-0000AB2E0000}"/>
    <cellStyle name="Normal 10 3 5 3 4 3" xfId="43443" xr:uid="{00000000-0005-0000-0000-0000AC2E0000}"/>
    <cellStyle name="Normal 10 3 5 3 4 4" xfId="33429" xr:uid="{00000000-0005-0000-0000-0000AD2E0000}"/>
    <cellStyle name="Normal 10 3 5 3 5" xfId="9980" xr:uid="{00000000-0005-0000-0000-0000AE2E0000}"/>
    <cellStyle name="Normal 10 3 5 3 5 2" xfId="22600" xr:uid="{00000000-0005-0000-0000-0000AF2E0000}"/>
    <cellStyle name="Normal 10 3 5 3 5 2 2" xfId="57816" xr:uid="{00000000-0005-0000-0000-0000B02E0000}"/>
    <cellStyle name="Normal 10 3 5 3 5 3" xfId="45219" xr:uid="{00000000-0005-0000-0000-0000B12E0000}"/>
    <cellStyle name="Normal 10 3 5 3 5 4" xfId="35205" xr:uid="{00000000-0005-0000-0000-0000B22E0000}"/>
    <cellStyle name="Normal 10 3 5 3 6" xfId="11773" xr:uid="{00000000-0005-0000-0000-0000B32E0000}"/>
    <cellStyle name="Normal 10 3 5 3 6 2" xfId="24376" xr:uid="{00000000-0005-0000-0000-0000B42E0000}"/>
    <cellStyle name="Normal 10 3 5 3 6 2 2" xfId="59592" xr:uid="{00000000-0005-0000-0000-0000B52E0000}"/>
    <cellStyle name="Normal 10 3 5 3 6 3" xfId="46995" xr:uid="{00000000-0005-0000-0000-0000B62E0000}"/>
    <cellStyle name="Normal 10 3 5 3 6 4" xfId="36981" xr:uid="{00000000-0005-0000-0000-0000B72E0000}"/>
    <cellStyle name="Normal 10 3 5 3 7" xfId="16140" xr:uid="{00000000-0005-0000-0000-0000B82E0000}"/>
    <cellStyle name="Normal 10 3 5 3 7 2" xfId="51356" xr:uid="{00000000-0005-0000-0000-0000B92E0000}"/>
    <cellStyle name="Normal 10 3 5 3 7 3" xfId="28745" xr:uid="{00000000-0005-0000-0000-0000BA2E0000}"/>
    <cellStyle name="Normal 10 3 5 3 8" xfId="14362" xr:uid="{00000000-0005-0000-0000-0000BB2E0000}"/>
    <cellStyle name="Normal 10 3 5 3 8 2" xfId="49580" xr:uid="{00000000-0005-0000-0000-0000BC2E0000}"/>
    <cellStyle name="Normal 10 3 5 3 9" xfId="38759" xr:uid="{00000000-0005-0000-0000-0000BD2E0000}"/>
    <cellStyle name="Normal 10 3 5 4" xfId="2636" xr:uid="{00000000-0005-0000-0000-0000BE2E0000}"/>
    <cellStyle name="Normal 10 3 5 4 10" xfId="26160" xr:uid="{00000000-0005-0000-0000-0000BF2E0000}"/>
    <cellStyle name="Normal 10 3 5 4 11" xfId="60564" xr:uid="{00000000-0005-0000-0000-0000C02E0000}"/>
    <cellStyle name="Normal 10 3 5 4 2" xfId="4461" xr:uid="{00000000-0005-0000-0000-0000C12E0000}"/>
    <cellStyle name="Normal 10 3 5 4 2 2" xfId="17107" xr:uid="{00000000-0005-0000-0000-0000C22E0000}"/>
    <cellStyle name="Normal 10 3 5 4 2 2 2" xfId="52323" xr:uid="{00000000-0005-0000-0000-0000C32E0000}"/>
    <cellStyle name="Normal 10 3 5 4 2 3" xfId="39726" xr:uid="{00000000-0005-0000-0000-0000C42E0000}"/>
    <cellStyle name="Normal 10 3 5 4 2 4" xfId="29712" xr:uid="{00000000-0005-0000-0000-0000C52E0000}"/>
    <cellStyle name="Normal 10 3 5 4 3" xfId="5931" xr:uid="{00000000-0005-0000-0000-0000C62E0000}"/>
    <cellStyle name="Normal 10 3 5 4 3 2" xfId="18561" xr:uid="{00000000-0005-0000-0000-0000C72E0000}"/>
    <cellStyle name="Normal 10 3 5 4 3 2 2" xfId="53777" xr:uid="{00000000-0005-0000-0000-0000C82E0000}"/>
    <cellStyle name="Normal 10 3 5 4 3 3" xfId="41180" xr:uid="{00000000-0005-0000-0000-0000C92E0000}"/>
    <cellStyle name="Normal 10 3 5 4 3 4" xfId="31166" xr:uid="{00000000-0005-0000-0000-0000CA2E0000}"/>
    <cellStyle name="Normal 10 3 5 4 4" xfId="7390" xr:uid="{00000000-0005-0000-0000-0000CB2E0000}"/>
    <cellStyle name="Normal 10 3 5 4 4 2" xfId="20015" xr:uid="{00000000-0005-0000-0000-0000CC2E0000}"/>
    <cellStyle name="Normal 10 3 5 4 4 2 2" xfId="55231" xr:uid="{00000000-0005-0000-0000-0000CD2E0000}"/>
    <cellStyle name="Normal 10 3 5 4 4 3" xfId="42634" xr:uid="{00000000-0005-0000-0000-0000CE2E0000}"/>
    <cellStyle name="Normal 10 3 5 4 4 4" xfId="32620" xr:uid="{00000000-0005-0000-0000-0000CF2E0000}"/>
    <cellStyle name="Normal 10 3 5 4 5" xfId="9171" xr:uid="{00000000-0005-0000-0000-0000D02E0000}"/>
    <cellStyle name="Normal 10 3 5 4 5 2" xfId="21791" xr:uid="{00000000-0005-0000-0000-0000D12E0000}"/>
    <cellStyle name="Normal 10 3 5 4 5 2 2" xfId="57007" xr:uid="{00000000-0005-0000-0000-0000D22E0000}"/>
    <cellStyle name="Normal 10 3 5 4 5 3" xfId="44410" xr:uid="{00000000-0005-0000-0000-0000D32E0000}"/>
    <cellStyle name="Normal 10 3 5 4 5 4" xfId="34396" xr:uid="{00000000-0005-0000-0000-0000D42E0000}"/>
    <cellStyle name="Normal 10 3 5 4 6" xfId="10964" xr:uid="{00000000-0005-0000-0000-0000D52E0000}"/>
    <cellStyle name="Normal 10 3 5 4 6 2" xfId="23567" xr:uid="{00000000-0005-0000-0000-0000D62E0000}"/>
    <cellStyle name="Normal 10 3 5 4 6 2 2" xfId="58783" xr:uid="{00000000-0005-0000-0000-0000D72E0000}"/>
    <cellStyle name="Normal 10 3 5 4 6 3" xfId="46186" xr:uid="{00000000-0005-0000-0000-0000D82E0000}"/>
    <cellStyle name="Normal 10 3 5 4 6 4" xfId="36172" xr:uid="{00000000-0005-0000-0000-0000D92E0000}"/>
    <cellStyle name="Normal 10 3 5 4 7" xfId="15331" xr:uid="{00000000-0005-0000-0000-0000DA2E0000}"/>
    <cellStyle name="Normal 10 3 5 4 7 2" xfId="50547" xr:uid="{00000000-0005-0000-0000-0000DB2E0000}"/>
    <cellStyle name="Normal 10 3 5 4 7 3" xfId="27936" xr:uid="{00000000-0005-0000-0000-0000DC2E0000}"/>
    <cellStyle name="Normal 10 3 5 4 8" xfId="13553" xr:uid="{00000000-0005-0000-0000-0000DD2E0000}"/>
    <cellStyle name="Normal 10 3 5 4 8 2" xfId="48771" xr:uid="{00000000-0005-0000-0000-0000DE2E0000}"/>
    <cellStyle name="Normal 10 3 5 4 9" xfId="37950" xr:uid="{00000000-0005-0000-0000-0000DF2E0000}"/>
    <cellStyle name="Normal 10 3 5 5" xfId="3799" xr:uid="{00000000-0005-0000-0000-0000E02E0000}"/>
    <cellStyle name="Normal 10 3 5 5 2" xfId="8522" xr:uid="{00000000-0005-0000-0000-0000E12E0000}"/>
    <cellStyle name="Normal 10 3 5 5 2 2" xfId="21147" xr:uid="{00000000-0005-0000-0000-0000E22E0000}"/>
    <cellStyle name="Normal 10 3 5 5 2 2 2" xfId="56363" xr:uid="{00000000-0005-0000-0000-0000E32E0000}"/>
    <cellStyle name="Normal 10 3 5 5 2 3" xfId="43766" xr:uid="{00000000-0005-0000-0000-0000E42E0000}"/>
    <cellStyle name="Normal 10 3 5 5 2 4" xfId="33752" xr:uid="{00000000-0005-0000-0000-0000E52E0000}"/>
    <cellStyle name="Normal 10 3 5 5 3" xfId="10303" xr:uid="{00000000-0005-0000-0000-0000E62E0000}"/>
    <cellStyle name="Normal 10 3 5 5 3 2" xfId="22923" xr:uid="{00000000-0005-0000-0000-0000E72E0000}"/>
    <cellStyle name="Normal 10 3 5 5 3 2 2" xfId="58139" xr:uid="{00000000-0005-0000-0000-0000E82E0000}"/>
    <cellStyle name="Normal 10 3 5 5 3 3" xfId="45542" xr:uid="{00000000-0005-0000-0000-0000E92E0000}"/>
    <cellStyle name="Normal 10 3 5 5 3 4" xfId="35528" xr:uid="{00000000-0005-0000-0000-0000EA2E0000}"/>
    <cellStyle name="Normal 10 3 5 5 4" xfId="12098" xr:uid="{00000000-0005-0000-0000-0000EB2E0000}"/>
    <cellStyle name="Normal 10 3 5 5 4 2" xfId="24699" xr:uid="{00000000-0005-0000-0000-0000EC2E0000}"/>
    <cellStyle name="Normal 10 3 5 5 4 2 2" xfId="59915" xr:uid="{00000000-0005-0000-0000-0000ED2E0000}"/>
    <cellStyle name="Normal 10 3 5 5 4 3" xfId="47318" xr:uid="{00000000-0005-0000-0000-0000EE2E0000}"/>
    <cellStyle name="Normal 10 3 5 5 4 4" xfId="37304" xr:uid="{00000000-0005-0000-0000-0000EF2E0000}"/>
    <cellStyle name="Normal 10 3 5 5 5" xfId="16463" xr:uid="{00000000-0005-0000-0000-0000F02E0000}"/>
    <cellStyle name="Normal 10 3 5 5 5 2" xfId="51679" xr:uid="{00000000-0005-0000-0000-0000F12E0000}"/>
    <cellStyle name="Normal 10 3 5 5 5 3" xfId="29068" xr:uid="{00000000-0005-0000-0000-0000F22E0000}"/>
    <cellStyle name="Normal 10 3 5 5 6" xfId="14685" xr:uid="{00000000-0005-0000-0000-0000F32E0000}"/>
    <cellStyle name="Normal 10 3 5 5 6 2" xfId="49903" xr:uid="{00000000-0005-0000-0000-0000F42E0000}"/>
    <cellStyle name="Normal 10 3 5 5 7" xfId="39082" xr:uid="{00000000-0005-0000-0000-0000F52E0000}"/>
    <cellStyle name="Normal 10 3 5 5 8" xfId="27292" xr:uid="{00000000-0005-0000-0000-0000F62E0000}"/>
    <cellStyle name="Normal 10 3 5 6" xfId="4139" xr:uid="{00000000-0005-0000-0000-0000F72E0000}"/>
    <cellStyle name="Normal 10 3 5 6 2" xfId="16785" xr:uid="{00000000-0005-0000-0000-0000F82E0000}"/>
    <cellStyle name="Normal 10 3 5 6 2 2" xfId="52001" xr:uid="{00000000-0005-0000-0000-0000F92E0000}"/>
    <cellStyle name="Normal 10 3 5 6 2 3" xfId="29390" xr:uid="{00000000-0005-0000-0000-0000FA2E0000}"/>
    <cellStyle name="Normal 10 3 5 6 3" xfId="13231" xr:uid="{00000000-0005-0000-0000-0000FB2E0000}"/>
    <cellStyle name="Normal 10 3 5 6 3 2" xfId="48449" xr:uid="{00000000-0005-0000-0000-0000FC2E0000}"/>
    <cellStyle name="Normal 10 3 5 6 4" xfId="39404" xr:uid="{00000000-0005-0000-0000-0000FD2E0000}"/>
    <cellStyle name="Normal 10 3 5 6 5" xfId="25838" xr:uid="{00000000-0005-0000-0000-0000FE2E0000}"/>
    <cellStyle name="Normal 10 3 5 7" xfId="5609" xr:uid="{00000000-0005-0000-0000-0000FF2E0000}"/>
    <cellStyle name="Normal 10 3 5 7 2" xfId="18239" xr:uid="{00000000-0005-0000-0000-0000002F0000}"/>
    <cellStyle name="Normal 10 3 5 7 2 2" xfId="53455" xr:uid="{00000000-0005-0000-0000-0000012F0000}"/>
    <cellStyle name="Normal 10 3 5 7 3" xfId="40858" xr:uid="{00000000-0005-0000-0000-0000022F0000}"/>
    <cellStyle name="Normal 10 3 5 7 4" xfId="30844" xr:uid="{00000000-0005-0000-0000-0000032F0000}"/>
    <cellStyle name="Normal 10 3 5 8" xfId="7068" xr:uid="{00000000-0005-0000-0000-0000042F0000}"/>
    <cellStyle name="Normal 10 3 5 8 2" xfId="19693" xr:uid="{00000000-0005-0000-0000-0000052F0000}"/>
    <cellStyle name="Normal 10 3 5 8 2 2" xfId="54909" xr:uid="{00000000-0005-0000-0000-0000062F0000}"/>
    <cellStyle name="Normal 10 3 5 8 3" xfId="42312" xr:uid="{00000000-0005-0000-0000-0000072F0000}"/>
    <cellStyle name="Normal 10 3 5 8 4" xfId="32298" xr:uid="{00000000-0005-0000-0000-0000082F0000}"/>
    <cellStyle name="Normal 10 3 5 9" xfId="8849" xr:uid="{00000000-0005-0000-0000-0000092F0000}"/>
    <cellStyle name="Normal 10 3 5 9 2" xfId="21469" xr:uid="{00000000-0005-0000-0000-00000A2F0000}"/>
    <cellStyle name="Normal 10 3 5 9 2 2" xfId="56685" xr:uid="{00000000-0005-0000-0000-00000B2F0000}"/>
    <cellStyle name="Normal 10 3 5 9 3" xfId="44088" xr:uid="{00000000-0005-0000-0000-00000C2F0000}"/>
    <cellStyle name="Normal 10 3 5 9 4" xfId="34074" xr:uid="{00000000-0005-0000-0000-00000D2F0000}"/>
    <cellStyle name="Normal 10 3 6" xfId="2975" xr:uid="{00000000-0005-0000-0000-00000E2F0000}"/>
    <cellStyle name="Normal 10 3 6 10" xfId="25354" xr:uid="{00000000-0005-0000-0000-00000F2F0000}"/>
    <cellStyle name="Normal 10 3 6 11" xfId="60889" xr:uid="{00000000-0005-0000-0000-0000102F0000}"/>
    <cellStyle name="Normal 10 3 6 2" xfId="4786" xr:uid="{00000000-0005-0000-0000-0000112F0000}"/>
    <cellStyle name="Normal 10 3 6 2 2" xfId="17432" xr:uid="{00000000-0005-0000-0000-0000122F0000}"/>
    <cellStyle name="Normal 10 3 6 2 2 2" xfId="52648" xr:uid="{00000000-0005-0000-0000-0000132F0000}"/>
    <cellStyle name="Normal 10 3 6 2 2 3" xfId="30037" xr:uid="{00000000-0005-0000-0000-0000142F0000}"/>
    <cellStyle name="Normal 10 3 6 2 3" xfId="13878" xr:uid="{00000000-0005-0000-0000-0000152F0000}"/>
    <cellStyle name="Normal 10 3 6 2 3 2" xfId="49096" xr:uid="{00000000-0005-0000-0000-0000162F0000}"/>
    <cellStyle name="Normal 10 3 6 2 4" xfId="40051" xr:uid="{00000000-0005-0000-0000-0000172F0000}"/>
    <cellStyle name="Normal 10 3 6 2 5" xfId="26485" xr:uid="{00000000-0005-0000-0000-0000182F0000}"/>
    <cellStyle name="Normal 10 3 6 3" xfId="6256" xr:uid="{00000000-0005-0000-0000-0000192F0000}"/>
    <cellStyle name="Normal 10 3 6 3 2" xfId="18886" xr:uid="{00000000-0005-0000-0000-00001A2F0000}"/>
    <cellStyle name="Normal 10 3 6 3 2 2" xfId="54102" xr:uid="{00000000-0005-0000-0000-00001B2F0000}"/>
    <cellStyle name="Normal 10 3 6 3 3" xfId="41505" xr:uid="{00000000-0005-0000-0000-00001C2F0000}"/>
    <cellStyle name="Normal 10 3 6 3 4" xfId="31491" xr:uid="{00000000-0005-0000-0000-00001D2F0000}"/>
    <cellStyle name="Normal 10 3 6 4" xfId="7715" xr:uid="{00000000-0005-0000-0000-00001E2F0000}"/>
    <cellStyle name="Normal 10 3 6 4 2" xfId="20340" xr:uid="{00000000-0005-0000-0000-00001F2F0000}"/>
    <cellStyle name="Normal 10 3 6 4 2 2" xfId="55556" xr:uid="{00000000-0005-0000-0000-0000202F0000}"/>
    <cellStyle name="Normal 10 3 6 4 3" xfId="42959" xr:uid="{00000000-0005-0000-0000-0000212F0000}"/>
    <cellStyle name="Normal 10 3 6 4 4" xfId="32945" xr:uid="{00000000-0005-0000-0000-0000222F0000}"/>
    <cellStyle name="Normal 10 3 6 5" xfId="9496" xr:uid="{00000000-0005-0000-0000-0000232F0000}"/>
    <cellStyle name="Normal 10 3 6 5 2" xfId="22116" xr:uid="{00000000-0005-0000-0000-0000242F0000}"/>
    <cellStyle name="Normal 10 3 6 5 2 2" xfId="57332" xr:uid="{00000000-0005-0000-0000-0000252F0000}"/>
    <cellStyle name="Normal 10 3 6 5 3" xfId="44735" xr:uid="{00000000-0005-0000-0000-0000262F0000}"/>
    <cellStyle name="Normal 10 3 6 5 4" xfId="34721" xr:uid="{00000000-0005-0000-0000-0000272F0000}"/>
    <cellStyle name="Normal 10 3 6 6" xfId="11289" xr:uid="{00000000-0005-0000-0000-0000282F0000}"/>
    <cellStyle name="Normal 10 3 6 6 2" xfId="23892" xr:uid="{00000000-0005-0000-0000-0000292F0000}"/>
    <cellStyle name="Normal 10 3 6 6 2 2" xfId="59108" xr:uid="{00000000-0005-0000-0000-00002A2F0000}"/>
    <cellStyle name="Normal 10 3 6 6 3" xfId="46511" xr:uid="{00000000-0005-0000-0000-00002B2F0000}"/>
    <cellStyle name="Normal 10 3 6 6 4" xfId="36497" xr:uid="{00000000-0005-0000-0000-00002C2F0000}"/>
    <cellStyle name="Normal 10 3 6 7" xfId="15656" xr:uid="{00000000-0005-0000-0000-00002D2F0000}"/>
    <cellStyle name="Normal 10 3 6 7 2" xfId="50872" xr:uid="{00000000-0005-0000-0000-00002E2F0000}"/>
    <cellStyle name="Normal 10 3 6 7 3" xfId="28261" xr:uid="{00000000-0005-0000-0000-00002F2F0000}"/>
    <cellStyle name="Normal 10 3 6 8" xfId="12747" xr:uid="{00000000-0005-0000-0000-0000302F0000}"/>
    <cellStyle name="Normal 10 3 6 8 2" xfId="47965" xr:uid="{00000000-0005-0000-0000-0000312F0000}"/>
    <cellStyle name="Normal 10 3 6 9" xfId="38275" xr:uid="{00000000-0005-0000-0000-0000322F0000}"/>
    <cellStyle name="Normal 10 3 7" xfId="2809" xr:uid="{00000000-0005-0000-0000-0000332F0000}"/>
    <cellStyle name="Normal 10 3 7 10" xfId="25199" xr:uid="{00000000-0005-0000-0000-0000342F0000}"/>
    <cellStyle name="Normal 10 3 7 11" xfId="60734" xr:uid="{00000000-0005-0000-0000-0000352F0000}"/>
    <cellStyle name="Normal 10 3 7 2" xfId="4631" xr:uid="{00000000-0005-0000-0000-0000362F0000}"/>
    <cellStyle name="Normal 10 3 7 2 2" xfId="17277" xr:uid="{00000000-0005-0000-0000-0000372F0000}"/>
    <cellStyle name="Normal 10 3 7 2 2 2" xfId="52493" xr:uid="{00000000-0005-0000-0000-0000382F0000}"/>
    <cellStyle name="Normal 10 3 7 2 2 3" xfId="29882" xr:uid="{00000000-0005-0000-0000-0000392F0000}"/>
    <cellStyle name="Normal 10 3 7 2 3" xfId="13723" xr:uid="{00000000-0005-0000-0000-00003A2F0000}"/>
    <cellStyle name="Normal 10 3 7 2 3 2" xfId="48941" xr:uid="{00000000-0005-0000-0000-00003B2F0000}"/>
    <cellStyle name="Normal 10 3 7 2 4" xfId="39896" xr:uid="{00000000-0005-0000-0000-00003C2F0000}"/>
    <cellStyle name="Normal 10 3 7 2 5" xfId="26330" xr:uid="{00000000-0005-0000-0000-00003D2F0000}"/>
    <cellStyle name="Normal 10 3 7 3" xfId="6101" xr:uid="{00000000-0005-0000-0000-00003E2F0000}"/>
    <cellStyle name="Normal 10 3 7 3 2" xfId="18731" xr:uid="{00000000-0005-0000-0000-00003F2F0000}"/>
    <cellStyle name="Normal 10 3 7 3 2 2" xfId="53947" xr:uid="{00000000-0005-0000-0000-0000402F0000}"/>
    <cellStyle name="Normal 10 3 7 3 3" xfId="41350" xr:uid="{00000000-0005-0000-0000-0000412F0000}"/>
    <cellStyle name="Normal 10 3 7 3 4" xfId="31336" xr:uid="{00000000-0005-0000-0000-0000422F0000}"/>
    <cellStyle name="Normal 10 3 7 4" xfId="7560" xr:uid="{00000000-0005-0000-0000-0000432F0000}"/>
    <cellStyle name="Normal 10 3 7 4 2" xfId="20185" xr:uid="{00000000-0005-0000-0000-0000442F0000}"/>
    <cellStyle name="Normal 10 3 7 4 2 2" xfId="55401" xr:uid="{00000000-0005-0000-0000-0000452F0000}"/>
    <cellStyle name="Normal 10 3 7 4 3" xfId="42804" xr:uid="{00000000-0005-0000-0000-0000462F0000}"/>
    <cellStyle name="Normal 10 3 7 4 4" xfId="32790" xr:uid="{00000000-0005-0000-0000-0000472F0000}"/>
    <cellStyle name="Normal 10 3 7 5" xfId="9341" xr:uid="{00000000-0005-0000-0000-0000482F0000}"/>
    <cellStyle name="Normal 10 3 7 5 2" xfId="21961" xr:uid="{00000000-0005-0000-0000-0000492F0000}"/>
    <cellStyle name="Normal 10 3 7 5 2 2" xfId="57177" xr:uid="{00000000-0005-0000-0000-00004A2F0000}"/>
    <cellStyle name="Normal 10 3 7 5 3" xfId="44580" xr:uid="{00000000-0005-0000-0000-00004B2F0000}"/>
    <cellStyle name="Normal 10 3 7 5 4" xfId="34566" xr:uid="{00000000-0005-0000-0000-00004C2F0000}"/>
    <cellStyle name="Normal 10 3 7 6" xfId="11134" xr:uid="{00000000-0005-0000-0000-00004D2F0000}"/>
    <cellStyle name="Normal 10 3 7 6 2" xfId="23737" xr:uid="{00000000-0005-0000-0000-00004E2F0000}"/>
    <cellStyle name="Normal 10 3 7 6 2 2" xfId="58953" xr:uid="{00000000-0005-0000-0000-00004F2F0000}"/>
    <cellStyle name="Normal 10 3 7 6 3" xfId="46356" xr:uid="{00000000-0005-0000-0000-0000502F0000}"/>
    <cellStyle name="Normal 10 3 7 6 4" xfId="36342" xr:uid="{00000000-0005-0000-0000-0000512F0000}"/>
    <cellStyle name="Normal 10 3 7 7" xfId="15501" xr:uid="{00000000-0005-0000-0000-0000522F0000}"/>
    <cellStyle name="Normal 10 3 7 7 2" xfId="50717" xr:uid="{00000000-0005-0000-0000-0000532F0000}"/>
    <cellStyle name="Normal 10 3 7 7 3" xfId="28106" xr:uid="{00000000-0005-0000-0000-0000542F0000}"/>
    <cellStyle name="Normal 10 3 7 8" xfId="12592" xr:uid="{00000000-0005-0000-0000-0000552F0000}"/>
    <cellStyle name="Normal 10 3 7 8 2" xfId="47810" xr:uid="{00000000-0005-0000-0000-0000562F0000}"/>
    <cellStyle name="Normal 10 3 7 9" xfId="38120" xr:uid="{00000000-0005-0000-0000-0000572F0000}"/>
    <cellStyle name="Normal 10 3 8" xfId="3322" xr:uid="{00000000-0005-0000-0000-0000582F0000}"/>
    <cellStyle name="Normal 10 3 8 10" xfId="26817" xr:uid="{00000000-0005-0000-0000-0000592F0000}"/>
    <cellStyle name="Normal 10 3 8 11" xfId="61221" xr:uid="{00000000-0005-0000-0000-00005A2F0000}"/>
    <cellStyle name="Normal 10 3 8 2" xfId="5118" xr:uid="{00000000-0005-0000-0000-00005B2F0000}"/>
    <cellStyle name="Normal 10 3 8 2 2" xfId="17764" xr:uid="{00000000-0005-0000-0000-00005C2F0000}"/>
    <cellStyle name="Normal 10 3 8 2 2 2" xfId="52980" xr:uid="{00000000-0005-0000-0000-00005D2F0000}"/>
    <cellStyle name="Normal 10 3 8 2 3" xfId="40383" xr:uid="{00000000-0005-0000-0000-00005E2F0000}"/>
    <cellStyle name="Normal 10 3 8 2 4" xfId="30369" xr:uid="{00000000-0005-0000-0000-00005F2F0000}"/>
    <cellStyle name="Normal 10 3 8 3" xfId="6588" xr:uid="{00000000-0005-0000-0000-0000602F0000}"/>
    <cellStyle name="Normal 10 3 8 3 2" xfId="19218" xr:uid="{00000000-0005-0000-0000-0000612F0000}"/>
    <cellStyle name="Normal 10 3 8 3 2 2" xfId="54434" xr:uid="{00000000-0005-0000-0000-0000622F0000}"/>
    <cellStyle name="Normal 10 3 8 3 3" xfId="41837" xr:uid="{00000000-0005-0000-0000-0000632F0000}"/>
    <cellStyle name="Normal 10 3 8 3 4" xfId="31823" xr:uid="{00000000-0005-0000-0000-0000642F0000}"/>
    <cellStyle name="Normal 10 3 8 4" xfId="8047" xr:uid="{00000000-0005-0000-0000-0000652F0000}"/>
    <cellStyle name="Normal 10 3 8 4 2" xfId="20672" xr:uid="{00000000-0005-0000-0000-0000662F0000}"/>
    <cellStyle name="Normal 10 3 8 4 2 2" xfId="55888" xr:uid="{00000000-0005-0000-0000-0000672F0000}"/>
    <cellStyle name="Normal 10 3 8 4 3" xfId="43291" xr:uid="{00000000-0005-0000-0000-0000682F0000}"/>
    <cellStyle name="Normal 10 3 8 4 4" xfId="33277" xr:uid="{00000000-0005-0000-0000-0000692F0000}"/>
    <cellStyle name="Normal 10 3 8 5" xfId="9828" xr:uid="{00000000-0005-0000-0000-00006A2F0000}"/>
    <cellStyle name="Normal 10 3 8 5 2" xfId="22448" xr:uid="{00000000-0005-0000-0000-00006B2F0000}"/>
    <cellStyle name="Normal 10 3 8 5 2 2" xfId="57664" xr:uid="{00000000-0005-0000-0000-00006C2F0000}"/>
    <cellStyle name="Normal 10 3 8 5 3" xfId="45067" xr:uid="{00000000-0005-0000-0000-00006D2F0000}"/>
    <cellStyle name="Normal 10 3 8 5 4" xfId="35053" xr:uid="{00000000-0005-0000-0000-00006E2F0000}"/>
    <cellStyle name="Normal 10 3 8 6" xfId="11621" xr:uid="{00000000-0005-0000-0000-00006F2F0000}"/>
    <cellStyle name="Normal 10 3 8 6 2" xfId="24224" xr:uid="{00000000-0005-0000-0000-0000702F0000}"/>
    <cellStyle name="Normal 10 3 8 6 2 2" xfId="59440" xr:uid="{00000000-0005-0000-0000-0000712F0000}"/>
    <cellStyle name="Normal 10 3 8 6 3" xfId="46843" xr:uid="{00000000-0005-0000-0000-0000722F0000}"/>
    <cellStyle name="Normal 10 3 8 6 4" xfId="36829" xr:uid="{00000000-0005-0000-0000-0000732F0000}"/>
    <cellStyle name="Normal 10 3 8 7" xfId="15988" xr:uid="{00000000-0005-0000-0000-0000742F0000}"/>
    <cellStyle name="Normal 10 3 8 7 2" xfId="51204" xr:uid="{00000000-0005-0000-0000-0000752F0000}"/>
    <cellStyle name="Normal 10 3 8 7 3" xfId="28593" xr:uid="{00000000-0005-0000-0000-0000762F0000}"/>
    <cellStyle name="Normal 10 3 8 8" xfId="14210" xr:uid="{00000000-0005-0000-0000-0000772F0000}"/>
    <cellStyle name="Normal 10 3 8 8 2" xfId="49428" xr:uid="{00000000-0005-0000-0000-0000782F0000}"/>
    <cellStyle name="Normal 10 3 8 9" xfId="38607" xr:uid="{00000000-0005-0000-0000-0000792F0000}"/>
    <cellStyle name="Normal 10 3 9" xfId="2479" xr:uid="{00000000-0005-0000-0000-00007A2F0000}"/>
    <cellStyle name="Normal 10 3 9 10" xfId="26008" xr:uid="{00000000-0005-0000-0000-00007B2F0000}"/>
    <cellStyle name="Normal 10 3 9 11" xfId="60412" xr:uid="{00000000-0005-0000-0000-00007C2F0000}"/>
    <cellStyle name="Normal 10 3 9 2" xfId="4309" xr:uid="{00000000-0005-0000-0000-00007D2F0000}"/>
    <cellStyle name="Normal 10 3 9 2 2" xfId="16955" xr:uid="{00000000-0005-0000-0000-00007E2F0000}"/>
    <cellStyle name="Normal 10 3 9 2 2 2" xfId="52171" xr:uid="{00000000-0005-0000-0000-00007F2F0000}"/>
    <cellStyle name="Normal 10 3 9 2 3" xfId="39574" xr:uid="{00000000-0005-0000-0000-0000802F0000}"/>
    <cellStyle name="Normal 10 3 9 2 4" xfId="29560" xr:uid="{00000000-0005-0000-0000-0000812F0000}"/>
    <cellStyle name="Normal 10 3 9 3" xfId="5779" xr:uid="{00000000-0005-0000-0000-0000822F0000}"/>
    <cellStyle name="Normal 10 3 9 3 2" xfId="18409" xr:uid="{00000000-0005-0000-0000-0000832F0000}"/>
    <cellStyle name="Normal 10 3 9 3 2 2" xfId="53625" xr:uid="{00000000-0005-0000-0000-0000842F0000}"/>
    <cellStyle name="Normal 10 3 9 3 3" xfId="41028" xr:uid="{00000000-0005-0000-0000-0000852F0000}"/>
    <cellStyle name="Normal 10 3 9 3 4" xfId="31014" xr:uid="{00000000-0005-0000-0000-0000862F0000}"/>
    <cellStyle name="Normal 10 3 9 4" xfId="7238" xr:uid="{00000000-0005-0000-0000-0000872F0000}"/>
    <cellStyle name="Normal 10 3 9 4 2" xfId="19863" xr:uid="{00000000-0005-0000-0000-0000882F0000}"/>
    <cellStyle name="Normal 10 3 9 4 2 2" xfId="55079" xr:uid="{00000000-0005-0000-0000-0000892F0000}"/>
    <cellStyle name="Normal 10 3 9 4 3" xfId="42482" xr:uid="{00000000-0005-0000-0000-00008A2F0000}"/>
    <cellStyle name="Normal 10 3 9 4 4" xfId="32468" xr:uid="{00000000-0005-0000-0000-00008B2F0000}"/>
    <cellStyle name="Normal 10 3 9 5" xfId="9019" xr:uid="{00000000-0005-0000-0000-00008C2F0000}"/>
    <cellStyle name="Normal 10 3 9 5 2" xfId="21639" xr:uid="{00000000-0005-0000-0000-00008D2F0000}"/>
    <cellStyle name="Normal 10 3 9 5 2 2" xfId="56855" xr:uid="{00000000-0005-0000-0000-00008E2F0000}"/>
    <cellStyle name="Normal 10 3 9 5 3" xfId="44258" xr:uid="{00000000-0005-0000-0000-00008F2F0000}"/>
    <cellStyle name="Normal 10 3 9 5 4" xfId="34244" xr:uid="{00000000-0005-0000-0000-0000902F0000}"/>
    <cellStyle name="Normal 10 3 9 6" xfId="10812" xr:uid="{00000000-0005-0000-0000-0000912F0000}"/>
    <cellStyle name="Normal 10 3 9 6 2" xfId="23415" xr:uid="{00000000-0005-0000-0000-0000922F0000}"/>
    <cellStyle name="Normal 10 3 9 6 2 2" xfId="58631" xr:uid="{00000000-0005-0000-0000-0000932F0000}"/>
    <cellStyle name="Normal 10 3 9 6 3" xfId="46034" xr:uid="{00000000-0005-0000-0000-0000942F0000}"/>
    <cellStyle name="Normal 10 3 9 6 4" xfId="36020" xr:uid="{00000000-0005-0000-0000-0000952F0000}"/>
    <cellStyle name="Normal 10 3 9 7" xfId="15179" xr:uid="{00000000-0005-0000-0000-0000962F0000}"/>
    <cellStyle name="Normal 10 3 9 7 2" xfId="50395" xr:uid="{00000000-0005-0000-0000-0000972F0000}"/>
    <cellStyle name="Normal 10 3 9 7 3" xfId="27784" xr:uid="{00000000-0005-0000-0000-0000982F0000}"/>
    <cellStyle name="Normal 10 3 9 8" xfId="13401" xr:uid="{00000000-0005-0000-0000-0000992F0000}"/>
    <cellStyle name="Normal 10 3 9 8 2" xfId="48619" xr:uid="{00000000-0005-0000-0000-00009A2F0000}"/>
    <cellStyle name="Normal 10 3 9 9" xfId="37798" xr:uid="{00000000-0005-0000-0000-00009B2F0000}"/>
    <cellStyle name="Normal 10 3_District Target Attainment" xfId="995" xr:uid="{00000000-0005-0000-0000-00009C2F0000}"/>
    <cellStyle name="Normal 10 4" xfId="996" xr:uid="{00000000-0005-0000-0000-00009D2F0000}"/>
    <cellStyle name="Normal 10 4 10" xfId="6959" xr:uid="{00000000-0005-0000-0000-00009E2F0000}"/>
    <cellStyle name="Normal 10 4 10 2" xfId="19585" xr:uid="{00000000-0005-0000-0000-00009F2F0000}"/>
    <cellStyle name="Normal 10 4 10 2 2" xfId="54801" xr:uid="{00000000-0005-0000-0000-0000A02F0000}"/>
    <cellStyle name="Normal 10 4 10 3" xfId="42204" xr:uid="{00000000-0005-0000-0000-0000A12F0000}"/>
    <cellStyle name="Normal 10 4 10 4" xfId="32190" xr:uid="{00000000-0005-0000-0000-0000A22F0000}"/>
    <cellStyle name="Normal 10 4 11" xfId="8740" xr:uid="{00000000-0005-0000-0000-0000A32F0000}"/>
    <cellStyle name="Normal 10 4 11 2" xfId="21361" xr:uid="{00000000-0005-0000-0000-0000A42F0000}"/>
    <cellStyle name="Normal 10 4 11 2 2" xfId="56577" xr:uid="{00000000-0005-0000-0000-0000A52F0000}"/>
    <cellStyle name="Normal 10 4 11 3" xfId="43980" xr:uid="{00000000-0005-0000-0000-0000A62F0000}"/>
    <cellStyle name="Normal 10 4 11 4" xfId="33966" xr:uid="{00000000-0005-0000-0000-0000A72F0000}"/>
    <cellStyle name="Normal 10 4 12" xfId="10515" xr:uid="{00000000-0005-0000-0000-0000A82F0000}"/>
    <cellStyle name="Normal 10 4 12 2" xfId="23126" xr:uid="{00000000-0005-0000-0000-0000A92F0000}"/>
    <cellStyle name="Normal 10 4 12 2 2" xfId="58342" xr:uid="{00000000-0005-0000-0000-0000AA2F0000}"/>
    <cellStyle name="Normal 10 4 12 3" xfId="45745" xr:uid="{00000000-0005-0000-0000-0000AB2F0000}"/>
    <cellStyle name="Normal 10 4 12 4" xfId="35731" xr:uid="{00000000-0005-0000-0000-0000AC2F0000}"/>
    <cellStyle name="Normal 10 4 13" xfId="14900" xr:uid="{00000000-0005-0000-0000-0000AD2F0000}"/>
    <cellStyle name="Normal 10 4 13 2" xfId="50117" xr:uid="{00000000-0005-0000-0000-0000AE2F0000}"/>
    <cellStyle name="Normal 10 4 13 3" xfId="27506" xr:uid="{00000000-0005-0000-0000-0000AF2F0000}"/>
    <cellStyle name="Normal 10 4 14" xfId="12314" xr:uid="{00000000-0005-0000-0000-0000B02F0000}"/>
    <cellStyle name="Normal 10 4 14 2" xfId="47532" xr:uid="{00000000-0005-0000-0000-0000B12F0000}"/>
    <cellStyle name="Normal 10 4 15" xfId="37519" xr:uid="{00000000-0005-0000-0000-0000B22F0000}"/>
    <cellStyle name="Normal 10 4 16" xfId="24921" xr:uid="{00000000-0005-0000-0000-0000B32F0000}"/>
    <cellStyle name="Normal 10 4 17" xfId="60134" xr:uid="{00000000-0005-0000-0000-0000B42F0000}"/>
    <cellStyle name="Normal 10 4 2" xfId="997" xr:uid="{00000000-0005-0000-0000-0000B52F0000}"/>
    <cellStyle name="Normal 10 4 2 10" xfId="10516" xr:uid="{00000000-0005-0000-0000-0000B62F0000}"/>
    <cellStyle name="Normal 10 4 2 10 2" xfId="23127" xr:uid="{00000000-0005-0000-0000-0000B72F0000}"/>
    <cellStyle name="Normal 10 4 2 10 2 2" xfId="58343" xr:uid="{00000000-0005-0000-0000-0000B82F0000}"/>
    <cellStyle name="Normal 10 4 2 10 3" xfId="45746" xr:uid="{00000000-0005-0000-0000-0000B92F0000}"/>
    <cellStyle name="Normal 10 4 2 10 4" xfId="35732" xr:uid="{00000000-0005-0000-0000-0000BA2F0000}"/>
    <cellStyle name="Normal 10 4 2 11" xfId="15055" xr:uid="{00000000-0005-0000-0000-0000BB2F0000}"/>
    <cellStyle name="Normal 10 4 2 11 2" xfId="50271" xr:uid="{00000000-0005-0000-0000-0000BC2F0000}"/>
    <cellStyle name="Normal 10 4 2 11 3" xfId="27660" xr:uid="{00000000-0005-0000-0000-0000BD2F0000}"/>
    <cellStyle name="Normal 10 4 2 12" xfId="12468" xr:uid="{00000000-0005-0000-0000-0000BE2F0000}"/>
    <cellStyle name="Normal 10 4 2 12 2" xfId="47686" xr:uid="{00000000-0005-0000-0000-0000BF2F0000}"/>
    <cellStyle name="Normal 10 4 2 13" xfId="37674" xr:uid="{00000000-0005-0000-0000-0000C02F0000}"/>
    <cellStyle name="Normal 10 4 2 14" xfId="25075" xr:uid="{00000000-0005-0000-0000-0000C12F0000}"/>
    <cellStyle name="Normal 10 4 2 15" xfId="60288" xr:uid="{00000000-0005-0000-0000-0000C22F0000}"/>
    <cellStyle name="Normal 10 4 2 2" xfId="3191" xr:uid="{00000000-0005-0000-0000-0000C32F0000}"/>
    <cellStyle name="Normal 10 4 2 2 10" xfId="25559" xr:uid="{00000000-0005-0000-0000-0000C42F0000}"/>
    <cellStyle name="Normal 10 4 2 2 11" xfId="61094" xr:uid="{00000000-0005-0000-0000-0000C52F0000}"/>
    <cellStyle name="Normal 10 4 2 2 2" xfId="4991" xr:uid="{00000000-0005-0000-0000-0000C62F0000}"/>
    <cellStyle name="Normal 10 4 2 2 2 2" xfId="17637" xr:uid="{00000000-0005-0000-0000-0000C72F0000}"/>
    <cellStyle name="Normal 10 4 2 2 2 2 2" xfId="52853" xr:uid="{00000000-0005-0000-0000-0000C82F0000}"/>
    <cellStyle name="Normal 10 4 2 2 2 2 3" xfId="30242" xr:uid="{00000000-0005-0000-0000-0000C92F0000}"/>
    <cellStyle name="Normal 10 4 2 2 2 3" xfId="14083" xr:uid="{00000000-0005-0000-0000-0000CA2F0000}"/>
    <cellStyle name="Normal 10 4 2 2 2 3 2" xfId="49301" xr:uid="{00000000-0005-0000-0000-0000CB2F0000}"/>
    <cellStyle name="Normal 10 4 2 2 2 4" xfId="40256" xr:uid="{00000000-0005-0000-0000-0000CC2F0000}"/>
    <cellStyle name="Normal 10 4 2 2 2 5" xfId="26690" xr:uid="{00000000-0005-0000-0000-0000CD2F0000}"/>
    <cellStyle name="Normal 10 4 2 2 3" xfId="6461" xr:uid="{00000000-0005-0000-0000-0000CE2F0000}"/>
    <cellStyle name="Normal 10 4 2 2 3 2" xfId="19091" xr:uid="{00000000-0005-0000-0000-0000CF2F0000}"/>
    <cellStyle name="Normal 10 4 2 2 3 2 2" xfId="54307" xr:uid="{00000000-0005-0000-0000-0000D02F0000}"/>
    <cellStyle name="Normal 10 4 2 2 3 3" xfId="41710" xr:uid="{00000000-0005-0000-0000-0000D12F0000}"/>
    <cellStyle name="Normal 10 4 2 2 3 4" xfId="31696" xr:uid="{00000000-0005-0000-0000-0000D22F0000}"/>
    <cellStyle name="Normal 10 4 2 2 4" xfId="7920" xr:uid="{00000000-0005-0000-0000-0000D32F0000}"/>
    <cellStyle name="Normal 10 4 2 2 4 2" xfId="20545" xr:uid="{00000000-0005-0000-0000-0000D42F0000}"/>
    <cellStyle name="Normal 10 4 2 2 4 2 2" xfId="55761" xr:uid="{00000000-0005-0000-0000-0000D52F0000}"/>
    <cellStyle name="Normal 10 4 2 2 4 3" xfId="43164" xr:uid="{00000000-0005-0000-0000-0000D62F0000}"/>
    <cellStyle name="Normal 10 4 2 2 4 4" xfId="33150" xr:uid="{00000000-0005-0000-0000-0000D72F0000}"/>
    <cellStyle name="Normal 10 4 2 2 5" xfId="9701" xr:uid="{00000000-0005-0000-0000-0000D82F0000}"/>
    <cellStyle name="Normal 10 4 2 2 5 2" xfId="22321" xr:uid="{00000000-0005-0000-0000-0000D92F0000}"/>
    <cellStyle name="Normal 10 4 2 2 5 2 2" xfId="57537" xr:uid="{00000000-0005-0000-0000-0000DA2F0000}"/>
    <cellStyle name="Normal 10 4 2 2 5 3" xfId="44940" xr:uid="{00000000-0005-0000-0000-0000DB2F0000}"/>
    <cellStyle name="Normal 10 4 2 2 5 4" xfId="34926" xr:uid="{00000000-0005-0000-0000-0000DC2F0000}"/>
    <cellStyle name="Normal 10 4 2 2 6" xfId="11494" xr:uid="{00000000-0005-0000-0000-0000DD2F0000}"/>
    <cellStyle name="Normal 10 4 2 2 6 2" xfId="24097" xr:uid="{00000000-0005-0000-0000-0000DE2F0000}"/>
    <cellStyle name="Normal 10 4 2 2 6 2 2" xfId="59313" xr:uid="{00000000-0005-0000-0000-0000DF2F0000}"/>
    <cellStyle name="Normal 10 4 2 2 6 3" xfId="46716" xr:uid="{00000000-0005-0000-0000-0000E02F0000}"/>
    <cellStyle name="Normal 10 4 2 2 6 4" xfId="36702" xr:uid="{00000000-0005-0000-0000-0000E12F0000}"/>
    <cellStyle name="Normal 10 4 2 2 7" xfId="15861" xr:uid="{00000000-0005-0000-0000-0000E22F0000}"/>
    <cellStyle name="Normal 10 4 2 2 7 2" xfId="51077" xr:uid="{00000000-0005-0000-0000-0000E32F0000}"/>
    <cellStyle name="Normal 10 4 2 2 7 3" xfId="28466" xr:uid="{00000000-0005-0000-0000-0000E42F0000}"/>
    <cellStyle name="Normal 10 4 2 2 8" xfId="12952" xr:uid="{00000000-0005-0000-0000-0000E52F0000}"/>
    <cellStyle name="Normal 10 4 2 2 8 2" xfId="48170" xr:uid="{00000000-0005-0000-0000-0000E62F0000}"/>
    <cellStyle name="Normal 10 4 2 2 9" xfId="38480" xr:uid="{00000000-0005-0000-0000-0000E72F0000}"/>
    <cellStyle name="Normal 10 4 2 3" xfId="3520" xr:uid="{00000000-0005-0000-0000-0000E82F0000}"/>
    <cellStyle name="Normal 10 4 2 3 10" xfId="27015" xr:uid="{00000000-0005-0000-0000-0000E92F0000}"/>
    <cellStyle name="Normal 10 4 2 3 11" xfId="61419" xr:uid="{00000000-0005-0000-0000-0000EA2F0000}"/>
    <cellStyle name="Normal 10 4 2 3 2" xfId="5316" xr:uid="{00000000-0005-0000-0000-0000EB2F0000}"/>
    <cellStyle name="Normal 10 4 2 3 2 2" xfId="17962" xr:uid="{00000000-0005-0000-0000-0000EC2F0000}"/>
    <cellStyle name="Normal 10 4 2 3 2 2 2" xfId="53178" xr:uid="{00000000-0005-0000-0000-0000ED2F0000}"/>
    <cellStyle name="Normal 10 4 2 3 2 3" xfId="40581" xr:uid="{00000000-0005-0000-0000-0000EE2F0000}"/>
    <cellStyle name="Normal 10 4 2 3 2 4" xfId="30567" xr:uid="{00000000-0005-0000-0000-0000EF2F0000}"/>
    <cellStyle name="Normal 10 4 2 3 3" xfId="6786" xr:uid="{00000000-0005-0000-0000-0000F02F0000}"/>
    <cellStyle name="Normal 10 4 2 3 3 2" xfId="19416" xr:uid="{00000000-0005-0000-0000-0000F12F0000}"/>
    <cellStyle name="Normal 10 4 2 3 3 2 2" xfId="54632" xr:uid="{00000000-0005-0000-0000-0000F22F0000}"/>
    <cellStyle name="Normal 10 4 2 3 3 3" xfId="42035" xr:uid="{00000000-0005-0000-0000-0000F32F0000}"/>
    <cellStyle name="Normal 10 4 2 3 3 4" xfId="32021" xr:uid="{00000000-0005-0000-0000-0000F42F0000}"/>
    <cellStyle name="Normal 10 4 2 3 4" xfId="8245" xr:uid="{00000000-0005-0000-0000-0000F52F0000}"/>
    <cellStyle name="Normal 10 4 2 3 4 2" xfId="20870" xr:uid="{00000000-0005-0000-0000-0000F62F0000}"/>
    <cellStyle name="Normal 10 4 2 3 4 2 2" xfId="56086" xr:uid="{00000000-0005-0000-0000-0000F72F0000}"/>
    <cellStyle name="Normal 10 4 2 3 4 3" xfId="43489" xr:uid="{00000000-0005-0000-0000-0000F82F0000}"/>
    <cellStyle name="Normal 10 4 2 3 4 4" xfId="33475" xr:uid="{00000000-0005-0000-0000-0000F92F0000}"/>
    <cellStyle name="Normal 10 4 2 3 5" xfId="10026" xr:uid="{00000000-0005-0000-0000-0000FA2F0000}"/>
    <cellStyle name="Normal 10 4 2 3 5 2" xfId="22646" xr:uid="{00000000-0005-0000-0000-0000FB2F0000}"/>
    <cellStyle name="Normal 10 4 2 3 5 2 2" xfId="57862" xr:uid="{00000000-0005-0000-0000-0000FC2F0000}"/>
    <cellStyle name="Normal 10 4 2 3 5 3" xfId="45265" xr:uid="{00000000-0005-0000-0000-0000FD2F0000}"/>
    <cellStyle name="Normal 10 4 2 3 5 4" xfId="35251" xr:uid="{00000000-0005-0000-0000-0000FE2F0000}"/>
    <cellStyle name="Normal 10 4 2 3 6" xfId="11819" xr:uid="{00000000-0005-0000-0000-0000FF2F0000}"/>
    <cellStyle name="Normal 10 4 2 3 6 2" xfId="24422" xr:uid="{00000000-0005-0000-0000-000000300000}"/>
    <cellStyle name="Normal 10 4 2 3 6 2 2" xfId="59638" xr:uid="{00000000-0005-0000-0000-000001300000}"/>
    <cellStyle name="Normal 10 4 2 3 6 3" xfId="47041" xr:uid="{00000000-0005-0000-0000-000002300000}"/>
    <cellStyle name="Normal 10 4 2 3 6 4" xfId="37027" xr:uid="{00000000-0005-0000-0000-000003300000}"/>
    <cellStyle name="Normal 10 4 2 3 7" xfId="16186" xr:uid="{00000000-0005-0000-0000-000004300000}"/>
    <cellStyle name="Normal 10 4 2 3 7 2" xfId="51402" xr:uid="{00000000-0005-0000-0000-000005300000}"/>
    <cellStyle name="Normal 10 4 2 3 7 3" xfId="28791" xr:uid="{00000000-0005-0000-0000-000006300000}"/>
    <cellStyle name="Normal 10 4 2 3 8" xfId="14408" xr:uid="{00000000-0005-0000-0000-000007300000}"/>
    <cellStyle name="Normal 10 4 2 3 8 2" xfId="49626" xr:uid="{00000000-0005-0000-0000-000008300000}"/>
    <cellStyle name="Normal 10 4 2 3 9" xfId="38805" xr:uid="{00000000-0005-0000-0000-000009300000}"/>
    <cellStyle name="Normal 10 4 2 4" xfId="2682" xr:uid="{00000000-0005-0000-0000-00000A300000}"/>
    <cellStyle name="Normal 10 4 2 4 10" xfId="26206" xr:uid="{00000000-0005-0000-0000-00000B300000}"/>
    <cellStyle name="Normal 10 4 2 4 11" xfId="60610" xr:uid="{00000000-0005-0000-0000-00000C300000}"/>
    <cellStyle name="Normal 10 4 2 4 2" xfId="4507" xr:uid="{00000000-0005-0000-0000-00000D300000}"/>
    <cellStyle name="Normal 10 4 2 4 2 2" xfId="17153" xr:uid="{00000000-0005-0000-0000-00000E300000}"/>
    <cellStyle name="Normal 10 4 2 4 2 2 2" xfId="52369" xr:uid="{00000000-0005-0000-0000-00000F300000}"/>
    <cellStyle name="Normal 10 4 2 4 2 3" xfId="39772" xr:uid="{00000000-0005-0000-0000-000010300000}"/>
    <cellStyle name="Normal 10 4 2 4 2 4" xfId="29758" xr:uid="{00000000-0005-0000-0000-000011300000}"/>
    <cellStyle name="Normal 10 4 2 4 3" xfId="5977" xr:uid="{00000000-0005-0000-0000-000012300000}"/>
    <cellStyle name="Normal 10 4 2 4 3 2" xfId="18607" xr:uid="{00000000-0005-0000-0000-000013300000}"/>
    <cellStyle name="Normal 10 4 2 4 3 2 2" xfId="53823" xr:uid="{00000000-0005-0000-0000-000014300000}"/>
    <cellStyle name="Normal 10 4 2 4 3 3" xfId="41226" xr:uid="{00000000-0005-0000-0000-000015300000}"/>
    <cellStyle name="Normal 10 4 2 4 3 4" xfId="31212" xr:uid="{00000000-0005-0000-0000-000016300000}"/>
    <cellStyle name="Normal 10 4 2 4 4" xfId="7436" xr:uid="{00000000-0005-0000-0000-000017300000}"/>
    <cellStyle name="Normal 10 4 2 4 4 2" xfId="20061" xr:uid="{00000000-0005-0000-0000-000018300000}"/>
    <cellStyle name="Normal 10 4 2 4 4 2 2" xfId="55277" xr:uid="{00000000-0005-0000-0000-000019300000}"/>
    <cellStyle name="Normal 10 4 2 4 4 3" xfId="42680" xr:uid="{00000000-0005-0000-0000-00001A300000}"/>
    <cellStyle name="Normal 10 4 2 4 4 4" xfId="32666" xr:uid="{00000000-0005-0000-0000-00001B300000}"/>
    <cellStyle name="Normal 10 4 2 4 5" xfId="9217" xr:uid="{00000000-0005-0000-0000-00001C300000}"/>
    <cellStyle name="Normal 10 4 2 4 5 2" xfId="21837" xr:uid="{00000000-0005-0000-0000-00001D300000}"/>
    <cellStyle name="Normal 10 4 2 4 5 2 2" xfId="57053" xr:uid="{00000000-0005-0000-0000-00001E300000}"/>
    <cellStyle name="Normal 10 4 2 4 5 3" xfId="44456" xr:uid="{00000000-0005-0000-0000-00001F300000}"/>
    <cellStyle name="Normal 10 4 2 4 5 4" xfId="34442" xr:uid="{00000000-0005-0000-0000-000020300000}"/>
    <cellStyle name="Normal 10 4 2 4 6" xfId="11010" xr:uid="{00000000-0005-0000-0000-000021300000}"/>
    <cellStyle name="Normal 10 4 2 4 6 2" xfId="23613" xr:uid="{00000000-0005-0000-0000-000022300000}"/>
    <cellStyle name="Normal 10 4 2 4 6 2 2" xfId="58829" xr:uid="{00000000-0005-0000-0000-000023300000}"/>
    <cellStyle name="Normal 10 4 2 4 6 3" xfId="46232" xr:uid="{00000000-0005-0000-0000-000024300000}"/>
    <cellStyle name="Normal 10 4 2 4 6 4" xfId="36218" xr:uid="{00000000-0005-0000-0000-000025300000}"/>
    <cellStyle name="Normal 10 4 2 4 7" xfId="15377" xr:uid="{00000000-0005-0000-0000-000026300000}"/>
    <cellStyle name="Normal 10 4 2 4 7 2" xfId="50593" xr:uid="{00000000-0005-0000-0000-000027300000}"/>
    <cellStyle name="Normal 10 4 2 4 7 3" xfId="27982" xr:uid="{00000000-0005-0000-0000-000028300000}"/>
    <cellStyle name="Normal 10 4 2 4 8" xfId="13599" xr:uid="{00000000-0005-0000-0000-000029300000}"/>
    <cellStyle name="Normal 10 4 2 4 8 2" xfId="48817" xr:uid="{00000000-0005-0000-0000-00002A300000}"/>
    <cellStyle name="Normal 10 4 2 4 9" xfId="37996" xr:uid="{00000000-0005-0000-0000-00002B300000}"/>
    <cellStyle name="Normal 10 4 2 5" xfId="3845" xr:uid="{00000000-0005-0000-0000-00002C300000}"/>
    <cellStyle name="Normal 10 4 2 5 2" xfId="8568" xr:uid="{00000000-0005-0000-0000-00002D300000}"/>
    <cellStyle name="Normal 10 4 2 5 2 2" xfId="21193" xr:uid="{00000000-0005-0000-0000-00002E300000}"/>
    <cellStyle name="Normal 10 4 2 5 2 2 2" xfId="56409" xr:uid="{00000000-0005-0000-0000-00002F300000}"/>
    <cellStyle name="Normal 10 4 2 5 2 3" xfId="43812" xr:uid="{00000000-0005-0000-0000-000030300000}"/>
    <cellStyle name="Normal 10 4 2 5 2 4" xfId="33798" xr:uid="{00000000-0005-0000-0000-000031300000}"/>
    <cellStyle name="Normal 10 4 2 5 3" xfId="10349" xr:uid="{00000000-0005-0000-0000-000032300000}"/>
    <cellStyle name="Normal 10 4 2 5 3 2" xfId="22969" xr:uid="{00000000-0005-0000-0000-000033300000}"/>
    <cellStyle name="Normal 10 4 2 5 3 2 2" xfId="58185" xr:uid="{00000000-0005-0000-0000-000034300000}"/>
    <cellStyle name="Normal 10 4 2 5 3 3" xfId="45588" xr:uid="{00000000-0005-0000-0000-000035300000}"/>
    <cellStyle name="Normal 10 4 2 5 3 4" xfId="35574" xr:uid="{00000000-0005-0000-0000-000036300000}"/>
    <cellStyle name="Normal 10 4 2 5 4" xfId="12144" xr:uid="{00000000-0005-0000-0000-000037300000}"/>
    <cellStyle name="Normal 10 4 2 5 4 2" xfId="24745" xr:uid="{00000000-0005-0000-0000-000038300000}"/>
    <cellStyle name="Normal 10 4 2 5 4 2 2" xfId="59961" xr:uid="{00000000-0005-0000-0000-000039300000}"/>
    <cellStyle name="Normal 10 4 2 5 4 3" xfId="47364" xr:uid="{00000000-0005-0000-0000-00003A300000}"/>
    <cellStyle name="Normal 10 4 2 5 4 4" xfId="37350" xr:uid="{00000000-0005-0000-0000-00003B300000}"/>
    <cellStyle name="Normal 10 4 2 5 5" xfId="16509" xr:uid="{00000000-0005-0000-0000-00003C300000}"/>
    <cellStyle name="Normal 10 4 2 5 5 2" xfId="51725" xr:uid="{00000000-0005-0000-0000-00003D300000}"/>
    <cellStyle name="Normal 10 4 2 5 5 3" xfId="29114" xr:uid="{00000000-0005-0000-0000-00003E300000}"/>
    <cellStyle name="Normal 10 4 2 5 6" xfId="14731" xr:uid="{00000000-0005-0000-0000-00003F300000}"/>
    <cellStyle name="Normal 10 4 2 5 6 2" xfId="49949" xr:uid="{00000000-0005-0000-0000-000040300000}"/>
    <cellStyle name="Normal 10 4 2 5 7" xfId="39128" xr:uid="{00000000-0005-0000-0000-000041300000}"/>
    <cellStyle name="Normal 10 4 2 5 8" xfId="27338" xr:uid="{00000000-0005-0000-0000-000042300000}"/>
    <cellStyle name="Normal 10 4 2 6" xfId="4185" xr:uid="{00000000-0005-0000-0000-000043300000}"/>
    <cellStyle name="Normal 10 4 2 6 2" xfId="16831" xr:uid="{00000000-0005-0000-0000-000044300000}"/>
    <cellStyle name="Normal 10 4 2 6 2 2" xfId="52047" xr:uid="{00000000-0005-0000-0000-000045300000}"/>
    <cellStyle name="Normal 10 4 2 6 2 3" xfId="29436" xr:uid="{00000000-0005-0000-0000-000046300000}"/>
    <cellStyle name="Normal 10 4 2 6 3" xfId="13277" xr:uid="{00000000-0005-0000-0000-000047300000}"/>
    <cellStyle name="Normal 10 4 2 6 3 2" xfId="48495" xr:uid="{00000000-0005-0000-0000-000048300000}"/>
    <cellStyle name="Normal 10 4 2 6 4" xfId="39450" xr:uid="{00000000-0005-0000-0000-000049300000}"/>
    <cellStyle name="Normal 10 4 2 6 5" xfId="25884" xr:uid="{00000000-0005-0000-0000-00004A300000}"/>
    <cellStyle name="Normal 10 4 2 7" xfId="5655" xr:uid="{00000000-0005-0000-0000-00004B300000}"/>
    <cellStyle name="Normal 10 4 2 7 2" xfId="18285" xr:uid="{00000000-0005-0000-0000-00004C300000}"/>
    <cellStyle name="Normal 10 4 2 7 2 2" xfId="53501" xr:uid="{00000000-0005-0000-0000-00004D300000}"/>
    <cellStyle name="Normal 10 4 2 7 3" xfId="40904" xr:uid="{00000000-0005-0000-0000-00004E300000}"/>
    <cellStyle name="Normal 10 4 2 7 4" xfId="30890" xr:uid="{00000000-0005-0000-0000-00004F300000}"/>
    <cellStyle name="Normal 10 4 2 8" xfId="7114" xr:uid="{00000000-0005-0000-0000-000050300000}"/>
    <cellStyle name="Normal 10 4 2 8 2" xfId="19739" xr:uid="{00000000-0005-0000-0000-000051300000}"/>
    <cellStyle name="Normal 10 4 2 8 2 2" xfId="54955" xr:uid="{00000000-0005-0000-0000-000052300000}"/>
    <cellStyle name="Normal 10 4 2 8 3" xfId="42358" xr:uid="{00000000-0005-0000-0000-000053300000}"/>
    <cellStyle name="Normal 10 4 2 8 4" xfId="32344" xr:uid="{00000000-0005-0000-0000-000054300000}"/>
    <cellStyle name="Normal 10 4 2 9" xfId="8895" xr:uid="{00000000-0005-0000-0000-000055300000}"/>
    <cellStyle name="Normal 10 4 2 9 2" xfId="21515" xr:uid="{00000000-0005-0000-0000-000056300000}"/>
    <cellStyle name="Normal 10 4 2 9 2 2" xfId="56731" xr:uid="{00000000-0005-0000-0000-000057300000}"/>
    <cellStyle name="Normal 10 4 2 9 3" xfId="44134" xr:uid="{00000000-0005-0000-0000-000058300000}"/>
    <cellStyle name="Normal 10 4 2 9 4" xfId="34120" xr:uid="{00000000-0005-0000-0000-000059300000}"/>
    <cellStyle name="Normal 10 4 3" xfId="3030" xr:uid="{00000000-0005-0000-0000-00005A300000}"/>
    <cellStyle name="Normal 10 4 3 10" xfId="25402" xr:uid="{00000000-0005-0000-0000-00005B300000}"/>
    <cellStyle name="Normal 10 4 3 11" xfId="60937" xr:uid="{00000000-0005-0000-0000-00005C300000}"/>
    <cellStyle name="Normal 10 4 3 2" xfId="4834" xr:uid="{00000000-0005-0000-0000-00005D300000}"/>
    <cellStyle name="Normal 10 4 3 2 2" xfId="17480" xr:uid="{00000000-0005-0000-0000-00005E300000}"/>
    <cellStyle name="Normal 10 4 3 2 2 2" xfId="52696" xr:uid="{00000000-0005-0000-0000-00005F300000}"/>
    <cellStyle name="Normal 10 4 3 2 2 3" xfId="30085" xr:uid="{00000000-0005-0000-0000-000060300000}"/>
    <cellStyle name="Normal 10 4 3 2 3" xfId="13926" xr:uid="{00000000-0005-0000-0000-000061300000}"/>
    <cellStyle name="Normal 10 4 3 2 3 2" xfId="49144" xr:uid="{00000000-0005-0000-0000-000062300000}"/>
    <cellStyle name="Normal 10 4 3 2 4" xfId="40099" xr:uid="{00000000-0005-0000-0000-000063300000}"/>
    <cellStyle name="Normal 10 4 3 2 5" xfId="26533" xr:uid="{00000000-0005-0000-0000-000064300000}"/>
    <cellStyle name="Normal 10 4 3 3" xfId="6304" xr:uid="{00000000-0005-0000-0000-000065300000}"/>
    <cellStyle name="Normal 10 4 3 3 2" xfId="18934" xr:uid="{00000000-0005-0000-0000-000066300000}"/>
    <cellStyle name="Normal 10 4 3 3 2 2" xfId="54150" xr:uid="{00000000-0005-0000-0000-000067300000}"/>
    <cellStyle name="Normal 10 4 3 3 3" xfId="41553" xr:uid="{00000000-0005-0000-0000-000068300000}"/>
    <cellStyle name="Normal 10 4 3 3 4" xfId="31539" xr:uid="{00000000-0005-0000-0000-000069300000}"/>
    <cellStyle name="Normal 10 4 3 4" xfId="7763" xr:uid="{00000000-0005-0000-0000-00006A300000}"/>
    <cellStyle name="Normal 10 4 3 4 2" xfId="20388" xr:uid="{00000000-0005-0000-0000-00006B300000}"/>
    <cellStyle name="Normal 10 4 3 4 2 2" xfId="55604" xr:uid="{00000000-0005-0000-0000-00006C300000}"/>
    <cellStyle name="Normal 10 4 3 4 3" xfId="43007" xr:uid="{00000000-0005-0000-0000-00006D300000}"/>
    <cellStyle name="Normal 10 4 3 4 4" xfId="32993" xr:uid="{00000000-0005-0000-0000-00006E300000}"/>
    <cellStyle name="Normal 10 4 3 5" xfId="9544" xr:uid="{00000000-0005-0000-0000-00006F300000}"/>
    <cellStyle name="Normal 10 4 3 5 2" xfId="22164" xr:uid="{00000000-0005-0000-0000-000070300000}"/>
    <cellStyle name="Normal 10 4 3 5 2 2" xfId="57380" xr:uid="{00000000-0005-0000-0000-000071300000}"/>
    <cellStyle name="Normal 10 4 3 5 3" xfId="44783" xr:uid="{00000000-0005-0000-0000-000072300000}"/>
    <cellStyle name="Normal 10 4 3 5 4" xfId="34769" xr:uid="{00000000-0005-0000-0000-000073300000}"/>
    <cellStyle name="Normal 10 4 3 6" xfId="11337" xr:uid="{00000000-0005-0000-0000-000074300000}"/>
    <cellStyle name="Normal 10 4 3 6 2" xfId="23940" xr:uid="{00000000-0005-0000-0000-000075300000}"/>
    <cellStyle name="Normal 10 4 3 6 2 2" xfId="59156" xr:uid="{00000000-0005-0000-0000-000076300000}"/>
    <cellStyle name="Normal 10 4 3 6 3" xfId="46559" xr:uid="{00000000-0005-0000-0000-000077300000}"/>
    <cellStyle name="Normal 10 4 3 6 4" xfId="36545" xr:uid="{00000000-0005-0000-0000-000078300000}"/>
    <cellStyle name="Normal 10 4 3 7" xfId="15704" xr:uid="{00000000-0005-0000-0000-000079300000}"/>
    <cellStyle name="Normal 10 4 3 7 2" xfId="50920" xr:uid="{00000000-0005-0000-0000-00007A300000}"/>
    <cellStyle name="Normal 10 4 3 7 3" xfId="28309" xr:uid="{00000000-0005-0000-0000-00007B300000}"/>
    <cellStyle name="Normal 10 4 3 8" xfId="12795" xr:uid="{00000000-0005-0000-0000-00007C300000}"/>
    <cellStyle name="Normal 10 4 3 8 2" xfId="48013" xr:uid="{00000000-0005-0000-0000-00007D300000}"/>
    <cellStyle name="Normal 10 4 3 9" xfId="38323" xr:uid="{00000000-0005-0000-0000-00007E300000}"/>
    <cellStyle name="Normal 10 4 4" xfId="2858" xr:uid="{00000000-0005-0000-0000-00007F300000}"/>
    <cellStyle name="Normal 10 4 4 10" xfId="25243" xr:uid="{00000000-0005-0000-0000-000080300000}"/>
    <cellStyle name="Normal 10 4 4 11" xfId="60778" xr:uid="{00000000-0005-0000-0000-000081300000}"/>
    <cellStyle name="Normal 10 4 4 2" xfId="4675" xr:uid="{00000000-0005-0000-0000-000082300000}"/>
    <cellStyle name="Normal 10 4 4 2 2" xfId="17321" xr:uid="{00000000-0005-0000-0000-000083300000}"/>
    <cellStyle name="Normal 10 4 4 2 2 2" xfId="52537" xr:uid="{00000000-0005-0000-0000-000084300000}"/>
    <cellStyle name="Normal 10 4 4 2 2 3" xfId="29926" xr:uid="{00000000-0005-0000-0000-000085300000}"/>
    <cellStyle name="Normal 10 4 4 2 3" xfId="13767" xr:uid="{00000000-0005-0000-0000-000086300000}"/>
    <cellStyle name="Normal 10 4 4 2 3 2" xfId="48985" xr:uid="{00000000-0005-0000-0000-000087300000}"/>
    <cellStyle name="Normal 10 4 4 2 4" xfId="39940" xr:uid="{00000000-0005-0000-0000-000088300000}"/>
    <cellStyle name="Normal 10 4 4 2 5" xfId="26374" xr:uid="{00000000-0005-0000-0000-000089300000}"/>
    <cellStyle name="Normal 10 4 4 3" xfId="6145" xr:uid="{00000000-0005-0000-0000-00008A300000}"/>
    <cellStyle name="Normal 10 4 4 3 2" xfId="18775" xr:uid="{00000000-0005-0000-0000-00008B300000}"/>
    <cellStyle name="Normal 10 4 4 3 2 2" xfId="53991" xr:uid="{00000000-0005-0000-0000-00008C300000}"/>
    <cellStyle name="Normal 10 4 4 3 3" xfId="41394" xr:uid="{00000000-0005-0000-0000-00008D300000}"/>
    <cellStyle name="Normal 10 4 4 3 4" xfId="31380" xr:uid="{00000000-0005-0000-0000-00008E300000}"/>
    <cellStyle name="Normal 10 4 4 4" xfId="7604" xr:uid="{00000000-0005-0000-0000-00008F300000}"/>
    <cellStyle name="Normal 10 4 4 4 2" xfId="20229" xr:uid="{00000000-0005-0000-0000-000090300000}"/>
    <cellStyle name="Normal 10 4 4 4 2 2" xfId="55445" xr:uid="{00000000-0005-0000-0000-000091300000}"/>
    <cellStyle name="Normal 10 4 4 4 3" xfId="42848" xr:uid="{00000000-0005-0000-0000-000092300000}"/>
    <cellStyle name="Normal 10 4 4 4 4" xfId="32834" xr:uid="{00000000-0005-0000-0000-000093300000}"/>
    <cellStyle name="Normal 10 4 4 5" xfId="9385" xr:uid="{00000000-0005-0000-0000-000094300000}"/>
    <cellStyle name="Normal 10 4 4 5 2" xfId="22005" xr:uid="{00000000-0005-0000-0000-000095300000}"/>
    <cellStyle name="Normal 10 4 4 5 2 2" xfId="57221" xr:uid="{00000000-0005-0000-0000-000096300000}"/>
    <cellStyle name="Normal 10 4 4 5 3" xfId="44624" xr:uid="{00000000-0005-0000-0000-000097300000}"/>
    <cellStyle name="Normal 10 4 4 5 4" xfId="34610" xr:uid="{00000000-0005-0000-0000-000098300000}"/>
    <cellStyle name="Normal 10 4 4 6" xfId="11178" xr:uid="{00000000-0005-0000-0000-000099300000}"/>
    <cellStyle name="Normal 10 4 4 6 2" xfId="23781" xr:uid="{00000000-0005-0000-0000-00009A300000}"/>
    <cellStyle name="Normal 10 4 4 6 2 2" xfId="58997" xr:uid="{00000000-0005-0000-0000-00009B300000}"/>
    <cellStyle name="Normal 10 4 4 6 3" xfId="46400" xr:uid="{00000000-0005-0000-0000-00009C300000}"/>
    <cellStyle name="Normal 10 4 4 6 4" xfId="36386" xr:uid="{00000000-0005-0000-0000-00009D300000}"/>
    <cellStyle name="Normal 10 4 4 7" xfId="15545" xr:uid="{00000000-0005-0000-0000-00009E300000}"/>
    <cellStyle name="Normal 10 4 4 7 2" xfId="50761" xr:uid="{00000000-0005-0000-0000-00009F300000}"/>
    <cellStyle name="Normal 10 4 4 7 3" xfId="28150" xr:uid="{00000000-0005-0000-0000-0000A0300000}"/>
    <cellStyle name="Normal 10 4 4 8" xfId="12636" xr:uid="{00000000-0005-0000-0000-0000A1300000}"/>
    <cellStyle name="Normal 10 4 4 8 2" xfId="47854" xr:uid="{00000000-0005-0000-0000-0000A2300000}"/>
    <cellStyle name="Normal 10 4 4 9" xfId="38164" xr:uid="{00000000-0005-0000-0000-0000A3300000}"/>
    <cellStyle name="Normal 10 4 5" xfId="3366" xr:uid="{00000000-0005-0000-0000-0000A4300000}"/>
    <cellStyle name="Normal 10 4 5 10" xfId="26861" xr:uid="{00000000-0005-0000-0000-0000A5300000}"/>
    <cellStyle name="Normal 10 4 5 11" xfId="61265" xr:uid="{00000000-0005-0000-0000-0000A6300000}"/>
    <cellStyle name="Normal 10 4 5 2" xfId="5162" xr:uid="{00000000-0005-0000-0000-0000A7300000}"/>
    <cellStyle name="Normal 10 4 5 2 2" xfId="17808" xr:uid="{00000000-0005-0000-0000-0000A8300000}"/>
    <cellStyle name="Normal 10 4 5 2 2 2" xfId="53024" xr:uid="{00000000-0005-0000-0000-0000A9300000}"/>
    <cellStyle name="Normal 10 4 5 2 3" xfId="40427" xr:uid="{00000000-0005-0000-0000-0000AA300000}"/>
    <cellStyle name="Normal 10 4 5 2 4" xfId="30413" xr:uid="{00000000-0005-0000-0000-0000AB300000}"/>
    <cellStyle name="Normal 10 4 5 3" xfId="6632" xr:uid="{00000000-0005-0000-0000-0000AC300000}"/>
    <cellStyle name="Normal 10 4 5 3 2" xfId="19262" xr:uid="{00000000-0005-0000-0000-0000AD300000}"/>
    <cellStyle name="Normal 10 4 5 3 2 2" xfId="54478" xr:uid="{00000000-0005-0000-0000-0000AE300000}"/>
    <cellStyle name="Normal 10 4 5 3 3" xfId="41881" xr:uid="{00000000-0005-0000-0000-0000AF300000}"/>
    <cellStyle name="Normal 10 4 5 3 4" xfId="31867" xr:uid="{00000000-0005-0000-0000-0000B0300000}"/>
    <cellStyle name="Normal 10 4 5 4" xfId="8091" xr:uid="{00000000-0005-0000-0000-0000B1300000}"/>
    <cellStyle name="Normal 10 4 5 4 2" xfId="20716" xr:uid="{00000000-0005-0000-0000-0000B2300000}"/>
    <cellStyle name="Normal 10 4 5 4 2 2" xfId="55932" xr:uid="{00000000-0005-0000-0000-0000B3300000}"/>
    <cellStyle name="Normal 10 4 5 4 3" xfId="43335" xr:uid="{00000000-0005-0000-0000-0000B4300000}"/>
    <cellStyle name="Normal 10 4 5 4 4" xfId="33321" xr:uid="{00000000-0005-0000-0000-0000B5300000}"/>
    <cellStyle name="Normal 10 4 5 5" xfId="9872" xr:uid="{00000000-0005-0000-0000-0000B6300000}"/>
    <cellStyle name="Normal 10 4 5 5 2" xfId="22492" xr:uid="{00000000-0005-0000-0000-0000B7300000}"/>
    <cellStyle name="Normal 10 4 5 5 2 2" xfId="57708" xr:uid="{00000000-0005-0000-0000-0000B8300000}"/>
    <cellStyle name="Normal 10 4 5 5 3" xfId="45111" xr:uid="{00000000-0005-0000-0000-0000B9300000}"/>
    <cellStyle name="Normal 10 4 5 5 4" xfId="35097" xr:uid="{00000000-0005-0000-0000-0000BA300000}"/>
    <cellStyle name="Normal 10 4 5 6" xfId="11665" xr:uid="{00000000-0005-0000-0000-0000BB300000}"/>
    <cellStyle name="Normal 10 4 5 6 2" xfId="24268" xr:uid="{00000000-0005-0000-0000-0000BC300000}"/>
    <cellStyle name="Normal 10 4 5 6 2 2" xfId="59484" xr:uid="{00000000-0005-0000-0000-0000BD300000}"/>
    <cellStyle name="Normal 10 4 5 6 3" xfId="46887" xr:uid="{00000000-0005-0000-0000-0000BE300000}"/>
    <cellStyle name="Normal 10 4 5 6 4" xfId="36873" xr:uid="{00000000-0005-0000-0000-0000BF300000}"/>
    <cellStyle name="Normal 10 4 5 7" xfId="16032" xr:uid="{00000000-0005-0000-0000-0000C0300000}"/>
    <cellStyle name="Normal 10 4 5 7 2" xfId="51248" xr:uid="{00000000-0005-0000-0000-0000C1300000}"/>
    <cellStyle name="Normal 10 4 5 7 3" xfId="28637" xr:uid="{00000000-0005-0000-0000-0000C2300000}"/>
    <cellStyle name="Normal 10 4 5 8" xfId="14254" xr:uid="{00000000-0005-0000-0000-0000C3300000}"/>
    <cellStyle name="Normal 10 4 5 8 2" xfId="49472" xr:uid="{00000000-0005-0000-0000-0000C4300000}"/>
    <cellStyle name="Normal 10 4 5 9" xfId="38651" xr:uid="{00000000-0005-0000-0000-0000C5300000}"/>
    <cellStyle name="Normal 10 4 6" xfId="2527" xr:uid="{00000000-0005-0000-0000-0000C6300000}"/>
    <cellStyle name="Normal 10 4 6 10" xfId="26052" xr:uid="{00000000-0005-0000-0000-0000C7300000}"/>
    <cellStyle name="Normal 10 4 6 11" xfId="60456" xr:uid="{00000000-0005-0000-0000-0000C8300000}"/>
    <cellStyle name="Normal 10 4 6 2" xfId="4353" xr:uid="{00000000-0005-0000-0000-0000C9300000}"/>
    <cellStyle name="Normal 10 4 6 2 2" xfId="16999" xr:uid="{00000000-0005-0000-0000-0000CA300000}"/>
    <cellStyle name="Normal 10 4 6 2 2 2" xfId="52215" xr:uid="{00000000-0005-0000-0000-0000CB300000}"/>
    <cellStyle name="Normal 10 4 6 2 3" xfId="39618" xr:uid="{00000000-0005-0000-0000-0000CC300000}"/>
    <cellStyle name="Normal 10 4 6 2 4" xfId="29604" xr:uid="{00000000-0005-0000-0000-0000CD300000}"/>
    <cellStyle name="Normal 10 4 6 3" xfId="5823" xr:uid="{00000000-0005-0000-0000-0000CE300000}"/>
    <cellStyle name="Normal 10 4 6 3 2" xfId="18453" xr:uid="{00000000-0005-0000-0000-0000CF300000}"/>
    <cellStyle name="Normal 10 4 6 3 2 2" xfId="53669" xr:uid="{00000000-0005-0000-0000-0000D0300000}"/>
    <cellStyle name="Normal 10 4 6 3 3" xfId="41072" xr:uid="{00000000-0005-0000-0000-0000D1300000}"/>
    <cellStyle name="Normal 10 4 6 3 4" xfId="31058" xr:uid="{00000000-0005-0000-0000-0000D2300000}"/>
    <cellStyle name="Normal 10 4 6 4" xfId="7282" xr:uid="{00000000-0005-0000-0000-0000D3300000}"/>
    <cellStyle name="Normal 10 4 6 4 2" xfId="19907" xr:uid="{00000000-0005-0000-0000-0000D4300000}"/>
    <cellStyle name="Normal 10 4 6 4 2 2" xfId="55123" xr:uid="{00000000-0005-0000-0000-0000D5300000}"/>
    <cellStyle name="Normal 10 4 6 4 3" xfId="42526" xr:uid="{00000000-0005-0000-0000-0000D6300000}"/>
    <cellStyle name="Normal 10 4 6 4 4" xfId="32512" xr:uid="{00000000-0005-0000-0000-0000D7300000}"/>
    <cellStyle name="Normal 10 4 6 5" xfId="9063" xr:uid="{00000000-0005-0000-0000-0000D8300000}"/>
    <cellStyle name="Normal 10 4 6 5 2" xfId="21683" xr:uid="{00000000-0005-0000-0000-0000D9300000}"/>
    <cellStyle name="Normal 10 4 6 5 2 2" xfId="56899" xr:uid="{00000000-0005-0000-0000-0000DA300000}"/>
    <cellStyle name="Normal 10 4 6 5 3" xfId="44302" xr:uid="{00000000-0005-0000-0000-0000DB300000}"/>
    <cellStyle name="Normal 10 4 6 5 4" xfId="34288" xr:uid="{00000000-0005-0000-0000-0000DC300000}"/>
    <cellStyle name="Normal 10 4 6 6" xfId="10856" xr:uid="{00000000-0005-0000-0000-0000DD300000}"/>
    <cellStyle name="Normal 10 4 6 6 2" xfId="23459" xr:uid="{00000000-0005-0000-0000-0000DE300000}"/>
    <cellStyle name="Normal 10 4 6 6 2 2" xfId="58675" xr:uid="{00000000-0005-0000-0000-0000DF300000}"/>
    <cellStyle name="Normal 10 4 6 6 3" xfId="46078" xr:uid="{00000000-0005-0000-0000-0000E0300000}"/>
    <cellStyle name="Normal 10 4 6 6 4" xfId="36064" xr:uid="{00000000-0005-0000-0000-0000E1300000}"/>
    <cellStyle name="Normal 10 4 6 7" xfId="15223" xr:uid="{00000000-0005-0000-0000-0000E2300000}"/>
    <cellStyle name="Normal 10 4 6 7 2" xfId="50439" xr:uid="{00000000-0005-0000-0000-0000E3300000}"/>
    <cellStyle name="Normal 10 4 6 7 3" xfId="27828" xr:uid="{00000000-0005-0000-0000-0000E4300000}"/>
    <cellStyle name="Normal 10 4 6 8" xfId="13445" xr:uid="{00000000-0005-0000-0000-0000E5300000}"/>
    <cellStyle name="Normal 10 4 6 8 2" xfId="48663" xr:uid="{00000000-0005-0000-0000-0000E6300000}"/>
    <cellStyle name="Normal 10 4 6 9" xfId="37842" xr:uid="{00000000-0005-0000-0000-0000E7300000}"/>
    <cellStyle name="Normal 10 4 7" xfId="3690" xr:uid="{00000000-0005-0000-0000-0000E8300000}"/>
    <cellStyle name="Normal 10 4 7 2" xfId="8414" xr:uid="{00000000-0005-0000-0000-0000E9300000}"/>
    <cellStyle name="Normal 10 4 7 2 2" xfId="21039" xr:uid="{00000000-0005-0000-0000-0000EA300000}"/>
    <cellStyle name="Normal 10 4 7 2 2 2" xfId="56255" xr:uid="{00000000-0005-0000-0000-0000EB300000}"/>
    <cellStyle name="Normal 10 4 7 2 3" xfId="43658" xr:uid="{00000000-0005-0000-0000-0000EC300000}"/>
    <cellStyle name="Normal 10 4 7 2 4" xfId="33644" xr:uid="{00000000-0005-0000-0000-0000ED300000}"/>
    <cellStyle name="Normal 10 4 7 3" xfId="10195" xr:uid="{00000000-0005-0000-0000-0000EE300000}"/>
    <cellStyle name="Normal 10 4 7 3 2" xfId="22815" xr:uid="{00000000-0005-0000-0000-0000EF300000}"/>
    <cellStyle name="Normal 10 4 7 3 2 2" xfId="58031" xr:uid="{00000000-0005-0000-0000-0000F0300000}"/>
    <cellStyle name="Normal 10 4 7 3 3" xfId="45434" xr:uid="{00000000-0005-0000-0000-0000F1300000}"/>
    <cellStyle name="Normal 10 4 7 3 4" xfId="35420" xr:uid="{00000000-0005-0000-0000-0000F2300000}"/>
    <cellStyle name="Normal 10 4 7 4" xfId="11990" xr:uid="{00000000-0005-0000-0000-0000F3300000}"/>
    <cellStyle name="Normal 10 4 7 4 2" xfId="24591" xr:uid="{00000000-0005-0000-0000-0000F4300000}"/>
    <cellStyle name="Normal 10 4 7 4 2 2" xfId="59807" xr:uid="{00000000-0005-0000-0000-0000F5300000}"/>
    <cellStyle name="Normal 10 4 7 4 3" xfId="47210" xr:uid="{00000000-0005-0000-0000-0000F6300000}"/>
    <cellStyle name="Normal 10 4 7 4 4" xfId="37196" xr:uid="{00000000-0005-0000-0000-0000F7300000}"/>
    <cellStyle name="Normal 10 4 7 5" xfId="16355" xr:uid="{00000000-0005-0000-0000-0000F8300000}"/>
    <cellStyle name="Normal 10 4 7 5 2" xfId="51571" xr:uid="{00000000-0005-0000-0000-0000F9300000}"/>
    <cellStyle name="Normal 10 4 7 5 3" xfId="28960" xr:uid="{00000000-0005-0000-0000-0000FA300000}"/>
    <cellStyle name="Normal 10 4 7 6" xfId="14577" xr:uid="{00000000-0005-0000-0000-0000FB300000}"/>
    <cellStyle name="Normal 10 4 7 6 2" xfId="49795" xr:uid="{00000000-0005-0000-0000-0000FC300000}"/>
    <cellStyle name="Normal 10 4 7 7" xfId="38974" xr:uid="{00000000-0005-0000-0000-0000FD300000}"/>
    <cellStyle name="Normal 10 4 7 8" xfId="27184" xr:uid="{00000000-0005-0000-0000-0000FE300000}"/>
    <cellStyle name="Normal 10 4 8" xfId="4026" xr:uid="{00000000-0005-0000-0000-0000FF300000}"/>
    <cellStyle name="Normal 10 4 8 2" xfId="16677" xr:uid="{00000000-0005-0000-0000-000000310000}"/>
    <cellStyle name="Normal 10 4 8 2 2" xfId="51893" xr:uid="{00000000-0005-0000-0000-000001310000}"/>
    <cellStyle name="Normal 10 4 8 2 3" xfId="29282" xr:uid="{00000000-0005-0000-0000-000002310000}"/>
    <cellStyle name="Normal 10 4 8 3" xfId="13123" xr:uid="{00000000-0005-0000-0000-000003310000}"/>
    <cellStyle name="Normal 10 4 8 3 2" xfId="48341" xr:uid="{00000000-0005-0000-0000-000004310000}"/>
    <cellStyle name="Normal 10 4 8 4" xfId="39296" xr:uid="{00000000-0005-0000-0000-000005310000}"/>
    <cellStyle name="Normal 10 4 8 5" xfId="25730" xr:uid="{00000000-0005-0000-0000-000006310000}"/>
    <cellStyle name="Normal 10 4 9" xfId="5501" xr:uid="{00000000-0005-0000-0000-000007310000}"/>
    <cellStyle name="Normal 10 4 9 2" xfId="18131" xr:uid="{00000000-0005-0000-0000-000008310000}"/>
    <cellStyle name="Normal 10 4 9 2 2" xfId="53347" xr:uid="{00000000-0005-0000-0000-000009310000}"/>
    <cellStyle name="Normal 10 4 9 3" xfId="40750" xr:uid="{00000000-0005-0000-0000-00000A310000}"/>
    <cellStyle name="Normal 10 4 9 4" xfId="30736" xr:uid="{00000000-0005-0000-0000-00000B310000}"/>
    <cellStyle name="Normal 10 5" xfId="998" xr:uid="{00000000-0005-0000-0000-00000C310000}"/>
    <cellStyle name="Normal 10 5 10" xfId="10517" xr:uid="{00000000-0005-0000-0000-00000D310000}"/>
    <cellStyle name="Normal 10 5 10 2" xfId="23128" xr:uid="{00000000-0005-0000-0000-00000E310000}"/>
    <cellStyle name="Normal 10 5 10 2 2" xfId="58344" xr:uid="{00000000-0005-0000-0000-00000F310000}"/>
    <cellStyle name="Normal 10 5 10 3" xfId="45747" xr:uid="{00000000-0005-0000-0000-000010310000}"/>
    <cellStyle name="Normal 10 5 10 4" xfId="35733" xr:uid="{00000000-0005-0000-0000-000011310000}"/>
    <cellStyle name="Normal 10 5 11" xfId="14981" xr:uid="{00000000-0005-0000-0000-000012310000}"/>
    <cellStyle name="Normal 10 5 11 2" xfId="50197" xr:uid="{00000000-0005-0000-0000-000013310000}"/>
    <cellStyle name="Normal 10 5 11 3" xfId="27586" xr:uid="{00000000-0005-0000-0000-000014310000}"/>
    <cellStyle name="Normal 10 5 12" xfId="12394" xr:uid="{00000000-0005-0000-0000-000015310000}"/>
    <cellStyle name="Normal 10 5 12 2" xfId="47612" xr:uid="{00000000-0005-0000-0000-000016310000}"/>
    <cellStyle name="Normal 10 5 13" xfId="37600" xr:uid="{00000000-0005-0000-0000-000017310000}"/>
    <cellStyle name="Normal 10 5 14" xfId="25001" xr:uid="{00000000-0005-0000-0000-000018310000}"/>
    <cellStyle name="Normal 10 5 15" xfId="60214" xr:uid="{00000000-0005-0000-0000-000019310000}"/>
    <cellStyle name="Normal 10 5 2" xfId="3117" xr:uid="{00000000-0005-0000-0000-00001A310000}"/>
    <cellStyle name="Normal 10 5 2 10" xfId="25485" xr:uid="{00000000-0005-0000-0000-00001B310000}"/>
    <cellStyle name="Normal 10 5 2 11" xfId="61020" xr:uid="{00000000-0005-0000-0000-00001C310000}"/>
    <cellStyle name="Normal 10 5 2 2" xfId="4917" xr:uid="{00000000-0005-0000-0000-00001D310000}"/>
    <cellStyle name="Normal 10 5 2 2 2" xfId="17563" xr:uid="{00000000-0005-0000-0000-00001E310000}"/>
    <cellStyle name="Normal 10 5 2 2 2 2" xfId="52779" xr:uid="{00000000-0005-0000-0000-00001F310000}"/>
    <cellStyle name="Normal 10 5 2 2 2 3" xfId="30168" xr:uid="{00000000-0005-0000-0000-000020310000}"/>
    <cellStyle name="Normal 10 5 2 2 3" xfId="14009" xr:uid="{00000000-0005-0000-0000-000021310000}"/>
    <cellStyle name="Normal 10 5 2 2 3 2" xfId="49227" xr:uid="{00000000-0005-0000-0000-000022310000}"/>
    <cellStyle name="Normal 10 5 2 2 4" xfId="40182" xr:uid="{00000000-0005-0000-0000-000023310000}"/>
    <cellStyle name="Normal 10 5 2 2 5" xfId="26616" xr:uid="{00000000-0005-0000-0000-000024310000}"/>
    <cellStyle name="Normal 10 5 2 3" xfId="6387" xr:uid="{00000000-0005-0000-0000-000025310000}"/>
    <cellStyle name="Normal 10 5 2 3 2" xfId="19017" xr:uid="{00000000-0005-0000-0000-000026310000}"/>
    <cellStyle name="Normal 10 5 2 3 2 2" xfId="54233" xr:uid="{00000000-0005-0000-0000-000027310000}"/>
    <cellStyle name="Normal 10 5 2 3 3" xfId="41636" xr:uid="{00000000-0005-0000-0000-000028310000}"/>
    <cellStyle name="Normal 10 5 2 3 4" xfId="31622" xr:uid="{00000000-0005-0000-0000-000029310000}"/>
    <cellStyle name="Normal 10 5 2 4" xfId="7846" xr:uid="{00000000-0005-0000-0000-00002A310000}"/>
    <cellStyle name="Normal 10 5 2 4 2" xfId="20471" xr:uid="{00000000-0005-0000-0000-00002B310000}"/>
    <cellStyle name="Normal 10 5 2 4 2 2" xfId="55687" xr:uid="{00000000-0005-0000-0000-00002C310000}"/>
    <cellStyle name="Normal 10 5 2 4 3" xfId="43090" xr:uid="{00000000-0005-0000-0000-00002D310000}"/>
    <cellStyle name="Normal 10 5 2 4 4" xfId="33076" xr:uid="{00000000-0005-0000-0000-00002E310000}"/>
    <cellStyle name="Normal 10 5 2 5" xfId="9627" xr:uid="{00000000-0005-0000-0000-00002F310000}"/>
    <cellStyle name="Normal 10 5 2 5 2" xfId="22247" xr:uid="{00000000-0005-0000-0000-000030310000}"/>
    <cellStyle name="Normal 10 5 2 5 2 2" xfId="57463" xr:uid="{00000000-0005-0000-0000-000031310000}"/>
    <cellStyle name="Normal 10 5 2 5 3" xfId="44866" xr:uid="{00000000-0005-0000-0000-000032310000}"/>
    <cellStyle name="Normal 10 5 2 5 4" xfId="34852" xr:uid="{00000000-0005-0000-0000-000033310000}"/>
    <cellStyle name="Normal 10 5 2 6" xfId="11420" xr:uid="{00000000-0005-0000-0000-000034310000}"/>
    <cellStyle name="Normal 10 5 2 6 2" xfId="24023" xr:uid="{00000000-0005-0000-0000-000035310000}"/>
    <cellStyle name="Normal 10 5 2 6 2 2" xfId="59239" xr:uid="{00000000-0005-0000-0000-000036310000}"/>
    <cellStyle name="Normal 10 5 2 6 3" xfId="46642" xr:uid="{00000000-0005-0000-0000-000037310000}"/>
    <cellStyle name="Normal 10 5 2 6 4" xfId="36628" xr:uid="{00000000-0005-0000-0000-000038310000}"/>
    <cellStyle name="Normal 10 5 2 7" xfId="15787" xr:uid="{00000000-0005-0000-0000-000039310000}"/>
    <cellStyle name="Normal 10 5 2 7 2" xfId="51003" xr:uid="{00000000-0005-0000-0000-00003A310000}"/>
    <cellStyle name="Normal 10 5 2 7 3" xfId="28392" xr:uid="{00000000-0005-0000-0000-00003B310000}"/>
    <cellStyle name="Normal 10 5 2 8" xfId="12878" xr:uid="{00000000-0005-0000-0000-00003C310000}"/>
    <cellStyle name="Normal 10 5 2 8 2" xfId="48096" xr:uid="{00000000-0005-0000-0000-00003D310000}"/>
    <cellStyle name="Normal 10 5 2 9" xfId="38406" xr:uid="{00000000-0005-0000-0000-00003E310000}"/>
    <cellStyle name="Normal 10 5 3" xfId="3446" xr:uid="{00000000-0005-0000-0000-00003F310000}"/>
    <cellStyle name="Normal 10 5 3 10" xfId="26941" xr:uid="{00000000-0005-0000-0000-000040310000}"/>
    <cellStyle name="Normal 10 5 3 11" xfId="61345" xr:uid="{00000000-0005-0000-0000-000041310000}"/>
    <cellStyle name="Normal 10 5 3 2" xfId="5242" xr:uid="{00000000-0005-0000-0000-000042310000}"/>
    <cellStyle name="Normal 10 5 3 2 2" xfId="17888" xr:uid="{00000000-0005-0000-0000-000043310000}"/>
    <cellStyle name="Normal 10 5 3 2 2 2" xfId="53104" xr:uid="{00000000-0005-0000-0000-000044310000}"/>
    <cellStyle name="Normal 10 5 3 2 3" xfId="40507" xr:uid="{00000000-0005-0000-0000-000045310000}"/>
    <cellStyle name="Normal 10 5 3 2 4" xfId="30493" xr:uid="{00000000-0005-0000-0000-000046310000}"/>
    <cellStyle name="Normal 10 5 3 3" xfId="6712" xr:uid="{00000000-0005-0000-0000-000047310000}"/>
    <cellStyle name="Normal 10 5 3 3 2" xfId="19342" xr:uid="{00000000-0005-0000-0000-000048310000}"/>
    <cellStyle name="Normal 10 5 3 3 2 2" xfId="54558" xr:uid="{00000000-0005-0000-0000-000049310000}"/>
    <cellStyle name="Normal 10 5 3 3 3" xfId="41961" xr:uid="{00000000-0005-0000-0000-00004A310000}"/>
    <cellStyle name="Normal 10 5 3 3 4" xfId="31947" xr:uid="{00000000-0005-0000-0000-00004B310000}"/>
    <cellStyle name="Normal 10 5 3 4" xfId="8171" xr:uid="{00000000-0005-0000-0000-00004C310000}"/>
    <cellStyle name="Normal 10 5 3 4 2" xfId="20796" xr:uid="{00000000-0005-0000-0000-00004D310000}"/>
    <cellStyle name="Normal 10 5 3 4 2 2" xfId="56012" xr:uid="{00000000-0005-0000-0000-00004E310000}"/>
    <cellStyle name="Normal 10 5 3 4 3" xfId="43415" xr:uid="{00000000-0005-0000-0000-00004F310000}"/>
    <cellStyle name="Normal 10 5 3 4 4" xfId="33401" xr:uid="{00000000-0005-0000-0000-000050310000}"/>
    <cellStyle name="Normal 10 5 3 5" xfId="9952" xr:uid="{00000000-0005-0000-0000-000051310000}"/>
    <cellStyle name="Normal 10 5 3 5 2" xfId="22572" xr:uid="{00000000-0005-0000-0000-000052310000}"/>
    <cellStyle name="Normal 10 5 3 5 2 2" xfId="57788" xr:uid="{00000000-0005-0000-0000-000053310000}"/>
    <cellStyle name="Normal 10 5 3 5 3" xfId="45191" xr:uid="{00000000-0005-0000-0000-000054310000}"/>
    <cellStyle name="Normal 10 5 3 5 4" xfId="35177" xr:uid="{00000000-0005-0000-0000-000055310000}"/>
    <cellStyle name="Normal 10 5 3 6" xfId="11745" xr:uid="{00000000-0005-0000-0000-000056310000}"/>
    <cellStyle name="Normal 10 5 3 6 2" xfId="24348" xr:uid="{00000000-0005-0000-0000-000057310000}"/>
    <cellStyle name="Normal 10 5 3 6 2 2" xfId="59564" xr:uid="{00000000-0005-0000-0000-000058310000}"/>
    <cellStyle name="Normal 10 5 3 6 3" xfId="46967" xr:uid="{00000000-0005-0000-0000-000059310000}"/>
    <cellStyle name="Normal 10 5 3 6 4" xfId="36953" xr:uid="{00000000-0005-0000-0000-00005A310000}"/>
    <cellStyle name="Normal 10 5 3 7" xfId="16112" xr:uid="{00000000-0005-0000-0000-00005B310000}"/>
    <cellStyle name="Normal 10 5 3 7 2" xfId="51328" xr:uid="{00000000-0005-0000-0000-00005C310000}"/>
    <cellStyle name="Normal 10 5 3 7 3" xfId="28717" xr:uid="{00000000-0005-0000-0000-00005D310000}"/>
    <cellStyle name="Normal 10 5 3 8" xfId="14334" xr:uid="{00000000-0005-0000-0000-00005E310000}"/>
    <cellStyle name="Normal 10 5 3 8 2" xfId="49552" xr:uid="{00000000-0005-0000-0000-00005F310000}"/>
    <cellStyle name="Normal 10 5 3 9" xfId="38731" xr:uid="{00000000-0005-0000-0000-000060310000}"/>
    <cellStyle name="Normal 10 5 4" xfId="2608" xr:uid="{00000000-0005-0000-0000-000061310000}"/>
    <cellStyle name="Normal 10 5 4 10" xfId="26132" xr:uid="{00000000-0005-0000-0000-000062310000}"/>
    <cellStyle name="Normal 10 5 4 11" xfId="60536" xr:uid="{00000000-0005-0000-0000-000063310000}"/>
    <cellStyle name="Normal 10 5 4 2" xfId="4433" xr:uid="{00000000-0005-0000-0000-000064310000}"/>
    <cellStyle name="Normal 10 5 4 2 2" xfId="17079" xr:uid="{00000000-0005-0000-0000-000065310000}"/>
    <cellStyle name="Normal 10 5 4 2 2 2" xfId="52295" xr:uid="{00000000-0005-0000-0000-000066310000}"/>
    <cellStyle name="Normal 10 5 4 2 3" xfId="39698" xr:uid="{00000000-0005-0000-0000-000067310000}"/>
    <cellStyle name="Normal 10 5 4 2 4" xfId="29684" xr:uid="{00000000-0005-0000-0000-000068310000}"/>
    <cellStyle name="Normal 10 5 4 3" xfId="5903" xr:uid="{00000000-0005-0000-0000-000069310000}"/>
    <cellStyle name="Normal 10 5 4 3 2" xfId="18533" xr:uid="{00000000-0005-0000-0000-00006A310000}"/>
    <cellStyle name="Normal 10 5 4 3 2 2" xfId="53749" xr:uid="{00000000-0005-0000-0000-00006B310000}"/>
    <cellStyle name="Normal 10 5 4 3 3" xfId="41152" xr:uid="{00000000-0005-0000-0000-00006C310000}"/>
    <cellStyle name="Normal 10 5 4 3 4" xfId="31138" xr:uid="{00000000-0005-0000-0000-00006D310000}"/>
    <cellStyle name="Normal 10 5 4 4" xfId="7362" xr:uid="{00000000-0005-0000-0000-00006E310000}"/>
    <cellStyle name="Normal 10 5 4 4 2" xfId="19987" xr:uid="{00000000-0005-0000-0000-00006F310000}"/>
    <cellStyle name="Normal 10 5 4 4 2 2" xfId="55203" xr:uid="{00000000-0005-0000-0000-000070310000}"/>
    <cellStyle name="Normal 10 5 4 4 3" xfId="42606" xr:uid="{00000000-0005-0000-0000-000071310000}"/>
    <cellStyle name="Normal 10 5 4 4 4" xfId="32592" xr:uid="{00000000-0005-0000-0000-000072310000}"/>
    <cellStyle name="Normal 10 5 4 5" xfId="9143" xr:uid="{00000000-0005-0000-0000-000073310000}"/>
    <cellStyle name="Normal 10 5 4 5 2" xfId="21763" xr:uid="{00000000-0005-0000-0000-000074310000}"/>
    <cellStyle name="Normal 10 5 4 5 2 2" xfId="56979" xr:uid="{00000000-0005-0000-0000-000075310000}"/>
    <cellStyle name="Normal 10 5 4 5 3" xfId="44382" xr:uid="{00000000-0005-0000-0000-000076310000}"/>
    <cellStyle name="Normal 10 5 4 5 4" xfId="34368" xr:uid="{00000000-0005-0000-0000-000077310000}"/>
    <cellStyle name="Normal 10 5 4 6" xfId="10936" xr:uid="{00000000-0005-0000-0000-000078310000}"/>
    <cellStyle name="Normal 10 5 4 6 2" xfId="23539" xr:uid="{00000000-0005-0000-0000-000079310000}"/>
    <cellStyle name="Normal 10 5 4 6 2 2" xfId="58755" xr:uid="{00000000-0005-0000-0000-00007A310000}"/>
    <cellStyle name="Normal 10 5 4 6 3" xfId="46158" xr:uid="{00000000-0005-0000-0000-00007B310000}"/>
    <cellStyle name="Normal 10 5 4 6 4" xfId="36144" xr:uid="{00000000-0005-0000-0000-00007C310000}"/>
    <cellStyle name="Normal 10 5 4 7" xfId="15303" xr:uid="{00000000-0005-0000-0000-00007D310000}"/>
    <cellStyle name="Normal 10 5 4 7 2" xfId="50519" xr:uid="{00000000-0005-0000-0000-00007E310000}"/>
    <cellStyle name="Normal 10 5 4 7 3" xfId="27908" xr:uid="{00000000-0005-0000-0000-00007F310000}"/>
    <cellStyle name="Normal 10 5 4 8" xfId="13525" xr:uid="{00000000-0005-0000-0000-000080310000}"/>
    <cellStyle name="Normal 10 5 4 8 2" xfId="48743" xr:uid="{00000000-0005-0000-0000-000081310000}"/>
    <cellStyle name="Normal 10 5 4 9" xfId="37922" xr:uid="{00000000-0005-0000-0000-000082310000}"/>
    <cellStyle name="Normal 10 5 5" xfId="3771" xr:uid="{00000000-0005-0000-0000-000083310000}"/>
    <cellStyle name="Normal 10 5 5 2" xfId="8494" xr:uid="{00000000-0005-0000-0000-000084310000}"/>
    <cellStyle name="Normal 10 5 5 2 2" xfId="21119" xr:uid="{00000000-0005-0000-0000-000085310000}"/>
    <cellStyle name="Normal 10 5 5 2 2 2" xfId="56335" xr:uid="{00000000-0005-0000-0000-000086310000}"/>
    <cellStyle name="Normal 10 5 5 2 3" xfId="43738" xr:uid="{00000000-0005-0000-0000-000087310000}"/>
    <cellStyle name="Normal 10 5 5 2 4" xfId="33724" xr:uid="{00000000-0005-0000-0000-000088310000}"/>
    <cellStyle name="Normal 10 5 5 3" xfId="10275" xr:uid="{00000000-0005-0000-0000-000089310000}"/>
    <cellStyle name="Normal 10 5 5 3 2" xfId="22895" xr:uid="{00000000-0005-0000-0000-00008A310000}"/>
    <cellStyle name="Normal 10 5 5 3 2 2" xfId="58111" xr:uid="{00000000-0005-0000-0000-00008B310000}"/>
    <cellStyle name="Normal 10 5 5 3 3" xfId="45514" xr:uid="{00000000-0005-0000-0000-00008C310000}"/>
    <cellStyle name="Normal 10 5 5 3 4" xfId="35500" xr:uid="{00000000-0005-0000-0000-00008D310000}"/>
    <cellStyle name="Normal 10 5 5 4" xfId="12070" xr:uid="{00000000-0005-0000-0000-00008E310000}"/>
    <cellStyle name="Normal 10 5 5 4 2" xfId="24671" xr:uid="{00000000-0005-0000-0000-00008F310000}"/>
    <cellStyle name="Normal 10 5 5 4 2 2" xfId="59887" xr:uid="{00000000-0005-0000-0000-000090310000}"/>
    <cellStyle name="Normal 10 5 5 4 3" xfId="47290" xr:uid="{00000000-0005-0000-0000-000091310000}"/>
    <cellStyle name="Normal 10 5 5 4 4" xfId="37276" xr:uid="{00000000-0005-0000-0000-000092310000}"/>
    <cellStyle name="Normal 10 5 5 5" xfId="16435" xr:uid="{00000000-0005-0000-0000-000093310000}"/>
    <cellStyle name="Normal 10 5 5 5 2" xfId="51651" xr:uid="{00000000-0005-0000-0000-000094310000}"/>
    <cellStyle name="Normal 10 5 5 5 3" xfId="29040" xr:uid="{00000000-0005-0000-0000-000095310000}"/>
    <cellStyle name="Normal 10 5 5 6" xfId="14657" xr:uid="{00000000-0005-0000-0000-000096310000}"/>
    <cellStyle name="Normal 10 5 5 6 2" xfId="49875" xr:uid="{00000000-0005-0000-0000-000097310000}"/>
    <cellStyle name="Normal 10 5 5 7" xfId="39054" xr:uid="{00000000-0005-0000-0000-000098310000}"/>
    <cellStyle name="Normal 10 5 5 8" xfId="27264" xr:uid="{00000000-0005-0000-0000-000099310000}"/>
    <cellStyle name="Normal 10 5 6" xfId="4111" xr:uid="{00000000-0005-0000-0000-00009A310000}"/>
    <cellStyle name="Normal 10 5 6 2" xfId="16757" xr:uid="{00000000-0005-0000-0000-00009B310000}"/>
    <cellStyle name="Normal 10 5 6 2 2" xfId="51973" xr:uid="{00000000-0005-0000-0000-00009C310000}"/>
    <cellStyle name="Normal 10 5 6 2 3" xfId="29362" xr:uid="{00000000-0005-0000-0000-00009D310000}"/>
    <cellStyle name="Normal 10 5 6 3" xfId="13203" xr:uid="{00000000-0005-0000-0000-00009E310000}"/>
    <cellStyle name="Normal 10 5 6 3 2" xfId="48421" xr:uid="{00000000-0005-0000-0000-00009F310000}"/>
    <cellStyle name="Normal 10 5 6 4" xfId="39376" xr:uid="{00000000-0005-0000-0000-0000A0310000}"/>
    <cellStyle name="Normal 10 5 6 5" xfId="25810" xr:uid="{00000000-0005-0000-0000-0000A1310000}"/>
    <cellStyle name="Normal 10 5 7" xfId="5581" xr:uid="{00000000-0005-0000-0000-0000A2310000}"/>
    <cellStyle name="Normal 10 5 7 2" xfId="18211" xr:uid="{00000000-0005-0000-0000-0000A3310000}"/>
    <cellStyle name="Normal 10 5 7 2 2" xfId="53427" xr:uid="{00000000-0005-0000-0000-0000A4310000}"/>
    <cellStyle name="Normal 10 5 7 3" xfId="40830" xr:uid="{00000000-0005-0000-0000-0000A5310000}"/>
    <cellStyle name="Normal 10 5 7 4" xfId="30816" xr:uid="{00000000-0005-0000-0000-0000A6310000}"/>
    <cellStyle name="Normal 10 5 8" xfId="7040" xr:uid="{00000000-0005-0000-0000-0000A7310000}"/>
    <cellStyle name="Normal 10 5 8 2" xfId="19665" xr:uid="{00000000-0005-0000-0000-0000A8310000}"/>
    <cellStyle name="Normal 10 5 8 2 2" xfId="54881" xr:uid="{00000000-0005-0000-0000-0000A9310000}"/>
    <cellStyle name="Normal 10 5 8 3" xfId="42284" xr:uid="{00000000-0005-0000-0000-0000AA310000}"/>
    <cellStyle name="Normal 10 5 8 4" xfId="32270" xr:uid="{00000000-0005-0000-0000-0000AB310000}"/>
    <cellStyle name="Normal 10 5 9" xfId="8821" xr:uid="{00000000-0005-0000-0000-0000AC310000}"/>
    <cellStyle name="Normal 10 5 9 2" xfId="21441" xr:uid="{00000000-0005-0000-0000-0000AD310000}"/>
    <cellStyle name="Normal 10 5 9 2 2" xfId="56657" xr:uid="{00000000-0005-0000-0000-0000AE310000}"/>
    <cellStyle name="Normal 10 5 9 3" xfId="44060" xr:uid="{00000000-0005-0000-0000-0000AF310000}"/>
    <cellStyle name="Normal 10 5 9 4" xfId="34046" xr:uid="{00000000-0005-0000-0000-0000B0310000}"/>
    <cellStyle name="Normal 10 6" xfId="2940" xr:uid="{00000000-0005-0000-0000-0000B1310000}"/>
    <cellStyle name="Normal 10 6 10" xfId="25323" xr:uid="{00000000-0005-0000-0000-0000B2310000}"/>
    <cellStyle name="Normal 10 6 11" xfId="60858" xr:uid="{00000000-0005-0000-0000-0000B3310000}"/>
    <cellStyle name="Normal 10 6 2" xfId="4755" xr:uid="{00000000-0005-0000-0000-0000B4310000}"/>
    <cellStyle name="Normal 10 6 2 2" xfId="17401" xr:uid="{00000000-0005-0000-0000-0000B5310000}"/>
    <cellStyle name="Normal 10 6 2 2 2" xfId="52617" xr:uid="{00000000-0005-0000-0000-0000B6310000}"/>
    <cellStyle name="Normal 10 6 2 2 3" xfId="30006" xr:uid="{00000000-0005-0000-0000-0000B7310000}"/>
    <cellStyle name="Normal 10 6 2 3" xfId="13847" xr:uid="{00000000-0005-0000-0000-0000B8310000}"/>
    <cellStyle name="Normal 10 6 2 3 2" xfId="49065" xr:uid="{00000000-0005-0000-0000-0000B9310000}"/>
    <cellStyle name="Normal 10 6 2 4" xfId="40020" xr:uid="{00000000-0005-0000-0000-0000BA310000}"/>
    <cellStyle name="Normal 10 6 2 5" xfId="26454" xr:uid="{00000000-0005-0000-0000-0000BB310000}"/>
    <cellStyle name="Normal 10 6 3" xfId="6225" xr:uid="{00000000-0005-0000-0000-0000BC310000}"/>
    <cellStyle name="Normal 10 6 3 2" xfId="18855" xr:uid="{00000000-0005-0000-0000-0000BD310000}"/>
    <cellStyle name="Normal 10 6 3 2 2" xfId="54071" xr:uid="{00000000-0005-0000-0000-0000BE310000}"/>
    <cellStyle name="Normal 10 6 3 3" xfId="41474" xr:uid="{00000000-0005-0000-0000-0000BF310000}"/>
    <cellStyle name="Normal 10 6 3 4" xfId="31460" xr:uid="{00000000-0005-0000-0000-0000C0310000}"/>
    <cellStyle name="Normal 10 6 4" xfId="7684" xr:uid="{00000000-0005-0000-0000-0000C1310000}"/>
    <cellStyle name="Normal 10 6 4 2" xfId="20309" xr:uid="{00000000-0005-0000-0000-0000C2310000}"/>
    <cellStyle name="Normal 10 6 4 2 2" xfId="55525" xr:uid="{00000000-0005-0000-0000-0000C3310000}"/>
    <cellStyle name="Normal 10 6 4 3" xfId="42928" xr:uid="{00000000-0005-0000-0000-0000C4310000}"/>
    <cellStyle name="Normal 10 6 4 4" xfId="32914" xr:uid="{00000000-0005-0000-0000-0000C5310000}"/>
    <cellStyle name="Normal 10 6 5" xfId="9465" xr:uid="{00000000-0005-0000-0000-0000C6310000}"/>
    <cellStyle name="Normal 10 6 5 2" xfId="22085" xr:uid="{00000000-0005-0000-0000-0000C7310000}"/>
    <cellStyle name="Normal 10 6 5 2 2" xfId="57301" xr:uid="{00000000-0005-0000-0000-0000C8310000}"/>
    <cellStyle name="Normal 10 6 5 3" xfId="44704" xr:uid="{00000000-0005-0000-0000-0000C9310000}"/>
    <cellStyle name="Normal 10 6 5 4" xfId="34690" xr:uid="{00000000-0005-0000-0000-0000CA310000}"/>
    <cellStyle name="Normal 10 6 6" xfId="11258" xr:uid="{00000000-0005-0000-0000-0000CB310000}"/>
    <cellStyle name="Normal 10 6 6 2" xfId="23861" xr:uid="{00000000-0005-0000-0000-0000CC310000}"/>
    <cellStyle name="Normal 10 6 6 2 2" xfId="59077" xr:uid="{00000000-0005-0000-0000-0000CD310000}"/>
    <cellStyle name="Normal 10 6 6 3" xfId="46480" xr:uid="{00000000-0005-0000-0000-0000CE310000}"/>
    <cellStyle name="Normal 10 6 6 4" xfId="36466" xr:uid="{00000000-0005-0000-0000-0000CF310000}"/>
    <cellStyle name="Normal 10 6 7" xfId="15625" xr:uid="{00000000-0005-0000-0000-0000D0310000}"/>
    <cellStyle name="Normal 10 6 7 2" xfId="50841" xr:uid="{00000000-0005-0000-0000-0000D1310000}"/>
    <cellStyle name="Normal 10 6 7 3" xfId="28230" xr:uid="{00000000-0005-0000-0000-0000D2310000}"/>
    <cellStyle name="Normal 10 6 8" xfId="12716" xr:uid="{00000000-0005-0000-0000-0000D3310000}"/>
    <cellStyle name="Normal 10 6 8 2" xfId="47934" xr:uid="{00000000-0005-0000-0000-0000D4310000}"/>
    <cellStyle name="Normal 10 6 9" xfId="38244" xr:uid="{00000000-0005-0000-0000-0000D5310000}"/>
    <cellStyle name="Normal 10 7" xfId="2778" xr:uid="{00000000-0005-0000-0000-0000D6310000}"/>
    <cellStyle name="Normal 10 7 10" xfId="25171" xr:uid="{00000000-0005-0000-0000-0000D7310000}"/>
    <cellStyle name="Normal 10 7 11" xfId="60706" xr:uid="{00000000-0005-0000-0000-0000D8310000}"/>
    <cellStyle name="Normal 10 7 2" xfId="4603" xr:uid="{00000000-0005-0000-0000-0000D9310000}"/>
    <cellStyle name="Normal 10 7 2 2" xfId="17249" xr:uid="{00000000-0005-0000-0000-0000DA310000}"/>
    <cellStyle name="Normal 10 7 2 2 2" xfId="52465" xr:uid="{00000000-0005-0000-0000-0000DB310000}"/>
    <cellStyle name="Normal 10 7 2 2 3" xfId="29854" xr:uid="{00000000-0005-0000-0000-0000DC310000}"/>
    <cellStyle name="Normal 10 7 2 3" xfId="13695" xr:uid="{00000000-0005-0000-0000-0000DD310000}"/>
    <cellStyle name="Normal 10 7 2 3 2" xfId="48913" xr:uid="{00000000-0005-0000-0000-0000DE310000}"/>
    <cellStyle name="Normal 10 7 2 4" xfId="39868" xr:uid="{00000000-0005-0000-0000-0000DF310000}"/>
    <cellStyle name="Normal 10 7 2 5" xfId="26302" xr:uid="{00000000-0005-0000-0000-0000E0310000}"/>
    <cellStyle name="Normal 10 7 3" xfId="6073" xr:uid="{00000000-0005-0000-0000-0000E1310000}"/>
    <cellStyle name="Normal 10 7 3 2" xfId="18703" xr:uid="{00000000-0005-0000-0000-0000E2310000}"/>
    <cellStyle name="Normal 10 7 3 2 2" xfId="53919" xr:uid="{00000000-0005-0000-0000-0000E3310000}"/>
    <cellStyle name="Normal 10 7 3 3" xfId="41322" xr:uid="{00000000-0005-0000-0000-0000E4310000}"/>
    <cellStyle name="Normal 10 7 3 4" xfId="31308" xr:uid="{00000000-0005-0000-0000-0000E5310000}"/>
    <cellStyle name="Normal 10 7 4" xfId="7532" xr:uid="{00000000-0005-0000-0000-0000E6310000}"/>
    <cellStyle name="Normal 10 7 4 2" xfId="20157" xr:uid="{00000000-0005-0000-0000-0000E7310000}"/>
    <cellStyle name="Normal 10 7 4 2 2" xfId="55373" xr:uid="{00000000-0005-0000-0000-0000E8310000}"/>
    <cellStyle name="Normal 10 7 4 3" xfId="42776" xr:uid="{00000000-0005-0000-0000-0000E9310000}"/>
    <cellStyle name="Normal 10 7 4 4" xfId="32762" xr:uid="{00000000-0005-0000-0000-0000EA310000}"/>
    <cellStyle name="Normal 10 7 5" xfId="9313" xr:uid="{00000000-0005-0000-0000-0000EB310000}"/>
    <cellStyle name="Normal 10 7 5 2" xfId="21933" xr:uid="{00000000-0005-0000-0000-0000EC310000}"/>
    <cellStyle name="Normal 10 7 5 2 2" xfId="57149" xr:uid="{00000000-0005-0000-0000-0000ED310000}"/>
    <cellStyle name="Normal 10 7 5 3" xfId="44552" xr:uid="{00000000-0005-0000-0000-0000EE310000}"/>
    <cellStyle name="Normal 10 7 5 4" xfId="34538" xr:uid="{00000000-0005-0000-0000-0000EF310000}"/>
    <cellStyle name="Normal 10 7 6" xfId="11106" xr:uid="{00000000-0005-0000-0000-0000F0310000}"/>
    <cellStyle name="Normal 10 7 6 2" xfId="23709" xr:uid="{00000000-0005-0000-0000-0000F1310000}"/>
    <cellStyle name="Normal 10 7 6 2 2" xfId="58925" xr:uid="{00000000-0005-0000-0000-0000F2310000}"/>
    <cellStyle name="Normal 10 7 6 3" xfId="46328" xr:uid="{00000000-0005-0000-0000-0000F3310000}"/>
    <cellStyle name="Normal 10 7 6 4" xfId="36314" xr:uid="{00000000-0005-0000-0000-0000F4310000}"/>
    <cellStyle name="Normal 10 7 7" xfId="15473" xr:uid="{00000000-0005-0000-0000-0000F5310000}"/>
    <cellStyle name="Normal 10 7 7 2" xfId="50689" xr:uid="{00000000-0005-0000-0000-0000F6310000}"/>
    <cellStyle name="Normal 10 7 7 3" xfId="28078" xr:uid="{00000000-0005-0000-0000-0000F7310000}"/>
    <cellStyle name="Normal 10 7 8" xfId="12564" xr:uid="{00000000-0005-0000-0000-0000F8310000}"/>
    <cellStyle name="Normal 10 7 8 2" xfId="47782" xr:uid="{00000000-0005-0000-0000-0000F9310000}"/>
    <cellStyle name="Normal 10 7 9" xfId="38092" xr:uid="{00000000-0005-0000-0000-0000FA310000}"/>
    <cellStyle name="Normal 10 8" xfId="3293" xr:uid="{00000000-0005-0000-0000-0000FB310000}"/>
    <cellStyle name="Normal 10 8 10" xfId="26789" xr:uid="{00000000-0005-0000-0000-0000FC310000}"/>
    <cellStyle name="Normal 10 8 11" xfId="61193" xr:uid="{00000000-0005-0000-0000-0000FD310000}"/>
    <cellStyle name="Normal 10 8 2" xfId="5090" xr:uid="{00000000-0005-0000-0000-0000FE310000}"/>
    <cellStyle name="Normal 10 8 2 2" xfId="17736" xr:uid="{00000000-0005-0000-0000-0000FF310000}"/>
    <cellStyle name="Normal 10 8 2 2 2" xfId="52952" xr:uid="{00000000-0005-0000-0000-000000320000}"/>
    <cellStyle name="Normal 10 8 2 3" xfId="40355" xr:uid="{00000000-0005-0000-0000-000001320000}"/>
    <cellStyle name="Normal 10 8 2 4" xfId="30341" xr:uid="{00000000-0005-0000-0000-000002320000}"/>
    <cellStyle name="Normal 10 8 3" xfId="6560" xr:uid="{00000000-0005-0000-0000-000003320000}"/>
    <cellStyle name="Normal 10 8 3 2" xfId="19190" xr:uid="{00000000-0005-0000-0000-000004320000}"/>
    <cellStyle name="Normal 10 8 3 2 2" xfId="54406" xr:uid="{00000000-0005-0000-0000-000005320000}"/>
    <cellStyle name="Normal 10 8 3 3" xfId="41809" xr:uid="{00000000-0005-0000-0000-000006320000}"/>
    <cellStyle name="Normal 10 8 3 4" xfId="31795" xr:uid="{00000000-0005-0000-0000-000007320000}"/>
    <cellStyle name="Normal 10 8 4" xfId="8019" xr:uid="{00000000-0005-0000-0000-000008320000}"/>
    <cellStyle name="Normal 10 8 4 2" xfId="20644" xr:uid="{00000000-0005-0000-0000-000009320000}"/>
    <cellStyle name="Normal 10 8 4 2 2" xfId="55860" xr:uid="{00000000-0005-0000-0000-00000A320000}"/>
    <cellStyle name="Normal 10 8 4 3" xfId="43263" xr:uid="{00000000-0005-0000-0000-00000B320000}"/>
    <cellStyle name="Normal 10 8 4 4" xfId="33249" xr:uid="{00000000-0005-0000-0000-00000C320000}"/>
    <cellStyle name="Normal 10 8 5" xfId="9800" xr:uid="{00000000-0005-0000-0000-00000D320000}"/>
    <cellStyle name="Normal 10 8 5 2" xfId="22420" xr:uid="{00000000-0005-0000-0000-00000E320000}"/>
    <cellStyle name="Normal 10 8 5 2 2" xfId="57636" xr:uid="{00000000-0005-0000-0000-00000F320000}"/>
    <cellStyle name="Normal 10 8 5 3" xfId="45039" xr:uid="{00000000-0005-0000-0000-000010320000}"/>
    <cellStyle name="Normal 10 8 5 4" xfId="35025" xr:uid="{00000000-0005-0000-0000-000011320000}"/>
    <cellStyle name="Normal 10 8 6" xfId="11593" xr:uid="{00000000-0005-0000-0000-000012320000}"/>
    <cellStyle name="Normal 10 8 6 2" xfId="24196" xr:uid="{00000000-0005-0000-0000-000013320000}"/>
    <cellStyle name="Normal 10 8 6 2 2" xfId="59412" xr:uid="{00000000-0005-0000-0000-000014320000}"/>
    <cellStyle name="Normal 10 8 6 3" xfId="46815" xr:uid="{00000000-0005-0000-0000-000015320000}"/>
    <cellStyle name="Normal 10 8 6 4" xfId="36801" xr:uid="{00000000-0005-0000-0000-000016320000}"/>
    <cellStyle name="Normal 10 8 7" xfId="15960" xr:uid="{00000000-0005-0000-0000-000017320000}"/>
    <cellStyle name="Normal 10 8 7 2" xfId="51176" xr:uid="{00000000-0005-0000-0000-000018320000}"/>
    <cellStyle name="Normal 10 8 7 3" xfId="28565" xr:uid="{00000000-0005-0000-0000-000019320000}"/>
    <cellStyle name="Normal 10 8 8" xfId="14182" xr:uid="{00000000-0005-0000-0000-00001A320000}"/>
    <cellStyle name="Normal 10 8 8 2" xfId="49400" xr:uid="{00000000-0005-0000-0000-00001B320000}"/>
    <cellStyle name="Normal 10 8 9" xfId="38579" xr:uid="{00000000-0005-0000-0000-00001C320000}"/>
    <cellStyle name="Normal 10 9" xfId="2448" xr:uid="{00000000-0005-0000-0000-00001D320000}"/>
    <cellStyle name="Normal 10 9 10" xfId="25980" xr:uid="{00000000-0005-0000-0000-00001E320000}"/>
    <cellStyle name="Normal 10 9 11" xfId="60384" xr:uid="{00000000-0005-0000-0000-00001F320000}"/>
    <cellStyle name="Normal 10 9 2" xfId="4281" xr:uid="{00000000-0005-0000-0000-000020320000}"/>
    <cellStyle name="Normal 10 9 2 2" xfId="16927" xr:uid="{00000000-0005-0000-0000-000021320000}"/>
    <cellStyle name="Normal 10 9 2 2 2" xfId="52143" xr:uid="{00000000-0005-0000-0000-000022320000}"/>
    <cellStyle name="Normal 10 9 2 3" xfId="39546" xr:uid="{00000000-0005-0000-0000-000023320000}"/>
    <cellStyle name="Normal 10 9 2 4" xfId="29532" xr:uid="{00000000-0005-0000-0000-000024320000}"/>
    <cellStyle name="Normal 10 9 3" xfId="5751" xr:uid="{00000000-0005-0000-0000-000025320000}"/>
    <cellStyle name="Normal 10 9 3 2" xfId="18381" xr:uid="{00000000-0005-0000-0000-000026320000}"/>
    <cellStyle name="Normal 10 9 3 2 2" xfId="53597" xr:uid="{00000000-0005-0000-0000-000027320000}"/>
    <cellStyle name="Normal 10 9 3 3" xfId="41000" xr:uid="{00000000-0005-0000-0000-000028320000}"/>
    <cellStyle name="Normal 10 9 3 4" xfId="30986" xr:uid="{00000000-0005-0000-0000-000029320000}"/>
    <cellStyle name="Normal 10 9 4" xfId="7210" xr:uid="{00000000-0005-0000-0000-00002A320000}"/>
    <cellStyle name="Normal 10 9 4 2" xfId="19835" xr:uid="{00000000-0005-0000-0000-00002B320000}"/>
    <cellStyle name="Normal 10 9 4 2 2" xfId="55051" xr:uid="{00000000-0005-0000-0000-00002C320000}"/>
    <cellStyle name="Normal 10 9 4 3" xfId="42454" xr:uid="{00000000-0005-0000-0000-00002D320000}"/>
    <cellStyle name="Normal 10 9 4 4" xfId="32440" xr:uid="{00000000-0005-0000-0000-00002E320000}"/>
    <cellStyle name="Normal 10 9 5" xfId="8991" xr:uid="{00000000-0005-0000-0000-00002F320000}"/>
    <cellStyle name="Normal 10 9 5 2" xfId="21611" xr:uid="{00000000-0005-0000-0000-000030320000}"/>
    <cellStyle name="Normal 10 9 5 2 2" xfId="56827" xr:uid="{00000000-0005-0000-0000-000031320000}"/>
    <cellStyle name="Normal 10 9 5 3" xfId="44230" xr:uid="{00000000-0005-0000-0000-000032320000}"/>
    <cellStyle name="Normal 10 9 5 4" xfId="34216" xr:uid="{00000000-0005-0000-0000-000033320000}"/>
    <cellStyle name="Normal 10 9 6" xfId="10784" xr:uid="{00000000-0005-0000-0000-000034320000}"/>
    <cellStyle name="Normal 10 9 6 2" xfId="23387" xr:uid="{00000000-0005-0000-0000-000035320000}"/>
    <cellStyle name="Normal 10 9 6 2 2" xfId="58603" xr:uid="{00000000-0005-0000-0000-000036320000}"/>
    <cellStyle name="Normal 10 9 6 3" xfId="46006" xr:uid="{00000000-0005-0000-0000-000037320000}"/>
    <cellStyle name="Normal 10 9 6 4" xfId="35992" xr:uid="{00000000-0005-0000-0000-000038320000}"/>
    <cellStyle name="Normal 10 9 7" xfId="15151" xr:uid="{00000000-0005-0000-0000-000039320000}"/>
    <cellStyle name="Normal 10 9 7 2" xfId="50367" xr:uid="{00000000-0005-0000-0000-00003A320000}"/>
    <cellStyle name="Normal 10 9 7 3" xfId="27756" xr:uid="{00000000-0005-0000-0000-00003B320000}"/>
    <cellStyle name="Normal 10 9 8" xfId="13373" xr:uid="{00000000-0005-0000-0000-00003C320000}"/>
    <cellStyle name="Normal 10 9 8 2" xfId="48591" xr:uid="{00000000-0005-0000-0000-00003D320000}"/>
    <cellStyle name="Normal 10 9 9" xfId="37770" xr:uid="{00000000-0005-0000-0000-00003E320000}"/>
    <cellStyle name="Normal 10_District Target Attainment" xfId="999" xr:uid="{00000000-0005-0000-0000-00003F320000}"/>
    <cellStyle name="Normal 11" xfId="1000" xr:uid="{00000000-0005-0000-0000-000040320000}"/>
    <cellStyle name="Normal 11 2" xfId="1001" xr:uid="{00000000-0005-0000-0000-000041320000}"/>
    <cellStyle name="Normal 11 2 2" xfId="1002" xr:uid="{00000000-0005-0000-0000-000042320000}"/>
    <cellStyle name="Normal 11 2_District Target Attainment" xfId="1003" xr:uid="{00000000-0005-0000-0000-000043320000}"/>
    <cellStyle name="Normal 11 3" xfId="1004" xr:uid="{00000000-0005-0000-0000-000044320000}"/>
    <cellStyle name="Normal 11_District Target Attainment" xfId="1005" xr:uid="{00000000-0005-0000-0000-000045320000}"/>
    <cellStyle name="Normal 12" xfId="1006" xr:uid="{00000000-0005-0000-0000-000046320000}"/>
    <cellStyle name="Normal 12 10" xfId="3943" xr:uid="{00000000-0005-0000-0000-000047320000}"/>
    <cellStyle name="Normal 12 10 2" xfId="16606" xr:uid="{00000000-0005-0000-0000-000048320000}"/>
    <cellStyle name="Normal 12 10 2 2" xfId="51822" xr:uid="{00000000-0005-0000-0000-000049320000}"/>
    <cellStyle name="Normal 12 10 2 3" xfId="29211" xr:uid="{00000000-0005-0000-0000-00004A320000}"/>
    <cellStyle name="Normal 12 10 3" xfId="13052" xr:uid="{00000000-0005-0000-0000-00004B320000}"/>
    <cellStyle name="Normal 12 10 3 2" xfId="48270" xr:uid="{00000000-0005-0000-0000-00004C320000}"/>
    <cellStyle name="Normal 12 10 4" xfId="39225" xr:uid="{00000000-0005-0000-0000-00004D320000}"/>
    <cellStyle name="Normal 12 10 5" xfId="25659" xr:uid="{00000000-0005-0000-0000-00004E320000}"/>
    <cellStyle name="Normal 12 11" xfId="5429" xr:uid="{00000000-0005-0000-0000-00004F320000}"/>
    <cellStyle name="Normal 12 11 2" xfId="18060" xr:uid="{00000000-0005-0000-0000-000050320000}"/>
    <cellStyle name="Normal 12 11 2 2" xfId="53276" xr:uid="{00000000-0005-0000-0000-000051320000}"/>
    <cellStyle name="Normal 12 11 3" xfId="40679" xr:uid="{00000000-0005-0000-0000-000052320000}"/>
    <cellStyle name="Normal 12 11 4" xfId="30665" xr:uid="{00000000-0005-0000-0000-000053320000}"/>
    <cellStyle name="Normal 12 12" xfId="6885" xr:uid="{00000000-0005-0000-0000-000054320000}"/>
    <cellStyle name="Normal 12 12 2" xfId="19514" xr:uid="{00000000-0005-0000-0000-000055320000}"/>
    <cellStyle name="Normal 12 12 2 2" xfId="54730" xr:uid="{00000000-0005-0000-0000-000056320000}"/>
    <cellStyle name="Normal 12 12 3" xfId="42133" xr:uid="{00000000-0005-0000-0000-000057320000}"/>
    <cellStyle name="Normal 12 12 4" xfId="32119" xr:uid="{00000000-0005-0000-0000-000058320000}"/>
    <cellStyle name="Normal 12 13" xfId="8667" xr:uid="{00000000-0005-0000-0000-000059320000}"/>
    <cellStyle name="Normal 12 13 2" xfId="21290" xr:uid="{00000000-0005-0000-0000-00005A320000}"/>
    <cellStyle name="Normal 12 13 2 2" xfId="56506" xr:uid="{00000000-0005-0000-0000-00005B320000}"/>
    <cellStyle name="Normal 12 13 3" xfId="43909" xr:uid="{00000000-0005-0000-0000-00005C320000}"/>
    <cellStyle name="Normal 12 13 4" xfId="33895" xr:uid="{00000000-0005-0000-0000-00005D320000}"/>
    <cellStyle name="Normal 12 14" xfId="10518" xr:uid="{00000000-0005-0000-0000-00005E320000}"/>
    <cellStyle name="Normal 12 14 2" xfId="23129" xr:uid="{00000000-0005-0000-0000-00005F320000}"/>
    <cellStyle name="Normal 12 14 2 2" xfId="58345" xr:uid="{00000000-0005-0000-0000-000060320000}"/>
    <cellStyle name="Normal 12 14 3" xfId="45748" xr:uid="{00000000-0005-0000-0000-000061320000}"/>
    <cellStyle name="Normal 12 14 4" xfId="35734" xr:uid="{00000000-0005-0000-0000-000062320000}"/>
    <cellStyle name="Normal 12 15" xfId="14828" xr:uid="{00000000-0005-0000-0000-000063320000}"/>
    <cellStyle name="Normal 12 15 2" xfId="50046" xr:uid="{00000000-0005-0000-0000-000064320000}"/>
    <cellStyle name="Normal 12 15 3" xfId="27435" xr:uid="{00000000-0005-0000-0000-000065320000}"/>
    <cellStyle name="Normal 12 16" xfId="12242" xr:uid="{00000000-0005-0000-0000-000066320000}"/>
    <cellStyle name="Normal 12 16 2" xfId="47461" xr:uid="{00000000-0005-0000-0000-000067320000}"/>
    <cellStyle name="Normal 12 17" xfId="37447" xr:uid="{00000000-0005-0000-0000-000068320000}"/>
    <cellStyle name="Normal 12 18" xfId="24849" xr:uid="{00000000-0005-0000-0000-000069320000}"/>
    <cellStyle name="Normal 12 19" xfId="60062" xr:uid="{00000000-0005-0000-0000-00006A320000}"/>
    <cellStyle name="Normal 12 2" xfId="1007" xr:uid="{00000000-0005-0000-0000-00006B320000}"/>
    <cellStyle name="Normal 12 2 10" xfId="5459" xr:uid="{00000000-0005-0000-0000-00006C320000}"/>
    <cellStyle name="Normal 12 2 10 2" xfId="18089" xr:uid="{00000000-0005-0000-0000-00006D320000}"/>
    <cellStyle name="Normal 12 2 10 2 2" xfId="53305" xr:uid="{00000000-0005-0000-0000-00006E320000}"/>
    <cellStyle name="Normal 12 2 10 3" xfId="40708" xr:uid="{00000000-0005-0000-0000-00006F320000}"/>
    <cellStyle name="Normal 12 2 10 4" xfId="30694" xr:uid="{00000000-0005-0000-0000-000070320000}"/>
    <cellStyle name="Normal 12 2 11" xfId="6915" xr:uid="{00000000-0005-0000-0000-000071320000}"/>
    <cellStyle name="Normal 12 2 11 2" xfId="19543" xr:uid="{00000000-0005-0000-0000-000072320000}"/>
    <cellStyle name="Normal 12 2 11 2 2" xfId="54759" xr:uid="{00000000-0005-0000-0000-000073320000}"/>
    <cellStyle name="Normal 12 2 11 3" xfId="42162" xr:uid="{00000000-0005-0000-0000-000074320000}"/>
    <cellStyle name="Normal 12 2 11 4" xfId="32148" xr:uid="{00000000-0005-0000-0000-000075320000}"/>
    <cellStyle name="Normal 12 2 12" xfId="8697" xr:uid="{00000000-0005-0000-0000-000076320000}"/>
    <cellStyle name="Normal 12 2 12 2" xfId="21319" xr:uid="{00000000-0005-0000-0000-000077320000}"/>
    <cellStyle name="Normal 12 2 12 2 2" xfId="56535" xr:uid="{00000000-0005-0000-0000-000078320000}"/>
    <cellStyle name="Normal 12 2 12 3" xfId="43938" xr:uid="{00000000-0005-0000-0000-000079320000}"/>
    <cellStyle name="Normal 12 2 12 4" xfId="33924" xr:uid="{00000000-0005-0000-0000-00007A320000}"/>
    <cellStyle name="Normal 12 2 13" xfId="10519" xr:uid="{00000000-0005-0000-0000-00007B320000}"/>
    <cellStyle name="Normal 12 2 13 2" xfId="23130" xr:uid="{00000000-0005-0000-0000-00007C320000}"/>
    <cellStyle name="Normal 12 2 13 2 2" xfId="58346" xr:uid="{00000000-0005-0000-0000-00007D320000}"/>
    <cellStyle name="Normal 12 2 13 3" xfId="45749" xr:uid="{00000000-0005-0000-0000-00007E320000}"/>
    <cellStyle name="Normal 12 2 13 4" xfId="35735" xr:uid="{00000000-0005-0000-0000-00007F320000}"/>
    <cellStyle name="Normal 12 2 14" xfId="14858" xr:uid="{00000000-0005-0000-0000-000080320000}"/>
    <cellStyle name="Normal 12 2 14 2" xfId="50075" xr:uid="{00000000-0005-0000-0000-000081320000}"/>
    <cellStyle name="Normal 12 2 14 3" xfId="27464" xr:uid="{00000000-0005-0000-0000-000082320000}"/>
    <cellStyle name="Normal 12 2 15" xfId="12272" xr:uid="{00000000-0005-0000-0000-000083320000}"/>
    <cellStyle name="Normal 12 2 15 2" xfId="47490" xr:uid="{00000000-0005-0000-0000-000084320000}"/>
    <cellStyle name="Normal 12 2 16" xfId="37477" xr:uid="{00000000-0005-0000-0000-000085320000}"/>
    <cellStyle name="Normal 12 2 17" xfId="24879" xr:uid="{00000000-0005-0000-0000-000086320000}"/>
    <cellStyle name="Normal 12 2 18" xfId="60092" xr:uid="{00000000-0005-0000-0000-000087320000}"/>
    <cellStyle name="Normal 12 2 2" xfId="1008" xr:uid="{00000000-0005-0000-0000-000088320000}"/>
    <cellStyle name="Normal 12 2 2 10" xfId="6989" xr:uid="{00000000-0005-0000-0000-000089320000}"/>
    <cellStyle name="Normal 12 2 2 10 2" xfId="19615" xr:uid="{00000000-0005-0000-0000-00008A320000}"/>
    <cellStyle name="Normal 12 2 2 10 2 2" xfId="54831" xr:uid="{00000000-0005-0000-0000-00008B320000}"/>
    <cellStyle name="Normal 12 2 2 10 3" xfId="42234" xr:uid="{00000000-0005-0000-0000-00008C320000}"/>
    <cellStyle name="Normal 12 2 2 10 4" xfId="32220" xr:uid="{00000000-0005-0000-0000-00008D320000}"/>
    <cellStyle name="Normal 12 2 2 11" xfId="8770" xr:uid="{00000000-0005-0000-0000-00008E320000}"/>
    <cellStyle name="Normal 12 2 2 11 2" xfId="21391" xr:uid="{00000000-0005-0000-0000-00008F320000}"/>
    <cellStyle name="Normal 12 2 2 11 2 2" xfId="56607" xr:uid="{00000000-0005-0000-0000-000090320000}"/>
    <cellStyle name="Normal 12 2 2 11 3" xfId="44010" xr:uid="{00000000-0005-0000-0000-000091320000}"/>
    <cellStyle name="Normal 12 2 2 11 4" xfId="33996" xr:uid="{00000000-0005-0000-0000-000092320000}"/>
    <cellStyle name="Normal 12 2 2 12" xfId="10520" xr:uid="{00000000-0005-0000-0000-000093320000}"/>
    <cellStyle name="Normal 12 2 2 12 2" xfId="23131" xr:uid="{00000000-0005-0000-0000-000094320000}"/>
    <cellStyle name="Normal 12 2 2 12 2 2" xfId="58347" xr:uid="{00000000-0005-0000-0000-000095320000}"/>
    <cellStyle name="Normal 12 2 2 12 3" xfId="45750" xr:uid="{00000000-0005-0000-0000-000096320000}"/>
    <cellStyle name="Normal 12 2 2 12 4" xfId="35736" xr:uid="{00000000-0005-0000-0000-000097320000}"/>
    <cellStyle name="Normal 12 2 2 13" xfId="14930" xr:uid="{00000000-0005-0000-0000-000098320000}"/>
    <cellStyle name="Normal 12 2 2 13 2" xfId="50147" xr:uid="{00000000-0005-0000-0000-000099320000}"/>
    <cellStyle name="Normal 12 2 2 13 3" xfId="27536" xr:uid="{00000000-0005-0000-0000-00009A320000}"/>
    <cellStyle name="Normal 12 2 2 14" xfId="12344" xr:uid="{00000000-0005-0000-0000-00009B320000}"/>
    <cellStyle name="Normal 12 2 2 14 2" xfId="47562" xr:uid="{00000000-0005-0000-0000-00009C320000}"/>
    <cellStyle name="Normal 12 2 2 15" xfId="37549" xr:uid="{00000000-0005-0000-0000-00009D320000}"/>
    <cellStyle name="Normal 12 2 2 16" xfId="24951" xr:uid="{00000000-0005-0000-0000-00009E320000}"/>
    <cellStyle name="Normal 12 2 2 17" xfId="60164" xr:uid="{00000000-0005-0000-0000-00009F320000}"/>
    <cellStyle name="Normal 12 2 2 2" xfId="1009" xr:uid="{00000000-0005-0000-0000-0000A0320000}"/>
    <cellStyle name="Normal 12 2 2 2 10" xfId="10521" xr:uid="{00000000-0005-0000-0000-0000A1320000}"/>
    <cellStyle name="Normal 12 2 2 2 10 2" xfId="23132" xr:uid="{00000000-0005-0000-0000-0000A2320000}"/>
    <cellStyle name="Normal 12 2 2 2 10 2 2" xfId="58348" xr:uid="{00000000-0005-0000-0000-0000A3320000}"/>
    <cellStyle name="Normal 12 2 2 2 10 3" xfId="45751" xr:uid="{00000000-0005-0000-0000-0000A4320000}"/>
    <cellStyle name="Normal 12 2 2 2 10 4" xfId="35737" xr:uid="{00000000-0005-0000-0000-0000A5320000}"/>
    <cellStyle name="Normal 12 2 2 2 11" xfId="15085" xr:uid="{00000000-0005-0000-0000-0000A6320000}"/>
    <cellStyle name="Normal 12 2 2 2 11 2" xfId="50301" xr:uid="{00000000-0005-0000-0000-0000A7320000}"/>
    <cellStyle name="Normal 12 2 2 2 11 3" xfId="27690" xr:uid="{00000000-0005-0000-0000-0000A8320000}"/>
    <cellStyle name="Normal 12 2 2 2 12" xfId="12498" xr:uid="{00000000-0005-0000-0000-0000A9320000}"/>
    <cellStyle name="Normal 12 2 2 2 12 2" xfId="47716" xr:uid="{00000000-0005-0000-0000-0000AA320000}"/>
    <cellStyle name="Normal 12 2 2 2 13" xfId="37704" xr:uid="{00000000-0005-0000-0000-0000AB320000}"/>
    <cellStyle name="Normal 12 2 2 2 14" xfId="25105" xr:uid="{00000000-0005-0000-0000-0000AC320000}"/>
    <cellStyle name="Normal 12 2 2 2 15" xfId="60318" xr:uid="{00000000-0005-0000-0000-0000AD320000}"/>
    <cellStyle name="Normal 12 2 2 2 2" xfId="3221" xr:uid="{00000000-0005-0000-0000-0000AE320000}"/>
    <cellStyle name="Normal 12 2 2 2 2 10" xfId="25589" xr:uid="{00000000-0005-0000-0000-0000AF320000}"/>
    <cellStyle name="Normal 12 2 2 2 2 11" xfId="61124" xr:uid="{00000000-0005-0000-0000-0000B0320000}"/>
    <cellStyle name="Normal 12 2 2 2 2 2" xfId="5021" xr:uid="{00000000-0005-0000-0000-0000B1320000}"/>
    <cellStyle name="Normal 12 2 2 2 2 2 2" xfId="17667" xr:uid="{00000000-0005-0000-0000-0000B2320000}"/>
    <cellStyle name="Normal 12 2 2 2 2 2 2 2" xfId="52883" xr:uid="{00000000-0005-0000-0000-0000B3320000}"/>
    <cellStyle name="Normal 12 2 2 2 2 2 2 3" xfId="30272" xr:uid="{00000000-0005-0000-0000-0000B4320000}"/>
    <cellStyle name="Normal 12 2 2 2 2 2 3" xfId="14113" xr:uid="{00000000-0005-0000-0000-0000B5320000}"/>
    <cellStyle name="Normal 12 2 2 2 2 2 3 2" xfId="49331" xr:uid="{00000000-0005-0000-0000-0000B6320000}"/>
    <cellStyle name="Normal 12 2 2 2 2 2 4" xfId="40286" xr:uid="{00000000-0005-0000-0000-0000B7320000}"/>
    <cellStyle name="Normal 12 2 2 2 2 2 5" xfId="26720" xr:uid="{00000000-0005-0000-0000-0000B8320000}"/>
    <cellStyle name="Normal 12 2 2 2 2 3" xfId="6491" xr:uid="{00000000-0005-0000-0000-0000B9320000}"/>
    <cellStyle name="Normal 12 2 2 2 2 3 2" xfId="19121" xr:uid="{00000000-0005-0000-0000-0000BA320000}"/>
    <cellStyle name="Normal 12 2 2 2 2 3 2 2" xfId="54337" xr:uid="{00000000-0005-0000-0000-0000BB320000}"/>
    <cellStyle name="Normal 12 2 2 2 2 3 3" xfId="41740" xr:uid="{00000000-0005-0000-0000-0000BC320000}"/>
    <cellStyle name="Normal 12 2 2 2 2 3 4" xfId="31726" xr:uid="{00000000-0005-0000-0000-0000BD320000}"/>
    <cellStyle name="Normal 12 2 2 2 2 4" xfId="7950" xr:uid="{00000000-0005-0000-0000-0000BE320000}"/>
    <cellStyle name="Normal 12 2 2 2 2 4 2" xfId="20575" xr:uid="{00000000-0005-0000-0000-0000BF320000}"/>
    <cellStyle name="Normal 12 2 2 2 2 4 2 2" xfId="55791" xr:uid="{00000000-0005-0000-0000-0000C0320000}"/>
    <cellStyle name="Normal 12 2 2 2 2 4 3" xfId="43194" xr:uid="{00000000-0005-0000-0000-0000C1320000}"/>
    <cellStyle name="Normal 12 2 2 2 2 4 4" xfId="33180" xr:uid="{00000000-0005-0000-0000-0000C2320000}"/>
    <cellStyle name="Normal 12 2 2 2 2 5" xfId="9731" xr:uid="{00000000-0005-0000-0000-0000C3320000}"/>
    <cellStyle name="Normal 12 2 2 2 2 5 2" xfId="22351" xr:uid="{00000000-0005-0000-0000-0000C4320000}"/>
    <cellStyle name="Normal 12 2 2 2 2 5 2 2" xfId="57567" xr:uid="{00000000-0005-0000-0000-0000C5320000}"/>
    <cellStyle name="Normal 12 2 2 2 2 5 3" xfId="44970" xr:uid="{00000000-0005-0000-0000-0000C6320000}"/>
    <cellStyle name="Normal 12 2 2 2 2 5 4" xfId="34956" xr:uid="{00000000-0005-0000-0000-0000C7320000}"/>
    <cellStyle name="Normal 12 2 2 2 2 6" xfId="11524" xr:uid="{00000000-0005-0000-0000-0000C8320000}"/>
    <cellStyle name="Normal 12 2 2 2 2 6 2" xfId="24127" xr:uid="{00000000-0005-0000-0000-0000C9320000}"/>
    <cellStyle name="Normal 12 2 2 2 2 6 2 2" xfId="59343" xr:uid="{00000000-0005-0000-0000-0000CA320000}"/>
    <cellStyle name="Normal 12 2 2 2 2 6 3" xfId="46746" xr:uid="{00000000-0005-0000-0000-0000CB320000}"/>
    <cellStyle name="Normal 12 2 2 2 2 6 4" xfId="36732" xr:uid="{00000000-0005-0000-0000-0000CC320000}"/>
    <cellStyle name="Normal 12 2 2 2 2 7" xfId="15891" xr:uid="{00000000-0005-0000-0000-0000CD320000}"/>
    <cellStyle name="Normal 12 2 2 2 2 7 2" xfId="51107" xr:uid="{00000000-0005-0000-0000-0000CE320000}"/>
    <cellStyle name="Normal 12 2 2 2 2 7 3" xfId="28496" xr:uid="{00000000-0005-0000-0000-0000CF320000}"/>
    <cellStyle name="Normal 12 2 2 2 2 8" xfId="12982" xr:uid="{00000000-0005-0000-0000-0000D0320000}"/>
    <cellStyle name="Normal 12 2 2 2 2 8 2" xfId="48200" xr:uid="{00000000-0005-0000-0000-0000D1320000}"/>
    <cellStyle name="Normal 12 2 2 2 2 9" xfId="38510" xr:uid="{00000000-0005-0000-0000-0000D2320000}"/>
    <cellStyle name="Normal 12 2 2 2 3" xfId="3550" xr:uid="{00000000-0005-0000-0000-0000D3320000}"/>
    <cellStyle name="Normal 12 2 2 2 3 10" xfId="27045" xr:uid="{00000000-0005-0000-0000-0000D4320000}"/>
    <cellStyle name="Normal 12 2 2 2 3 11" xfId="61449" xr:uid="{00000000-0005-0000-0000-0000D5320000}"/>
    <cellStyle name="Normal 12 2 2 2 3 2" xfId="5346" xr:uid="{00000000-0005-0000-0000-0000D6320000}"/>
    <cellStyle name="Normal 12 2 2 2 3 2 2" xfId="17992" xr:uid="{00000000-0005-0000-0000-0000D7320000}"/>
    <cellStyle name="Normal 12 2 2 2 3 2 2 2" xfId="53208" xr:uid="{00000000-0005-0000-0000-0000D8320000}"/>
    <cellStyle name="Normal 12 2 2 2 3 2 3" xfId="40611" xr:uid="{00000000-0005-0000-0000-0000D9320000}"/>
    <cellStyle name="Normal 12 2 2 2 3 2 4" xfId="30597" xr:uid="{00000000-0005-0000-0000-0000DA320000}"/>
    <cellStyle name="Normal 12 2 2 2 3 3" xfId="6816" xr:uid="{00000000-0005-0000-0000-0000DB320000}"/>
    <cellStyle name="Normal 12 2 2 2 3 3 2" xfId="19446" xr:uid="{00000000-0005-0000-0000-0000DC320000}"/>
    <cellStyle name="Normal 12 2 2 2 3 3 2 2" xfId="54662" xr:uid="{00000000-0005-0000-0000-0000DD320000}"/>
    <cellStyle name="Normal 12 2 2 2 3 3 3" xfId="42065" xr:uid="{00000000-0005-0000-0000-0000DE320000}"/>
    <cellStyle name="Normal 12 2 2 2 3 3 4" xfId="32051" xr:uid="{00000000-0005-0000-0000-0000DF320000}"/>
    <cellStyle name="Normal 12 2 2 2 3 4" xfId="8275" xr:uid="{00000000-0005-0000-0000-0000E0320000}"/>
    <cellStyle name="Normal 12 2 2 2 3 4 2" xfId="20900" xr:uid="{00000000-0005-0000-0000-0000E1320000}"/>
    <cellStyle name="Normal 12 2 2 2 3 4 2 2" xfId="56116" xr:uid="{00000000-0005-0000-0000-0000E2320000}"/>
    <cellStyle name="Normal 12 2 2 2 3 4 3" xfId="43519" xr:uid="{00000000-0005-0000-0000-0000E3320000}"/>
    <cellStyle name="Normal 12 2 2 2 3 4 4" xfId="33505" xr:uid="{00000000-0005-0000-0000-0000E4320000}"/>
    <cellStyle name="Normal 12 2 2 2 3 5" xfId="10056" xr:uid="{00000000-0005-0000-0000-0000E5320000}"/>
    <cellStyle name="Normal 12 2 2 2 3 5 2" xfId="22676" xr:uid="{00000000-0005-0000-0000-0000E6320000}"/>
    <cellStyle name="Normal 12 2 2 2 3 5 2 2" xfId="57892" xr:uid="{00000000-0005-0000-0000-0000E7320000}"/>
    <cellStyle name="Normal 12 2 2 2 3 5 3" xfId="45295" xr:uid="{00000000-0005-0000-0000-0000E8320000}"/>
    <cellStyle name="Normal 12 2 2 2 3 5 4" xfId="35281" xr:uid="{00000000-0005-0000-0000-0000E9320000}"/>
    <cellStyle name="Normal 12 2 2 2 3 6" xfId="11849" xr:uid="{00000000-0005-0000-0000-0000EA320000}"/>
    <cellStyle name="Normal 12 2 2 2 3 6 2" xfId="24452" xr:uid="{00000000-0005-0000-0000-0000EB320000}"/>
    <cellStyle name="Normal 12 2 2 2 3 6 2 2" xfId="59668" xr:uid="{00000000-0005-0000-0000-0000EC320000}"/>
    <cellStyle name="Normal 12 2 2 2 3 6 3" xfId="47071" xr:uid="{00000000-0005-0000-0000-0000ED320000}"/>
    <cellStyle name="Normal 12 2 2 2 3 6 4" xfId="37057" xr:uid="{00000000-0005-0000-0000-0000EE320000}"/>
    <cellStyle name="Normal 12 2 2 2 3 7" xfId="16216" xr:uid="{00000000-0005-0000-0000-0000EF320000}"/>
    <cellStyle name="Normal 12 2 2 2 3 7 2" xfId="51432" xr:uid="{00000000-0005-0000-0000-0000F0320000}"/>
    <cellStyle name="Normal 12 2 2 2 3 7 3" xfId="28821" xr:uid="{00000000-0005-0000-0000-0000F1320000}"/>
    <cellStyle name="Normal 12 2 2 2 3 8" xfId="14438" xr:uid="{00000000-0005-0000-0000-0000F2320000}"/>
    <cellStyle name="Normal 12 2 2 2 3 8 2" xfId="49656" xr:uid="{00000000-0005-0000-0000-0000F3320000}"/>
    <cellStyle name="Normal 12 2 2 2 3 9" xfId="38835" xr:uid="{00000000-0005-0000-0000-0000F4320000}"/>
    <cellStyle name="Normal 12 2 2 2 4" xfId="2712" xr:uid="{00000000-0005-0000-0000-0000F5320000}"/>
    <cellStyle name="Normal 12 2 2 2 4 10" xfId="26236" xr:uid="{00000000-0005-0000-0000-0000F6320000}"/>
    <cellStyle name="Normal 12 2 2 2 4 11" xfId="60640" xr:uid="{00000000-0005-0000-0000-0000F7320000}"/>
    <cellStyle name="Normal 12 2 2 2 4 2" xfId="4537" xr:uid="{00000000-0005-0000-0000-0000F8320000}"/>
    <cellStyle name="Normal 12 2 2 2 4 2 2" xfId="17183" xr:uid="{00000000-0005-0000-0000-0000F9320000}"/>
    <cellStyle name="Normal 12 2 2 2 4 2 2 2" xfId="52399" xr:uid="{00000000-0005-0000-0000-0000FA320000}"/>
    <cellStyle name="Normal 12 2 2 2 4 2 3" xfId="39802" xr:uid="{00000000-0005-0000-0000-0000FB320000}"/>
    <cellStyle name="Normal 12 2 2 2 4 2 4" xfId="29788" xr:uid="{00000000-0005-0000-0000-0000FC320000}"/>
    <cellStyle name="Normal 12 2 2 2 4 3" xfId="6007" xr:uid="{00000000-0005-0000-0000-0000FD320000}"/>
    <cellStyle name="Normal 12 2 2 2 4 3 2" xfId="18637" xr:uid="{00000000-0005-0000-0000-0000FE320000}"/>
    <cellStyle name="Normal 12 2 2 2 4 3 2 2" xfId="53853" xr:uid="{00000000-0005-0000-0000-0000FF320000}"/>
    <cellStyle name="Normal 12 2 2 2 4 3 3" xfId="41256" xr:uid="{00000000-0005-0000-0000-000000330000}"/>
    <cellStyle name="Normal 12 2 2 2 4 3 4" xfId="31242" xr:uid="{00000000-0005-0000-0000-000001330000}"/>
    <cellStyle name="Normal 12 2 2 2 4 4" xfId="7466" xr:uid="{00000000-0005-0000-0000-000002330000}"/>
    <cellStyle name="Normal 12 2 2 2 4 4 2" xfId="20091" xr:uid="{00000000-0005-0000-0000-000003330000}"/>
    <cellStyle name="Normal 12 2 2 2 4 4 2 2" xfId="55307" xr:uid="{00000000-0005-0000-0000-000004330000}"/>
    <cellStyle name="Normal 12 2 2 2 4 4 3" xfId="42710" xr:uid="{00000000-0005-0000-0000-000005330000}"/>
    <cellStyle name="Normal 12 2 2 2 4 4 4" xfId="32696" xr:uid="{00000000-0005-0000-0000-000006330000}"/>
    <cellStyle name="Normal 12 2 2 2 4 5" xfId="9247" xr:uid="{00000000-0005-0000-0000-000007330000}"/>
    <cellStyle name="Normal 12 2 2 2 4 5 2" xfId="21867" xr:uid="{00000000-0005-0000-0000-000008330000}"/>
    <cellStyle name="Normal 12 2 2 2 4 5 2 2" xfId="57083" xr:uid="{00000000-0005-0000-0000-000009330000}"/>
    <cellStyle name="Normal 12 2 2 2 4 5 3" xfId="44486" xr:uid="{00000000-0005-0000-0000-00000A330000}"/>
    <cellStyle name="Normal 12 2 2 2 4 5 4" xfId="34472" xr:uid="{00000000-0005-0000-0000-00000B330000}"/>
    <cellStyle name="Normal 12 2 2 2 4 6" xfId="11040" xr:uid="{00000000-0005-0000-0000-00000C330000}"/>
    <cellStyle name="Normal 12 2 2 2 4 6 2" xfId="23643" xr:uid="{00000000-0005-0000-0000-00000D330000}"/>
    <cellStyle name="Normal 12 2 2 2 4 6 2 2" xfId="58859" xr:uid="{00000000-0005-0000-0000-00000E330000}"/>
    <cellStyle name="Normal 12 2 2 2 4 6 3" xfId="46262" xr:uid="{00000000-0005-0000-0000-00000F330000}"/>
    <cellStyle name="Normal 12 2 2 2 4 6 4" xfId="36248" xr:uid="{00000000-0005-0000-0000-000010330000}"/>
    <cellStyle name="Normal 12 2 2 2 4 7" xfId="15407" xr:uid="{00000000-0005-0000-0000-000011330000}"/>
    <cellStyle name="Normal 12 2 2 2 4 7 2" xfId="50623" xr:uid="{00000000-0005-0000-0000-000012330000}"/>
    <cellStyle name="Normal 12 2 2 2 4 7 3" xfId="28012" xr:uid="{00000000-0005-0000-0000-000013330000}"/>
    <cellStyle name="Normal 12 2 2 2 4 8" xfId="13629" xr:uid="{00000000-0005-0000-0000-000014330000}"/>
    <cellStyle name="Normal 12 2 2 2 4 8 2" xfId="48847" xr:uid="{00000000-0005-0000-0000-000015330000}"/>
    <cellStyle name="Normal 12 2 2 2 4 9" xfId="38026" xr:uid="{00000000-0005-0000-0000-000016330000}"/>
    <cellStyle name="Normal 12 2 2 2 5" xfId="3875" xr:uid="{00000000-0005-0000-0000-000017330000}"/>
    <cellStyle name="Normal 12 2 2 2 5 2" xfId="8598" xr:uid="{00000000-0005-0000-0000-000018330000}"/>
    <cellStyle name="Normal 12 2 2 2 5 2 2" xfId="21223" xr:uid="{00000000-0005-0000-0000-000019330000}"/>
    <cellStyle name="Normal 12 2 2 2 5 2 2 2" xfId="56439" xr:uid="{00000000-0005-0000-0000-00001A330000}"/>
    <cellStyle name="Normal 12 2 2 2 5 2 3" xfId="43842" xr:uid="{00000000-0005-0000-0000-00001B330000}"/>
    <cellStyle name="Normal 12 2 2 2 5 2 4" xfId="33828" xr:uid="{00000000-0005-0000-0000-00001C330000}"/>
    <cellStyle name="Normal 12 2 2 2 5 3" xfId="10379" xr:uid="{00000000-0005-0000-0000-00001D330000}"/>
    <cellStyle name="Normal 12 2 2 2 5 3 2" xfId="22999" xr:uid="{00000000-0005-0000-0000-00001E330000}"/>
    <cellStyle name="Normal 12 2 2 2 5 3 2 2" xfId="58215" xr:uid="{00000000-0005-0000-0000-00001F330000}"/>
    <cellStyle name="Normal 12 2 2 2 5 3 3" xfId="45618" xr:uid="{00000000-0005-0000-0000-000020330000}"/>
    <cellStyle name="Normal 12 2 2 2 5 3 4" xfId="35604" xr:uid="{00000000-0005-0000-0000-000021330000}"/>
    <cellStyle name="Normal 12 2 2 2 5 4" xfId="12174" xr:uid="{00000000-0005-0000-0000-000022330000}"/>
    <cellStyle name="Normal 12 2 2 2 5 4 2" xfId="24775" xr:uid="{00000000-0005-0000-0000-000023330000}"/>
    <cellStyle name="Normal 12 2 2 2 5 4 2 2" xfId="59991" xr:uid="{00000000-0005-0000-0000-000024330000}"/>
    <cellStyle name="Normal 12 2 2 2 5 4 3" xfId="47394" xr:uid="{00000000-0005-0000-0000-000025330000}"/>
    <cellStyle name="Normal 12 2 2 2 5 4 4" xfId="37380" xr:uid="{00000000-0005-0000-0000-000026330000}"/>
    <cellStyle name="Normal 12 2 2 2 5 5" xfId="16539" xr:uid="{00000000-0005-0000-0000-000027330000}"/>
    <cellStyle name="Normal 12 2 2 2 5 5 2" xfId="51755" xr:uid="{00000000-0005-0000-0000-000028330000}"/>
    <cellStyle name="Normal 12 2 2 2 5 5 3" xfId="29144" xr:uid="{00000000-0005-0000-0000-000029330000}"/>
    <cellStyle name="Normal 12 2 2 2 5 6" xfId="14761" xr:uid="{00000000-0005-0000-0000-00002A330000}"/>
    <cellStyle name="Normal 12 2 2 2 5 6 2" xfId="49979" xr:uid="{00000000-0005-0000-0000-00002B330000}"/>
    <cellStyle name="Normal 12 2 2 2 5 7" xfId="39158" xr:uid="{00000000-0005-0000-0000-00002C330000}"/>
    <cellStyle name="Normal 12 2 2 2 5 8" xfId="27368" xr:uid="{00000000-0005-0000-0000-00002D330000}"/>
    <cellStyle name="Normal 12 2 2 2 6" xfId="4215" xr:uid="{00000000-0005-0000-0000-00002E330000}"/>
    <cellStyle name="Normal 12 2 2 2 6 2" xfId="16861" xr:uid="{00000000-0005-0000-0000-00002F330000}"/>
    <cellStyle name="Normal 12 2 2 2 6 2 2" xfId="52077" xr:uid="{00000000-0005-0000-0000-000030330000}"/>
    <cellStyle name="Normal 12 2 2 2 6 2 3" xfId="29466" xr:uid="{00000000-0005-0000-0000-000031330000}"/>
    <cellStyle name="Normal 12 2 2 2 6 3" xfId="13307" xr:uid="{00000000-0005-0000-0000-000032330000}"/>
    <cellStyle name="Normal 12 2 2 2 6 3 2" xfId="48525" xr:uid="{00000000-0005-0000-0000-000033330000}"/>
    <cellStyle name="Normal 12 2 2 2 6 4" xfId="39480" xr:uid="{00000000-0005-0000-0000-000034330000}"/>
    <cellStyle name="Normal 12 2 2 2 6 5" xfId="25914" xr:uid="{00000000-0005-0000-0000-000035330000}"/>
    <cellStyle name="Normal 12 2 2 2 7" xfId="5685" xr:uid="{00000000-0005-0000-0000-000036330000}"/>
    <cellStyle name="Normal 12 2 2 2 7 2" xfId="18315" xr:uid="{00000000-0005-0000-0000-000037330000}"/>
    <cellStyle name="Normal 12 2 2 2 7 2 2" xfId="53531" xr:uid="{00000000-0005-0000-0000-000038330000}"/>
    <cellStyle name="Normal 12 2 2 2 7 3" xfId="40934" xr:uid="{00000000-0005-0000-0000-000039330000}"/>
    <cellStyle name="Normal 12 2 2 2 7 4" xfId="30920" xr:uid="{00000000-0005-0000-0000-00003A330000}"/>
    <cellStyle name="Normal 12 2 2 2 8" xfId="7144" xr:uid="{00000000-0005-0000-0000-00003B330000}"/>
    <cellStyle name="Normal 12 2 2 2 8 2" xfId="19769" xr:uid="{00000000-0005-0000-0000-00003C330000}"/>
    <cellStyle name="Normal 12 2 2 2 8 2 2" xfId="54985" xr:uid="{00000000-0005-0000-0000-00003D330000}"/>
    <cellStyle name="Normal 12 2 2 2 8 3" xfId="42388" xr:uid="{00000000-0005-0000-0000-00003E330000}"/>
    <cellStyle name="Normal 12 2 2 2 8 4" xfId="32374" xr:uid="{00000000-0005-0000-0000-00003F330000}"/>
    <cellStyle name="Normal 12 2 2 2 9" xfId="8925" xr:uid="{00000000-0005-0000-0000-000040330000}"/>
    <cellStyle name="Normal 12 2 2 2 9 2" xfId="21545" xr:uid="{00000000-0005-0000-0000-000041330000}"/>
    <cellStyle name="Normal 12 2 2 2 9 2 2" xfId="56761" xr:uid="{00000000-0005-0000-0000-000042330000}"/>
    <cellStyle name="Normal 12 2 2 2 9 3" xfId="44164" xr:uid="{00000000-0005-0000-0000-000043330000}"/>
    <cellStyle name="Normal 12 2 2 2 9 4" xfId="34150" xr:uid="{00000000-0005-0000-0000-000044330000}"/>
    <cellStyle name="Normal 12 2 2 3" xfId="3061" xr:uid="{00000000-0005-0000-0000-000045330000}"/>
    <cellStyle name="Normal 12 2 2 3 10" xfId="25432" xr:uid="{00000000-0005-0000-0000-000046330000}"/>
    <cellStyle name="Normal 12 2 2 3 11" xfId="60967" xr:uid="{00000000-0005-0000-0000-000047330000}"/>
    <cellStyle name="Normal 12 2 2 3 2" xfId="4864" xr:uid="{00000000-0005-0000-0000-000048330000}"/>
    <cellStyle name="Normal 12 2 2 3 2 2" xfId="17510" xr:uid="{00000000-0005-0000-0000-000049330000}"/>
    <cellStyle name="Normal 12 2 2 3 2 2 2" xfId="52726" xr:uid="{00000000-0005-0000-0000-00004A330000}"/>
    <cellStyle name="Normal 12 2 2 3 2 2 3" xfId="30115" xr:uid="{00000000-0005-0000-0000-00004B330000}"/>
    <cellStyle name="Normal 12 2 2 3 2 3" xfId="13956" xr:uid="{00000000-0005-0000-0000-00004C330000}"/>
    <cellStyle name="Normal 12 2 2 3 2 3 2" xfId="49174" xr:uid="{00000000-0005-0000-0000-00004D330000}"/>
    <cellStyle name="Normal 12 2 2 3 2 4" xfId="40129" xr:uid="{00000000-0005-0000-0000-00004E330000}"/>
    <cellStyle name="Normal 12 2 2 3 2 5" xfId="26563" xr:uid="{00000000-0005-0000-0000-00004F330000}"/>
    <cellStyle name="Normal 12 2 2 3 3" xfId="6334" xr:uid="{00000000-0005-0000-0000-000050330000}"/>
    <cellStyle name="Normal 12 2 2 3 3 2" xfId="18964" xr:uid="{00000000-0005-0000-0000-000051330000}"/>
    <cellStyle name="Normal 12 2 2 3 3 2 2" xfId="54180" xr:uid="{00000000-0005-0000-0000-000052330000}"/>
    <cellStyle name="Normal 12 2 2 3 3 3" xfId="41583" xr:uid="{00000000-0005-0000-0000-000053330000}"/>
    <cellStyle name="Normal 12 2 2 3 3 4" xfId="31569" xr:uid="{00000000-0005-0000-0000-000054330000}"/>
    <cellStyle name="Normal 12 2 2 3 4" xfId="7793" xr:uid="{00000000-0005-0000-0000-000055330000}"/>
    <cellStyle name="Normal 12 2 2 3 4 2" xfId="20418" xr:uid="{00000000-0005-0000-0000-000056330000}"/>
    <cellStyle name="Normal 12 2 2 3 4 2 2" xfId="55634" xr:uid="{00000000-0005-0000-0000-000057330000}"/>
    <cellStyle name="Normal 12 2 2 3 4 3" xfId="43037" xr:uid="{00000000-0005-0000-0000-000058330000}"/>
    <cellStyle name="Normal 12 2 2 3 4 4" xfId="33023" xr:uid="{00000000-0005-0000-0000-000059330000}"/>
    <cellStyle name="Normal 12 2 2 3 5" xfId="9574" xr:uid="{00000000-0005-0000-0000-00005A330000}"/>
    <cellStyle name="Normal 12 2 2 3 5 2" xfId="22194" xr:uid="{00000000-0005-0000-0000-00005B330000}"/>
    <cellStyle name="Normal 12 2 2 3 5 2 2" xfId="57410" xr:uid="{00000000-0005-0000-0000-00005C330000}"/>
    <cellStyle name="Normal 12 2 2 3 5 3" xfId="44813" xr:uid="{00000000-0005-0000-0000-00005D330000}"/>
    <cellStyle name="Normal 12 2 2 3 5 4" xfId="34799" xr:uid="{00000000-0005-0000-0000-00005E330000}"/>
    <cellStyle name="Normal 12 2 2 3 6" xfId="11367" xr:uid="{00000000-0005-0000-0000-00005F330000}"/>
    <cellStyle name="Normal 12 2 2 3 6 2" xfId="23970" xr:uid="{00000000-0005-0000-0000-000060330000}"/>
    <cellStyle name="Normal 12 2 2 3 6 2 2" xfId="59186" xr:uid="{00000000-0005-0000-0000-000061330000}"/>
    <cellStyle name="Normal 12 2 2 3 6 3" xfId="46589" xr:uid="{00000000-0005-0000-0000-000062330000}"/>
    <cellStyle name="Normal 12 2 2 3 6 4" xfId="36575" xr:uid="{00000000-0005-0000-0000-000063330000}"/>
    <cellStyle name="Normal 12 2 2 3 7" xfId="15734" xr:uid="{00000000-0005-0000-0000-000064330000}"/>
    <cellStyle name="Normal 12 2 2 3 7 2" xfId="50950" xr:uid="{00000000-0005-0000-0000-000065330000}"/>
    <cellStyle name="Normal 12 2 2 3 7 3" xfId="28339" xr:uid="{00000000-0005-0000-0000-000066330000}"/>
    <cellStyle name="Normal 12 2 2 3 8" xfId="12825" xr:uid="{00000000-0005-0000-0000-000067330000}"/>
    <cellStyle name="Normal 12 2 2 3 8 2" xfId="48043" xr:uid="{00000000-0005-0000-0000-000068330000}"/>
    <cellStyle name="Normal 12 2 2 3 9" xfId="38353" xr:uid="{00000000-0005-0000-0000-000069330000}"/>
    <cellStyle name="Normal 12 2 2 4" xfId="2888" xr:uid="{00000000-0005-0000-0000-00006A330000}"/>
    <cellStyle name="Normal 12 2 2 4 10" xfId="25273" xr:uid="{00000000-0005-0000-0000-00006B330000}"/>
    <cellStyle name="Normal 12 2 2 4 11" xfId="60808" xr:uid="{00000000-0005-0000-0000-00006C330000}"/>
    <cellStyle name="Normal 12 2 2 4 2" xfId="4705" xr:uid="{00000000-0005-0000-0000-00006D330000}"/>
    <cellStyle name="Normal 12 2 2 4 2 2" xfId="17351" xr:uid="{00000000-0005-0000-0000-00006E330000}"/>
    <cellStyle name="Normal 12 2 2 4 2 2 2" xfId="52567" xr:uid="{00000000-0005-0000-0000-00006F330000}"/>
    <cellStyle name="Normal 12 2 2 4 2 2 3" xfId="29956" xr:uid="{00000000-0005-0000-0000-000070330000}"/>
    <cellStyle name="Normal 12 2 2 4 2 3" xfId="13797" xr:uid="{00000000-0005-0000-0000-000071330000}"/>
    <cellStyle name="Normal 12 2 2 4 2 3 2" xfId="49015" xr:uid="{00000000-0005-0000-0000-000072330000}"/>
    <cellStyle name="Normal 12 2 2 4 2 4" xfId="39970" xr:uid="{00000000-0005-0000-0000-000073330000}"/>
    <cellStyle name="Normal 12 2 2 4 2 5" xfId="26404" xr:uid="{00000000-0005-0000-0000-000074330000}"/>
    <cellStyle name="Normal 12 2 2 4 3" xfId="6175" xr:uid="{00000000-0005-0000-0000-000075330000}"/>
    <cellStyle name="Normal 12 2 2 4 3 2" xfId="18805" xr:uid="{00000000-0005-0000-0000-000076330000}"/>
    <cellStyle name="Normal 12 2 2 4 3 2 2" xfId="54021" xr:uid="{00000000-0005-0000-0000-000077330000}"/>
    <cellStyle name="Normal 12 2 2 4 3 3" xfId="41424" xr:uid="{00000000-0005-0000-0000-000078330000}"/>
    <cellStyle name="Normal 12 2 2 4 3 4" xfId="31410" xr:uid="{00000000-0005-0000-0000-000079330000}"/>
    <cellStyle name="Normal 12 2 2 4 4" xfId="7634" xr:uid="{00000000-0005-0000-0000-00007A330000}"/>
    <cellStyle name="Normal 12 2 2 4 4 2" xfId="20259" xr:uid="{00000000-0005-0000-0000-00007B330000}"/>
    <cellStyle name="Normal 12 2 2 4 4 2 2" xfId="55475" xr:uid="{00000000-0005-0000-0000-00007C330000}"/>
    <cellStyle name="Normal 12 2 2 4 4 3" xfId="42878" xr:uid="{00000000-0005-0000-0000-00007D330000}"/>
    <cellStyle name="Normal 12 2 2 4 4 4" xfId="32864" xr:uid="{00000000-0005-0000-0000-00007E330000}"/>
    <cellStyle name="Normal 12 2 2 4 5" xfId="9415" xr:uid="{00000000-0005-0000-0000-00007F330000}"/>
    <cellStyle name="Normal 12 2 2 4 5 2" xfId="22035" xr:uid="{00000000-0005-0000-0000-000080330000}"/>
    <cellStyle name="Normal 12 2 2 4 5 2 2" xfId="57251" xr:uid="{00000000-0005-0000-0000-000081330000}"/>
    <cellStyle name="Normal 12 2 2 4 5 3" xfId="44654" xr:uid="{00000000-0005-0000-0000-000082330000}"/>
    <cellStyle name="Normal 12 2 2 4 5 4" xfId="34640" xr:uid="{00000000-0005-0000-0000-000083330000}"/>
    <cellStyle name="Normal 12 2 2 4 6" xfId="11208" xr:uid="{00000000-0005-0000-0000-000084330000}"/>
    <cellStyle name="Normal 12 2 2 4 6 2" xfId="23811" xr:uid="{00000000-0005-0000-0000-000085330000}"/>
    <cellStyle name="Normal 12 2 2 4 6 2 2" xfId="59027" xr:uid="{00000000-0005-0000-0000-000086330000}"/>
    <cellStyle name="Normal 12 2 2 4 6 3" xfId="46430" xr:uid="{00000000-0005-0000-0000-000087330000}"/>
    <cellStyle name="Normal 12 2 2 4 6 4" xfId="36416" xr:uid="{00000000-0005-0000-0000-000088330000}"/>
    <cellStyle name="Normal 12 2 2 4 7" xfId="15575" xr:uid="{00000000-0005-0000-0000-000089330000}"/>
    <cellStyle name="Normal 12 2 2 4 7 2" xfId="50791" xr:uid="{00000000-0005-0000-0000-00008A330000}"/>
    <cellStyle name="Normal 12 2 2 4 7 3" xfId="28180" xr:uid="{00000000-0005-0000-0000-00008B330000}"/>
    <cellStyle name="Normal 12 2 2 4 8" xfId="12666" xr:uid="{00000000-0005-0000-0000-00008C330000}"/>
    <cellStyle name="Normal 12 2 2 4 8 2" xfId="47884" xr:uid="{00000000-0005-0000-0000-00008D330000}"/>
    <cellStyle name="Normal 12 2 2 4 9" xfId="38194" xr:uid="{00000000-0005-0000-0000-00008E330000}"/>
    <cellStyle name="Normal 12 2 2 5" xfId="3396" xr:uid="{00000000-0005-0000-0000-00008F330000}"/>
    <cellStyle name="Normal 12 2 2 5 10" xfId="26891" xr:uid="{00000000-0005-0000-0000-000090330000}"/>
    <cellStyle name="Normal 12 2 2 5 11" xfId="61295" xr:uid="{00000000-0005-0000-0000-000091330000}"/>
    <cellStyle name="Normal 12 2 2 5 2" xfId="5192" xr:uid="{00000000-0005-0000-0000-000092330000}"/>
    <cellStyle name="Normal 12 2 2 5 2 2" xfId="17838" xr:uid="{00000000-0005-0000-0000-000093330000}"/>
    <cellStyle name="Normal 12 2 2 5 2 2 2" xfId="53054" xr:uid="{00000000-0005-0000-0000-000094330000}"/>
    <cellStyle name="Normal 12 2 2 5 2 3" xfId="40457" xr:uid="{00000000-0005-0000-0000-000095330000}"/>
    <cellStyle name="Normal 12 2 2 5 2 4" xfId="30443" xr:uid="{00000000-0005-0000-0000-000096330000}"/>
    <cellStyle name="Normal 12 2 2 5 3" xfId="6662" xr:uid="{00000000-0005-0000-0000-000097330000}"/>
    <cellStyle name="Normal 12 2 2 5 3 2" xfId="19292" xr:uid="{00000000-0005-0000-0000-000098330000}"/>
    <cellStyle name="Normal 12 2 2 5 3 2 2" xfId="54508" xr:uid="{00000000-0005-0000-0000-000099330000}"/>
    <cellStyle name="Normal 12 2 2 5 3 3" xfId="41911" xr:uid="{00000000-0005-0000-0000-00009A330000}"/>
    <cellStyle name="Normal 12 2 2 5 3 4" xfId="31897" xr:uid="{00000000-0005-0000-0000-00009B330000}"/>
    <cellStyle name="Normal 12 2 2 5 4" xfId="8121" xr:uid="{00000000-0005-0000-0000-00009C330000}"/>
    <cellStyle name="Normal 12 2 2 5 4 2" xfId="20746" xr:uid="{00000000-0005-0000-0000-00009D330000}"/>
    <cellStyle name="Normal 12 2 2 5 4 2 2" xfId="55962" xr:uid="{00000000-0005-0000-0000-00009E330000}"/>
    <cellStyle name="Normal 12 2 2 5 4 3" xfId="43365" xr:uid="{00000000-0005-0000-0000-00009F330000}"/>
    <cellStyle name="Normal 12 2 2 5 4 4" xfId="33351" xr:uid="{00000000-0005-0000-0000-0000A0330000}"/>
    <cellStyle name="Normal 12 2 2 5 5" xfId="9902" xr:uid="{00000000-0005-0000-0000-0000A1330000}"/>
    <cellStyle name="Normal 12 2 2 5 5 2" xfId="22522" xr:uid="{00000000-0005-0000-0000-0000A2330000}"/>
    <cellStyle name="Normal 12 2 2 5 5 2 2" xfId="57738" xr:uid="{00000000-0005-0000-0000-0000A3330000}"/>
    <cellStyle name="Normal 12 2 2 5 5 3" xfId="45141" xr:uid="{00000000-0005-0000-0000-0000A4330000}"/>
    <cellStyle name="Normal 12 2 2 5 5 4" xfId="35127" xr:uid="{00000000-0005-0000-0000-0000A5330000}"/>
    <cellStyle name="Normal 12 2 2 5 6" xfId="11695" xr:uid="{00000000-0005-0000-0000-0000A6330000}"/>
    <cellStyle name="Normal 12 2 2 5 6 2" xfId="24298" xr:uid="{00000000-0005-0000-0000-0000A7330000}"/>
    <cellStyle name="Normal 12 2 2 5 6 2 2" xfId="59514" xr:uid="{00000000-0005-0000-0000-0000A8330000}"/>
    <cellStyle name="Normal 12 2 2 5 6 3" xfId="46917" xr:uid="{00000000-0005-0000-0000-0000A9330000}"/>
    <cellStyle name="Normal 12 2 2 5 6 4" xfId="36903" xr:uid="{00000000-0005-0000-0000-0000AA330000}"/>
    <cellStyle name="Normal 12 2 2 5 7" xfId="16062" xr:uid="{00000000-0005-0000-0000-0000AB330000}"/>
    <cellStyle name="Normal 12 2 2 5 7 2" xfId="51278" xr:uid="{00000000-0005-0000-0000-0000AC330000}"/>
    <cellStyle name="Normal 12 2 2 5 7 3" xfId="28667" xr:uid="{00000000-0005-0000-0000-0000AD330000}"/>
    <cellStyle name="Normal 12 2 2 5 8" xfId="14284" xr:uid="{00000000-0005-0000-0000-0000AE330000}"/>
    <cellStyle name="Normal 12 2 2 5 8 2" xfId="49502" xr:uid="{00000000-0005-0000-0000-0000AF330000}"/>
    <cellStyle name="Normal 12 2 2 5 9" xfId="38681" xr:uid="{00000000-0005-0000-0000-0000B0330000}"/>
    <cellStyle name="Normal 12 2 2 6" xfId="2557" xr:uid="{00000000-0005-0000-0000-0000B1330000}"/>
    <cellStyle name="Normal 12 2 2 6 10" xfId="26082" xr:uid="{00000000-0005-0000-0000-0000B2330000}"/>
    <cellStyle name="Normal 12 2 2 6 11" xfId="60486" xr:uid="{00000000-0005-0000-0000-0000B3330000}"/>
    <cellStyle name="Normal 12 2 2 6 2" xfId="4383" xr:uid="{00000000-0005-0000-0000-0000B4330000}"/>
    <cellStyle name="Normal 12 2 2 6 2 2" xfId="17029" xr:uid="{00000000-0005-0000-0000-0000B5330000}"/>
    <cellStyle name="Normal 12 2 2 6 2 2 2" xfId="52245" xr:uid="{00000000-0005-0000-0000-0000B6330000}"/>
    <cellStyle name="Normal 12 2 2 6 2 3" xfId="39648" xr:uid="{00000000-0005-0000-0000-0000B7330000}"/>
    <cellStyle name="Normal 12 2 2 6 2 4" xfId="29634" xr:uid="{00000000-0005-0000-0000-0000B8330000}"/>
    <cellStyle name="Normal 12 2 2 6 3" xfId="5853" xr:uid="{00000000-0005-0000-0000-0000B9330000}"/>
    <cellStyle name="Normal 12 2 2 6 3 2" xfId="18483" xr:uid="{00000000-0005-0000-0000-0000BA330000}"/>
    <cellStyle name="Normal 12 2 2 6 3 2 2" xfId="53699" xr:uid="{00000000-0005-0000-0000-0000BB330000}"/>
    <cellStyle name="Normal 12 2 2 6 3 3" xfId="41102" xr:uid="{00000000-0005-0000-0000-0000BC330000}"/>
    <cellStyle name="Normal 12 2 2 6 3 4" xfId="31088" xr:uid="{00000000-0005-0000-0000-0000BD330000}"/>
    <cellStyle name="Normal 12 2 2 6 4" xfId="7312" xr:uid="{00000000-0005-0000-0000-0000BE330000}"/>
    <cellStyle name="Normal 12 2 2 6 4 2" xfId="19937" xr:uid="{00000000-0005-0000-0000-0000BF330000}"/>
    <cellStyle name="Normal 12 2 2 6 4 2 2" xfId="55153" xr:uid="{00000000-0005-0000-0000-0000C0330000}"/>
    <cellStyle name="Normal 12 2 2 6 4 3" xfId="42556" xr:uid="{00000000-0005-0000-0000-0000C1330000}"/>
    <cellStyle name="Normal 12 2 2 6 4 4" xfId="32542" xr:uid="{00000000-0005-0000-0000-0000C2330000}"/>
    <cellStyle name="Normal 12 2 2 6 5" xfId="9093" xr:uid="{00000000-0005-0000-0000-0000C3330000}"/>
    <cellStyle name="Normal 12 2 2 6 5 2" xfId="21713" xr:uid="{00000000-0005-0000-0000-0000C4330000}"/>
    <cellStyle name="Normal 12 2 2 6 5 2 2" xfId="56929" xr:uid="{00000000-0005-0000-0000-0000C5330000}"/>
    <cellStyle name="Normal 12 2 2 6 5 3" xfId="44332" xr:uid="{00000000-0005-0000-0000-0000C6330000}"/>
    <cellStyle name="Normal 12 2 2 6 5 4" xfId="34318" xr:uid="{00000000-0005-0000-0000-0000C7330000}"/>
    <cellStyle name="Normal 12 2 2 6 6" xfId="10886" xr:uid="{00000000-0005-0000-0000-0000C8330000}"/>
    <cellStyle name="Normal 12 2 2 6 6 2" xfId="23489" xr:uid="{00000000-0005-0000-0000-0000C9330000}"/>
    <cellStyle name="Normal 12 2 2 6 6 2 2" xfId="58705" xr:uid="{00000000-0005-0000-0000-0000CA330000}"/>
    <cellStyle name="Normal 12 2 2 6 6 3" xfId="46108" xr:uid="{00000000-0005-0000-0000-0000CB330000}"/>
    <cellStyle name="Normal 12 2 2 6 6 4" xfId="36094" xr:uid="{00000000-0005-0000-0000-0000CC330000}"/>
    <cellStyle name="Normal 12 2 2 6 7" xfId="15253" xr:uid="{00000000-0005-0000-0000-0000CD330000}"/>
    <cellStyle name="Normal 12 2 2 6 7 2" xfId="50469" xr:uid="{00000000-0005-0000-0000-0000CE330000}"/>
    <cellStyle name="Normal 12 2 2 6 7 3" xfId="27858" xr:uid="{00000000-0005-0000-0000-0000CF330000}"/>
    <cellStyle name="Normal 12 2 2 6 8" xfId="13475" xr:uid="{00000000-0005-0000-0000-0000D0330000}"/>
    <cellStyle name="Normal 12 2 2 6 8 2" xfId="48693" xr:uid="{00000000-0005-0000-0000-0000D1330000}"/>
    <cellStyle name="Normal 12 2 2 6 9" xfId="37872" xr:uid="{00000000-0005-0000-0000-0000D2330000}"/>
    <cellStyle name="Normal 12 2 2 7" xfId="3720" xr:uid="{00000000-0005-0000-0000-0000D3330000}"/>
    <cellStyle name="Normal 12 2 2 7 2" xfId="8444" xr:uid="{00000000-0005-0000-0000-0000D4330000}"/>
    <cellStyle name="Normal 12 2 2 7 2 2" xfId="21069" xr:uid="{00000000-0005-0000-0000-0000D5330000}"/>
    <cellStyle name="Normal 12 2 2 7 2 2 2" xfId="56285" xr:uid="{00000000-0005-0000-0000-0000D6330000}"/>
    <cellStyle name="Normal 12 2 2 7 2 3" xfId="43688" xr:uid="{00000000-0005-0000-0000-0000D7330000}"/>
    <cellStyle name="Normal 12 2 2 7 2 4" xfId="33674" xr:uid="{00000000-0005-0000-0000-0000D8330000}"/>
    <cellStyle name="Normal 12 2 2 7 3" xfId="10225" xr:uid="{00000000-0005-0000-0000-0000D9330000}"/>
    <cellStyle name="Normal 12 2 2 7 3 2" xfId="22845" xr:uid="{00000000-0005-0000-0000-0000DA330000}"/>
    <cellStyle name="Normal 12 2 2 7 3 2 2" xfId="58061" xr:uid="{00000000-0005-0000-0000-0000DB330000}"/>
    <cellStyle name="Normal 12 2 2 7 3 3" xfId="45464" xr:uid="{00000000-0005-0000-0000-0000DC330000}"/>
    <cellStyle name="Normal 12 2 2 7 3 4" xfId="35450" xr:uid="{00000000-0005-0000-0000-0000DD330000}"/>
    <cellStyle name="Normal 12 2 2 7 4" xfId="12020" xr:uid="{00000000-0005-0000-0000-0000DE330000}"/>
    <cellStyle name="Normal 12 2 2 7 4 2" xfId="24621" xr:uid="{00000000-0005-0000-0000-0000DF330000}"/>
    <cellStyle name="Normal 12 2 2 7 4 2 2" xfId="59837" xr:uid="{00000000-0005-0000-0000-0000E0330000}"/>
    <cellStyle name="Normal 12 2 2 7 4 3" xfId="47240" xr:uid="{00000000-0005-0000-0000-0000E1330000}"/>
    <cellStyle name="Normal 12 2 2 7 4 4" xfId="37226" xr:uid="{00000000-0005-0000-0000-0000E2330000}"/>
    <cellStyle name="Normal 12 2 2 7 5" xfId="16385" xr:uid="{00000000-0005-0000-0000-0000E3330000}"/>
    <cellStyle name="Normal 12 2 2 7 5 2" xfId="51601" xr:uid="{00000000-0005-0000-0000-0000E4330000}"/>
    <cellStyle name="Normal 12 2 2 7 5 3" xfId="28990" xr:uid="{00000000-0005-0000-0000-0000E5330000}"/>
    <cellStyle name="Normal 12 2 2 7 6" xfId="14607" xr:uid="{00000000-0005-0000-0000-0000E6330000}"/>
    <cellStyle name="Normal 12 2 2 7 6 2" xfId="49825" xr:uid="{00000000-0005-0000-0000-0000E7330000}"/>
    <cellStyle name="Normal 12 2 2 7 7" xfId="39004" xr:uid="{00000000-0005-0000-0000-0000E8330000}"/>
    <cellStyle name="Normal 12 2 2 7 8" xfId="27214" xr:uid="{00000000-0005-0000-0000-0000E9330000}"/>
    <cellStyle name="Normal 12 2 2 8" xfId="4058" xr:uid="{00000000-0005-0000-0000-0000EA330000}"/>
    <cellStyle name="Normal 12 2 2 8 2" xfId="16707" xr:uid="{00000000-0005-0000-0000-0000EB330000}"/>
    <cellStyle name="Normal 12 2 2 8 2 2" xfId="51923" xr:uid="{00000000-0005-0000-0000-0000EC330000}"/>
    <cellStyle name="Normal 12 2 2 8 2 3" xfId="29312" xr:uid="{00000000-0005-0000-0000-0000ED330000}"/>
    <cellStyle name="Normal 12 2 2 8 3" xfId="13153" xr:uid="{00000000-0005-0000-0000-0000EE330000}"/>
    <cellStyle name="Normal 12 2 2 8 3 2" xfId="48371" xr:uid="{00000000-0005-0000-0000-0000EF330000}"/>
    <cellStyle name="Normal 12 2 2 8 4" xfId="39326" xr:uid="{00000000-0005-0000-0000-0000F0330000}"/>
    <cellStyle name="Normal 12 2 2 8 5" xfId="25760" xr:uid="{00000000-0005-0000-0000-0000F1330000}"/>
    <cellStyle name="Normal 12 2 2 9" xfId="5531" xr:uid="{00000000-0005-0000-0000-0000F2330000}"/>
    <cellStyle name="Normal 12 2 2 9 2" xfId="18161" xr:uid="{00000000-0005-0000-0000-0000F3330000}"/>
    <cellStyle name="Normal 12 2 2 9 2 2" xfId="53377" xr:uid="{00000000-0005-0000-0000-0000F4330000}"/>
    <cellStyle name="Normal 12 2 2 9 3" xfId="40780" xr:uid="{00000000-0005-0000-0000-0000F5330000}"/>
    <cellStyle name="Normal 12 2 2 9 4" xfId="30766" xr:uid="{00000000-0005-0000-0000-0000F6330000}"/>
    <cellStyle name="Normal 12 2 3" xfId="1010" xr:uid="{00000000-0005-0000-0000-0000F7330000}"/>
    <cellStyle name="Normal 12 2 3 10" xfId="10522" xr:uid="{00000000-0005-0000-0000-0000F8330000}"/>
    <cellStyle name="Normal 12 2 3 10 2" xfId="23133" xr:uid="{00000000-0005-0000-0000-0000F9330000}"/>
    <cellStyle name="Normal 12 2 3 10 2 2" xfId="58349" xr:uid="{00000000-0005-0000-0000-0000FA330000}"/>
    <cellStyle name="Normal 12 2 3 10 3" xfId="45752" xr:uid="{00000000-0005-0000-0000-0000FB330000}"/>
    <cellStyle name="Normal 12 2 3 10 4" xfId="35738" xr:uid="{00000000-0005-0000-0000-0000FC330000}"/>
    <cellStyle name="Normal 12 2 3 11" xfId="15011" xr:uid="{00000000-0005-0000-0000-0000FD330000}"/>
    <cellStyle name="Normal 12 2 3 11 2" xfId="50227" xr:uid="{00000000-0005-0000-0000-0000FE330000}"/>
    <cellStyle name="Normal 12 2 3 11 3" xfId="27616" xr:uid="{00000000-0005-0000-0000-0000FF330000}"/>
    <cellStyle name="Normal 12 2 3 12" xfId="12424" xr:uid="{00000000-0005-0000-0000-000000340000}"/>
    <cellStyle name="Normal 12 2 3 12 2" xfId="47642" xr:uid="{00000000-0005-0000-0000-000001340000}"/>
    <cellStyle name="Normal 12 2 3 13" xfId="37630" xr:uid="{00000000-0005-0000-0000-000002340000}"/>
    <cellStyle name="Normal 12 2 3 14" xfId="25031" xr:uid="{00000000-0005-0000-0000-000003340000}"/>
    <cellStyle name="Normal 12 2 3 15" xfId="60244" xr:uid="{00000000-0005-0000-0000-000004340000}"/>
    <cellStyle name="Normal 12 2 3 2" xfId="3147" xr:uid="{00000000-0005-0000-0000-000005340000}"/>
    <cellStyle name="Normal 12 2 3 2 10" xfId="25515" xr:uid="{00000000-0005-0000-0000-000006340000}"/>
    <cellStyle name="Normal 12 2 3 2 11" xfId="61050" xr:uid="{00000000-0005-0000-0000-000007340000}"/>
    <cellStyle name="Normal 12 2 3 2 2" xfId="4947" xr:uid="{00000000-0005-0000-0000-000008340000}"/>
    <cellStyle name="Normal 12 2 3 2 2 2" xfId="17593" xr:uid="{00000000-0005-0000-0000-000009340000}"/>
    <cellStyle name="Normal 12 2 3 2 2 2 2" xfId="52809" xr:uid="{00000000-0005-0000-0000-00000A340000}"/>
    <cellStyle name="Normal 12 2 3 2 2 2 3" xfId="30198" xr:uid="{00000000-0005-0000-0000-00000B340000}"/>
    <cellStyle name="Normal 12 2 3 2 2 3" xfId="14039" xr:uid="{00000000-0005-0000-0000-00000C340000}"/>
    <cellStyle name="Normal 12 2 3 2 2 3 2" xfId="49257" xr:uid="{00000000-0005-0000-0000-00000D340000}"/>
    <cellStyle name="Normal 12 2 3 2 2 4" xfId="40212" xr:uid="{00000000-0005-0000-0000-00000E340000}"/>
    <cellStyle name="Normal 12 2 3 2 2 5" xfId="26646" xr:uid="{00000000-0005-0000-0000-00000F340000}"/>
    <cellStyle name="Normal 12 2 3 2 3" xfId="6417" xr:uid="{00000000-0005-0000-0000-000010340000}"/>
    <cellStyle name="Normal 12 2 3 2 3 2" xfId="19047" xr:uid="{00000000-0005-0000-0000-000011340000}"/>
    <cellStyle name="Normal 12 2 3 2 3 2 2" xfId="54263" xr:uid="{00000000-0005-0000-0000-000012340000}"/>
    <cellStyle name="Normal 12 2 3 2 3 3" xfId="41666" xr:uid="{00000000-0005-0000-0000-000013340000}"/>
    <cellStyle name="Normal 12 2 3 2 3 4" xfId="31652" xr:uid="{00000000-0005-0000-0000-000014340000}"/>
    <cellStyle name="Normal 12 2 3 2 4" xfId="7876" xr:uid="{00000000-0005-0000-0000-000015340000}"/>
    <cellStyle name="Normal 12 2 3 2 4 2" xfId="20501" xr:uid="{00000000-0005-0000-0000-000016340000}"/>
    <cellStyle name="Normal 12 2 3 2 4 2 2" xfId="55717" xr:uid="{00000000-0005-0000-0000-000017340000}"/>
    <cellStyle name="Normal 12 2 3 2 4 3" xfId="43120" xr:uid="{00000000-0005-0000-0000-000018340000}"/>
    <cellStyle name="Normal 12 2 3 2 4 4" xfId="33106" xr:uid="{00000000-0005-0000-0000-000019340000}"/>
    <cellStyle name="Normal 12 2 3 2 5" xfId="9657" xr:uid="{00000000-0005-0000-0000-00001A340000}"/>
    <cellStyle name="Normal 12 2 3 2 5 2" xfId="22277" xr:uid="{00000000-0005-0000-0000-00001B340000}"/>
    <cellStyle name="Normal 12 2 3 2 5 2 2" xfId="57493" xr:uid="{00000000-0005-0000-0000-00001C340000}"/>
    <cellStyle name="Normal 12 2 3 2 5 3" xfId="44896" xr:uid="{00000000-0005-0000-0000-00001D340000}"/>
    <cellStyle name="Normal 12 2 3 2 5 4" xfId="34882" xr:uid="{00000000-0005-0000-0000-00001E340000}"/>
    <cellStyle name="Normal 12 2 3 2 6" xfId="11450" xr:uid="{00000000-0005-0000-0000-00001F340000}"/>
    <cellStyle name="Normal 12 2 3 2 6 2" xfId="24053" xr:uid="{00000000-0005-0000-0000-000020340000}"/>
    <cellStyle name="Normal 12 2 3 2 6 2 2" xfId="59269" xr:uid="{00000000-0005-0000-0000-000021340000}"/>
    <cellStyle name="Normal 12 2 3 2 6 3" xfId="46672" xr:uid="{00000000-0005-0000-0000-000022340000}"/>
    <cellStyle name="Normal 12 2 3 2 6 4" xfId="36658" xr:uid="{00000000-0005-0000-0000-000023340000}"/>
    <cellStyle name="Normal 12 2 3 2 7" xfId="15817" xr:uid="{00000000-0005-0000-0000-000024340000}"/>
    <cellStyle name="Normal 12 2 3 2 7 2" xfId="51033" xr:uid="{00000000-0005-0000-0000-000025340000}"/>
    <cellStyle name="Normal 12 2 3 2 7 3" xfId="28422" xr:uid="{00000000-0005-0000-0000-000026340000}"/>
    <cellStyle name="Normal 12 2 3 2 8" xfId="12908" xr:uid="{00000000-0005-0000-0000-000027340000}"/>
    <cellStyle name="Normal 12 2 3 2 8 2" xfId="48126" xr:uid="{00000000-0005-0000-0000-000028340000}"/>
    <cellStyle name="Normal 12 2 3 2 9" xfId="38436" xr:uid="{00000000-0005-0000-0000-000029340000}"/>
    <cellStyle name="Normal 12 2 3 3" xfId="3476" xr:uid="{00000000-0005-0000-0000-00002A340000}"/>
    <cellStyle name="Normal 12 2 3 3 10" xfId="26971" xr:uid="{00000000-0005-0000-0000-00002B340000}"/>
    <cellStyle name="Normal 12 2 3 3 11" xfId="61375" xr:uid="{00000000-0005-0000-0000-00002C340000}"/>
    <cellStyle name="Normal 12 2 3 3 2" xfId="5272" xr:uid="{00000000-0005-0000-0000-00002D340000}"/>
    <cellStyle name="Normal 12 2 3 3 2 2" xfId="17918" xr:uid="{00000000-0005-0000-0000-00002E340000}"/>
    <cellStyle name="Normal 12 2 3 3 2 2 2" xfId="53134" xr:uid="{00000000-0005-0000-0000-00002F340000}"/>
    <cellStyle name="Normal 12 2 3 3 2 3" xfId="40537" xr:uid="{00000000-0005-0000-0000-000030340000}"/>
    <cellStyle name="Normal 12 2 3 3 2 4" xfId="30523" xr:uid="{00000000-0005-0000-0000-000031340000}"/>
    <cellStyle name="Normal 12 2 3 3 3" xfId="6742" xr:uid="{00000000-0005-0000-0000-000032340000}"/>
    <cellStyle name="Normal 12 2 3 3 3 2" xfId="19372" xr:uid="{00000000-0005-0000-0000-000033340000}"/>
    <cellStyle name="Normal 12 2 3 3 3 2 2" xfId="54588" xr:uid="{00000000-0005-0000-0000-000034340000}"/>
    <cellStyle name="Normal 12 2 3 3 3 3" xfId="41991" xr:uid="{00000000-0005-0000-0000-000035340000}"/>
    <cellStyle name="Normal 12 2 3 3 3 4" xfId="31977" xr:uid="{00000000-0005-0000-0000-000036340000}"/>
    <cellStyle name="Normal 12 2 3 3 4" xfId="8201" xr:uid="{00000000-0005-0000-0000-000037340000}"/>
    <cellStyle name="Normal 12 2 3 3 4 2" xfId="20826" xr:uid="{00000000-0005-0000-0000-000038340000}"/>
    <cellStyle name="Normal 12 2 3 3 4 2 2" xfId="56042" xr:uid="{00000000-0005-0000-0000-000039340000}"/>
    <cellStyle name="Normal 12 2 3 3 4 3" xfId="43445" xr:uid="{00000000-0005-0000-0000-00003A340000}"/>
    <cellStyle name="Normal 12 2 3 3 4 4" xfId="33431" xr:uid="{00000000-0005-0000-0000-00003B340000}"/>
    <cellStyle name="Normal 12 2 3 3 5" xfId="9982" xr:uid="{00000000-0005-0000-0000-00003C340000}"/>
    <cellStyle name="Normal 12 2 3 3 5 2" xfId="22602" xr:uid="{00000000-0005-0000-0000-00003D340000}"/>
    <cellStyle name="Normal 12 2 3 3 5 2 2" xfId="57818" xr:uid="{00000000-0005-0000-0000-00003E340000}"/>
    <cellStyle name="Normal 12 2 3 3 5 3" xfId="45221" xr:uid="{00000000-0005-0000-0000-00003F340000}"/>
    <cellStyle name="Normal 12 2 3 3 5 4" xfId="35207" xr:uid="{00000000-0005-0000-0000-000040340000}"/>
    <cellStyle name="Normal 12 2 3 3 6" xfId="11775" xr:uid="{00000000-0005-0000-0000-000041340000}"/>
    <cellStyle name="Normal 12 2 3 3 6 2" xfId="24378" xr:uid="{00000000-0005-0000-0000-000042340000}"/>
    <cellStyle name="Normal 12 2 3 3 6 2 2" xfId="59594" xr:uid="{00000000-0005-0000-0000-000043340000}"/>
    <cellStyle name="Normal 12 2 3 3 6 3" xfId="46997" xr:uid="{00000000-0005-0000-0000-000044340000}"/>
    <cellStyle name="Normal 12 2 3 3 6 4" xfId="36983" xr:uid="{00000000-0005-0000-0000-000045340000}"/>
    <cellStyle name="Normal 12 2 3 3 7" xfId="16142" xr:uid="{00000000-0005-0000-0000-000046340000}"/>
    <cellStyle name="Normal 12 2 3 3 7 2" xfId="51358" xr:uid="{00000000-0005-0000-0000-000047340000}"/>
    <cellStyle name="Normal 12 2 3 3 7 3" xfId="28747" xr:uid="{00000000-0005-0000-0000-000048340000}"/>
    <cellStyle name="Normal 12 2 3 3 8" xfId="14364" xr:uid="{00000000-0005-0000-0000-000049340000}"/>
    <cellStyle name="Normal 12 2 3 3 8 2" xfId="49582" xr:uid="{00000000-0005-0000-0000-00004A340000}"/>
    <cellStyle name="Normal 12 2 3 3 9" xfId="38761" xr:uid="{00000000-0005-0000-0000-00004B340000}"/>
    <cellStyle name="Normal 12 2 3 4" xfId="2638" xr:uid="{00000000-0005-0000-0000-00004C340000}"/>
    <cellStyle name="Normal 12 2 3 4 10" xfId="26162" xr:uid="{00000000-0005-0000-0000-00004D340000}"/>
    <cellStyle name="Normal 12 2 3 4 11" xfId="60566" xr:uid="{00000000-0005-0000-0000-00004E340000}"/>
    <cellStyle name="Normal 12 2 3 4 2" xfId="4463" xr:uid="{00000000-0005-0000-0000-00004F340000}"/>
    <cellStyle name="Normal 12 2 3 4 2 2" xfId="17109" xr:uid="{00000000-0005-0000-0000-000050340000}"/>
    <cellStyle name="Normal 12 2 3 4 2 2 2" xfId="52325" xr:uid="{00000000-0005-0000-0000-000051340000}"/>
    <cellStyle name="Normal 12 2 3 4 2 3" xfId="39728" xr:uid="{00000000-0005-0000-0000-000052340000}"/>
    <cellStyle name="Normal 12 2 3 4 2 4" xfId="29714" xr:uid="{00000000-0005-0000-0000-000053340000}"/>
    <cellStyle name="Normal 12 2 3 4 3" xfId="5933" xr:uid="{00000000-0005-0000-0000-000054340000}"/>
    <cellStyle name="Normal 12 2 3 4 3 2" xfId="18563" xr:uid="{00000000-0005-0000-0000-000055340000}"/>
    <cellStyle name="Normal 12 2 3 4 3 2 2" xfId="53779" xr:uid="{00000000-0005-0000-0000-000056340000}"/>
    <cellStyle name="Normal 12 2 3 4 3 3" xfId="41182" xr:uid="{00000000-0005-0000-0000-000057340000}"/>
    <cellStyle name="Normal 12 2 3 4 3 4" xfId="31168" xr:uid="{00000000-0005-0000-0000-000058340000}"/>
    <cellStyle name="Normal 12 2 3 4 4" xfId="7392" xr:uid="{00000000-0005-0000-0000-000059340000}"/>
    <cellStyle name="Normal 12 2 3 4 4 2" xfId="20017" xr:uid="{00000000-0005-0000-0000-00005A340000}"/>
    <cellStyle name="Normal 12 2 3 4 4 2 2" xfId="55233" xr:uid="{00000000-0005-0000-0000-00005B340000}"/>
    <cellStyle name="Normal 12 2 3 4 4 3" xfId="42636" xr:uid="{00000000-0005-0000-0000-00005C340000}"/>
    <cellStyle name="Normal 12 2 3 4 4 4" xfId="32622" xr:uid="{00000000-0005-0000-0000-00005D340000}"/>
    <cellStyle name="Normal 12 2 3 4 5" xfId="9173" xr:uid="{00000000-0005-0000-0000-00005E340000}"/>
    <cellStyle name="Normal 12 2 3 4 5 2" xfId="21793" xr:uid="{00000000-0005-0000-0000-00005F340000}"/>
    <cellStyle name="Normal 12 2 3 4 5 2 2" xfId="57009" xr:uid="{00000000-0005-0000-0000-000060340000}"/>
    <cellStyle name="Normal 12 2 3 4 5 3" xfId="44412" xr:uid="{00000000-0005-0000-0000-000061340000}"/>
    <cellStyle name="Normal 12 2 3 4 5 4" xfId="34398" xr:uid="{00000000-0005-0000-0000-000062340000}"/>
    <cellStyle name="Normal 12 2 3 4 6" xfId="10966" xr:uid="{00000000-0005-0000-0000-000063340000}"/>
    <cellStyle name="Normal 12 2 3 4 6 2" xfId="23569" xr:uid="{00000000-0005-0000-0000-000064340000}"/>
    <cellStyle name="Normal 12 2 3 4 6 2 2" xfId="58785" xr:uid="{00000000-0005-0000-0000-000065340000}"/>
    <cellStyle name="Normal 12 2 3 4 6 3" xfId="46188" xr:uid="{00000000-0005-0000-0000-000066340000}"/>
    <cellStyle name="Normal 12 2 3 4 6 4" xfId="36174" xr:uid="{00000000-0005-0000-0000-000067340000}"/>
    <cellStyle name="Normal 12 2 3 4 7" xfId="15333" xr:uid="{00000000-0005-0000-0000-000068340000}"/>
    <cellStyle name="Normal 12 2 3 4 7 2" xfId="50549" xr:uid="{00000000-0005-0000-0000-000069340000}"/>
    <cellStyle name="Normal 12 2 3 4 7 3" xfId="27938" xr:uid="{00000000-0005-0000-0000-00006A340000}"/>
    <cellStyle name="Normal 12 2 3 4 8" xfId="13555" xr:uid="{00000000-0005-0000-0000-00006B340000}"/>
    <cellStyle name="Normal 12 2 3 4 8 2" xfId="48773" xr:uid="{00000000-0005-0000-0000-00006C340000}"/>
    <cellStyle name="Normal 12 2 3 4 9" xfId="37952" xr:uid="{00000000-0005-0000-0000-00006D340000}"/>
    <cellStyle name="Normal 12 2 3 5" xfId="3801" xr:uid="{00000000-0005-0000-0000-00006E340000}"/>
    <cellStyle name="Normal 12 2 3 5 2" xfId="8524" xr:uid="{00000000-0005-0000-0000-00006F340000}"/>
    <cellStyle name="Normal 12 2 3 5 2 2" xfId="21149" xr:uid="{00000000-0005-0000-0000-000070340000}"/>
    <cellStyle name="Normal 12 2 3 5 2 2 2" xfId="56365" xr:uid="{00000000-0005-0000-0000-000071340000}"/>
    <cellStyle name="Normal 12 2 3 5 2 3" xfId="43768" xr:uid="{00000000-0005-0000-0000-000072340000}"/>
    <cellStyle name="Normal 12 2 3 5 2 4" xfId="33754" xr:uid="{00000000-0005-0000-0000-000073340000}"/>
    <cellStyle name="Normal 12 2 3 5 3" xfId="10305" xr:uid="{00000000-0005-0000-0000-000074340000}"/>
    <cellStyle name="Normal 12 2 3 5 3 2" xfId="22925" xr:uid="{00000000-0005-0000-0000-000075340000}"/>
    <cellStyle name="Normal 12 2 3 5 3 2 2" xfId="58141" xr:uid="{00000000-0005-0000-0000-000076340000}"/>
    <cellStyle name="Normal 12 2 3 5 3 3" xfId="45544" xr:uid="{00000000-0005-0000-0000-000077340000}"/>
    <cellStyle name="Normal 12 2 3 5 3 4" xfId="35530" xr:uid="{00000000-0005-0000-0000-000078340000}"/>
    <cellStyle name="Normal 12 2 3 5 4" xfId="12100" xr:uid="{00000000-0005-0000-0000-000079340000}"/>
    <cellStyle name="Normal 12 2 3 5 4 2" xfId="24701" xr:uid="{00000000-0005-0000-0000-00007A340000}"/>
    <cellStyle name="Normal 12 2 3 5 4 2 2" xfId="59917" xr:uid="{00000000-0005-0000-0000-00007B340000}"/>
    <cellStyle name="Normal 12 2 3 5 4 3" xfId="47320" xr:uid="{00000000-0005-0000-0000-00007C340000}"/>
    <cellStyle name="Normal 12 2 3 5 4 4" xfId="37306" xr:uid="{00000000-0005-0000-0000-00007D340000}"/>
    <cellStyle name="Normal 12 2 3 5 5" xfId="16465" xr:uid="{00000000-0005-0000-0000-00007E340000}"/>
    <cellStyle name="Normal 12 2 3 5 5 2" xfId="51681" xr:uid="{00000000-0005-0000-0000-00007F340000}"/>
    <cellStyle name="Normal 12 2 3 5 5 3" xfId="29070" xr:uid="{00000000-0005-0000-0000-000080340000}"/>
    <cellStyle name="Normal 12 2 3 5 6" xfId="14687" xr:uid="{00000000-0005-0000-0000-000081340000}"/>
    <cellStyle name="Normal 12 2 3 5 6 2" xfId="49905" xr:uid="{00000000-0005-0000-0000-000082340000}"/>
    <cellStyle name="Normal 12 2 3 5 7" xfId="39084" xr:uid="{00000000-0005-0000-0000-000083340000}"/>
    <cellStyle name="Normal 12 2 3 5 8" xfId="27294" xr:uid="{00000000-0005-0000-0000-000084340000}"/>
    <cellStyle name="Normal 12 2 3 6" xfId="4141" xr:uid="{00000000-0005-0000-0000-000085340000}"/>
    <cellStyle name="Normal 12 2 3 6 2" xfId="16787" xr:uid="{00000000-0005-0000-0000-000086340000}"/>
    <cellStyle name="Normal 12 2 3 6 2 2" xfId="52003" xr:uid="{00000000-0005-0000-0000-000087340000}"/>
    <cellStyle name="Normal 12 2 3 6 2 3" xfId="29392" xr:uid="{00000000-0005-0000-0000-000088340000}"/>
    <cellStyle name="Normal 12 2 3 6 3" xfId="13233" xr:uid="{00000000-0005-0000-0000-000089340000}"/>
    <cellStyle name="Normal 12 2 3 6 3 2" xfId="48451" xr:uid="{00000000-0005-0000-0000-00008A340000}"/>
    <cellStyle name="Normal 12 2 3 6 4" xfId="39406" xr:uid="{00000000-0005-0000-0000-00008B340000}"/>
    <cellStyle name="Normal 12 2 3 6 5" xfId="25840" xr:uid="{00000000-0005-0000-0000-00008C340000}"/>
    <cellStyle name="Normal 12 2 3 7" xfId="5611" xr:uid="{00000000-0005-0000-0000-00008D340000}"/>
    <cellStyle name="Normal 12 2 3 7 2" xfId="18241" xr:uid="{00000000-0005-0000-0000-00008E340000}"/>
    <cellStyle name="Normal 12 2 3 7 2 2" xfId="53457" xr:uid="{00000000-0005-0000-0000-00008F340000}"/>
    <cellStyle name="Normal 12 2 3 7 3" xfId="40860" xr:uid="{00000000-0005-0000-0000-000090340000}"/>
    <cellStyle name="Normal 12 2 3 7 4" xfId="30846" xr:uid="{00000000-0005-0000-0000-000091340000}"/>
    <cellStyle name="Normal 12 2 3 8" xfId="7070" xr:uid="{00000000-0005-0000-0000-000092340000}"/>
    <cellStyle name="Normal 12 2 3 8 2" xfId="19695" xr:uid="{00000000-0005-0000-0000-000093340000}"/>
    <cellStyle name="Normal 12 2 3 8 2 2" xfId="54911" xr:uid="{00000000-0005-0000-0000-000094340000}"/>
    <cellStyle name="Normal 12 2 3 8 3" xfId="42314" xr:uid="{00000000-0005-0000-0000-000095340000}"/>
    <cellStyle name="Normal 12 2 3 8 4" xfId="32300" xr:uid="{00000000-0005-0000-0000-000096340000}"/>
    <cellStyle name="Normal 12 2 3 9" xfId="8851" xr:uid="{00000000-0005-0000-0000-000097340000}"/>
    <cellStyle name="Normal 12 2 3 9 2" xfId="21471" xr:uid="{00000000-0005-0000-0000-000098340000}"/>
    <cellStyle name="Normal 12 2 3 9 2 2" xfId="56687" xr:uid="{00000000-0005-0000-0000-000099340000}"/>
    <cellStyle name="Normal 12 2 3 9 3" xfId="44090" xr:uid="{00000000-0005-0000-0000-00009A340000}"/>
    <cellStyle name="Normal 12 2 3 9 4" xfId="34076" xr:uid="{00000000-0005-0000-0000-00009B340000}"/>
    <cellStyle name="Normal 12 2 4" xfId="2977" xr:uid="{00000000-0005-0000-0000-00009C340000}"/>
    <cellStyle name="Normal 12 2 4 10" xfId="25356" xr:uid="{00000000-0005-0000-0000-00009D340000}"/>
    <cellStyle name="Normal 12 2 4 11" xfId="60891" xr:uid="{00000000-0005-0000-0000-00009E340000}"/>
    <cellStyle name="Normal 12 2 4 2" xfId="4788" xr:uid="{00000000-0005-0000-0000-00009F340000}"/>
    <cellStyle name="Normal 12 2 4 2 2" xfId="17434" xr:uid="{00000000-0005-0000-0000-0000A0340000}"/>
    <cellStyle name="Normal 12 2 4 2 2 2" xfId="52650" xr:uid="{00000000-0005-0000-0000-0000A1340000}"/>
    <cellStyle name="Normal 12 2 4 2 2 3" xfId="30039" xr:uid="{00000000-0005-0000-0000-0000A2340000}"/>
    <cellStyle name="Normal 12 2 4 2 3" xfId="13880" xr:uid="{00000000-0005-0000-0000-0000A3340000}"/>
    <cellStyle name="Normal 12 2 4 2 3 2" xfId="49098" xr:uid="{00000000-0005-0000-0000-0000A4340000}"/>
    <cellStyle name="Normal 12 2 4 2 4" xfId="40053" xr:uid="{00000000-0005-0000-0000-0000A5340000}"/>
    <cellStyle name="Normal 12 2 4 2 5" xfId="26487" xr:uid="{00000000-0005-0000-0000-0000A6340000}"/>
    <cellStyle name="Normal 12 2 4 3" xfId="6258" xr:uid="{00000000-0005-0000-0000-0000A7340000}"/>
    <cellStyle name="Normal 12 2 4 3 2" xfId="18888" xr:uid="{00000000-0005-0000-0000-0000A8340000}"/>
    <cellStyle name="Normal 12 2 4 3 2 2" xfId="54104" xr:uid="{00000000-0005-0000-0000-0000A9340000}"/>
    <cellStyle name="Normal 12 2 4 3 3" xfId="41507" xr:uid="{00000000-0005-0000-0000-0000AA340000}"/>
    <cellStyle name="Normal 12 2 4 3 4" xfId="31493" xr:uid="{00000000-0005-0000-0000-0000AB340000}"/>
    <cellStyle name="Normal 12 2 4 4" xfId="7717" xr:uid="{00000000-0005-0000-0000-0000AC340000}"/>
    <cellStyle name="Normal 12 2 4 4 2" xfId="20342" xr:uid="{00000000-0005-0000-0000-0000AD340000}"/>
    <cellStyle name="Normal 12 2 4 4 2 2" xfId="55558" xr:uid="{00000000-0005-0000-0000-0000AE340000}"/>
    <cellStyle name="Normal 12 2 4 4 3" xfId="42961" xr:uid="{00000000-0005-0000-0000-0000AF340000}"/>
    <cellStyle name="Normal 12 2 4 4 4" xfId="32947" xr:uid="{00000000-0005-0000-0000-0000B0340000}"/>
    <cellStyle name="Normal 12 2 4 5" xfId="9498" xr:uid="{00000000-0005-0000-0000-0000B1340000}"/>
    <cellStyle name="Normal 12 2 4 5 2" xfId="22118" xr:uid="{00000000-0005-0000-0000-0000B2340000}"/>
    <cellStyle name="Normal 12 2 4 5 2 2" xfId="57334" xr:uid="{00000000-0005-0000-0000-0000B3340000}"/>
    <cellStyle name="Normal 12 2 4 5 3" xfId="44737" xr:uid="{00000000-0005-0000-0000-0000B4340000}"/>
    <cellStyle name="Normal 12 2 4 5 4" xfId="34723" xr:uid="{00000000-0005-0000-0000-0000B5340000}"/>
    <cellStyle name="Normal 12 2 4 6" xfId="11291" xr:uid="{00000000-0005-0000-0000-0000B6340000}"/>
    <cellStyle name="Normal 12 2 4 6 2" xfId="23894" xr:uid="{00000000-0005-0000-0000-0000B7340000}"/>
    <cellStyle name="Normal 12 2 4 6 2 2" xfId="59110" xr:uid="{00000000-0005-0000-0000-0000B8340000}"/>
    <cellStyle name="Normal 12 2 4 6 3" xfId="46513" xr:uid="{00000000-0005-0000-0000-0000B9340000}"/>
    <cellStyle name="Normal 12 2 4 6 4" xfId="36499" xr:uid="{00000000-0005-0000-0000-0000BA340000}"/>
    <cellStyle name="Normal 12 2 4 7" xfId="15658" xr:uid="{00000000-0005-0000-0000-0000BB340000}"/>
    <cellStyle name="Normal 12 2 4 7 2" xfId="50874" xr:uid="{00000000-0005-0000-0000-0000BC340000}"/>
    <cellStyle name="Normal 12 2 4 7 3" xfId="28263" xr:uid="{00000000-0005-0000-0000-0000BD340000}"/>
    <cellStyle name="Normal 12 2 4 8" xfId="12749" xr:uid="{00000000-0005-0000-0000-0000BE340000}"/>
    <cellStyle name="Normal 12 2 4 8 2" xfId="47967" xr:uid="{00000000-0005-0000-0000-0000BF340000}"/>
    <cellStyle name="Normal 12 2 4 9" xfId="38277" xr:uid="{00000000-0005-0000-0000-0000C0340000}"/>
    <cellStyle name="Normal 12 2 5" xfId="2811" xr:uid="{00000000-0005-0000-0000-0000C1340000}"/>
    <cellStyle name="Normal 12 2 5 10" xfId="25201" xr:uid="{00000000-0005-0000-0000-0000C2340000}"/>
    <cellStyle name="Normal 12 2 5 11" xfId="60736" xr:uid="{00000000-0005-0000-0000-0000C3340000}"/>
    <cellStyle name="Normal 12 2 5 2" xfId="4633" xr:uid="{00000000-0005-0000-0000-0000C4340000}"/>
    <cellStyle name="Normal 12 2 5 2 2" xfId="17279" xr:uid="{00000000-0005-0000-0000-0000C5340000}"/>
    <cellStyle name="Normal 12 2 5 2 2 2" xfId="52495" xr:uid="{00000000-0005-0000-0000-0000C6340000}"/>
    <cellStyle name="Normal 12 2 5 2 2 3" xfId="29884" xr:uid="{00000000-0005-0000-0000-0000C7340000}"/>
    <cellStyle name="Normal 12 2 5 2 3" xfId="13725" xr:uid="{00000000-0005-0000-0000-0000C8340000}"/>
    <cellStyle name="Normal 12 2 5 2 3 2" xfId="48943" xr:uid="{00000000-0005-0000-0000-0000C9340000}"/>
    <cellStyle name="Normal 12 2 5 2 4" xfId="39898" xr:uid="{00000000-0005-0000-0000-0000CA340000}"/>
    <cellStyle name="Normal 12 2 5 2 5" xfId="26332" xr:uid="{00000000-0005-0000-0000-0000CB340000}"/>
    <cellStyle name="Normal 12 2 5 3" xfId="6103" xr:uid="{00000000-0005-0000-0000-0000CC340000}"/>
    <cellStyle name="Normal 12 2 5 3 2" xfId="18733" xr:uid="{00000000-0005-0000-0000-0000CD340000}"/>
    <cellStyle name="Normal 12 2 5 3 2 2" xfId="53949" xr:uid="{00000000-0005-0000-0000-0000CE340000}"/>
    <cellStyle name="Normal 12 2 5 3 3" xfId="41352" xr:uid="{00000000-0005-0000-0000-0000CF340000}"/>
    <cellStyle name="Normal 12 2 5 3 4" xfId="31338" xr:uid="{00000000-0005-0000-0000-0000D0340000}"/>
    <cellStyle name="Normal 12 2 5 4" xfId="7562" xr:uid="{00000000-0005-0000-0000-0000D1340000}"/>
    <cellStyle name="Normal 12 2 5 4 2" xfId="20187" xr:uid="{00000000-0005-0000-0000-0000D2340000}"/>
    <cellStyle name="Normal 12 2 5 4 2 2" xfId="55403" xr:uid="{00000000-0005-0000-0000-0000D3340000}"/>
    <cellStyle name="Normal 12 2 5 4 3" xfId="42806" xr:uid="{00000000-0005-0000-0000-0000D4340000}"/>
    <cellStyle name="Normal 12 2 5 4 4" xfId="32792" xr:uid="{00000000-0005-0000-0000-0000D5340000}"/>
    <cellStyle name="Normal 12 2 5 5" xfId="9343" xr:uid="{00000000-0005-0000-0000-0000D6340000}"/>
    <cellStyle name="Normal 12 2 5 5 2" xfId="21963" xr:uid="{00000000-0005-0000-0000-0000D7340000}"/>
    <cellStyle name="Normal 12 2 5 5 2 2" xfId="57179" xr:uid="{00000000-0005-0000-0000-0000D8340000}"/>
    <cellStyle name="Normal 12 2 5 5 3" xfId="44582" xr:uid="{00000000-0005-0000-0000-0000D9340000}"/>
    <cellStyle name="Normal 12 2 5 5 4" xfId="34568" xr:uid="{00000000-0005-0000-0000-0000DA340000}"/>
    <cellStyle name="Normal 12 2 5 6" xfId="11136" xr:uid="{00000000-0005-0000-0000-0000DB340000}"/>
    <cellStyle name="Normal 12 2 5 6 2" xfId="23739" xr:uid="{00000000-0005-0000-0000-0000DC340000}"/>
    <cellStyle name="Normal 12 2 5 6 2 2" xfId="58955" xr:uid="{00000000-0005-0000-0000-0000DD340000}"/>
    <cellStyle name="Normal 12 2 5 6 3" xfId="46358" xr:uid="{00000000-0005-0000-0000-0000DE340000}"/>
    <cellStyle name="Normal 12 2 5 6 4" xfId="36344" xr:uid="{00000000-0005-0000-0000-0000DF340000}"/>
    <cellStyle name="Normal 12 2 5 7" xfId="15503" xr:uid="{00000000-0005-0000-0000-0000E0340000}"/>
    <cellStyle name="Normal 12 2 5 7 2" xfId="50719" xr:uid="{00000000-0005-0000-0000-0000E1340000}"/>
    <cellStyle name="Normal 12 2 5 7 3" xfId="28108" xr:uid="{00000000-0005-0000-0000-0000E2340000}"/>
    <cellStyle name="Normal 12 2 5 8" xfId="12594" xr:uid="{00000000-0005-0000-0000-0000E3340000}"/>
    <cellStyle name="Normal 12 2 5 8 2" xfId="47812" xr:uid="{00000000-0005-0000-0000-0000E4340000}"/>
    <cellStyle name="Normal 12 2 5 9" xfId="38122" xr:uid="{00000000-0005-0000-0000-0000E5340000}"/>
    <cellStyle name="Normal 12 2 6" xfId="3324" xr:uid="{00000000-0005-0000-0000-0000E6340000}"/>
    <cellStyle name="Normal 12 2 6 10" xfId="26819" xr:uid="{00000000-0005-0000-0000-0000E7340000}"/>
    <cellStyle name="Normal 12 2 6 11" xfId="61223" xr:uid="{00000000-0005-0000-0000-0000E8340000}"/>
    <cellStyle name="Normal 12 2 6 2" xfId="5120" xr:uid="{00000000-0005-0000-0000-0000E9340000}"/>
    <cellStyle name="Normal 12 2 6 2 2" xfId="17766" xr:uid="{00000000-0005-0000-0000-0000EA340000}"/>
    <cellStyle name="Normal 12 2 6 2 2 2" xfId="52982" xr:uid="{00000000-0005-0000-0000-0000EB340000}"/>
    <cellStyle name="Normal 12 2 6 2 3" xfId="40385" xr:uid="{00000000-0005-0000-0000-0000EC340000}"/>
    <cellStyle name="Normal 12 2 6 2 4" xfId="30371" xr:uid="{00000000-0005-0000-0000-0000ED340000}"/>
    <cellStyle name="Normal 12 2 6 3" xfId="6590" xr:uid="{00000000-0005-0000-0000-0000EE340000}"/>
    <cellStyle name="Normal 12 2 6 3 2" xfId="19220" xr:uid="{00000000-0005-0000-0000-0000EF340000}"/>
    <cellStyle name="Normal 12 2 6 3 2 2" xfId="54436" xr:uid="{00000000-0005-0000-0000-0000F0340000}"/>
    <cellStyle name="Normal 12 2 6 3 3" xfId="41839" xr:uid="{00000000-0005-0000-0000-0000F1340000}"/>
    <cellStyle name="Normal 12 2 6 3 4" xfId="31825" xr:uid="{00000000-0005-0000-0000-0000F2340000}"/>
    <cellStyle name="Normal 12 2 6 4" xfId="8049" xr:uid="{00000000-0005-0000-0000-0000F3340000}"/>
    <cellStyle name="Normal 12 2 6 4 2" xfId="20674" xr:uid="{00000000-0005-0000-0000-0000F4340000}"/>
    <cellStyle name="Normal 12 2 6 4 2 2" xfId="55890" xr:uid="{00000000-0005-0000-0000-0000F5340000}"/>
    <cellStyle name="Normal 12 2 6 4 3" xfId="43293" xr:uid="{00000000-0005-0000-0000-0000F6340000}"/>
    <cellStyle name="Normal 12 2 6 4 4" xfId="33279" xr:uid="{00000000-0005-0000-0000-0000F7340000}"/>
    <cellStyle name="Normal 12 2 6 5" xfId="9830" xr:uid="{00000000-0005-0000-0000-0000F8340000}"/>
    <cellStyle name="Normal 12 2 6 5 2" xfId="22450" xr:uid="{00000000-0005-0000-0000-0000F9340000}"/>
    <cellStyle name="Normal 12 2 6 5 2 2" xfId="57666" xr:uid="{00000000-0005-0000-0000-0000FA340000}"/>
    <cellStyle name="Normal 12 2 6 5 3" xfId="45069" xr:uid="{00000000-0005-0000-0000-0000FB340000}"/>
    <cellStyle name="Normal 12 2 6 5 4" xfId="35055" xr:uid="{00000000-0005-0000-0000-0000FC340000}"/>
    <cellStyle name="Normal 12 2 6 6" xfId="11623" xr:uid="{00000000-0005-0000-0000-0000FD340000}"/>
    <cellStyle name="Normal 12 2 6 6 2" xfId="24226" xr:uid="{00000000-0005-0000-0000-0000FE340000}"/>
    <cellStyle name="Normal 12 2 6 6 2 2" xfId="59442" xr:uid="{00000000-0005-0000-0000-0000FF340000}"/>
    <cellStyle name="Normal 12 2 6 6 3" xfId="46845" xr:uid="{00000000-0005-0000-0000-000000350000}"/>
    <cellStyle name="Normal 12 2 6 6 4" xfId="36831" xr:uid="{00000000-0005-0000-0000-000001350000}"/>
    <cellStyle name="Normal 12 2 6 7" xfId="15990" xr:uid="{00000000-0005-0000-0000-000002350000}"/>
    <cellStyle name="Normal 12 2 6 7 2" xfId="51206" xr:uid="{00000000-0005-0000-0000-000003350000}"/>
    <cellStyle name="Normal 12 2 6 7 3" xfId="28595" xr:uid="{00000000-0005-0000-0000-000004350000}"/>
    <cellStyle name="Normal 12 2 6 8" xfId="14212" xr:uid="{00000000-0005-0000-0000-000005350000}"/>
    <cellStyle name="Normal 12 2 6 8 2" xfId="49430" xr:uid="{00000000-0005-0000-0000-000006350000}"/>
    <cellStyle name="Normal 12 2 6 9" xfId="38609" xr:uid="{00000000-0005-0000-0000-000007350000}"/>
    <cellStyle name="Normal 12 2 7" xfId="2481" xr:uid="{00000000-0005-0000-0000-000008350000}"/>
    <cellStyle name="Normal 12 2 7 10" xfId="26010" xr:uid="{00000000-0005-0000-0000-000009350000}"/>
    <cellStyle name="Normal 12 2 7 11" xfId="60414" xr:uid="{00000000-0005-0000-0000-00000A350000}"/>
    <cellStyle name="Normal 12 2 7 2" xfId="4311" xr:uid="{00000000-0005-0000-0000-00000B350000}"/>
    <cellStyle name="Normal 12 2 7 2 2" xfId="16957" xr:uid="{00000000-0005-0000-0000-00000C350000}"/>
    <cellStyle name="Normal 12 2 7 2 2 2" xfId="52173" xr:uid="{00000000-0005-0000-0000-00000D350000}"/>
    <cellStyle name="Normal 12 2 7 2 3" xfId="39576" xr:uid="{00000000-0005-0000-0000-00000E350000}"/>
    <cellStyle name="Normal 12 2 7 2 4" xfId="29562" xr:uid="{00000000-0005-0000-0000-00000F350000}"/>
    <cellStyle name="Normal 12 2 7 3" xfId="5781" xr:uid="{00000000-0005-0000-0000-000010350000}"/>
    <cellStyle name="Normal 12 2 7 3 2" xfId="18411" xr:uid="{00000000-0005-0000-0000-000011350000}"/>
    <cellStyle name="Normal 12 2 7 3 2 2" xfId="53627" xr:uid="{00000000-0005-0000-0000-000012350000}"/>
    <cellStyle name="Normal 12 2 7 3 3" xfId="41030" xr:uid="{00000000-0005-0000-0000-000013350000}"/>
    <cellStyle name="Normal 12 2 7 3 4" xfId="31016" xr:uid="{00000000-0005-0000-0000-000014350000}"/>
    <cellStyle name="Normal 12 2 7 4" xfId="7240" xr:uid="{00000000-0005-0000-0000-000015350000}"/>
    <cellStyle name="Normal 12 2 7 4 2" xfId="19865" xr:uid="{00000000-0005-0000-0000-000016350000}"/>
    <cellStyle name="Normal 12 2 7 4 2 2" xfId="55081" xr:uid="{00000000-0005-0000-0000-000017350000}"/>
    <cellStyle name="Normal 12 2 7 4 3" xfId="42484" xr:uid="{00000000-0005-0000-0000-000018350000}"/>
    <cellStyle name="Normal 12 2 7 4 4" xfId="32470" xr:uid="{00000000-0005-0000-0000-000019350000}"/>
    <cellStyle name="Normal 12 2 7 5" xfId="9021" xr:uid="{00000000-0005-0000-0000-00001A350000}"/>
    <cellStyle name="Normal 12 2 7 5 2" xfId="21641" xr:uid="{00000000-0005-0000-0000-00001B350000}"/>
    <cellStyle name="Normal 12 2 7 5 2 2" xfId="56857" xr:uid="{00000000-0005-0000-0000-00001C350000}"/>
    <cellStyle name="Normal 12 2 7 5 3" xfId="44260" xr:uid="{00000000-0005-0000-0000-00001D350000}"/>
    <cellStyle name="Normal 12 2 7 5 4" xfId="34246" xr:uid="{00000000-0005-0000-0000-00001E350000}"/>
    <cellStyle name="Normal 12 2 7 6" xfId="10814" xr:uid="{00000000-0005-0000-0000-00001F350000}"/>
    <cellStyle name="Normal 12 2 7 6 2" xfId="23417" xr:uid="{00000000-0005-0000-0000-000020350000}"/>
    <cellStyle name="Normal 12 2 7 6 2 2" xfId="58633" xr:uid="{00000000-0005-0000-0000-000021350000}"/>
    <cellStyle name="Normal 12 2 7 6 3" xfId="46036" xr:uid="{00000000-0005-0000-0000-000022350000}"/>
    <cellStyle name="Normal 12 2 7 6 4" xfId="36022" xr:uid="{00000000-0005-0000-0000-000023350000}"/>
    <cellStyle name="Normal 12 2 7 7" xfId="15181" xr:uid="{00000000-0005-0000-0000-000024350000}"/>
    <cellStyle name="Normal 12 2 7 7 2" xfId="50397" xr:uid="{00000000-0005-0000-0000-000025350000}"/>
    <cellStyle name="Normal 12 2 7 7 3" xfId="27786" xr:uid="{00000000-0005-0000-0000-000026350000}"/>
    <cellStyle name="Normal 12 2 7 8" xfId="13403" xr:uid="{00000000-0005-0000-0000-000027350000}"/>
    <cellStyle name="Normal 12 2 7 8 2" xfId="48621" xr:uid="{00000000-0005-0000-0000-000028350000}"/>
    <cellStyle name="Normal 12 2 7 9" xfId="37800" xr:uid="{00000000-0005-0000-0000-000029350000}"/>
    <cellStyle name="Normal 12 2 8" xfId="3648" xr:uid="{00000000-0005-0000-0000-00002A350000}"/>
    <cellStyle name="Normal 12 2 8 2" xfId="8372" xr:uid="{00000000-0005-0000-0000-00002B350000}"/>
    <cellStyle name="Normal 12 2 8 2 2" xfId="20997" xr:uid="{00000000-0005-0000-0000-00002C350000}"/>
    <cellStyle name="Normal 12 2 8 2 2 2" xfId="56213" xr:uid="{00000000-0005-0000-0000-00002D350000}"/>
    <cellStyle name="Normal 12 2 8 2 3" xfId="43616" xr:uid="{00000000-0005-0000-0000-00002E350000}"/>
    <cellStyle name="Normal 12 2 8 2 4" xfId="33602" xr:uid="{00000000-0005-0000-0000-00002F350000}"/>
    <cellStyle name="Normal 12 2 8 3" xfId="10153" xr:uid="{00000000-0005-0000-0000-000030350000}"/>
    <cellStyle name="Normal 12 2 8 3 2" xfId="22773" xr:uid="{00000000-0005-0000-0000-000031350000}"/>
    <cellStyle name="Normal 12 2 8 3 2 2" xfId="57989" xr:uid="{00000000-0005-0000-0000-000032350000}"/>
    <cellStyle name="Normal 12 2 8 3 3" xfId="45392" xr:uid="{00000000-0005-0000-0000-000033350000}"/>
    <cellStyle name="Normal 12 2 8 3 4" xfId="35378" xr:uid="{00000000-0005-0000-0000-000034350000}"/>
    <cellStyle name="Normal 12 2 8 4" xfId="11948" xr:uid="{00000000-0005-0000-0000-000035350000}"/>
    <cellStyle name="Normal 12 2 8 4 2" xfId="24549" xr:uid="{00000000-0005-0000-0000-000036350000}"/>
    <cellStyle name="Normal 12 2 8 4 2 2" xfId="59765" xr:uid="{00000000-0005-0000-0000-000037350000}"/>
    <cellStyle name="Normal 12 2 8 4 3" xfId="47168" xr:uid="{00000000-0005-0000-0000-000038350000}"/>
    <cellStyle name="Normal 12 2 8 4 4" xfId="37154" xr:uid="{00000000-0005-0000-0000-000039350000}"/>
    <cellStyle name="Normal 12 2 8 5" xfId="16313" xr:uid="{00000000-0005-0000-0000-00003A350000}"/>
    <cellStyle name="Normal 12 2 8 5 2" xfId="51529" xr:uid="{00000000-0005-0000-0000-00003B350000}"/>
    <cellStyle name="Normal 12 2 8 5 3" xfId="28918" xr:uid="{00000000-0005-0000-0000-00003C350000}"/>
    <cellStyle name="Normal 12 2 8 6" xfId="14535" xr:uid="{00000000-0005-0000-0000-00003D350000}"/>
    <cellStyle name="Normal 12 2 8 6 2" xfId="49753" xr:uid="{00000000-0005-0000-0000-00003E350000}"/>
    <cellStyle name="Normal 12 2 8 7" xfId="38932" xr:uid="{00000000-0005-0000-0000-00003F350000}"/>
    <cellStyle name="Normal 12 2 8 8" xfId="27142" xr:uid="{00000000-0005-0000-0000-000040350000}"/>
    <cellStyle name="Normal 12 2 9" xfId="3978" xr:uid="{00000000-0005-0000-0000-000041350000}"/>
    <cellStyle name="Normal 12 2 9 2" xfId="16635" xr:uid="{00000000-0005-0000-0000-000042350000}"/>
    <cellStyle name="Normal 12 2 9 2 2" xfId="51851" xr:uid="{00000000-0005-0000-0000-000043350000}"/>
    <cellStyle name="Normal 12 2 9 2 3" xfId="29240" xr:uid="{00000000-0005-0000-0000-000044350000}"/>
    <cellStyle name="Normal 12 2 9 3" xfId="13081" xr:uid="{00000000-0005-0000-0000-000045350000}"/>
    <cellStyle name="Normal 12 2 9 3 2" xfId="48299" xr:uid="{00000000-0005-0000-0000-000046350000}"/>
    <cellStyle name="Normal 12 2 9 4" xfId="39254" xr:uid="{00000000-0005-0000-0000-000047350000}"/>
    <cellStyle name="Normal 12 2 9 5" xfId="25688" xr:uid="{00000000-0005-0000-0000-000048350000}"/>
    <cellStyle name="Normal 12 2_District Target Attainment" xfId="1011" xr:uid="{00000000-0005-0000-0000-000049350000}"/>
    <cellStyle name="Normal 12 3" xfId="1012" xr:uid="{00000000-0005-0000-0000-00004A350000}"/>
    <cellStyle name="Normal 12 3 10" xfId="6960" xr:uid="{00000000-0005-0000-0000-00004B350000}"/>
    <cellStyle name="Normal 12 3 10 2" xfId="19586" xr:uid="{00000000-0005-0000-0000-00004C350000}"/>
    <cellStyle name="Normal 12 3 10 2 2" xfId="54802" xr:uid="{00000000-0005-0000-0000-00004D350000}"/>
    <cellStyle name="Normal 12 3 10 3" xfId="42205" xr:uid="{00000000-0005-0000-0000-00004E350000}"/>
    <cellStyle name="Normal 12 3 10 4" xfId="32191" xr:uid="{00000000-0005-0000-0000-00004F350000}"/>
    <cellStyle name="Normal 12 3 11" xfId="8741" xr:uid="{00000000-0005-0000-0000-000050350000}"/>
    <cellStyle name="Normal 12 3 11 2" xfId="21362" xr:uid="{00000000-0005-0000-0000-000051350000}"/>
    <cellStyle name="Normal 12 3 11 2 2" xfId="56578" xr:uid="{00000000-0005-0000-0000-000052350000}"/>
    <cellStyle name="Normal 12 3 11 3" xfId="43981" xr:uid="{00000000-0005-0000-0000-000053350000}"/>
    <cellStyle name="Normal 12 3 11 4" xfId="33967" xr:uid="{00000000-0005-0000-0000-000054350000}"/>
    <cellStyle name="Normal 12 3 12" xfId="10523" xr:uid="{00000000-0005-0000-0000-000055350000}"/>
    <cellStyle name="Normal 12 3 12 2" xfId="23134" xr:uid="{00000000-0005-0000-0000-000056350000}"/>
    <cellStyle name="Normal 12 3 12 2 2" xfId="58350" xr:uid="{00000000-0005-0000-0000-000057350000}"/>
    <cellStyle name="Normal 12 3 12 3" xfId="45753" xr:uid="{00000000-0005-0000-0000-000058350000}"/>
    <cellStyle name="Normal 12 3 12 4" xfId="35739" xr:uid="{00000000-0005-0000-0000-000059350000}"/>
    <cellStyle name="Normal 12 3 13" xfId="14901" xr:uid="{00000000-0005-0000-0000-00005A350000}"/>
    <cellStyle name="Normal 12 3 13 2" xfId="50118" xr:uid="{00000000-0005-0000-0000-00005B350000}"/>
    <cellStyle name="Normal 12 3 13 3" xfId="27507" xr:uid="{00000000-0005-0000-0000-00005C350000}"/>
    <cellStyle name="Normal 12 3 14" xfId="12315" xr:uid="{00000000-0005-0000-0000-00005D350000}"/>
    <cellStyle name="Normal 12 3 14 2" xfId="47533" xr:uid="{00000000-0005-0000-0000-00005E350000}"/>
    <cellStyle name="Normal 12 3 15" xfId="37520" xr:uid="{00000000-0005-0000-0000-00005F350000}"/>
    <cellStyle name="Normal 12 3 16" xfId="24922" xr:uid="{00000000-0005-0000-0000-000060350000}"/>
    <cellStyle name="Normal 12 3 17" xfId="60135" xr:uid="{00000000-0005-0000-0000-000061350000}"/>
    <cellStyle name="Normal 12 3 2" xfId="1013" xr:uid="{00000000-0005-0000-0000-000062350000}"/>
    <cellStyle name="Normal 12 3 2 10" xfId="10524" xr:uid="{00000000-0005-0000-0000-000063350000}"/>
    <cellStyle name="Normal 12 3 2 10 2" xfId="23135" xr:uid="{00000000-0005-0000-0000-000064350000}"/>
    <cellStyle name="Normal 12 3 2 10 2 2" xfId="58351" xr:uid="{00000000-0005-0000-0000-000065350000}"/>
    <cellStyle name="Normal 12 3 2 10 3" xfId="45754" xr:uid="{00000000-0005-0000-0000-000066350000}"/>
    <cellStyle name="Normal 12 3 2 10 4" xfId="35740" xr:uid="{00000000-0005-0000-0000-000067350000}"/>
    <cellStyle name="Normal 12 3 2 11" xfId="15056" xr:uid="{00000000-0005-0000-0000-000068350000}"/>
    <cellStyle name="Normal 12 3 2 11 2" xfId="50272" xr:uid="{00000000-0005-0000-0000-000069350000}"/>
    <cellStyle name="Normal 12 3 2 11 3" xfId="27661" xr:uid="{00000000-0005-0000-0000-00006A350000}"/>
    <cellStyle name="Normal 12 3 2 12" xfId="12469" xr:uid="{00000000-0005-0000-0000-00006B350000}"/>
    <cellStyle name="Normal 12 3 2 12 2" xfId="47687" xr:uid="{00000000-0005-0000-0000-00006C350000}"/>
    <cellStyle name="Normal 12 3 2 13" xfId="37675" xr:uid="{00000000-0005-0000-0000-00006D350000}"/>
    <cellStyle name="Normal 12 3 2 14" xfId="25076" xr:uid="{00000000-0005-0000-0000-00006E350000}"/>
    <cellStyle name="Normal 12 3 2 15" xfId="60289" xr:uid="{00000000-0005-0000-0000-00006F350000}"/>
    <cellStyle name="Normal 12 3 2 2" xfId="3192" xr:uid="{00000000-0005-0000-0000-000070350000}"/>
    <cellStyle name="Normal 12 3 2 2 10" xfId="25560" xr:uid="{00000000-0005-0000-0000-000071350000}"/>
    <cellStyle name="Normal 12 3 2 2 11" xfId="61095" xr:uid="{00000000-0005-0000-0000-000072350000}"/>
    <cellStyle name="Normal 12 3 2 2 2" xfId="4992" xr:uid="{00000000-0005-0000-0000-000073350000}"/>
    <cellStyle name="Normal 12 3 2 2 2 2" xfId="17638" xr:uid="{00000000-0005-0000-0000-000074350000}"/>
    <cellStyle name="Normal 12 3 2 2 2 2 2" xfId="52854" xr:uid="{00000000-0005-0000-0000-000075350000}"/>
    <cellStyle name="Normal 12 3 2 2 2 2 3" xfId="30243" xr:uid="{00000000-0005-0000-0000-000076350000}"/>
    <cellStyle name="Normal 12 3 2 2 2 3" xfId="14084" xr:uid="{00000000-0005-0000-0000-000077350000}"/>
    <cellStyle name="Normal 12 3 2 2 2 3 2" xfId="49302" xr:uid="{00000000-0005-0000-0000-000078350000}"/>
    <cellStyle name="Normal 12 3 2 2 2 4" xfId="40257" xr:uid="{00000000-0005-0000-0000-000079350000}"/>
    <cellStyle name="Normal 12 3 2 2 2 5" xfId="26691" xr:uid="{00000000-0005-0000-0000-00007A350000}"/>
    <cellStyle name="Normal 12 3 2 2 3" xfId="6462" xr:uid="{00000000-0005-0000-0000-00007B350000}"/>
    <cellStyle name="Normal 12 3 2 2 3 2" xfId="19092" xr:uid="{00000000-0005-0000-0000-00007C350000}"/>
    <cellStyle name="Normal 12 3 2 2 3 2 2" xfId="54308" xr:uid="{00000000-0005-0000-0000-00007D350000}"/>
    <cellStyle name="Normal 12 3 2 2 3 3" xfId="41711" xr:uid="{00000000-0005-0000-0000-00007E350000}"/>
    <cellStyle name="Normal 12 3 2 2 3 4" xfId="31697" xr:uid="{00000000-0005-0000-0000-00007F350000}"/>
    <cellStyle name="Normal 12 3 2 2 4" xfId="7921" xr:uid="{00000000-0005-0000-0000-000080350000}"/>
    <cellStyle name="Normal 12 3 2 2 4 2" xfId="20546" xr:uid="{00000000-0005-0000-0000-000081350000}"/>
    <cellStyle name="Normal 12 3 2 2 4 2 2" xfId="55762" xr:uid="{00000000-0005-0000-0000-000082350000}"/>
    <cellStyle name="Normal 12 3 2 2 4 3" xfId="43165" xr:uid="{00000000-0005-0000-0000-000083350000}"/>
    <cellStyle name="Normal 12 3 2 2 4 4" xfId="33151" xr:uid="{00000000-0005-0000-0000-000084350000}"/>
    <cellStyle name="Normal 12 3 2 2 5" xfId="9702" xr:uid="{00000000-0005-0000-0000-000085350000}"/>
    <cellStyle name="Normal 12 3 2 2 5 2" xfId="22322" xr:uid="{00000000-0005-0000-0000-000086350000}"/>
    <cellStyle name="Normal 12 3 2 2 5 2 2" xfId="57538" xr:uid="{00000000-0005-0000-0000-000087350000}"/>
    <cellStyle name="Normal 12 3 2 2 5 3" xfId="44941" xr:uid="{00000000-0005-0000-0000-000088350000}"/>
    <cellStyle name="Normal 12 3 2 2 5 4" xfId="34927" xr:uid="{00000000-0005-0000-0000-000089350000}"/>
    <cellStyle name="Normal 12 3 2 2 6" xfId="11495" xr:uid="{00000000-0005-0000-0000-00008A350000}"/>
    <cellStyle name="Normal 12 3 2 2 6 2" xfId="24098" xr:uid="{00000000-0005-0000-0000-00008B350000}"/>
    <cellStyle name="Normal 12 3 2 2 6 2 2" xfId="59314" xr:uid="{00000000-0005-0000-0000-00008C350000}"/>
    <cellStyle name="Normal 12 3 2 2 6 3" xfId="46717" xr:uid="{00000000-0005-0000-0000-00008D350000}"/>
    <cellStyle name="Normal 12 3 2 2 6 4" xfId="36703" xr:uid="{00000000-0005-0000-0000-00008E350000}"/>
    <cellStyle name="Normal 12 3 2 2 7" xfId="15862" xr:uid="{00000000-0005-0000-0000-00008F350000}"/>
    <cellStyle name="Normal 12 3 2 2 7 2" xfId="51078" xr:uid="{00000000-0005-0000-0000-000090350000}"/>
    <cellStyle name="Normal 12 3 2 2 7 3" xfId="28467" xr:uid="{00000000-0005-0000-0000-000091350000}"/>
    <cellStyle name="Normal 12 3 2 2 8" xfId="12953" xr:uid="{00000000-0005-0000-0000-000092350000}"/>
    <cellStyle name="Normal 12 3 2 2 8 2" xfId="48171" xr:uid="{00000000-0005-0000-0000-000093350000}"/>
    <cellStyle name="Normal 12 3 2 2 9" xfId="38481" xr:uid="{00000000-0005-0000-0000-000094350000}"/>
    <cellStyle name="Normal 12 3 2 3" xfId="3521" xr:uid="{00000000-0005-0000-0000-000095350000}"/>
    <cellStyle name="Normal 12 3 2 3 10" xfId="27016" xr:uid="{00000000-0005-0000-0000-000096350000}"/>
    <cellStyle name="Normal 12 3 2 3 11" xfId="61420" xr:uid="{00000000-0005-0000-0000-000097350000}"/>
    <cellStyle name="Normal 12 3 2 3 2" xfId="5317" xr:uid="{00000000-0005-0000-0000-000098350000}"/>
    <cellStyle name="Normal 12 3 2 3 2 2" xfId="17963" xr:uid="{00000000-0005-0000-0000-000099350000}"/>
    <cellStyle name="Normal 12 3 2 3 2 2 2" xfId="53179" xr:uid="{00000000-0005-0000-0000-00009A350000}"/>
    <cellStyle name="Normal 12 3 2 3 2 3" xfId="40582" xr:uid="{00000000-0005-0000-0000-00009B350000}"/>
    <cellStyle name="Normal 12 3 2 3 2 4" xfId="30568" xr:uid="{00000000-0005-0000-0000-00009C350000}"/>
    <cellStyle name="Normal 12 3 2 3 3" xfId="6787" xr:uid="{00000000-0005-0000-0000-00009D350000}"/>
    <cellStyle name="Normal 12 3 2 3 3 2" xfId="19417" xr:uid="{00000000-0005-0000-0000-00009E350000}"/>
    <cellStyle name="Normal 12 3 2 3 3 2 2" xfId="54633" xr:uid="{00000000-0005-0000-0000-00009F350000}"/>
    <cellStyle name="Normal 12 3 2 3 3 3" xfId="42036" xr:uid="{00000000-0005-0000-0000-0000A0350000}"/>
    <cellStyle name="Normal 12 3 2 3 3 4" xfId="32022" xr:uid="{00000000-0005-0000-0000-0000A1350000}"/>
    <cellStyle name="Normal 12 3 2 3 4" xfId="8246" xr:uid="{00000000-0005-0000-0000-0000A2350000}"/>
    <cellStyle name="Normal 12 3 2 3 4 2" xfId="20871" xr:uid="{00000000-0005-0000-0000-0000A3350000}"/>
    <cellStyle name="Normal 12 3 2 3 4 2 2" xfId="56087" xr:uid="{00000000-0005-0000-0000-0000A4350000}"/>
    <cellStyle name="Normal 12 3 2 3 4 3" xfId="43490" xr:uid="{00000000-0005-0000-0000-0000A5350000}"/>
    <cellStyle name="Normal 12 3 2 3 4 4" xfId="33476" xr:uid="{00000000-0005-0000-0000-0000A6350000}"/>
    <cellStyle name="Normal 12 3 2 3 5" xfId="10027" xr:uid="{00000000-0005-0000-0000-0000A7350000}"/>
    <cellStyle name="Normal 12 3 2 3 5 2" xfId="22647" xr:uid="{00000000-0005-0000-0000-0000A8350000}"/>
    <cellStyle name="Normal 12 3 2 3 5 2 2" xfId="57863" xr:uid="{00000000-0005-0000-0000-0000A9350000}"/>
    <cellStyle name="Normal 12 3 2 3 5 3" xfId="45266" xr:uid="{00000000-0005-0000-0000-0000AA350000}"/>
    <cellStyle name="Normal 12 3 2 3 5 4" xfId="35252" xr:uid="{00000000-0005-0000-0000-0000AB350000}"/>
    <cellStyle name="Normal 12 3 2 3 6" xfId="11820" xr:uid="{00000000-0005-0000-0000-0000AC350000}"/>
    <cellStyle name="Normal 12 3 2 3 6 2" xfId="24423" xr:uid="{00000000-0005-0000-0000-0000AD350000}"/>
    <cellStyle name="Normal 12 3 2 3 6 2 2" xfId="59639" xr:uid="{00000000-0005-0000-0000-0000AE350000}"/>
    <cellStyle name="Normal 12 3 2 3 6 3" xfId="47042" xr:uid="{00000000-0005-0000-0000-0000AF350000}"/>
    <cellStyle name="Normal 12 3 2 3 6 4" xfId="37028" xr:uid="{00000000-0005-0000-0000-0000B0350000}"/>
    <cellStyle name="Normal 12 3 2 3 7" xfId="16187" xr:uid="{00000000-0005-0000-0000-0000B1350000}"/>
    <cellStyle name="Normal 12 3 2 3 7 2" xfId="51403" xr:uid="{00000000-0005-0000-0000-0000B2350000}"/>
    <cellStyle name="Normal 12 3 2 3 7 3" xfId="28792" xr:uid="{00000000-0005-0000-0000-0000B3350000}"/>
    <cellStyle name="Normal 12 3 2 3 8" xfId="14409" xr:uid="{00000000-0005-0000-0000-0000B4350000}"/>
    <cellStyle name="Normal 12 3 2 3 8 2" xfId="49627" xr:uid="{00000000-0005-0000-0000-0000B5350000}"/>
    <cellStyle name="Normal 12 3 2 3 9" xfId="38806" xr:uid="{00000000-0005-0000-0000-0000B6350000}"/>
    <cellStyle name="Normal 12 3 2 4" xfId="2683" xr:uid="{00000000-0005-0000-0000-0000B7350000}"/>
    <cellStyle name="Normal 12 3 2 4 10" xfId="26207" xr:uid="{00000000-0005-0000-0000-0000B8350000}"/>
    <cellStyle name="Normal 12 3 2 4 11" xfId="60611" xr:uid="{00000000-0005-0000-0000-0000B9350000}"/>
    <cellStyle name="Normal 12 3 2 4 2" xfId="4508" xr:uid="{00000000-0005-0000-0000-0000BA350000}"/>
    <cellStyle name="Normal 12 3 2 4 2 2" xfId="17154" xr:uid="{00000000-0005-0000-0000-0000BB350000}"/>
    <cellStyle name="Normal 12 3 2 4 2 2 2" xfId="52370" xr:uid="{00000000-0005-0000-0000-0000BC350000}"/>
    <cellStyle name="Normal 12 3 2 4 2 3" xfId="39773" xr:uid="{00000000-0005-0000-0000-0000BD350000}"/>
    <cellStyle name="Normal 12 3 2 4 2 4" xfId="29759" xr:uid="{00000000-0005-0000-0000-0000BE350000}"/>
    <cellStyle name="Normal 12 3 2 4 3" xfId="5978" xr:uid="{00000000-0005-0000-0000-0000BF350000}"/>
    <cellStyle name="Normal 12 3 2 4 3 2" xfId="18608" xr:uid="{00000000-0005-0000-0000-0000C0350000}"/>
    <cellStyle name="Normal 12 3 2 4 3 2 2" xfId="53824" xr:uid="{00000000-0005-0000-0000-0000C1350000}"/>
    <cellStyle name="Normal 12 3 2 4 3 3" xfId="41227" xr:uid="{00000000-0005-0000-0000-0000C2350000}"/>
    <cellStyle name="Normal 12 3 2 4 3 4" xfId="31213" xr:uid="{00000000-0005-0000-0000-0000C3350000}"/>
    <cellStyle name="Normal 12 3 2 4 4" xfId="7437" xr:uid="{00000000-0005-0000-0000-0000C4350000}"/>
    <cellStyle name="Normal 12 3 2 4 4 2" xfId="20062" xr:uid="{00000000-0005-0000-0000-0000C5350000}"/>
    <cellStyle name="Normal 12 3 2 4 4 2 2" xfId="55278" xr:uid="{00000000-0005-0000-0000-0000C6350000}"/>
    <cellStyle name="Normal 12 3 2 4 4 3" xfId="42681" xr:uid="{00000000-0005-0000-0000-0000C7350000}"/>
    <cellStyle name="Normal 12 3 2 4 4 4" xfId="32667" xr:uid="{00000000-0005-0000-0000-0000C8350000}"/>
    <cellStyle name="Normal 12 3 2 4 5" xfId="9218" xr:uid="{00000000-0005-0000-0000-0000C9350000}"/>
    <cellStyle name="Normal 12 3 2 4 5 2" xfId="21838" xr:uid="{00000000-0005-0000-0000-0000CA350000}"/>
    <cellStyle name="Normal 12 3 2 4 5 2 2" xfId="57054" xr:uid="{00000000-0005-0000-0000-0000CB350000}"/>
    <cellStyle name="Normal 12 3 2 4 5 3" xfId="44457" xr:uid="{00000000-0005-0000-0000-0000CC350000}"/>
    <cellStyle name="Normal 12 3 2 4 5 4" xfId="34443" xr:uid="{00000000-0005-0000-0000-0000CD350000}"/>
    <cellStyle name="Normal 12 3 2 4 6" xfId="11011" xr:uid="{00000000-0005-0000-0000-0000CE350000}"/>
    <cellStyle name="Normal 12 3 2 4 6 2" xfId="23614" xr:uid="{00000000-0005-0000-0000-0000CF350000}"/>
    <cellStyle name="Normal 12 3 2 4 6 2 2" xfId="58830" xr:uid="{00000000-0005-0000-0000-0000D0350000}"/>
    <cellStyle name="Normal 12 3 2 4 6 3" xfId="46233" xr:uid="{00000000-0005-0000-0000-0000D1350000}"/>
    <cellStyle name="Normal 12 3 2 4 6 4" xfId="36219" xr:uid="{00000000-0005-0000-0000-0000D2350000}"/>
    <cellStyle name="Normal 12 3 2 4 7" xfId="15378" xr:uid="{00000000-0005-0000-0000-0000D3350000}"/>
    <cellStyle name="Normal 12 3 2 4 7 2" xfId="50594" xr:uid="{00000000-0005-0000-0000-0000D4350000}"/>
    <cellStyle name="Normal 12 3 2 4 7 3" xfId="27983" xr:uid="{00000000-0005-0000-0000-0000D5350000}"/>
    <cellStyle name="Normal 12 3 2 4 8" xfId="13600" xr:uid="{00000000-0005-0000-0000-0000D6350000}"/>
    <cellStyle name="Normal 12 3 2 4 8 2" xfId="48818" xr:uid="{00000000-0005-0000-0000-0000D7350000}"/>
    <cellStyle name="Normal 12 3 2 4 9" xfId="37997" xr:uid="{00000000-0005-0000-0000-0000D8350000}"/>
    <cellStyle name="Normal 12 3 2 5" xfId="3846" xr:uid="{00000000-0005-0000-0000-0000D9350000}"/>
    <cellStyle name="Normal 12 3 2 5 2" xfId="8569" xr:uid="{00000000-0005-0000-0000-0000DA350000}"/>
    <cellStyle name="Normal 12 3 2 5 2 2" xfId="21194" xr:uid="{00000000-0005-0000-0000-0000DB350000}"/>
    <cellStyle name="Normal 12 3 2 5 2 2 2" xfId="56410" xr:uid="{00000000-0005-0000-0000-0000DC350000}"/>
    <cellStyle name="Normal 12 3 2 5 2 3" xfId="43813" xr:uid="{00000000-0005-0000-0000-0000DD350000}"/>
    <cellStyle name="Normal 12 3 2 5 2 4" xfId="33799" xr:uid="{00000000-0005-0000-0000-0000DE350000}"/>
    <cellStyle name="Normal 12 3 2 5 3" xfId="10350" xr:uid="{00000000-0005-0000-0000-0000DF350000}"/>
    <cellStyle name="Normal 12 3 2 5 3 2" xfId="22970" xr:uid="{00000000-0005-0000-0000-0000E0350000}"/>
    <cellStyle name="Normal 12 3 2 5 3 2 2" xfId="58186" xr:uid="{00000000-0005-0000-0000-0000E1350000}"/>
    <cellStyle name="Normal 12 3 2 5 3 3" xfId="45589" xr:uid="{00000000-0005-0000-0000-0000E2350000}"/>
    <cellStyle name="Normal 12 3 2 5 3 4" xfId="35575" xr:uid="{00000000-0005-0000-0000-0000E3350000}"/>
    <cellStyle name="Normal 12 3 2 5 4" xfId="12145" xr:uid="{00000000-0005-0000-0000-0000E4350000}"/>
    <cellStyle name="Normal 12 3 2 5 4 2" xfId="24746" xr:uid="{00000000-0005-0000-0000-0000E5350000}"/>
    <cellStyle name="Normal 12 3 2 5 4 2 2" xfId="59962" xr:uid="{00000000-0005-0000-0000-0000E6350000}"/>
    <cellStyle name="Normal 12 3 2 5 4 3" xfId="47365" xr:uid="{00000000-0005-0000-0000-0000E7350000}"/>
    <cellStyle name="Normal 12 3 2 5 4 4" xfId="37351" xr:uid="{00000000-0005-0000-0000-0000E8350000}"/>
    <cellStyle name="Normal 12 3 2 5 5" xfId="16510" xr:uid="{00000000-0005-0000-0000-0000E9350000}"/>
    <cellStyle name="Normal 12 3 2 5 5 2" xfId="51726" xr:uid="{00000000-0005-0000-0000-0000EA350000}"/>
    <cellStyle name="Normal 12 3 2 5 5 3" xfId="29115" xr:uid="{00000000-0005-0000-0000-0000EB350000}"/>
    <cellStyle name="Normal 12 3 2 5 6" xfId="14732" xr:uid="{00000000-0005-0000-0000-0000EC350000}"/>
    <cellStyle name="Normal 12 3 2 5 6 2" xfId="49950" xr:uid="{00000000-0005-0000-0000-0000ED350000}"/>
    <cellStyle name="Normal 12 3 2 5 7" xfId="39129" xr:uid="{00000000-0005-0000-0000-0000EE350000}"/>
    <cellStyle name="Normal 12 3 2 5 8" xfId="27339" xr:uid="{00000000-0005-0000-0000-0000EF350000}"/>
    <cellStyle name="Normal 12 3 2 6" xfId="4186" xr:uid="{00000000-0005-0000-0000-0000F0350000}"/>
    <cellStyle name="Normal 12 3 2 6 2" xfId="16832" xr:uid="{00000000-0005-0000-0000-0000F1350000}"/>
    <cellStyle name="Normal 12 3 2 6 2 2" xfId="52048" xr:uid="{00000000-0005-0000-0000-0000F2350000}"/>
    <cellStyle name="Normal 12 3 2 6 2 3" xfId="29437" xr:uid="{00000000-0005-0000-0000-0000F3350000}"/>
    <cellStyle name="Normal 12 3 2 6 3" xfId="13278" xr:uid="{00000000-0005-0000-0000-0000F4350000}"/>
    <cellStyle name="Normal 12 3 2 6 3 2" xfId="48496" xr:uid="{00000000-0005-0000-0000-0000F5350000}"/>
    <cellStyle name="Normal 12 3 2 6 4" xfId="39451" xr:uid="{00000000-0005-0000-0000-0000F6350000}"/>
    <cellStyle name="Normal 12 3 2 6 5" xfId="25885" xr:uid="{00000000-0005-0000-0000-0000F7350000}"/>
    <cellStyle name="Normal 12 3 2 7" xfId="5656" xr:uid="{00000000-0005-0000-0000-0000F8350000}"/>
    <cellStyle name="Normal 12 3 2 7 2" xfId="18286" xr:uid="{00000000-0005-0000-0000-0000F9350000}"/>
    <cellStyle name="Normal 12 3 2 7 2 2" xfId="53502" xr:uid="{00000000-0005-0000-0000-0000FA350000}"/>
    <cellStyle name="Normal 12 3 2 7 3" xfId="40905" xr:uid="{00000000-0005-0000-0000-0000FB350000}"/>
    <cellStyle name="Normal 12 3 2 7 4" xfId="30891" xr:uid="{00000000-0005-0000-0000-0000FC350000}"/>
    <cellStyle name="Normal 12 3 2 8" xfId="7115" xr:uid="{00000000-0005-0000-0000-0000FD350000}"/>
    <cellStyle name="Normal 12 3 2 8 2" xfId="19740" xr:uid="{00000000-0005-0000-0000-0000FE350000}"/>
    <cellStyle name="Normal 12 3 2 8 2 2" xfId="54956" xr:uid="{00000000-0005-0000-0000-0000FF350000}"/>
    <cellStyle name="Normal 12 3 2 8 3" xfId="42359" xr:uid="{00000000-0005-0000-0000-000000360000}"/>
    <cellStyle name="Normal 12 3 2 8 4" xfId="32345" xr:uid="{00000000-0005-0000-0000-000001360000}"/>
    <cellStyle name="Normal 12 3 2 9" xfId="8896" xr:uid="{00000000-0005-0000-0000-000002360000}"/>
    <cellStyle name="Normal 12 3 2 9 2" xfId="21516" xr:uid="{00000000-0005-0000-0000-000003360000}"/>
    <cellStyle name="Normal 12 3 2 9 2 2" xfId="56732" xr:uid="{00000000-0005-0000-0000-000004360000}"/>
    <cellStyle name="Normal 12 3 2 9 3" xfId="44135" xr:uid="{00000000-0005-0000-0000-000005360000}"/>
    <cellStyle name="Normal 12 3 2 9 4" xfId="34121" xr:uid="{00000000-0005-0000-0000-000006360000}"/>
    <cellStyle name="Normal 12 3 3" xfId="3031" xr:uid="{00000000-0005-0000-0000-000007360000}"/>
    <cellStyle name="Normal 12 3 3 10" xfId="25403" xr:uid="{00000000-0005-0000-0000-000008360000}"/>
    <cellStyle name="Normal 12 3 3 11" xfId="60938" xr:uid="{00000000-0005-0000-0000-000009360000}"/>
    <cellStyle name="Normal 12 3 3 2" xfId="4835" xr:uid="{00000000-0005-0000-0000-00000A360000}"/>
    <cellStyle name="Normal 12 3 3 2 2" xfId="17481" xr:uid="{00000000-0005-0000-0000-00000B360000}"/>
    <cellStyle name="Normal 12 3 3 2 2 2" xfId="52697" xr:uid="{00000000-0005-0000-0000-00000C360000}"/>
    <cellStyle name="Normal 12 3 3 2 2 3" xfId="30086" xr:uid="{00000000-0005-0000-0000-00000D360000}"/>
    <cellStyle name="Normal 12 3 3 2 3" xfId="13927" xr:uid="{00000000-0005-0000-0000-00000E360000}"/>
    <cellStyle name="Normal 12 3 3 2 3 2" xfId="49145" xr:uid="{00000000-0005-0000-0000-00000F360000}"/>
    <cellStyle name="Normal 12 3 3 2 4" xfId="40100" xr:uid="{00000000-0005-0000-0000-000010360000}"/>
    <cellStyle name="Normal 12 3 3 2 5" xfId="26534" xr:uid="{00000000-0005-0000-0000-000011360000}"/>
    <cellStyle name="Normal 12 3 3 3" xfId="6305" xr:uid="{00000000-0005-0000-0000-000012360000}"/>
    <cellStyle name="Normal 12 3 3 3 2" xfId="18935" xr:uid="{00000000-0005-0000-0000-000013360000}"/>
    <cellStyle name="Normal 12 3 3 3 2 2" xfId="54151" xr:uid="{00000000-0005-0000-0000-000014360000}"/>
    <cellStyle name="Normal 12 3 3 3 3" xfId="41554" xr:uid="{00000000-0005-0000-0000-000015360000}"/>
    <cellStyle name="Normal 12 3 3 3 4" xfId="31540" xr:uid="{00000000-0005-0000-0000-000016360000}"/>
    <cellStyle name="Normal 12 3 3 4" xfId="7764" xr:uid="{00000000-0005-0000-0000-000017360000}"/>
    <cellStyle name="Normal 12 3 3 4 2" xfId="20389" xr:uid="{00000000-0005-0000-0000-000018360000}"/>
    <cellStyle name="Normal 12 3 3 4 2 2" xfId="55605" xr:uid="{00000000-0005-0000-0000-000019360000}"/>
    <cellStyle name="Normal 12 3 3 4 3" xfId="43008" xr:uid="{00000000-0005-0000-0000-00001A360000}"/>
    <cellStyle name="Normal 12 3 3 4 4" xfId="32994" xr:uid="{00000000-0005-0000-0000-00001B360000}"/>
    <cellStyle name="Normal 12 3 3 5" xfId="9545" xr:uid="{00000000-0005-0000-0000-00001C360000}"/>
    <cellStyle name="Normal 12 3 3 5 2" xfId="22165" xr:uid="{00000000-0005-0000-0000-00001D360000}"/>
    <cellStyle name="Normal 12 3 3 5 2 2" xfId="57381" xr:uid="{00000000-0005-0000-0000-00001E360000}"/>
    <cellStyle name="Normal 12 3 3 5 3" xfId="44784" xr:uid="{00000000-0005-0000-0000-00001F360000}"/>
    <cellStyle name="Normal 12 3 3 5 4" xfId="34770" xr:uid="{00000000-0005-0000-0000-000020360000}"/>
    <cellStyle name="Normal 12 3 3 6" xfId="11338" xr:uid="{00000000-0005-0000-0000-000021360000}"/>
    <cellStyle name="Normal 12 3 3 6 2" xfId="23941" xr:uid="{00000000-0005-0000-0000-000022360000}"/>
    <cellStyle name="Normal 12 3 3 6 2 2" xfId="59157" xr:uid="{00000000-0005-0000-0000-000023360000}"/>
    <cellStyle name="Normal 12 3 3 6 3" xfId="46560" xr:uid="{00000000-0005-0000-0000-000024360000}"/>
    <cellStyle name="Normal 12 3 3 6 4" xfId="36546" xr:uid="{00000000-0005-0000-0000-000025360000}"/>
    <cellStyle name="Normal 12 3 3 7" xfId="15705" xr:uid="{00000000-0005-0000-0000-000026360000}"/>
    <cellStyle name="Normal 12 3 3 7 2" xfId="50921" xr:uid="{00000000-0005-0000-0000-000027360000}"/>
    <cellStyle name="Normal 12 3 3 7 3" xfId="28310" xr:uid="{00000000-0005-0000-0000-000028360000}"/>
    <cellStyle name="Normal 12 3 3 8" xfId="12796" xr:uid="{00000000-0005-0000-0000-000029360000}"/>
    <cellStyle name="Normal 12 3 3 8 2" xfId="48014" xr:uid="{00000000-0005-0000-0000-00002A360000}"/>
    <cellStyle name="Normal 12 3 3 9" xfId="38324" xr:uid="{00000000-0005-0000-0000-00002B360000}"/>
    <cellStyle name="Normal 12 3 4" xfId="2859" xr:uid="{00000000-0005-0000-0000-00002C360000}"/>
    <cellStyle name="Normal 12 3 4 10" xfId="25244" xr:uid="{00000000-0005-0000-0000-00002D360000}"/>
    <cellStyle name="Normal 12 3 4 11" xfId="60779" xr:uid="{00000000-0005-0000-0000-00002E360000}"/>
    <cellStyle name="Normal 12 3 4 2" xfId="4676" xr:uid="{00000000-0005-0000-0000-00002F360000}"/>
    <cellStyle name="Normal 12 3 4 2 2" xfId="17322" xr:uid="{00000000-0005-0000-0000-000030360000}"/>
    <cellStyle name="Normal 12 3 4 2 2 2" xfId="52538" xr:uid="{00000000-0005-0000-0000-000031360000}"/>
    <cellStyle name="Normal 12 3 4 2 2 3" xfId="29927" xr:uid="{00000000-0005-0000-0000-000032360000}"/>
    <cellStyle name="Normal 12 3 4 2 3" xfId="13768" xr:uid="{00000000-0005-0000-0000-000033360000}"/>
    <cellStyle name="Normal 12 3 4 2 3 2" xfId="48986" xr:uid="{00000000-0005-0000-0000-000034360000}"/>
    <cellStyle name="Normal 12 3 4 2 4" xfId="39941" xr:uid="{00000000-0005-0000-0000-000035360000}"/>
    <cellStyle name="Normal 12 3 4 2 5" xfId="26375" xr:uid="{00000000-0005-0000-0000-000036360000}"/>
    <cellStyle name="Normal 12 3 4 3" xfId="6146" xr:uid="{00000000-0005-0000-0000-000037360000}"/>
    <cellStyle name="Normal 12 3 4 3 2" xfId="18776" xr:uid="{00000000-0005-0000-0000-000038360000}"/>
    <cellStyle name="Normal 12 3 4 3 2 2" xfId="53992" xr:uid="{00000000-0005-0000-0000-000039360000}"/>
    <cellStyle name="Normal 12 3 4 3 3" xfId="41395" xr:uid="{00000000-0005-0000-0000-00003A360000}"/>
    <cellStyle name="Normal 12 3 4 3 4" xfId="31381" xr:uid="{00000000-0005-0000-0000-00003B360000}"/>
    <cellStyle name="Normal 12 3 4 4" xfId="7605" xr:uid="{00000000-0005-0000-0000-00003C360000}"/>
    <cellStyle name="Normal 12 3 4 4 2" xfId="20230" xr:uid="{00000000-0005-0000-0000-00003D360000}"/>
    <cellStyle name="Normal 12 3 4 4 2 2" xfId="55446" xr:uid="{00000000-0005-0000-0000-00003E360000}"/>
    <cellStyle name="Normal 12 3 4 4 3" xfId="42849" xr:uid="{00000000-0005-0000-0000-00003F360000}"/>
    <cellStyle name="Normal 12 3 4 4 4" xfId="32835" xr:uid="{00000000-0005-0000-0000-000040360000}"/>
    <cellStyle name="Normal 12 3 4 5" xfId="9386" xr:uid="{00000000-0005-0000-0000-000041360000}"/>
    <cellStyle name="Normal 12 3 4 5 2" xfId="22006" xr:uid="{00000000-0005-0000-0000-000042360000}"/>
    <cellStyle name="Normal 12 3 4 5 2 2" xfId="57222" xr:uid="{00000000-0005-0000-0000-000043360000}"/>
    <cellStyle name="Normal 12 3 4 5 3" xfId="44625" xr:uid="{00000000-0005-0000-0000-000044360000}"/>
    <cellStyle name="Normal 12 3 4 5 4" xfId="34611" xr:uid="{00000000-0005-0000-0000-000045360000}"/>
    <cellStyle name="Normal 12 3 4 6" xfId="11179" xr:uid="{00000000-0005-0000-0000-000046360000}"/>
    <cellStyle name="Normal 12 3 4 6 2" xfId="23782" xr:uid="{00000000-0005-0000-0000-000047360000}"/>
    <cellStyle name="Normal 12 3 4 6 2 2" xfId="58998" xr:uid="{00000000-0005-0000-0000-000048360000}"/>
    <cellStyle name="Normal 12 3 4 6 3" xfId="46401" xr:uid="{00000000-0005-0000-0000-000049360000}"/>
    <cellStyle name="Normal 12 3 4 6 4" xfId="36387" xr:uid="{00000000-0005-0000-0000-00004A360000}"/>
    <cellStyle name="Normal 12 3 4 7" xfId="15546" xr:uid="{00000000-0005-0000-0000-00004B360000}"/>
    <cellStyle name="Normal 12 3 4 7 2" xfId="50762" xr:uid="{00000000-0005-0000-0000-00004C360000}"/>
    <cellStyle name="Normal 12 3 4 7 3" xfId="28151" xr:uid="{00000000-0005-0000-0000-00004D360000}"/>
    <cellStyle name="Normal 12 3 4 8" xfId="12637" xr:uid="{00000000-0005-0000-0000-00004E360000}"/>
    <cellStyle name="Normal 12 3 4 8 2" xfId="47855" xr:uid="{00000000-0005-0000-0000-00004F360000}"/>
    <cellStyle name="Normal 12 3 4 9" xfId="38165" xr:uid="{00000000-0005-0000-0000-000050360000}"/>
    <cellStyle name="Normal 12 3 5" xfId="3367" xr:uid="{00000000-0005-0000-0000-000051360000}"/>
    <cellStyle name="Normal 12 3 5 10" xfId="26862" xr:uid="{00000000-0005-0000-0000-000052360000}"/>
    <cellStyle name="Normal 12 3 5 11" xfId="61266" xr:uid="{00000000-0005-0000-0000-000053360000}"/>
    <cellStyle name="Normal 12 3 5 2" xfId="5163" xr:uid="{00000000-0005-0000-0000-000054360000}"/>
    <cellStyle name="Normal 12 3 5 2 2" xfId="17809" xr:uid="{00000000-0005-0000-0000-000055360000}"/>
    <cellStyle name="Normal 12 3 5 2 2 2" xfId="53025" xr:uid="{00000000-0005-0000-0000-000056360000}"/>
    <cellStyle name="Normal 12 3 5 2 3" xfId="40428" xr:uid="{00000000-0005-0000-0000-000057360000}"/>
    <cellStyle name="Normal 12 3 5 2 4" xfId="30414" xr:uid="{00000000-0005-0000-0000-000058360000}"/>
    <cellStyle name="Normal 12 3 5 3" xfId="6633" xr:uid="{00000000-0005-0000-0000-000059360000}"/>
    <cellStyle name="Normal 12 3 5 3 2" xfId="19263" xr:uid="{00000000-0005-0000-0000-00005A360000}"/>
    <cellStyle name="Normal 12 3 5 3 2 2" xfId="54479" xr:uid="{00000000-0005-0000-0000-00005B360000}"/>
    <cellStyle name="Normal 12 3 5 3 3" xfId="41882" xr:uid="{00000000-0005-0000-0000-00005C360000}"/>
    <cellStyle name="Normal 12 3 5 3 4" xfId="31868" xr:uid="{00000000-0005-0000-0000-00005D360000}"/>
    <cellStyle name="Normal 12 3 5 4" xfId="8092" xr:uid="{00000000-0005-0000-0000-00005E360000}"/>
    <cellStyle name="Normal 12 3 5 4 2" xfId="20717" xr:uid="{00000000-0005-0000-0000-00005F360000}"/>
    <cellStyle name="Normal 12 3 5 4 2 2" xfId="55933" xr:uid="{00000000-0005-0000-0000-000060360000}"/>
    <cellStyle name="Normal 12 3 5 4 3" xfId="43336" xr:uid="{00000000-0005-0000-0000-000061360000}"/>
    <cellStyle name="Normal 12 3 5 4 4" xfId="33322" xr:uid="{00000000-0005-0000-0000-000062360000}"/>
    <cellStyle name="Normal 12 3 5 5" xfId="9873" xr:uid="{00000000-0005-0000-0000-000063360000}"/>
    <cellStyle name="Normal 12 3 5 5 2" xfId="22493" xr:uid="{00000000-0005-0000-0000-000064360000}"/>
    <cellStyle name="Normal 12 3 5 5 2 2" xfId="57709" xr:uid="{00000000-0005-0000-0000-000065360000}"/>
    <cellStyle name="Normal 12 3 5 5 3" xfId="45112" xr:uid="{00000000-0005-0000-0000-000066360000}"/>
    <cellStyle name="Normal 12 3 5 5 4" xfId="35098" xr:uid="{00000000-0005-0000-0000-000067360000}"/>
    <cellStyle name="Normal 12 3 5 6" xfId="11666" xr:uid="{00000000-0005-0000-0000-000068360000}"/>
    <cellStyle name="Normal 12 3 5 6 2" xfId="24269" xr:uid="{00000000-0005-0000-0000-000069360000}"/>
    <cellStyle name="Normal 12 3 5 6 2 2" xfId="59485" xr:uid="{00000000-0005-0000-0000-00006A360000}"/>
    <cellStyle name="Normal 12 3 5 6 3" xfId="46888" xr:uid="{00000000-0005-0000-0000-00006B360000}"/>
    <cellStyle name="Normal 12 3 5 6 4" xfId="36874" xr:uid="{00000000-0005-0000-0000-00006C360000}"/>
    <cellStyle name="Normal 12 3 5 7" xfId="16033" xr:uid="{00000000-0005-0000-0000-00006D360000}"/>
    <cellStyle name="Normal 12 3 5 7 2" xfId="51249" xr:uid="{00000000-0005-0000-0000-00006E360000}"/>
    <cellStyle name="Normal 12 3 5 7 3" xfId="28638" xr:uid="{00000000-0005-0000-0000-00006F360000}"/>
    <cellStyle name="Normal 12 3 5 8" xfId="14255" xr:uid="{00000000-0005-0000-0000-000070360000}"/>
    <cellStyle name="Normal 12 3 5 8 2" xfId="49473" xr:uid="{00000000-0005-0000-0000-000071360000}"/>
    <cellStyle name="Normal 12 3 5 9" xfId="38652" xr:uid="{00000000-0005-0000-0000-000072360000}"/>
    <cellStyle name="Normal 12 3 6" xfId="2528" xr:uid="{00000000-0005-0000-0000-000073360000}"/>
    <cellStyle name="Normal 12 3 6 10" xfId="26053" xr:uid="{00000000-0005-0000-0000-000074360000}"/>
    <cellStyle name="Normal 12 3 6 11" xfId="60457" xr:uid="{00000000-0005-0000-0000-000075360000}"/>
    <cellStyle name="Normal 12 3 6 2" xfId="4354" xr:uid="{00000000-0005-0000-0000-000076360000}"/>
    <cellStyle name="Normal 12 3 6 2 2" xfId="17000" xr:uid="{00000000-0005-0000-0000-000077360000}"/>
    <cellStyle name="Normal 12 3 6 2 2 2" xfId="52216" xr:uid="{00000000-0005-0000-0000-000078360000}"/>
    <cellStyle name="Normal 12 3 6 2 3" xfId="39619" xr:uid="{00000000-0005-0000-0000-000079360000}"/>
    <cellStyle name="Normal 12 3 6 2 4" xfId="29605" xr:uid="{00000000-0005-0000-0000-00007A360000}"/>
    <cellStyle name="Normal 12 3 6 3" xfId="5824" xr:uid="{00000000-0005-0000-0000-00007B360000}"/>
    <cellStyle name="Normal 12 3 6 3 2" xfId="18454" xr:uid="{00000000-0005-0000-0000-00007C360000}"/>
    <cellStyle name="Normal 12 3 6 3 2 2" xfId="53670" xr:uid="{00000000-0005-0000-0000-00007D360000}"/>
    <cellStyle name="Normal 12 3 6 3 3" xfId="41073" xr:uid="{00000000-0005-0000-0000-00007E360000}"/>
    <cellStyle name="Normal 12 3 6 3 4" xfId="31059" xr:uid="{00000000-0005-0000-0000-00007F360000}"/>
    <cellStyle name="Normal 12 3 6 4" xfId="7283" xr:uid="{00000000-0005-0000-0000-000080360000}"/>
    <cellStyle name="Normal 12 3 6 4 2" xfId="19908" xr:uid="{00000000-0005-0000-0000-000081360000}"/>
    <cellStyle name="Normal 12 3 6 4 2 2" xfId="55124" xr:uid="{00000000-0005-0000-0000-000082360000}"/>
    <cellStyle name="Normal 12 3 6 4 3" xfId="42527" xr:uid="{00000000-0005-0000-0000-000083360000}"/>
    <cellStyle name="Normal 12 3 6 4 4" xfId="32513" xr:uid="{00000000-0005-0000-0000-000084360000}"/>
    <cellStyle name="Normal 12 3 6 5" xfId="9064" xr:uid="{00000000-0005-0000-0000-000085360000}"/>
    <cellStyle name="Normal 12 3 6 5 2" xfId="21684" xr:uid="{00000000-0005-0000-0000-000086360000}"/>
    <cellStyle name="Normal 12 3 6 5 2 2" xfId="56900" xr:uid="{00000000-0005-0000-0000-000087360000}"/>
    <cellStyle name="Normal 12 3 6 5 3" xfId="44303" xr:uid="{00000000-0005-0000-0000-000088360000}"/>
    <cellStyle name="Normal 12 3 6 5 4" xfId="34289" xr:uid="{00000000-0005-0000-0000-000089360000}"/>
    <cellStyle name="Normal 12 3 6 6" xfId="10857" xr:uid="{00000000-0005-0000-0000-00008A360000}"/>
    <cellStyle name="Normal 12 3 6 6 2" xfId="23460" xr:uid="{00000000-0005-0000-0000-00008B360000}"/>
    <cellStyle name="Normal 12 3 6 6 2 2" xfId="58676" xr:uid="{00000000-0005-0000-0000-00008C360000}"/>
    <cellStyle name="Normal 12 3 6 6 3" xfId="46079" xr:uid="{00000000-0005-0000-0000-00008D360000}"/>
    <cellStyle name="Normal 12 3 6 6 4" xfId="36065" xr:uid="{00000000-0005-0000-0000-00008E360000}"/>
    <cellStyle name="Normal 12 3 6 7" xfId="15224" xr:uid="{00000000-0005-0000-0000-00008F360000}"/>
    <cellStyle name="Normal 12 3 6 7 2" xfId="50440" xr:uid="{00000000-0005-0000-0000-000090360000}"/>
    <cellStyle name="Normal 12 3 6 7 3" xfId="27829" xr:uid="{00000000-0005-0000-0000-000091360000}"/>
    <cellStyle name="Normal 12 3 6 8" xfId="13446" xr:uid="{00000000-0005-0000-0000-000092360000}"/>
    <cellStyle name="Normal 12 3 6 8 2" xfId="48664" xr:uid="{00000000-0005-0000-0000-000093360000}"/>
    <cellStyle name="Normal 12 3 6 9" xfId="37843" xr:uid="{00000000-0005-0000-0000-000094360000}"/>
    <cellStyle name="Normal 12 3 7" xfId="3691" xr:uid="{00000000-0005-0000-0000-000095360000}"/>
    <cellStyle name="Normal 12 3 7 2" xfId="8415" xr:uid="{00000000-0005-0000-0000-000096360000}"/>
    <cellStyle name="Normal 12 3 7 2 2" xfId="21040" xr:uid="{00000000-0005-0000-0000-000097360000}"/>
    <cellStyle name="Normal 12 3 7 2 2 2" xfId="56256" xr:uid="{00000000-0005-0000-0000-000098360000}"/>
    <cellStyle name="Normal 12 3 7 2 3" xfId="43659" xr:uid="{00000000-0005-0000-0000-000099360000}"/>
    <cellStyle name="Normal 12 3 7 2 4" xfId="33645" xr:uid="{00000000-0005-0000-0000-00009A360000}"/>
    <cellStyle name="Normal 12 3 7 3" xfId="10196" xr:uid="{00000000-0005-0000-0000-00009B360000}"/>
    <cellStyle name="Normal 12 3 7 3 2" xfId="22816" xr:uid="{00000000-0005-0000-0000-00009C360000}"/>
    <cellStyle name="Normal 12 3 7 3 2 2" xfId="58032" xr:uid="{00000000-0005-0000-0000-00009D360000}"/>
    <cellStyle name="Normal 12 3 7 3 3" xfId="45435" xr:uid="{00000000-0005-0000-0000-00009E360000}"/>
    <cellStyle name="Normal 12 3 7 3 4" xfId="35421" xr:uid="{00000000-0005-0000-0000-00009F360000}"/>
    <cellStyle name="Normal 12 3 7 4" xfId="11991" xr:uid="{00000000-0005-0000-0000-0000A0360000}"/>
    <cellStyle name="Normal 12 3 7 4 2" xfId="24592" xr:uid="{00000000-0005-0000-0000-0000A1360000}"/>
    <cellStyle name="Normal 12 3 7 4 2 2" xfId="59808" xr:uid="{00000000-0005-0000-0000-0000A2360000}"/>
    <cellStyle name="Normal 12 3 7 4 3" xfId="47211" xr:uid="{00000000-0005-0000-0000-0000A3360000}"/>
    <cellStyle name="Normal 12 3 7 4 4" xfId="37197" xr:uid="{00000000-0005-0000-0000-0000A4360000}"/>
    <cellStyle name="Normal 12 3 7 5" xfId="16356" xr:uid="{00000000-0005-0000-0000-0000A5360000}"/>
    <cellStyle name="Normal 12 3 7 5 2" xfId="51572" xr:uid="{00000000-0005-0000-0000-0000A6360000}"/>
    <cellStyle name="Normal 12 3 7 5 3" xfId="28961" xr:uid="{00000000-0005-0000-0000-0000A7360000}"/>
    <cellStyle name="Normal 12 3 7 6" xfId="14578" xr:uid="{00000000-0005-0000-0000-0000A8360000}"/>
    <cellStyle name="Normal 12 3 7 6 2" xfId="49796" xr:uid="{00000000-0005-0000-0000-0000A9360000}"/>
    <cellStyle name="Normal 12 3 7 7" xfId="38975" xr:uid="{00000000-0005-0000-0000-0000AA360000}"/>
    <cellStyle name="Normal 12 3 7 8" xfId="27185" xr:uid="{00000000-0005-0000-0000-0000AB360000}"/>
    <cellStyle name="Normal 12 3 8" xfId="4027" xr:uid="{00000000-0005-0000-0000-0000AC360000}"/>
    <cellStyle name="Normal 12 3 8 2" xfId="16678" xr:uid="{00000000-0005-0000-0000-0000AD360000}"/>
    <cellStyle name="Normal 12 3 8 2 2" xfId="51894" xr:uid="{00000000-0005-0000-0000-0000AE360000}"/>
    <cellStyle name="Normal 12 3 8 2 3" xfId="29283" xr:uid="{00000000-0005-0000-0000-0000AF360000}"/>
    <cellStyle name="Normal 12 3 8 3" xfId="13124" xr:uid="{00000000-0005-0000-0000-0000B0360000}"/>
    <cellStyle name="Normal 12 3 8 3 2" xfId="48342" xr:uid="{00000000-0005-0000-0000-0000B1360000}"/>
    <cellStyle name="Normal 12 3 8 4" xfId="39297" xr:uid="{00000000-0005-0000-0000-0000B2360000}"/>
    <cellStyle name="Normal 12 3 8 5" xfId="25731" xr:uid="{00000000-0005-0000-0000-0000B3360000}"/>
    <cellStyle name="Normal 12 3 9" xfId="5502" xr:uid="{00000000-0005-0000-0000-0000B4360000}"/>
    <cellStyle name="Normal 12 3 9 2" xfId="18132" xr:uid="{00000000-0005-0000-0000-0000B5360000}"/>
    <cellStyle name="Normal 12 3 9 2 2" xfId="53348" xr:uid="{00000000-0005-0000-0000-0000B6360000}"/>
    <cellStyle name="Normal 12 3 9 3" xfId="40751" xr:uid="{00000000-0005-0000-0000-0000B7360000}"/>
    <cellStyle name="Normal 12 3 9 4" xfId="30737" xr:uid="{00000000-0005-0000-0000-0000B8360000}"/>
    <cellStyle name="Normal 12 4" xfId="1014" xr:uid="{00000000-0005-0000-0000-0000B9360000}"/>
    <cellStyle name="Normal 12 4 10" xfId="10525" xr:uid="{00000000-0005-0000-0000-0000BA360000}"/>
    <cellStyle name="Normal 12 4 10 2" xfId="23136" xr:uid="{00000000-0005-0000-0000-0000BB360000}"/>
    <cellStyle name="Normal 12 4 10 2 2" xfId="58352" xr:uid="{00000000-0005-0000-0000-0000BC360000}"/>
    <cellStyle name="Normal 12 4 10 3" xfId="45755" xr:uid="{00000000-0005-0000-0000-0000BD360000}"/>
    <cellStyle name="Normal 12 4 10 4" xfId="35741" xr:uid="{00000000-0005-0000-0000-0000BE360000}"/>
    <cellStyle name="Normal 12 4 11" xfId="14982" xr:uid="{00000000-0005-0000-0000-0000BF360000}"/>
    <cellStyle name="Normal 12 4 11 2" xfId="50198" xr:uid="{00000000-0005-0000-0000-0000C0360000}"/>
    <cellStyle name="Normal 12 4 11 3" xfId="27587" xr:uid="{00000000-0005-0000-0000-0000C1360000}"/>
    <cellStyle name="Normal 12 4 12" xfId="12395" xr:uid="{00000000-0005-0000-0000-0000C2360000}"/>
    <cellStyle name="Normal 12 4 12 2" xfId="47613" xr:uid="{00000000-0005-0000-0000-0000C3360000}"/>
    <cellStyle name="Normal 12 4 13" xfId="37601" xr:uid="{00000000-0005-0000-0000-0000C4360000}"/>
    <cellStyle name="Normal 12 4 14" xfId="25002" xr:uid="{00000000-0005-0000-0000-0000C5360000}"/>
    <cellStyle name="Normal 12 4 15" xfId="60215" xr:uid="{00000000-0005-0000-0000-0000C6360000}"/>
    <cellStyle name="Normal 12 4 2" xfId="3118" xr:uid="{00000000-0005-0000-0000-0000C7360000}"/>
    <cellStyle name="Normal 12 4 2 10" xfId="25486" xr:uid="{00000000-0005-0000-0000-0000C8360000}"/>
    <cellStyle name="Normal 12 4 2 11" xfId="61021" xr:uid="{00000000-0005-0000-0000-0000C9360000}"/>
    <cellStyle name="Normal 12 4 2 2" xfId="4918" xr:uid="{00000000-0005-0000-0000-0000CA360000}"/>
    <cellStyle name="Normal 12 4 2 2 2" xfId="17564" xr:uid="{00000000-0005-0000-0000-0000CB360000}"/>
    <cellStyle name="Normal 12 4 2 2 2 2" xfId="52780" xr:uid="{00000000-0005-0000-0000-0000CC360000}"/>
    <cellStyle name="Normal 12 4 2 2 2 3" xfId="30169" xr:uid="{00000000-0005-0000-0000-0000CD360000}"/>
    <cellStyle name="Normal 12 4 2 2 3" xfId="14010" xr:uid="{00000000-0005-0000-0000-0000CE360000}"/>
    <cellStyle name="Normal 12 4 2 2 3 2" xfId="49228" xr:uid="{00000000-0005-0000-0000-0000CF360000}"/>
    <cellStyle name="Normal 12 4 2 2 4" xfId="40183" xr:uid="{00000000-0005-0000-0000-0000D0360000}"/>
    <cellStyle name="Normal 12 4 2 2 5" xfId="26617" xr:uid="{00000000-0005-0000-0000-0000D1360000}"/>
    <cellStyle name="Normal 12 4 2 3" xfId="6388" xr:uid="{00000000-0005-0000-0000-0000D2360000}"/>
    <cellStyle name="Normal 12 4 2 3 2" xfId="19018" xr:uid="{00000000-0005-0000-0000-0000D3360000}"/>
    <cellStyle name="Normal 12 4 2 3 2 2" xfId="54234" xr:uid="{00000000-0005-0000-0000-0000D4360000}"/>
    <cellStyle name="Normal 12 4 2 3 3" xfId="41637" xr:uid="{00000000-0005-0000-0000-0000D5360000}"/>
    <cellStyle name="Normal 12 4 2 3 4" xfId="31623" xr:uid="{00000000-0005-0000-0000-0000D6360000}"/>
    <cellStyle name="Normal 12 4 2 4" xfId="7847" xr:uid="{00000000-0005-0000-0000-0000D7360000}"/>
    <cellStyle name="Normal 12 4 2 4 2" xfId="20472" xr:uid="{00000000-0005-0000-0000-0000D8360000}"/>
    <cellStyle name="Normal 12 4 2 4 2 2" xfId="55688" xr:uid="{00000000-0005-0000-0000-0000D9360000}"/>
    <cellStyle name="Normal 12 4 2 4 3" xfId="43091" xr:uid="{00000000-0005-0000-0000-0000DA360000}"/>
    <cellStyle name="Normal 12 4 2 4 4" xfId="33077" xr:uid="{00000000-0005-0000-0000-0000DB360000}"/>
    <cellStyle name="Normal 12 4 2 5" xfId="9628" xr:uid="{00000000-0005-0000-0000-0000DC360000}"/>
    <cellStyle name="Normal 12 4 2 5 2" xfId="22248" xr:uid="{00000000-0005-0000-0000-0000DD360000}"/>
    <cellStyle name="Normal 12 4 2 5 2 2" xfId="57464" xr:uid="{00000000-0005-0000-0000-0000DE360000}"/>
    <cellStyle name="Normal 12 4 2 5 3" xfId="44867" xr:uid="{00000000-0005-0000-0000-0000DF360000}"/>
    <cellStyle name="Normal 12 4 2 5 4" xfId="34853" xr:uid="{00000000-0005-0000-0000-0000E0360000}"/>
    <cellStyle name="Normal 12 4 2 6" xfId="11421" xr:uid="{00000000-0005-0000-0000-0000E1360000}"/>
    <cellStyle name="Normal 12 4 2 6 2" xfId="24024" xr:uid="{00000000-0005-0000-0000-0000E2360000}"/>
    <cellStyle name="Normal 12 4 2 6 2 2" xfId="59240" xr:uid="{00000000-0005-0000-0000-0000E3360000}"/>
    <cellStyle name="Normal 12 4 2 6 3" xfId="46643" xr:uid="{00000000-0005-0000-0000-0000E4360000}"/>
    <cellStyle name="Normal 12 4 2 6 4" xfId="36629" xr:uid="{00000000-0005-0000-0000-0000E5360000}"/>
    <cellStyle name="Normal 12 4 2 7" xfId="15788" xr:uid="{00000000-0005-0000-0000-0000E6360000}"/>
    <cellStyle name="Normal 12 4 2 7 2" xfId="51004" xr:uid="{00000000-0005-0000-0000-0000E7360000}"/>
    <cellStyle name="Normal 12 4 2 7 3" xfId="28393" xr:uid="{00000000-0005-0000-0000-0000E8360000}"/>
    <cellStyle name="Normal 12 4 2 8" xfId="12879" xr:uid="{00000000-0005-0000-0000-0000E9360000}"/>
    <cellStyle name="Normal 12 4 2 8 2" xfId="48097" xr:uid="{00000000-0005-0000-0000-0000EA360000}"/>
    <cellStyle name="Normal 12 4 2 9" xfId="38407" xr:uid="{00000000-0005-0000-0000-0000EB360000}"/>
    <cellStyle name="Normal 12 4 3" xfId="3447" xr:uid="{00000000-0005-0000-0000-0000EC360000}"/>
    <cellStyle name="Normal 12 4 3 10" xfId="26942" xr:uid="{00000000-0005-0000-0000-0000ED360000}"/>
    <cellStyle name="Normal 12 4 3 11" xfId="61346" xr:uid="{00000000-0005-0000-0000-0000EE360000}"/>
    <cellStyle name="Normal 12 4 3 2" xfId="5243" xr:uid="{00000000-0005-0000-0000-0000EF360000}"/>
    <cellStyle name="Normal 12 4 3 2 2" xfId="17889" xr:uid="{00000000-0005-0000-0000-0000F0360000}"/>
    <cellStyle name="Normal 12 4 3 2 2 2" xfId="53105" xr:uid="{00000000-0005-0000-0000-0000F1360000}"/>
    <cellStyle name="Normal 12 4 3 2 3" xfId="40508" xr:uid="{00000000-0005-0000-0000-0000F2360000}"/>
    <cellStyle name="Normal 12 4 3 2 4" xfId="30494" xr:uid="{00000000-0005-0000-0000-0000F3360000}"/>
    <cellStyle name="Normal 12 4 3 3" xfId="6713" xr:uid="{00000000-0005-0000-0000-0000F4360000}"/>
    <cellStyle name="Normal 12 4 3 3 2" xfId="19343" xr:uid="{00000000-0005-0000-0000-0000F5360000}"/>
    <cellStyle name="Normal 12 4 3 3 2 2" xfId="54559" xr:uid="{00000000-0005-0000-0000-0000F6360000}"/>
    <cellStyle name="Normal 12 4 3 3 3" xfId="41962" xr:uid="{00000000-0005-0000-0000-0000F7360000}"/>
    <cellStyle name="Normal 12 4 3 3 4" xfId="31948" xr:uid="{00000000-0005-0000-0000-0000F8360000}"/>
    <cellStyle name="Normal 12 4 3 4" xfId="8172" xr:uid="{00000000-0005-0000-0000-0000F9360000}"/>
    <cellStyle name="Normal 12 4 3 4 2" xfId="20797" xr:uid="{00000000-0005-0000-0000-0000FA360000}"/>
    <cellStyle name="Normal 12 4 3 4 2 2" xfId="56013" xr:uid="{00000000-0005-0000-0000-0000FB360000}"/>
    <cellStyle name="Normal 12 4 3 4 3" xfId="43416" xr:uid="{00000000-0005-0000-0000-0000FC360000}"/>
    <cellStyle name="Normal 12 4 3 4 4" xfId="33402" xr:uid="{00000000-0005-0000-0000-0000FD360000}"/>
    <cellStyle name="Normal 12 4 3 5" xfId="9953" xr:uid="{00000000-0005-0000-0000-0000FE360000}"/>
    <cellStyle name="Normal 12 4 3 5 2" xfId="22573" xr:uid="{00000000-0005-0000-0000-0000FF360000}"/>
    <cellStyle name="Normal 12 4 3 5 2 2" xfId="57789" xr:uid="{00000000-0005-0000-0000-000000370000}"/>
    <cellStyle name="Normal 12 4 3 5 3" xfId="45192" xr:uid="{00000000-0005-0000-0000-000001370000}"/>
    <cellStyle name="Normal 12 4 3 5 4" xfId="35178" xr:uid="{00000000-0005-0000-0000-000002370000}"/>
    <cellStyle name="Normal 12 4 3 6" xfId="11746" xr:uid="{00000000-0005-0000-0000-000003370000}"/>
    <cellStyle name="Normal 12 4 3 6 2" xfId="24349" xr:uid="{00000000-0005-0000-0000-000004370000}"/>
    <cellStyle name="Normal 12 4 3 6 2 2" xfId="59565" xr:uid="{00000000-0005-0000-0000-000005370000}"/>
    <cellStyle name="Normal 12 4 3 6 3" xfId="46968" xr:uid="{00000000-0005-0000-0000-000006370000}"/>
    <cellStyle name="Normal 12 4 3 6 4" xfId="36954" xr:uid="{00000000-0005-0000-0000-000007370000}"/>
    <cellStyle name="Normal 12 4 3 7" xfId="16113" xr:uid="{00000000-0005-0000-0000-000008370000}"/>
    <cellStyle name="Normal 12 4 3 7 2" xfId="51329" xr:uid="{00000000-0005-0000-0000-000009370000}"/>
    <cellStyle name="Normal 12 4 3 7 3" xfId="28718" xr:uid="{00000000-0005-0000-0000-00000A370000}"/>
    <cellStyle name="Normal 12 4 3 8" xfId="14335" xr:uid="{00000000-0005-0000-0000-00000B370000}"/>
    <cellStyle name="Normal 12 4 3 8 2" xfId="49553" xr:uid="{00000000-0005-0000-0000-00000C370000}"/>
    <cellStyle name="Normal 12 4 3 9" xfId="38732" xr:uid="{00000000-0005-0000-0000-00000D370000}"/>
    <cellStyle name="Normal 12 4 4" xfId="2609" xr:uid="{00000000-0005-0000-0000-00000E370000}"/>
    <cellStyle name="Normal 12 4 4 10" xfId="26133" xr:uid="{00000000-0005-0000-0000-00000F370000}"/>
    <cellStyle name="Normal 12 4 4 11" xfId="60537" xr:uid="{00000000-0005-0000-0000-000010370000}"/>
    <cellStyle name="Normal 12 4 4 2" xfId="4434" xr:uid="{00000000-0005-0000-0000-000011370000}"/>
    <cellStyle name="Normal 12 4 4 2 2" xfId="17080" xr:uid="{00000000-0005-0000-0000-000012370000}"/>
    <cellStyle name="Normal 12 4 4 2 2 2" xfId="52296" xr:uid="{00000000-0005-0000-0000-000013370000}"/>
    <cellStyle name="Normal 12 4 4 2 3" xfId="39699" xr:uid="{00000000-0005-0000-0000-000014370000}"/>
    <cellStyle name="Normal 12 4 4 2 4" xfId="29685" xr:uid="{00000000-0005-0000-0000-000015370000}"/>
    <cellStyle name="Normal 12 4 4 3" xfId="5904" xr:uid="{00000000-0005-0000-0000-000016370000}"/>
    <cellStyle name="Normal 12 4 4 3 2" xfId="18534" xr:uid="{00000000-0005-0000-0000-000017370000}"/>
    <cellStyle name="Normal 12 4 4 3 2 2" xfId="53750" xr:uid="{00000000-0005-0000-0000-000018370000}"/>
    <cellStyle name="Normal 12 4 4 3 3" xfId="41153" xr:uid="{00000000-0005-0000-0000-000019370000}"/>
    <cellStyle name="Normal 12 4 4 3 4" xfId="31139" xr:uid="{00000000-0005-0000-0000-00001A370000}"/>
    <cellStyle name="Normal 12 4 4 4" xfId="7363" xr:uid="{00000000-0005-0000-0000-00001B370000}"/>
    <cellStyle name="Normal 12 4 4 4 2" xfId="19988" xr:uid="{00000000-0005-0000-0000-00001C370000}"/>
    <cellStyle name="Normal 12 4 4 4 2 2" xfId="55204" xr:uid="{00000000-0005-0000-0000-00001D370000}"/>
    <cellStyle name="Normal 12 4 4 4 3" xfId="42607" xr:uid="{00000000-0005-0000-0000-00001E370000}"/>
    <cellStyle name="Normal 12 4 4 4 4" xfId="32593" xr:uid="{00000000-0005-0000-0000-00001F370000}"/>
    <cellStyle name="Normal 12 4 4 5" xfId="9144" xr:uid="{00000000-0005-0000-0000-000020370000}"/>
    <cellStyle name="Normal 12 4 4 5 2" xfId="21764" xr:uid="{00000000-0005-0000-0000-000021370000}"/>
    <cellStyle name="Normal 12 4 4 5 2 2" xfId="56980" xr:uid="{00000000-0005-0000-0000-000022370000}"/>
    <cellStyle name="Normal 12 4 4 5 3" xfId="44383" xr:uid="{00000000-0005-0000-0000-000023370000}"/>
    <cellStyle name="Normal 12 4 4 5 4" xfId="34369" xr:uid="{00000000-0005-0000-0000-000024370000}"/>
    <cellStyle name="Normal 12 4 4 6" xfId="10937" xr:uid="{00000000-0005-0000-0000-000025370000}"/>
    <cellStyle name="Normal 12 4 4 6 2" xfId="23540" xr:uid="{00000000-0005-0000-0000-000026370000}"/>
    <cellStyle name="Normal 12 4 4 6 2 2" xfId="58756" xr:uid="{00000000-0005-0000-0000-000027370000}"/>
    <cellStyle name="Normal 12 4 4 6 3" xfId="46159" xr:uid="{00000000-0005-0000-0000-000028370000}"/>
    <cellStyle name="Normal 12 4 4 6 4" xfId="36145" xr:uid="{00000000-0005-0000-0000-000029370000}"/>
    <cellStyle name="Normal 12 4 4 7" xfId="15304" xr:uid="{00000000-0005-0000-0000-00002A370000}"/>
    <cellStyle name="Normal 12 4 4 7 2" xfId="50520" xr:uid="{00000000-0005-0000-0000-00002B370000}"/>
    <cellStyle name="Normal 12 4 4 7 3" xfId="27909" xr:uid="{00000000-0005-0000-0000-00002C370000}"/>
    <cellStyle name="Normal 12 4 4 8" xfId="13526" xr:uid="{00000000-0005-0000-0000-00002D370000}"/>
    <cellStyle name="Normal 12 4 4 8 2" xfId="48744" xr:uid="{00000000-0005-0000-0000-00002E370000}"/>
    <cellStyle name="Normal 12 4 4 9" xfId="37923" xr:uid="{00000000-0005-0000-0000-00002F370000}"/>
    <cellStyle name="Normal 12 4 5" xfId="3772" xr:uid="{00000000-0005-0000-0000-000030370000}"/>
    <cellStyle name="Normal 12 4 5 2" xfId="8495" xr:uid="{00000000-0005-0000-0000-000031370000}"/>
    <cellStyle name="Normal 12 4 5 2 2" xfId="21120" xr:uid="{00000000-0005-0000-0000-000032370000}"/>
    <cellStyle name="Normal 12 4 5 2 2 2" xfId="56336" xr:uid="{00000000-0005-0000-0000-000033370000}"/>
    <cellStyle name="Normal 12 4 5 2 3" xfId="43739" xr:uid="{00000000-0005-0000-0000-000034370000}"/>
    <cellStyle name="Normal 12 4 5 2 4" xfId="33725" xr:uid="{00000000-0005-0000-0000-000035370000}"/>
    <cellStyle name="Normal 12 4 5 3" xfId="10276" xr:uid="{00000000-0005-0000-0000-000036370000}"/>
    <cellStyle name="Normal 12 4 5 3 2" xfId="22896" xr:uid="{00000000-0005-0000-0000-000037370000}"/>
    <cellStyle name="Normal 12 4 5 3 2 2" xfId="58112" xr:uid="{00000000-0005-0000-0000-000038370000}"/>
    <cellStyle name="Normal 12 4 5 3 3" xfId="45515" xr:uid="{00000000-0005-0000-0000-000039370000}"/>
    <cellStyle name="Normal 12 4 5 3 4" xfId="35501" xr:uid="{00000000-0005-0000-0000-00003A370000}"/>
    <cellStyle name="Normal 12 4 5 4" xfId="12071" xr:uid="{00000000-0005-0000-0000-00003B370000}"/>
    <cellStyle name="Normal 12 4 5 4 2" xfId="24672" xr:uid="{00000000-0005-0000-0000-00003C370000}"/>
    <cellStyle name="Normal 12 4 5 4 2 2" xfId="59888" xr:uid="{00000000-0005-0000-0000-00003D370000}"/>
    <cellStyle name="Normal 12 4 5 4 3" xfId="47291" xr:uid="{00000000-0005-0000-0000-00003E370000}"/>
    <cellStyle name="Normal 12 4 5 4 4" xfId="37277" xr:uid="{00000000-0005-0000-0000-00003F370000}"/>
    <cellStyle name="Normal 12 4 5 5" xfId="16436" xr:uid="{00000000-0005-0000-0000-000040370000}"/>
    <cellStyle name="Normal 12 4 5 5 2" xfId="51652" xr:uid="{00000000-0005-0000-0000-000041370000}"/>
    <cellStyle name="Normal 12 4 5 5 3" xfId="29041" xr:uid="{00000000-0005-0000-0000-000042370000}"/>
    <cellStyle name="Normal 12 4 5 6" xfId="14658" xr:uid="{00000000-0005-0000-0000-000043370000}"/>
    <cellStyle name="Normal 12 4 5 6 2" xfId="49876" xr:uid="{00000000-0005-0000-0000-000044370000}"/>
    <cellStyle name="Normal 12 4 5 7" xfId="39055" xr:uid="{00000000-0005-0000-0000-000045370000}"/>
    <cellStyle name="Normal 12 4 5 8" xfId="27265" xr:uid="{00000000-0005-0000-0000-000046370000}"/>
    <cellStyle name="Normal 12 4 6" xfId="4112" xr:uid="{00000000-0005-0000-0000-000047370000}"/>
    <cellStyle name="Normal 12 4 6 2" xfId="16758" xr:uid="{00000000-0005-0000-0000-000048370000}"/>
    <cellStyle name="Normal 12 4 6 2 2" xfId="51974" xr:uid="{00000000-0005-0000-0000-000049370000}"/>
    <cellStyle name="Normal 12 4 6 2 3" xfId="29363" xr:uid="{00000000-0005-0000-0000-00004A370000}"/>
    <cellStyle name="Normal 12 4 6 3" xfId="13204" xr:uid="{00000000-0005-0000-0000-00004B370000}"/>
    <cellStyle name="Normal 12 4 6 3 2" xfId="48422" xr:uid="{00000000-0005-0000-0000-00004C370000}"/>
    <cellStyle name="Normal 12 4 6 4" xfId="39377" xr:uid="{00000000-0005-0000-0000-00004D370000}"/>
    <cellStyle name="Normal 12 4 6 5" xfId="25811" xr:uid="{00000000-0005-0000-0000-00004E370000}"/>
    <cellStyle name="Normal 12 4 7" xfId="5582" xr:uid="{00000000-0005-0000-0000-00004F370000}"/>
    <cellStyle name="Normal 12 4 7 2" xfId="18212" xr:uid="{00000000-0005-0000-0000-000050370000}"/>
    <cellStyle name="Normal 12 4 7 2 2" xfId="53428" xr:uid="{00000000-0005-0000-0000-000051370000}"/>
    <cellStyle name="Normal 12 4 7 3" xfId="40831" xr:uid="{00000000-0005-0000-0000-000052370000}"/>
    <cellStyle name="Normal 12 4 7 4" xfId="30817" xr:uid="{00000000-0005-0000-0000-000053370000}"/>
    <cellStyle name="Normal 12 4 8" xfId="7041" xr:uid="{00000000-0005-0000-0000-000054370000}"/>
    <cellStyle name="Normal 12 4 8 2" xfId="19666" xr:uid="{00000000-0005-0000-0000-000055370000}"/>
    <cellStyle name="Normal 12 4 8 2 2" xfId="54882" xr:uid="{00000000-0005-0000-0000-000056370000}"/>
    <cellStyle name="Normal 12 4 8 3" xfId="42285" xr:uid="{00000000-0005-0000-0000-000057370000}"/>
    <cellStyle name="Normal 12 4 8 4" xfId="32271" xr:uid="{00000000-0005-0000-0000-000058370000}"/>
    <cellStyle name="Normal 12 4 9" xfId="8822" xr:uid="{00000000-0005-0000-0000-000059370000}"/>
    <cellStyle name="Normal 12 4 9 2" xfId="21442" xr:uid="{00000000-0005-0000-0000-00005A370000}"/>
    <cellStyle name="Normal 12 4 9 2 2" xfId="56658" xr:uid="{00000000-0005-0000-0000-00005B370000}"/>
    <cellStyle name="Normal 12 4 9 3" xfId="44061" xr:uid="{00000000-0005-0000-0000-00005C370000}"/>
    <cellStyle name="Normal 12 4 9 4" xfId="34047" xr:uid="{00000000-0005-0000-0000-00005D370000}"/>
    <cellStyle name="Normal 12 5" xfId="2941" xr:uid="{00000000-0005-0000-0000-00005E370000}"/>
    <cellStyle name="Normal 12 5 10" xfId="25324" xr:uid="{00000000-0005-0000-0000-00005F370000}"/>
    <cellStyle name="Normal 12 5 11" xfId="60859" xr:uid="{00000000-0005-0000-0000-000060370000}"/>
    <cellStyle name="Normal 12 5 2" xfId="4756" xr:uid="{00000000-0005-0000-0000-000061370000}"/>
    <cellStyle name="Normal 12 5 2 2" xfId="17402" xr:uid="{00000000-0005-0000-0000-000062370000}"/>
    <cellStyle name="Normal 12 5 2 2 2" xfId="52618" xr:uid="{00000000-0005-0000-0000-000063370000}"/>
    <cellStyle name="Normal 12 5 2 2 3" xfId="30007" xr:uid="{00000000-0005-0000-0000-000064370000}"/>
    <cellStyle name="Normal 12 5 2 3" xfId="13848" xr:uid="{00000000-0005-0000-0000-000065370000}"/>
    <cellStyle name="Normal 12 5 2 3 2" xfId="49066" xr:uid="{00000000-0005-0000-0000-000066370000}"/>
    <cellStyle name="Normal 12 5 2 4" xfId="40021" xr:uid="{00000000-0005-0000-0000-000067370000}"/>
    <cellStyle name="Normal 12 5 2 5" xfId="26455" xr:uid="{00000000-0005-0000-0000-000068370000}"/>
    <cellStyle name="Normal 12 5 3" xfId="6226" xr:uid="{00000000-0005-0000-0000-000069370000}"/>
    <cellStyle name="Normal 12 5 3 2" xfId="18856" xr:uid="{00000000-0005-0000-0000-00006A370000}"/>
    <cellStyle name="Normal 12 5 3 2 2" xfId="54072" xr:uid="{00000000-0005-0000-0000-00006B370000}"/>
    <cellStyle name="Normal 12 5 3 3" xfId="41475" xr:uid="{00000000-0005-0000-0000-00006C370000}"/>
    <cellStyle name="Normal 12 5 3 4" xfId="31461" xr:uid="{00000000-0005-0000-0000-00006D370000}"/>
    <cellStyle name="Normal 12 5 4" xfId="7685" xr:uid="{00000000-0005-0000-0000-00006E370000}"/>
    <cellStyle name="Normal 12 5 4 2" xfId="20310" xr:uid="{00000000-0005-0000-0000-00006F370000}"/>
    <cellStyle name="Normal 12 5 4 2 2" xfId="55526" xr:uid="{00000000-0005-0000-0000-000070370000}"/>
    <cellStyle name="Normal 12 5 4 3" xfId="42929" xr:uid="{00000000-0005-0000-0000-000071370000}"/>
    <cellStyle name="Normal 12 5 4 4" xfId="32915" xr:uid="{00000000-0005-0000-0000-000072370000}"/>
    <cellStyle name="Normal 12 5 5" xfId="9466" xr:uid="{00000000-0005-0000-0000-000073370000}"/>
    <cellStyle name="Normal 12 5 5 2" xfId="22086" xr:uid="{00000000-0005-0000-0000-000074370000}"/>
    <cellStyle name="Normal 12 5 5 2 2" xfId="57302" xr:uid="{00000000-0005-0000-0000-000075370000}"/>
    <cellStyle name="Normal 12 5 5 3" xfId="44705" xr:uid="{00000000-0005-0000-0000-000076370000}"/>
    <cellStyle name="Normal 12 5 5 4" xfId="34691" xr:uid="{00000000-0005-0000-0000-000077370000}"/>
    <cellStyle name="Normal 12 5 6" xfId="11259" xr:uid="{00000000-0005-0000-0000-000078370000}"/>
    <cellStyle name="Normal 12 5 6 2" xfId="23862" xr:uid="{00000000-0005-0000-0000-000079370000}"/>
    <cellStyle name="Normal 12 5 6 2 2" xfId="59078" xr:uid="{00000000-0005-0000-0000-00007A370000}"/>
    <cellStyle name="Normal 12 5 6 3" xfId="46481" xr:uid="{00000000-0005-0000-0000-00007B370000}"/>
    <cellStyle name="Normal 12 5 6 4" xfId="36467" xr:uid="{00000000-0005-0000-0000-00007C370000}"/>
    <cellStyle name="Normal 12 5 7" xfId="15626" xr:uid="{00000000-0005-0000-0000-00007D370000}"/>
    <cellStyle name="Normal 12 5 7 2" xfId="50842" xr:uid="{00000000-0005-0000-0000-00007E370000}"/>
    <cellStyle name="Normal 12 5 7 3" xfId="28231" xr:uid="{00000000-0005-0000-0000-00007F370000}"/>
    <cellStyle name="Normal 12 5 8" xfId="12717" xr:uid="{00000000-0005-0000-0000-000080370000}"/>
    <cellStyle name="Normal 12 5 8 2" xfId="47935" xr:uid="{00000000-0005-0000-0000-000081370000}"/>
    <cellStyle name="Normal 12 5 9" xfId="38245" xr:uid="{00000000-0005-0000-0000-000082370000}"/>
    <cellStyle name="Normal 12 6" xfId="2779" xr:uid="{00000000-0005-0000-0000-000083370000}"/>
    <cellStyle name="Normal 12 6 10" xfId="25172" xr:uid="{00000000-0005-0000-0000-000084370000}"/>
    <cellStyle name="Normal 12 6 11" xfId="60707" xr:uid="{00000000-0005-0000-0000-000085370000}"/>
    <cellStyle name="Normal 12 6 2" xfId="4604" xr:uid="{00000000-0005-0000-0000-000086370000}"/>
    <cellStyle name="Normal 12 6 2 2" xfId="17250" xr:uid="{00000000-0005-0000-0000-000087370000}"/>
    <cellStyle name="Normal 12 6 2 2 2" xfId="52466" xr:uid="{00000000-0005-0000-0000-000088370000}"/>
    <cellStyle name="Normal 12 6 2 2 3" xfId="29855" xr:uid="{00000000-0005-0000-0000-000089370000}"/>
    <cellStyle name="Normal 12 6 2 3" xfId="13696" xr:uid="{00000000-0005-0000-0000-00008A370000}"/>
    <cellStyle name="Normal 12 6 2 3 2" xfId="48914" xr:uid="{00000000-0005-0000-0000-00008B370000}"/>
    <cellStyle name="Normal 12 6 2 4" xfId="39869" xr:uid="{00000000-0005-0000-0000-00008C370000}"/>
    <cellStyle name="Normal 12 6 2 5" xfId="26303" xr:uid="{00000000-0005-0000-0000-00008D370000}"/>
    <cellStyle name="Normal 12 6 3" xfId="6074" xr:uid="{00000000-0005-0000-0000-00008E370000}"/>
    <cellStyle name="Normal 12 6 3 2" xfId="18704" xr:uid="{00000000-0005-0000-0000-00008F370000}"/>
    <cellStyle name="Normal 12 6 3 2 2" xfId="53920" xr:uid="{00000000-0005-0000-0000-000090370000}"/>
    <cellStyle name="Normal 12 6 3 3" xfId="41323" xr:uid="{00000000-0005-0000-0000-000091370000}"/>
    <cellStyle name="Normal 12 6 3 4" xfId="31309" xr:uid="{00000000-0005-0000-0000-000092370000}"/>
    <cellStyle name="Normal 12 6 4" xfId="7533" xr:uid="{00000000-0005-0000-0000-000093370000}"/>
    <cellStyle name="Normal 12 6 4 2" xfId="20158" xr:uid="{00000000-0005-0000-0000-000094370000}"/>
    <cellStyle name="Normal 12 6 4 2 2" xfId="55374" xr:uid="{00000000-0005-0000-0000-000095370000}"/>
    <cellStyle name="Normal 12 6 4 3" xfId="42777" xr:uid="{00000000-0005-0000-0000-000096370000}"/>
    <cellStyle name="Normal 12 6 4 4" xfId="32763" xr:uid="{00000000-0005-0000-0000-000097370000}"/>
    <cellStyle name="Normal 12 6 5" xfId="9314" xr:uid="{00000000-0005-0000-0000-000098370000}"/>
    <cellStyle name="Normal 12 6 5 2" xfId="21934" xr:uid="{00000000-0005-0000-0000-000099370000}"/>
    <cellStyle name="Normal 12 6 5 2 2" xfId="57150" xr:uid="{00000000-0005-0000-0000-00009A370000}"/>
    <cellStyle name="Normal 12 6 5 3" xfId="44553" xr:uid="{00000000-0005-0000-0000-00009B370000}"/>
    <cellStyle name="Normal 12 6 5 4" xfId="34539" xr:uid="{00000000-0005-0000-0000-00009C370000}"/>
    <cellStyle name="Normal 12 6 6" xfId="11107" xr:uid="{00000000-0005-0000-0000-00009D370000}"/>
    <cellStyle name="Normal 12 6 6 2" xfId="23710" xr:uid="{00000000-0005-0000-0000-00009E370000}"/>
    <cellStyle name="Normal 12 6 6 2 2" xfId="58926" xr:uid="{00000000-0005-0000-0000-00009F370000}"/>
    <cellStyle name="Normal 12 6 6 3" xfId="46329" xr:uid="{00000000-0005-0000-0000-0000A0370000}"/>
    <cellStyle name="Normal 12 6 6 4" xfId="36315" xr:uid="{00000000-0005-0000-0000-0000A1370000}"/>
    <cellStyle name="Normal 12 6 7" xfId="15474" xr:uid="{00000000-0005-0000-0000-0000A2370000}"/>
    <cellStyle name="Normal 12 6 7 2" xfId="50690" xr:uid="{00000000-0005-0000-0000-0000A3370000}"/>
    <cellStyle name="Normal 12 6 7 3" xfId="28079" xr:uid="{00000000-0005-0000-0000-0000A4370000}"/>
    <cellStyle name="Normal 12 6 8" xfId="12565" xr:uid="{00000000-0005-0000-0000-0000A5370000}"/>
    <cellStyle name="Normal 12 6 8 2" xfId="47783" xr:uid="{00000000-0005-0000-0000-0000A6370000}"/>
    <cellStyle name="Normal 12 6 9" xfId="38093" xr:uid="{00000000-0005-0000-0000-0000A7370000}"/>
    <cellStyle name="Normal 12 7" xfId="3294" xr:uid="{00000000-0005-0000-0000-0000A8370000}"/>
    <cellStyle name="Normal 12 7 10" xfId="26790" xr:uid="{00000000-0005-0000-0000-0000A9370000}"/>
    <cellStyle name="Normal 12 7 11" xfId="61194" xr:uid="{00000000-0005-0000-0000-0000AA370000}"/>
    <cellStyle name="Normal 12 7 2" xfId="5091" xr:uid="{00000000-0005-0000-0000-0000AB370000}"/>
    <cellStyle name="Normal 12 7 2 2" xfId="17737" xr:uid="{00000000-0005-0000-0000-0000AC370000}"/>
    <cellStyle name="Normal 12 7 2 2 2" xfId="52953" xr:uid="{00000000-0005-0000-0000-0000AD370000}"/>
    <cellStyle name="Normal 12 7 2 3" xfId="40356" xr:uid="{00000000-0005-0000-0000-0000AE370000}"/>
    <cellStyle name="Normal 12 7 2 4" xfId="30342" xr:uid="{00000000-0005-0000-0000-0000AF370000}"/>
    <cellStyle name="Normal 12 7 3" xfId="6561" xr:uid="{00000000-0005-0000-0000-0000B0370000}"/>
    <cellStyle name="Normal 12 7 3 2" xfId="19191" xr:uid="{00000000-0005-0000-0000-0000B1370000}"/>
    <cellStyle name="Normal 12 7 3 2 2" xfId="54407" xr:uid="{00000000-0005-0000-0000-0000B2370000}"/>
    <cellStyle name="Normal 12 7 3 3" xfId="41810" xr:uid="{00000000-0005-0000-0000-0000B3370000}"/>
    <cellStyle name="Normal 12 7 3 4" xfId="31796" xr:uid="{00000000-0005-0000-0000-0000B4370000}"/>
    <cellStyle name="Normal 12 7 4" xfId="8020" xr:uid="{00000000-0005-0000-0000-0000B5370000}"/>
    <cellStyle name="Normal 12 7 4 2" xfId="20645" xr:uid="{00000000-0005-0000-0000-0000B6370000}"/>
    <cellStyle name="Normal 12 7 4 2 2" xfId="55861" xr:uid="{00000000-0005-0000-0000-0000B7370000}"/>
    <cellStyle name="Normal 12 7 4 3" xfId="43264" xr:uid="{00000000-0005-0000-0000-0000B8370000}"/>
    <cellStyle name="Normal 12 7 4 4" xfId="33250" xr:uid="{00000000-0005-0000-0000-0000B9370000}"/>
    <cellStyle name="Normal 12 7 5" xfId="9801" xr:uid="{00000000-0005-0000-0000-0000BA370000}"/>
    <cellStyle name="Normal 12 7 5 2" xfId="22421" xr:uid="{00000000-0005-0000-0000-0000BB370000}"/>
    <cellStyle name="Normal 12 7 5 2 2" xfId="57637" xr:uid="{00000000-0005-0000-0000-0000BC370000}"/>
    <cellStyle name="Normal 12 7 5 3" xfId="45040" xr:uid="{00000000-0005-0000-0000-0000BD370000}"/>
    <cellStyle name="Normal 12 7 5 4" xfId="35026" xr:uid="{00000000-0005-0000-0000-0000BE370000}"/>
    <cellStyle name="Normal 12 7 6" xfId="11594" xr:uid="{00000000-0005-0000-0000-0000BF370000}"/>
    <cellStyle name="Normal 12 7 6 2" xfId="24197" xr:uid="{00000000-0005-0000-0000-0000C0370000}"/>
    <cellStyle name="Normal 12 7 6 2 2" xfId="59413" xr:uid="{00000000-0005-0000-0000-0000C1370000}"/>
    <cellStyle name="Normal 12 7 6 3" xfId="46816" xr:uid="{00000000-0005-0000-0000-0000C2370000}"/>
    <cellStyle name="Normal 12 7 6 4" xfId="36802" xr:uid="{00000000-0005-0000-0000-0000C3370000}"/>
    <cellStyle name="Normal 12 7 7" xfId="15961" xr:uid="{00000000-0005-0000-0000-0000C4370000}"/>
    <cellStyle name="Normal 12 7 7 2" xfId="51177" xr:uid="{00000000-0005-0000-0000-0000C5370000}"/>
    <cellStyle name="Normal 12 7 7 3" xfId="28566" xr:uid="{00000000-0005-0000-0000-0000C6370000}"/>
    <cellStyle name="Normal 12 7 8" xfId="14183" xr:uid="{00000000-0005-0000-0000-0000C7370000}"/>
    <cellStyle name="Normal 12 7 8 2" xfId="49401" xr:uid="{00000000-0005-0000-0000-0000C8370000}"/>
    <cellStyle name="Normal 12 7 9" xfId="38580" xr:uid="{00000000-0005-0000-0000-0000C9370000}"/>
    <cellStyle name="Normal 12 8" xfId="2449" xr:uid="{00000000-0005-0000-0000-0000CA370000}"/>
    <cellStyle name="Normal 12 8 10" xfId="25981" xr:uid="{00000000-0005-0000-0000-0000CB370000}"/>
    <cellStyle name="Normal 12 8 11" xfId="60385" xr:uid="{00000000-0005-0000-0000-0000CC370000}"/>
    <cellStyle name="Normal 12 8 2" xfId="4282" xr:uid="{00000000-0005-0000-0000-0000CD370000}"/>
    <cellStyle name="Normal 12 8 2 2" xfId="16928" xr:uid="{00000000-0005-0000-0000-0000CE370000}"/>
    <cellStyle name="Normal 12 8 2 2 2" xfId="52144" xr:uid="{00000000-0005-0000-0000-0000CF370000}"/>
    <cellStyle name="Normal 12 8 2 3" xfId="39547" xr:uid="{00000000-0005-0000-0000-0000D0370000}"/>
    <cellStyle name="Normal 12 8 2 4" xfId="29533" xr:uid="{00000000-0005-0000-0000-0000D1370000}"/>
    <cellStyle name="Normal 12 8 3" xfId="5752" xr:uid="{00000000-0005-0000-0000-0000D2370000}"/>
    <cellStyle name="Normal 12 8 3 2" xfId="18382" xr:uid="{00000000-0005-0000-0000-0000D3370000}"/>
    <cellStyle name="Normal 12 8 3 2 2" xfId="53598" xr:uid="{00000000-0005-0000-0000-0000D4370000}"/>
    <cellStyle name="Normal 12 8 3 3" xfId="41001" xr:uid="{00000000-0005-0000-0000-0000D5370000}"/>
    <cellStyle name="Normal 12 8 3 4" xfId="30987" xr:uid="{00000000-0005-0000-0000-0000D6370000}"/>
    <cellStyle name="Normal 12 8 4" xfId="7211" xr:uid="{00000000-0005-0000-0000-0000D7370000}"/>
    <cellStyle name="Normal 12 8 4 2" xfId="19836" xr:uid="{00000000-0005-0000-0000-0000D8370000}"/>
    <cellStyle name="Normal 12 8 4 2 2" xfId="55052" xr:uid="{00000000-0005-0000-0000-0000D9370000}"/>
    <cellStyle name="Normal 12 8 4 3" xfId="42455" xr:uid="{00000000-0005-0000-0000-0000DA370000}"/>
    <cellStyle name="Normal 12 8 4 4" xfId="32441" xr:uid="{00000000-0005-0000-0000-0000DB370000}"/>
    <cellStyle name="Normal 12 8 5" xfId="8992" xr:uid="{00000000-0005-0000-0000-0000DC370000}"/>
    <cellStyle name="Normal 12 8 5 2" xfId="21612" xr:uid="{00000000-0005-0000-0000-0000DD370000}"/>
    <cellStyle name="Normal 12 8 5 2 2" xfId="56828" xr:uid="{00000000-0005-0000-0000-0000DE370000}"/>
    <cellStyle name="Normal 12 8 5 3" xfId="44231" xr:uid="{00000000-0005-0000-0000-0000DF370000}"/>
    <cellStyle name="Normal 12 8 5 4" xfId="34217" xr:uid="{00000000-0005-0000-0000-0000E0370000}"/>
    <cellStyle name="Normal 12 8 6" xfId="10785" xr:uid="{00000000-0005-0000-0000-0000E1370000}"/>
    <cellStyle name="Normal 12 8 6 2" xfId="23388" xr:uid="{00000000-0005-0000-0000-0000E2370000}"/>
    <cellStyle name="Normal 12 8 6 2 2" xfId="58604" xr:uid="{00000000-0005-0000-0000-0000E3370000}"/>
    <cellStyle name="Normal 12 8 6 3" xfId="46007" xr:uid="{00000000-0005-0000-0000-0000E4370000}"/>
    <cellStyle name="Normal 12 8 6 4" xfId="35993" xr:uid="{00000000-0005-0000-0000-0000E5370000}"/>
    <cellStyle name="Normal 12 8 7" xfId="15152" xr:uid="{00000000-0005-0000-0000-0000E6370000}"/>
    <cellStyle name="Normal 12 8 7 2" xfId="50368" xr:uid="{00000000-0005-0000-0000-0000E7370000}"/>
    <cellStyle name="Normal 12 8 7 3" xfId="27757" xr:uid="{00000000-0005-0000-0000-0000E8370000}"/>
    <cellStyle name="Normal 12 8 8" xfId="13374" xr:uid="{00000000-0005-0000-0000-0000E9370000}"/>
    <cellStyle name="Normal 12 8 8 2" xfId="48592" xr:uid="{00000000-0005-0000-0000-0000EA370000}"/>
    <cellStyle name="Normal 12 8 9" xfId="37771" xr:uid="{00000000-0005-0000-0000-0000EB370000}"/>
    <cellStyle name="Normal 12 9" xfId="3618" xr:uid="{00000000-0005-0000-0000-0000EC370000}"/>
    <cellStyle name="Normal 12 9 2" xfId="8343" xr:uid="{00000000-0005-0000-0000-0000ED370000}"/>
    <cellStyle name="Normal 12 9 2 2" xfId="20968" xr:uid="{00000000-0005-0000-0000-0000EE370000}"/>
    <cellStyle name="Normal 12 9 2 2 2" xfId="56184" xr:uid="{00000000-0005-0000-0000-0000EF370000}"/>
    <cellStyle name="Normal 12 9 2 3" xfId="43587" xr:uid="{00000000-0005-0000-0000-0000F0370000}"/>
    <cellStyle name="Normal 12 9 2 4" xfId="33573" xr:uid="{00000000-0005-0000-0000-0000F1370000}"/>
    <cellStyle name="Normal 12 9 3" xfId="10124" xr:uid="{00000000-0005-0000-0000-0000F2370000}"/>
    <cellStyle name="Normal 12 9 3 2" xfId="22744" xr:uid="{00000000-0005-0000-0000-0000F3370000}"/>
    <cellStyle name="Normal 12 9 3 2 2" xfId="57960" xr:uid="{00000000-0005-0000-0000-0000F4370000}"/>
    <cellStyle name="Normal 12 9 3 3" xfId="45363" xr:uid="{00000000-0005-0000-0000-0000F5370000}"/>
    <cellStyle name="Normal 12 9 3 4" xfId="35349" xr:uid="{00000000-0005-0000-0000-0000F6370000}"/>
    <cellStyle name="Normal 12 9 4" xfId="11919" xr:uid="{00000000-0005-0000-0000-0000F7370000}"/>
    <cellStyle name="Normal 12 9 4 2" xfId="24520" xr:uid="{00000000-0005-0000-0000-0000F8370000}"/>
    <cellStyle name="Normal 12 9 4 2 2" xfId="59736" xr:uid="{00000000-0005-0000-0000-0000F9370000}"/>
    <cellStyle name="Normal 12 9 4 3" xfId="47139" xr:uid="{00000000-0005-0000-0000-0000FA370000}"/>
    <cellStyle name="Normal 12 9 4 4" xfId="37125" xr:uid="{00000000-0005-0000-0000-0000FB370000}"/>
    <cellStyle name="Normal 12 9 5" xfId="16284" xr:uid="{00000000-0005-0000-0000-0000FC370000}"/>
    <cellStyle name="Normal 12 9 5 2" xfId="51500" xr:uid="{00000000-0005-0000-0000-0000FD370000}"/>
    <cellStyle name="Normal 12 9 5 3" xfId="28889" xr:uid="{00000000-0005-0000-0000-0000FE370000}"/>
    <cellStyle name="Normal 12 9 6" xfId="14506" xr:uid="{00000000-0005-0000-0000-0000FF370000}"/>
    <cellStyle name="Normal 12 9 6 2" xfId="49724" xr:uid="{00000000-0005-0000-0000-000000380000}"/>
    <cellStyle name="Normal 12 9 7" xfId="38903" xr:uid="{00000000-0005-0000-0000-000001380000}"/>
    <cellStyle name="Normal 12 9 8" xfId="27113" xr:uid="{00000000-0005-0000-0000-000002380000}"/>
    <cellStyle name="Normal 12_District Target Attainment" xfId="1015" xr:uid="{00000000-0005-0000-0000-000003380000}"/>
    <cellStyle name="Normal 13" xfId="1016" xr:uid="{00000000-0005-0000-0000-000004380000}"/>
    <cellStyle name="Normal 13 10" xfId="3944" xr:uid="{00000000-0005-0000-0000-000005380000}"/>
    <cellStyle name="Normal 13 10 2" xfId="16607" xr:uid="{00000000-0005-0000-0000-000006380000}"/>
    <cellStyle name="Normal 13 10 2 2" xfId="51823" xr:uid="{00000000-0005-0000-0000-000007380000}"/>
    <cellStyle name="Normal 13 10 2 3" xfId="29212" xr:uid="{00000000-0005-0000-0000-000008380000}"/>
    <cellStyle name="Normal 13 10 3" xfId="13053" xr:uid="{00000000-0005-0000-0000-000009380000}"/>
    <cellStyle name="Normal 13 10 3 2" xfId="48271" xr:uid="{00000000-0005-0000-0000-00000A380000}"/>
    <cellStyle name="Normal 13 10 4" xfId="39226" xr:uid="{00000000-0005-0000-0000-00000B380000}"/>
    <cellStyle name="Normal 13 10 5" xfId="25660" xr:uid="{00000000-0005-0000-0000-00000C380000}"/>
    <cellStyle name="Normal 13 11" xfId="5430" xr:uid="{00000000-0005-0000-0000-00000D380000}"/>
    <cellStyle name="Normal 13 11 2" xfId="18061" xr:uid="{00000000-0005-0000-0000-00000E380000}"/>
    <cellStyle name="Normal 13 11 2 2" xfId="53277" xr:uid="{00000000-0005-0000-0000-00000F380000}"/>
    <cellStyle name="Normal 13 11 3" xfId="40680" xr:uid="{00000000-0005-0000-0000-000010380000}"/>
    <cellStyle name="Normal 13 11 4" xfId="30666" xr:uid="{00000000-0005-0000-0000-000011380000}"/>
    <cellStyle name="Normal 13 12" xfId="6886" xr:uid="{00000000-0005-0000-0000-000012380000}"/>
    <cellStyle name="Normal 13 12 2" xfId="19515" xr:uid="{00000000-0005-0000-0000-000013380000}"/>
    <cellStyle name="Normal 13 12 2 2" xfId="54731" xr:uid="{00000000-0005-0000-0000-000014380000}"/>
    <cellStyle name="Normal 13 12 3" xfId="42134" xr:uid="{00000000-0005-0000-0000-000015380000}"/>
    <cellStyle name="Normal 13 12 4" xfId="32120" xr:uid="{00000000-0005-0000-0000-000016380000}"/>
    <cellStyle name="Normal 13 13" xfId="8668" xr:uid="{00000000-0005-0000-0000-000017380000}"/>
    <cellStyle name="Normal 13 13 2" xfId="21291" xr:uid="{00000000-0005-0000-0000-000018380000}"/>
    <cellStyle name="Normal 13 13 2 2" xfId="56507" xr:uid="{00000000-0005-0000-0000-000019380000}"/>
    <cellStyle name="Normal 13 13 3" xfId="43910" xr:uid="{00000000-0005-0000-0000-00001A380000}"/>
    <cellStyle name="Normal 13 13 4" xfId="33896" xr:uid="{00000000-0005-0000-0000-00001B380000}"/>
    <cellStyle name="Normal 13 14" xfId="10526" xr:uid="{00000000-0005-0000-0000-00001C380000}"/>
    <cellStyle name="Normal 13 14 2" xfId="23137" xr:uid="{00000000-0005-0000-0000-00001D380000}"/>
    <cellStyle name="Normal 13 14 2 2" xfId="58353" xr:uid="{00000000-0005-0000-0000-00001E380000}"/>
    <cellStyle name="Normal 13 14 3" xfId="45756" xr:uid="{00000000-0005-0000-0000-00001F380000}"/>
    <cellStyle name="Normal 13 14 4" xfId="35742" xr:uid="{00000000-0005-0000-0000-000020380000}"/>
    <cellStyle name="Normal 13 15" xfId="14829" xr:uid="{00000000-0005-0000-0000-000021380000}"/>
    <cellStyle name="Normal 13 15 2" xfId="50047" xr:uid="{00000000-0005-0000-0000-000022380000}"/>
    <cellStyle name="Normal 13 15 3" xfId="27436" xr:uid="{00000000-0005-0000-0000-000023380000}"/>
    <cellStyle name="Normal 13 16" xfId="12243" xr:uid="{00000000-0005-0000-0000-000024380000}"/>
    <cellStyle name="Normal 13 16 2" xfId="47462" xr:uid="{00000000-0005-0000-0000-000025380000}"/>
    <cellStyle name="Normal 13 17" xfId="37448" xr:uid="{00000000-0005-0000-0000-000026380000}"/>
    <cellStyle name="Normal 13 18" xfId="24850" xr:uid="{00000000-0005-0000-0000-000027380000}"/>
    <cellStyle name="Normal 13 19" xfId="60063" xr:uid="{00000000-0005-0000-0000-000028380000}"/>
    <cellStyle name="Normal 13 2" xfId="1017" xr:uid="{00000000-0005-0000-0000-000029380000}"/>
    <cellStyle name="Normal 13 2 10" xfId="5460" xr:uid="{00000000-0005-0000-0000-00002A380000}"/>
    <cellStyle name="Normal 13 2 10 2" xfId="18090" xr:uid="{00000000-0005-0000-0000-00002B380000}"/>
    <cellStyle name="Normal 13 2 10 2 2" xfId="53306" xr:uid="{00000000-0005-0000-0000-00002C380000}"/>
    <cellStyle name="Normal 13 2 10 3" xfId="40709" xr:uid="{00000000-0005-0000-0000-00002D380000}"/>
    <cellStyle name="Normal 13 2 10 4" xfId="30695" xr:uid="{00000000-0005-0000-0000-00002E380000}"/>
    <cellStyle name="Normal 13 2 11" xfId="6916" xr:uid="{00000000-0005-0000-0000-00002F380000}"/>
    <cellStyle name="Normal 13 2 11 2" xfId="19544" xr:uid="{00000000-0005-0000-0000-000030380000}"/>
    <cellStyle name="Normal 13 2 11 2 2" xfId="54760" xr:uid="{00000000-0005-0000-0000-000031380000}"/>
    <cellStyle name="Normal 13 2 11 3" xfId="42163" xr:uid="{00000000-0005-0000-0000-000032380000}"/>
    <cellStyle name="Normal 13 2 11 4" xfId="32149" xr:uid="{00000000-0005-0000-0000-000033380000}"/>
    <cellStyle name="Normal 13 2 12" xfId="8698" xr:uid="{00000000-0005-0000-0000-000034380000}"/>
    <cellStyle name="Normal 13 2 12 2" xfId="21320" xr:uid="{00000000-0005-0000-0000-000035380000}"/>
    <cellStyle name="Normal 13 2 12 2 2" xfId="56536" xr:uid="{00000000-0005-0000-0000-000036380000}"/>
    <cellStyle name="Normal 13 2 12 3" xfId="43939" xr:uid="{00000000-0005-0000-0000-000037380000}"/>
    <cellStyle name="Normal 13 2 12 4" xfId="33925" xr:uid="{00000000-0005-0000-0000-000038380000}"/>
    <cellStyle name="Normal 13 2 13" xfId="10527" xr:uid="{00000000-0005-0000-0000-000039380000}"/>
    <cellStyle name="Normal 13 2 13 2" xfId="23138" xr:uid="{00000000-0005-0000-0000-00003A380000}"/>
    <cellStyle name="Normal 13 2 13 2 2" xfId="58354" xr:uid="{00000000-0005-0000-0000-00003B380000}"/>
    <cellStyle name="Normal 13 2 13 3" xfId="45757" xr:uid="{00000000-0005-0000-0000-00003C380000}"/>
    <cellStyle name="Normal 13 2 13 4" xfId="35743" xr:uid="{00000000-0005-0000-0000-00003D380000}"/>
    <cellStyle name="Normal 13 2 14" xfId="14859" xr:uid="{00000000-0005-0000-0000-00003E380000}"/>
    <cellStyle name="Normal 13 2 14 2" xfId="50076" xr:uid="{00000000-0005-0000-0000-00003F380000}"/>
    <cellStyle name="Normal 13 2 14 3" xfId="27465" xr:uid="{00000000-0005-0000-0000-000040380000}"/>
    <cellStyle name="Normal 13 2 15" xfId="12273" xr:uid="{00000000-0005-0000-0000-000041380000}"/>
    <cellStyle name="Normal 13 2 15 2" xfId="47491" xr:uid="{00000000-0005-0000-0000-000042380000}"/>
    <cellStyle name="Normal 13 2 16" xfId="37478" xr:uid="{00000000-0005-0000-0000-000043380000}"/>
    <cellStyle name="Normal 13 2 17" xfId="24880" xr:uid="{00000000-0005-0000-0000-000044380000}"/>
    <cellStyle name="Normal 13 2 18" xfId="60093" xr:uid="{00000000-0005-0000-0000-000045380000}"/>
    <cellStyle name="Normal 13 2 2" xfId="1018" xr:uid="{00000000-0005-0000-0000-000046380000}"/>
    <cellStyle name="Normal 13 2 2 10" xfId="6990" xr:uid="{00000000-0005-0000-0000-000047380000}"/>
    <cellStyle name="Normal 13 2 2 10 2" xfId="19616" xr:uid="{00000000-0005-0000-0000-000048380000}"/>
    <cellStyle name="Normal 13 2 2 10 2 2" xfId="54832" xr:uid="{00000000-0005-0000-0000-000049380000}"/>
    <cellStyle name="Normal 13 2 2 10 3" xfId="42235" xr:uid="{00000000-0005-0000-0000-00004A380000}"/>
    <cellStyle name="Normal 13 2 2 10 4" xfId="32221" xr:uid="{00000000-0005-0000-0000-00004B380000}"/>
    <cellStyle name="Normal 13 2 2 11" xfId="8771" xr:uid="{00000000-0005-0000-0000-00004C380000}"/>
    <cellStyle name="Normal 13 2 2 11 2" xfId="21392" xr:uid="{00000000-0005-0000-0000-00004D380000}"/>
    <cellStyle name="Normal 13 2 2 11 2 2" xfId="56608" xr:uid="{00000000-0005-0000-0000-00004E380000}"/>
    <cellStyle name="Normal 13 2 2 11 3" xfId="44011" xr:uid="{00000000-0005-0000-0000-00004F380000}"/>
    <cellStyle name="Normal 13 2 2 11 4" xfId="33997" xr:uid="{00000000-0005-0000-0000-000050380000}"/>
    <cellStyle name="Normal 13 2 2 12" xfId="10528" xr:uid="{00000000-0005-0000-0000-000051380000}"/>
    <cellStyle name="Normal 13 2 2 12 2" xfId="23139" xr:uid="{00000000-0005-0000-0000-000052380000}"/>
    <cellStyle name="Normal 13 2 2 12 2 2" xfId="58355" xr:uid="{00000000-0005-0000-0000-000053380000}"/>
    <cellStyle name="Normal 13 2 2 12 3" xfId="45758" xr:uid="{00000000-0005-0000-0000-000054380000}"/>
    <cellStyle name="Normal 13 2 2 12 4" xfId="35744" xr:uid="{00000000-0005-0000-0000-000055380000}"/>
    <cellStyle name="Normal 13 2 2 13" xfId="14931" xr:uid="{00000000-0005-0000-0000-000056380000}"/>
    <cellStyle name="Normal 13 2 2 13 2" xfId="50148" xr:uid="{00000000-0005-0000-0000-000057380000}"/>
    <cellStyle name="Normal 13 2 2 13 3" xfId="27537" xr:uid="{00000000-0005-0000-0000-000058380000}"/>
    <cellStyle name="Normal 13 2 2 14" xfId="12345" xr:uid="{00000000-0005-0000-0000-000059380000}"/>
    <cellStyle name="Normal 13 2 2 14 2" xfId="47563" xr:uid="{00000000-0005-0000-0000-00005A380000}"/>
    <cellStyle name="Normal 13 2 2 15" xfId="37550" xr:uid="{00000000-0005-0000-0000-00005B380000}"/>
    <cellStyle name="Normal 13 2 2 16" xfId="24952" xr:uid="{00000000-0005-0000-0000-00005C380000}"/>
    <cellStyle name="Normal 13 2 2 17" xfId="60165" xr:uid="{00000000-0005-0000-0000-00005D380000}"/>
    <cellStyle name="Normal 13 2 2 2" xfId="1019" xr:uid="{00000000-0005-0000-0000-00005E380000}"/>
    <cellStyle name="Normal 13 2 2 2 10" xfId="10529" xr:uid="{00000000-0005-0000-0000-00005F380000}"/>
    <cellStyle name="Normal 13 2 2 2 10 2" xfId="23140" xr:uid="{00000000-0005-0000-0000-000060380000}"/>
    <cellStyle name="Normal 13 2 2 2 10 2 2" xfId="58356" xr:uid="{00000000-0005-0000-0000-000061380000}"/>
    <cellStyle name="Normal 13 2 2 2 10 3" xfId="45759" xr:uid="{00000000-0005-0000-0000-000062380000}"/>
    <cellStyle name="Normal 13 2 2 2 10 4" xfId="35745" xr:uid="{00000000-0005-0000-0000-000063380000}"/>
    <cellStyle name="Normal 13 2 2 2 11" xfId="15086" xr:uid="{00000000-0005-0000-0000-000064380000}"/>
    <cellStyle name="Normal 13 2 2 2 11 2" xfId="50302" xr:uid="{00000000-0005-0000-0000-000065380000}"/>
    <cellStyle name="Normal 13 2 2 2 11 3" xfId="27691" xr:uid="{00000000-0005-0000-0000-000066380000}"/>
    <cellStyle name="Normal 13 2 2 2 12" xfId="12499" xr:uid="{00000000-0005-0000-0000-000067380000}"/>
    <cellStyle name="Normal 13 2 2 2 12 2" xfId="47717" xr:uid="{00000000-0005-0000-0000-000068380000}"/>
    <cellStyle name="Normal 13 2 2 2 13" xfId="37705" xr:uid="{00000000-0005-0000-0000-000069380000}"/>
    <cellStyle name="Normal 13 2 2 2 14" xfId="25106" xr:uid="{00000000-0005-0000-0000-00006A380000}"/>
    <cellStyle name="Normal 13 2 2 2 15" xfId="60319" xr:uid="{00000000-0005-0000-0000-00006B380000}"/>
    <cellStyle name="Normal 13 2 2 2 2" xfId="3222" xr:uid="{00000000-0005-0000-0000-00006C380000}"/>
    <cellStyle name="Normal 13 2 2 2 2 10" xfId="25590" xr:uid="{00000000-0005-0000-0000-00006D380000}"/>
    <cellStyle name="Normal 13 2 2 2 2 11" xfId="61125" xr:uid="{00000000-0005-0000-0000-00006E380000}"/>
    <cellStyle name="Normal 13 2 2 2 2 2" xfId="5022" xr:uid="{00000000-0005-0000-0000-00006F380000}"/>
    <cellStyle name="Normal 13 2 2 2 2 2 2" xfId="17668" xr:uid="{00000000-0005-0000-0000-000070380000}"/>
    <cellStyle name="Normal 13 2 2 2 2 2 2 2" xfId="52884" xr:uid="{00000000-0005-0000-0000-000071380000}"/>
    <cellStyle name="Normal 13 2 2 2 2 2 2 3" xfId="30273" xr:uid="{00000000-0005-0000-0000-000072380000}"/>
    <cellStyle name="Normal 13 2 2 2 2 2 3" xfId="14114" xr:uid="{00000000-0005-0000-0000-000073380000}"/>
    <cellStyle name="Normal 13 2 2 2 2 2 3 2" xfId="49332" xr:uid="{00000000-0005-0000-0000-000074380000}"/>
    <cellStyle name="Normal 13 2 2 2 2 2 4" xfId="40287" xr:uid="{00000000-0005-0000-0000-000075380000}"/>
    <cellStyle name="Normal 13 2 2 2 2 2 5" xfId="26721" xr:uid="{00000000-0005-0000-0000-000076380000}"/>
    <cellStyle name="Normal 13 2 2 2 2 3" xfId="6492" xr:uid="{00000000-0005-0000-0000-000077380000}"/>
    <cellStyle name="Normal 13 2 2 2 2 3 2" xfId="19122" xr:uid="{00000000-0005-0000-0000-000078380000}"/>
    <cellStyle name="Normal 13 2 2 2 2 3 2 2" xfId="54338" xr:uid="{00000000-0005-0000-0000-000079380000}"/>
    <cellStyle name="Normal 13 2 2 2 2 3 3" xfId="41741" xr:uid="{00000000-0005-0000-0000-00007A380000}"/>
    <cellStyle name="Normal 13 2 2 2 2 3 4" xfId="31727" xr:uid="{00000000-0005-0000-0000-00007B380000}"/>
    <cellStyle name="Normal 13 2 2 2 2 4" xfId="7951" xr:uid="{00000000-0005-0000-0000-00007C380000}"/>
    <cellStyle name="Normal 13 2 2 2 2 4 2" xfId="20576" xr:uid="{00000000-0005-0000-0000-00007D380000}"/>
    <cellStyle name="Normal 13 2 2 2 2 4 2 2" xfId="55792" xr:uid="{00000000-0005-0000-0000-00007E380000}"/>
    <cellStyle name="Normal 13 2 2 2 2 4 3" xfId="43195" xr:uid="{00000000-0005-0000-0000-00007F380000}"/>
    <cellStyle name="Normal 13 2 2 2 2 4 4" xfId="33181" xr:uid="{00000000-0005-0000-0000-000080380000}"/>
    <cellStyle name="Normal 13 2 2 2 2 5" xfId="9732" xr:uid="{00000000-0005-0000-0000-000081380000}"/>
    <cellStyle name="Normal 13 2 2 2 2 5 2" xfId="22352" xr:uid="{00000000-0005-0000-0000-000082380000}"/>
    <cellStyle name="Normal 13 2 2 2 2 5 2 2" xfId="57568" xr:uid="{00000000-0005-0000-0000-000083380000}"/>
    <cellStyle name="Normal 13 2 2 2 2 5 3" xfId="44971" xr:uid="{00000000-0005-0000-0000-000084380000}"/>
    <cellStyle name="Normal 13 2 2 2 2 5 4" xfId="34957" xr:uid="{00000000-0005-0000-0000-000085380000}"/>
    <cellStyle name="Normal 13 2 2 2 2 6" xfId="11525" xr:uid="{00000000-0005-0000-0000-000086380000}"/>
    <cellStyle name="Normal 13 2 2 2 2 6 2" xfId="24128" xr:uid="{00000000-0005-0000-0000-000087380000}"/>
    <cellStyle name="Normal 13 2 2 2 2 6 2 2" xfId="59344" xr:uid="{00000000-0005-0000-0000-000088380000}"/>
    <cellStyle name="Normal 13 2 2 2 2 6 3" xfId="46747" xr:uid="{00000000-0005-0000-0000-000089380000}"/>
    <cellStyle name="Normal 13 2 2 2 2 6 4" xfId="36733" xr:uid="{00000000-0005-0000-0000-00008A380000}"/>
    <cellStyle name="Normal 13 2 2 2 2 7" xfId="15892" xr:uid="{00000000-0005-0000-0000-00008B380000}"/>
    <cellStyle name="Normal 13 2 2 2 2 7 2" xfId="51108" xr:uid="{00000000-0005-0000-0000-00008C380000}"/>
    <cellStyle name="Normal 13 2 2 2 2 7 3" xfId="28497" xr:uid="{00000000-0005-0000-0000-00008D380000}"/>
    <cellStyle name="Normal 13 2 2 2 2 8" xfId="12983" xr:uid="{00000000-0005-0000-0000-00008E380000}"/>
    <cellStyle name="Normal 13 2 2 2 2 8 2" xfId="48201" xr:uid="{00000000-0005-0000-0000-00008F380000}"/>
    <cellStyle name="Normal 13 2 2 2 2 9" xfId="38511" xr:uid="{00000000-0005-0000-0000-000090380000}"/>
    <cellStyle name="Normal 13 2 2 2 3" xfId="3551" xr:uid="{00000000-0005-0000-0000-000091380000}"/>
    <cellStyle name="Normal 13 2 2 2 3 10" xfId="27046" xr:uid="{00000000-0005-0000-0000-000092380000}"/>
    <cellStyle name="Normal 13 2 2 2 3 11" xfId="61450" xr:uid="{00000000-0005-0000-0000-000093380000}"/>
    <cellStyle name="Normal 13 2 2 2 3 2" xfId="5347" xr:uid="{00000000-0005-0000-0000-000094380000}"/>
    <cellStyle name="Normal 13 2 2 2 3 2 2" xfId="17993" xr:uid="{00000000-0005-0000-0000-000095380000}"/>
    <cellStyle name="Normal 13 2 2 2 3 2 2 2" xfId="53209" xr:uid="{00000000-0005-0000-0000-000096380000}"/>
    <cellStyle name="Normal 13 2 2 2 3 2 3" xfId="40612" xr:uid="{00000000-0005-0000-0000-000097380000}"/>
    <cellStyle name="Normal 13 2 2 2 3 2 4" xfId="30598" xr:uid="{00000000-0005-0000-0000-000098380000}"/>
    <cellStyle name="Normal 13 2 2 2 3 3" xfId="6817" xr:uid="{00000000-0005-0000-0000-000099380000}"/>
    <cellStyle name="Normal 13 2 2 2 3 3 2" xfId="19447" xr:uid="{00000000-0005-0000-0000-00009A380000}"/>
    <cellStyle name="Normal 13 2 2 2 3 3 2 2" xfId="54663" xr:uid="{00000000-0005-0000-0000-00009B380000}"/>
    <cellStyle name="Normal 13 2 2 2 3 3 3" xfId="42066" xr:uid="{00000000-0005-0000-0000-00009C380000}"/>
    <cellStyle name="Normal 13 2 2 2 3 3 4" xfId="32052" xr:uid="{00000000-0005-0000-0000-00009D380000}"/>
    <cellStyle name="Normal 13 2 2 2 3 4" xfId="8276" xr:uid="{00000000-0005-0000-0000-00009E380000}"/>
    <cellStyle name="Normal 13 2 2 2 3 4 2" xfId="20901" xr:uid="{00000000-0005-0000-0000-00009F380000}"/>
    <cellStyle name="Normal 13 2 2 2 3 4 2 2" xfId="56117" xr:uid="{00000000-0005-0000-0000-0000A0380000}"/>
    <cellStyle name="Normal 13 2 2 2 3 4 3" xfId="43520" xr:uid="{00000000-0005-0000-0000-0000A1380000}"/>
    <cellStyle name="Normal 13 2 2 2 3 4 4" xfId="33506" xr:uid="{00000000-0005-0000-0000-0000A2380000}"/>
    <cellStyle name="Normal 13 2 2 2 3 5" xfId="10057" xr:uid="{00000000-0005-0000-0000-0000A3380000}"/>
    <cellStyle name="Normal 13 2 2 2 3 5 2" xfId="22677" xr:uid="{00000000-0005-0000-0000-0000A4380000}"/>
    <cellStyle name="Normal 13 2 2 2 3 5 2 2" xfId="57893" xr:uid="{00000000-0005-0000-0000-0000A5380000}"/>
    <cellStyle name="Normal 13 2 2 2 3 5 3" xfId="45296" xr:uid="{00000000-0005-0000-0000-0000A6380000}"/>
    <cellStyle name="Normal 13 2 2 2 3 5 4" xfId="35282" xr:uid="{00000000-0005-0000-0000-0000A7380000}"/>
    <cellStyle name="Normal 13 2 2 2 3 6" xfId="11850" xr:uid="{00000000-0005-0000-0000-0000A8380000}"/>
    <cellStyle name="Normal 13 2 2 2 3 6 2" xfId="24453" xr:uid="{00000000-0005-0000-0000-0000A9380000}"/>
    <cellStyle name="Normal 13 2 2 2 3 6 2 2" xfId="59669" xr:uid="{00000000-0005-0000-0000-0000AA380000}"/>
    <cellStyle name="Normal 13 2 2 2 3 6 3" xfId="47072" xr:uid="{00000000-0005-0000-0000-0000AB380000}"/>
    <cellStyle name="Normal 13 2 2 2 3 6 4" xfId="37058" xr:uid="{00000000-0005-0000-0000-0000AC380000}"/>
    <cellStyle name="Normal 13 2 2 2 3 7" xfId="16217" xr:uid="{00000000-0005-0000-0000-0000AD380000}"/>
    <cellStyle name="Normal 13 2 2 2 3 7 2" xfId="51433" xr:uid="{00000000-0005-0000-0000-0000AE380000}"/>
    <cellStyle name="Normal 13 2 2 2 3 7 3" xfId="28822" xr:uid="{00000000-0005-0000-0000-0000AF380000}"/>
    <cellStyle name="Normal 13 2 2 2 3 8" xfId="14439" xr:uid="{00000000-0005-0000-0000-0000B0380000}"/>
    <cellStyle name="Normal 13 2 2 2 3 8 2" xfId="49657" xr:uid="{00000000-0005-0000-0000-0000B1380000}"/>
    <cellStyle name="Normal 13 2 2 2 3 9" xfId="38836" xr:uid="{00000000-0005-0000-0000-0000B2380000}"/>
    <cellStyle name="Normal 13 2 2 2 4" xfId="2713" xr:uid="{00000000-0005-0000-0000-0000B3380000}"/>
    <cellStyle name="Normal 13 2 2 2 4 10" xfId="26237" xr:uid="{00000000-0005-0000-0000-0000B4380000}"/>
    <cellStyle name="Normal 13 2 2 2 4 11" xfId="60641" xr:uid="{00000000-0005-0000-0000-0000B5380000}"/>
    <cellStyle name="Normal 13 2 2 2 4 2" xfId="4538" xr:uid="{00000000-0005-0000-0000-0000B6380000}"/>
    <cellStyle name="Normal 13 2 2 2 4 2 2" xfId="17184" xr:uid="{00000000-0005-0000-0000-0000B7380000}"/>
    <cellStyle name="Normal 13 2 2 2 4 2 2 2" xfId="52400" xr:uid="{00000000-0005-0000-0000-0000B8380000}"/>
    <cellStyle name="Normal 13 2 2 2 4 2 3" xfId="39803" xr:uid="{00000000-0005-0000-0000-0000B9380000}"/>
    <cellStyle name="Normal 13 2 2 2 4 2 4" xfId="29789" xr:uid="{00000000-0005-0000-0000-0000BA380000}"/>
    <cellStyle name="Normal 13 2 2 2 4 3" xfId="6008" xr:uid="{00000000-0005-0000-0000-0000BB380000}"/>
    <cellStyle name="Normal 13 2 2 2 4 3 2" xfId="18638" xr:uid="{00000000-0005-0000-0000-0000BC380000}"/>
    <cellStyle name="Normal 13 2 2 2 4 3 2 2" xfId="53854" xr:uid="{00000000-0005-0000-0000-0000BD380000}"/>
    <cellStyle name="Normal 13 2 2 2 4 3 3" xfId="41257" xr:uid="{00000000-0005-0000-0000-0000BE380000}"/>
    <cellStyle name="Normal 13 2 2 2 4 3 4" xfId="31243" xr:uid="{00000000-0005-0000-0000-0000BF380000}"/>
    <cellStyle name="Normal 13 2 2 2 4 4" xfId="7467" xr:uid="{00000000-0005-0000-0000-0000C0380000}"/>
    <cellStyle name="Normal 13 2 2 2 4 4 2" xfId="20092" xr:uid="{00000000-0005-0000-0000-0000C1380000}"/>
    <cellStyle name="Normal 13 2 2 2 4 4 2 2" xfId="55308" xr:uid="{00000000-0005-0000-0000-0000C2380000}"/>
    <cellStyle name="Normal 13 2 2 2 4 4 3" xfId="42711" xr:uid="{00000000-0005-0000-0000-0000C3380000}"/>
    <cellStyle name="Normal 13 2 2 2 4 4 4" xfId="32697" xr:uid="{00000000-0005-0000-0000-0000C4380000}"/>
    <cellStyle name="Normal 13 2 2 2 4 5" xfId="9248" xr:uid="{00000000-0005-0000-0000-0000C5380000}"/>
    <cellStyle name="Normal 13 2 2 2 4 5 2" xfId="21868" xr:uid="{00000000-0005-0000-0000-0000C6380000}"/>
    <cellStyle name="Normal 13 2 2 2 4 5 2 2" xfId="57084" xr:uid="{00000000-0005-0000-0000-0000C7380000}"/>
    <cellStyle name="Normal 13 2 2 2 4 5 3" xfId="44487" xr:uid="{00000000-0005-0000-0000-0000C8380000}"/>
    <cellStyle name="Normal 13 2 2 2 4 5 4" xfId="34473" xr:uid="{00000000-0005-0000-0000-0000C9380000}"/>
    <cellStyle name="Normal 13 2 2 2 4 6" xfId="11041" xr:uid="{00000000-0005-0000-0000-0000CA380000}"/>
    <cellStyle name="Normal 13 2 2 2 4 6 2" xfId="23644" xr:uid="{00000000-0005-0000-0000-0000CB380000}"/>
    <cellStyle name="Normal 13 2 2 2 4 6 2 2" xfId="58860" xr:uid="{00000000-0005-0000-0000-0000CC380000}"/>
    <cellStyle name="Normal 13 2 2 2 4 6 3" xfId="46263" xr:uid="{00000000-0005-0000-0000-0000CD380000}"/>
    <cellStyle name="Normal 13 2 2 2 4 6 4" xfId="36249" xr:uid="{00000000-0005-0000-0000-0000CE380000}"/>
    <cellStyle name="Normal 13 2 2 2 4 7" xfId="15408" xr:uid="{00000000-0005-0000-0000-0000CF380000}"/>
    <cellStyle name="Normal 13 2 2 2 4 7 2" xfId="50624" xr:uid="{00000000-0005-0000-0000-0000D0380000}"/>
    <cellStyle name="Normal 13 2 2 2 4 7 3" xfId="28013" xr:uid="{00000000-0005-0000-0000-0000D1380000}"/>
    <cellStyle name="Normal 13 2 2 2 4 8" xfId="13630" xr:uid="{00000000-0005-0000-0000-0000D2380000}"/>
    <cellStyle name="Normal 13 2 2 2 4 8 2" xfId="48848" xr:uid="{00000000-0005-0000-0000-0000D3380000}"/>
    <cellStyle name="Normal 13 2 2 2 4 9" xfId="38027" xr:uid="{00000000-0005-0000-0000-0000D4380000}"/>
    <cellStyle name="Normal 13 2 2 2 5" xfId="3876" xr:uid="{00000000-0005-0000-0000-0000D5380000}"/>
    <cellStyle name="Normal 13 2 2 2 5 2" xfId="8599" xr:uid="{00000000-0005-0000-0000-0000D6380000}"/>
    <cellStyle name="Normal 13 2 2 2 5 2 2" xfId="21224" xr:uid="{00000000-0005-0000-0000-0000D7380000}"/>
    <cellStyle name="Normal 13 2 2 2 5 2 2 2" xfId="56440" xr:uid="{00000000-0005-0000-0000-0000D8380000}"/>
    <cellStyle name="Normal 13 2 2 2 5 2 3" xfId="43843" xr:uid="{00000000-0005-0000-0000-0000D9380000}"/>
    <cellStyle name="Normal 13 2 2 2 5 2 4" xfId="33829" xr:uid="{00000000-0005-0000-0000-0000DA380000}"/>
    <cellStyle name="Normal 13 2 2 2 5 3" xfId="10380" xr:uid="{00000000-0005-0000-0000-0000DB380000}"/>
    <cellStyle name="Normal 13 2 2 2 5 3 2" xfId="23000" xr:uid="{00000000-0005-0000-0000-0000DC380000}"/>
    <cellStyle name="Normal 13 2 2 2 5 3 2 2" xfId="58216" xr:uid="{00000000-0005-0000-0000-0000DD380000}"/>
    <cellStyle name="Normal 13 2 2 2 5 3 3" xfId="45619" xr:uid="{00000000-0005-0000-0000-0000DE380000}"/>
    <cellStyle name="Normal 13 2 2 2 5 3 4" xfId="35605" xr:uid="{00000000-0005-0000-0000-0000DF380000}"/>
    <cellStyle name="Normal 13 2 2 2 5 4" xfId="12175" xr:uid="{00000000-0005-0000-0000-0000E0380000}"/>
    <cellStyle name="Normal 13 2 2 2 5 4 2" xfId="24776" xr:uid="{00000000-0005-0000-0000-0000E1380000}"/>
    <cellStyle name="Normal 13 2 2 2 5 4 2 2" xfId="59992" xr:uid="{00000000-0005-0000-0000-0000E2380000}"/>
    <cellStyle name="Normal 13 2 2 2 5 4 3" xfId="47395" xr:uid="{00000000-0005-0000-0000-0000E3380000}"/>
    <cellStyle name="Normal 13 2 2 2 5 4 4" xfId="37381" xr:uid="{00000000-0005-0000-0000-0000E4380000}"/>
    <cellStyle name="Normal 13 2 2 2 5 5" xfId="16540" xr:uid="{00000000-0005-0000-0000-0000E5380000}"/>
    <cellStyle name="Normal 13 2 2 2 5 5 2" xfId="51756" xr:uid="{00000000-0005-0000-0000-0000E6380000}"/>
    <cellStyle name="Normal 13 2 2 2 5 5 3" xfId="29145" xr:uid="{00000000-0005-0000-0000-0000E7380000}"/>
    <cellStyle name="Normal 13 2 2 2 5 6" xfId="14762" xr:uid="{00000000-0005-0000-0000-0000E8380000}"/>
    <cellStyle name="Normal 13 2 2 2 5 6 2" xfId="49980" xr:uid="{00000000-0005-0000-0000-0000E9380000}"/>
    <cellStyle name="Normal 13 2 2 2 5 7" xfId="39159" xr:uid="{00000000-0005-0000-0000-0000EA380000}"/>
    <cellStyle name="Normal 13 2 2 2 5 8" xfId="27369" xr:uid="{00000000-0005-0000-0000-0000EB380000}"/>
    <cellStyle name="Normal 13 2 2 2 6" xfId="4216" xr:uid="{00000000-0005-0000-0000-0000EC380000}"/>
    <cellStyle name="Normal 13 2 2 2 6 2" xfId="16862" xr:uid="{00000000-0005-0000-0000-0000ED380000}"/>
    <cellStyle name="Normal 13 2 2 2 6 2 2" xfId="52078" xr:uid="{00000000-0005-0000-0000-0000EE380000}"/>
    <cellStyle name="Normal 13 2 2 2 6 2 3" xfId="29467" xr:uid="{00000000-0005-0000-0000-0000EF380000}"/>
    <cellStyle name="Normal 13 2 2 2 6 3" xfId="13308" xr:uid="{00000000-0005-0000-0000-0000F0380000}"/>
    <cellStyle name="Normal 13 2 2 2 6 3 2" xfId="48526" xr:uid="{00000000-0005-0000-0000-0000F1380000}"/>
    <cellStyle name="Normal 13 2 2 2 6 4" xfId="39481" xr:uid="{00000000-0005-0000-0000-0000F2380000}"/>
    <cellStyle name="Normal 13 2 2 2 6 5" xfId="25915" xr:uid="{00000000-0005-0000-0000-0000F3380000}"/>
    <cellStyle name="Normal 13 2 2 2 7" xfId="5686" xr:uid="{00000000-0005-0000-0000-0000F4380000}"/>
    <cellStyle name="Normal 13 2 2 2 7 2" xfId="18316" xr:uid="{00000000-0005-0000-0000-0000F5380000}"/>
    <cellStyle name="Normal 13 2 2 2 7 2 2" xfId="53532" xr:uid="{00000000-0005-0000-0000-0000F6380000}"/>
    <cellStyle name="Normal 13 2 2 2 7 3" xfId="40935" xr:uid="{00000000-0005-0000-0000-0000F7380000}"/>
    <cellStyle name="Normal 13 2 2 2 7 4" xfId="30921" xr:uid="{00000000-0005-0000-0000-0000F8380000}"/>
    <cellStyle name="Normal 13 2 2 2 8" xfId="7145" xr:uid="{00000000-0005-0000-0000-0000F9380000}"/>
    <cellStyle name="Normal 13 2 2 2 8 2" xfId="19770" xr:uid="{00000000-0005-0000-0000-0000FA380000}"/>
    <cellStyle name="Normal 13 2 2 2 8 2 2" xfId="54986" xr:uid="{00000000-0005-0000-0000-0000FB380000}"/>
    <cellStyle name="Normal 13 2 2 2 8 3" xfId="42389" xr:uid="{00000000-0005-0000-0000-0000FC380000}"/>
    <cellStyle name="Normal 13 2 2 2 8 4" xfId="32375" xr:uid="{00000000-0005-0000-0000-0000FD380000}"/>
    <cellStyle name="Normal 13 2 2 2 9" xfId="8926" xr:uid="{00000000-0005-0000-0000-0000FE380000}"/>
    <cellStyle name="Normal 13 2 2 2 9 2" xfId="21546" xr:uid="{00000000-0005-0000-0000-0000FF380000}"/>
    <cellStyle name="Normal 13 2 2 2 9 2 2" xfId="56762" xr:uid="{00000000-0005-0000-0000-000000390000}"/>
    <cellStyle name="Normal 13 2 2 2 9 3" xfId="44165" xr:uid="{00000000-0005-0000-0000-000001390000}"/>
    <cellStyle name="Normal 13 2 2 2 9 4" xfId="34151" xr:uid="{00000000-0005-0000-0000-000002390000}"/>
    <cellStyle name="Normal 13 2 2 3" xfId="3062" xr:uid="{00000000-0005-0000-0000-000003390000}"/>
    <cellStyle name="Normal 13 2 2 3 10" xfId="25433" xr:uid="{00000000-0005-0000-0000-000004390000}"/>
    <cellStyle name="Normal 13 2 2 3 11" xfId="60968" xr:uid="{00000000-0005-0000-0000-000005390000}"/>
    <cellStyle name="Normal 13 2 2 3 2" xfId="4865" xr:uid="{00000000-0005-0000-0000-000006390000}"/>
    <cellStyle name="Normal 13 2 2 3 2 2" xfId="17511" xr:uid="{00000000-0005-0000-0000-000007390000}"/>
    <cellStyle name="Normal 13 2 2 3 2 2 2" xfId="52727" xr:uid="{00000000-0005-0000-0000-000008390000}"/>
    <cellStyle name="Normal 13 2 2 3 2 2 3" xfId="30116" xr:uid="{00000000-0005-0000-0000-000009390000}"/>
    <cellStyle name="Normal 13 2 2 3 2 3" xfId="13957" xr:uid="{00000000-0005-0000-0000-00000A390000}"/>
    <cellStyle name="Normal 13 2 2 3 2 3 2" xfId="49175" xr:uid="{00000000-0005-0000-0000-00000B390000}"/>
    <cellStyle name="Normal 13 2 2 3 2 4" xfId="40130" xr:uid="{00000000-0005-0000-0000-00000C390000}"/>
    <cellStyle name="Normal 13 2 2 3 2 5" xfId="26564" xr:uid="{00000000-0005-0000-0000-00000D390000}"/>
    <cellStyle name="Normal 13 2 2 3 3" xfId="6335" xr:uid="{00000000-0005-0000-0000-00000E390000}"/>
    <cellStyle name="Normal 13 2 2 3 3 2" xfId="18965" xr:uid="{00000000-0005-0000-0000-00000F390000}"/>
    <cellStyle name="Normal 13 2 2 3 3 2 2" xfId="54181" xr:uid="{00000000-0005-0000-0000-000010390000}"/>
    <cellStyle name="Normal 13 2 2 3 3 3" xfId="41584" xr:uid="{00000000-0005-0000-0000-000011390000}"/>
    <cellStyle name="Normal 13 2 2 3 3 4" xfId="31570" xr:uid="{00000000-0005-0000-0000-000012390000}"/>
    <cellStyle name="Normal 13 2 2 3 4" xfId="7794" xr:uid="{00000000-0005-0000-0000-000013390000}"/>
    <cellStyle name="Normal 13 2 2 3 4 2" xfId="20419" xr:uid="{00000000-0005-0000-0000-000014390000}"/>
    <cellStyle name="Normal 13 2 2 3 4 2 2" xfId="55635" xr:uid="{00000000-0005-0000-0000-000015390000}"/>
    <cellStyle name="Normal 13 2 2 3 4 3" xfId="43038" xr:uid="{00000000-0005-0000-0000-000016390000}"/>
    <cellStyle name="Normal 13 2 2 3 4 4" xfId="33024" xr:uid="{00000000-0005-0000-0000-000017390000}"/>
    <cellStyle name="Normal 13 2 2 3 5" xfId="9575" xr:uid="{00000000-0005-0000-0000-000018390000}"/>
    <cellStyle name="Normal 13 2 2 3 5 2" xfId="22195" xr:uid="{00000000-0005-0000-0000-000019390000}"/>
    <cellStyle name="Normal 13 2 2 3 5 2 2" xfId="57411" xr:uid="{00000000-0005-0000-0000-00001A390000}"/>
    <cellStyle name="Normal 13 2 2 3 5 3" xfId="44814" xr:uid="{00000000-0005-0000-0000-00001B390000}"/>
    <cellStyle name="Normal 13 2 2 3 5 4" xfId="34800" xr:uid="{00000000-0005-0000-0000-00001C390000}"/>
    <cellStyle name="Normal 13 2 2 3 6" xfId="11368" xr:uid="{00000000-0005-0000-0000-00001D390000}"/>
    <cellStyle name="Normal 13 2 2 3 6 2" xfId="23971" xr:uid="{00000000-0005-0000-0000-00001E390000}"/>
    <cellStyle name="Normal 13 2 2 3 6 2 2" xfId="59187" xr:uid="{00000000-0005-0000-0000-00001F390000}"/>
    <cellStyle name="Normal 13 2 2 3 6 3" xfId="46590" xr:uid="{00000000-0005-0000-0000-000020390000}"/>
    <cellStyle name="Normal 13 2 2 3 6 4" xfId="36576" xr:uid="{00000000-0005-0000-0000-000021390000}"/>
    <cellStyle name="Normal 13 2 2 3 7" xfId="15735" xr:uid="{00000000-0005-0000-0000-000022390000}"/>
    <cellStyle name="Normal 13 2 2 3 7 2" xfId="50951" xr:uid="{00000000-0005-0000-0000-000023390000}"/>
    <cellStyle name="Normal 13 2 2 3 7 3" xfId="28340" xr:uid="{00000000-0005-0000-0000-000024390000}"/>
    <cellStyle name="Normal 13 2 2 3 8" xfId="12826" xr:uid="{00000000-0005-0000-0000-000025390000}"/>
    <cellStyle name="Normal 13 2 2 3 8 2" xfId="48044" xr:uid="{00000000-0005-0000-0000-000026390000}"/>
    <cellStyle name="Normal 13 2 2 3 9" xfId="38354" xr:uid="{00000000-0005-0000-0000-000027390000}"/>
    <cellStyle name="Normal 13 2 2 4" xfId="2889" xr:uid="{00000000-0005-0000-0000-000028390000}"/>
    <cellStyle name="Normal 13 2 2 4 10" xfId="25274" xr:uid="{00000000-0005-0000-0000-000029390000}"/>
    <cellStyle name="Normal 13 2 2 4 11" xfId="60809" xr:uid="{00000000-0005-0000-0000-00002A390000}"/>
    <cellStyle name="Normal 13 2 2 4 2" xfId="4706" xr:uid="{00000000-0005-0000-0000-00002B390000}"/>
    <cellStyle name="Normal 13 2 2 4 2 2" xfId="17352" xr:uid="{00000000-0005-0000-0000-00002C390000}"/>
    <cellStyle name="Normal 13 2 2 4 2 2 2" xfId="52568" xr:uid="{00000000-0005-0000-0000-00002D390000}"/>
    <cellStyle name="Normal 13 2 2 4 2 2 3" xfId="29957" xr:uid="{00000000-0005-0000-0000-00002E390000}"/>
    <cellStyle name="Normal 13 2 2 4 2 3" xfId="13798" xr:uid="{00000000-0005-0000-0000-00002F390000}"/>
    <cellStyle name="Normal 13 2 2 4 2 3 2" xfId="49016" xr:uid="{00000000-0005-0000-0000-000030390000}"/>
    <cellStyle name="Normal 13 2 2 4 2 4" xfId="39971" xr:uid="{00000000-0005-0000-0000-000031390000}"/>
    <cellStyle name="Normal 13 2 2 4 2 5" xfId="26405" xr:uid="{00000000-0005-0000-0000-000032390000}"/>
    <cellStyle name="Normal 13 2 2 4 3" xfId="6176" xr:uid="{00000000-0005-0000-0000-000033390000}"/>
    <cellStyle name="Normal 13 2 2 4 3 2" xfId="18806" xr:uid="{00000000-0005-0000-0000-000034390000}"/>
    <cellStyle name="Normal 13 2 2 4 3 2 2" xfId="54022" xr:uid="{00000000-0005-0000-0000-000035390000}"/>
    <cellStyle name="Normal 13 2 2 4 3 3" xfId="41425" xr:uid="{00000000-0005-0000-0000-000036390000}"/>
    <cellStyle name="Normal 13 2 2 4 3 4" xfId="31411" xr:uid="{00000000-0005-0000-0000-000037390000}"/>
    <cellStyle name="Normal 13 2 2 4 4" xfId="7635" xr:uid="{00000000-0005-0000-0000-000038390000}"/>
    <cellStyle name="Normal 13 2 2 4 4 2" xfId="20260" xr:uid="{00000000-0005-0000-0000-000039390000}"/>
    <cellStyle name="Normal 13 2 2 4 4 2 2" xfId="55476" xr:uid="{00000000-0005-0000-0000-00003A390000}"/>
    <cellStyle name="Normal 13 2 2 4 4 3" xfId="42879" xr:uid="{00000000-0005-0000-0000-00003B390000}"/>
    <cellStyle name="Normal 13 2 2 4 4 4" xfId="32865" xr:uid="{00000000-0005-0000-0000-00003C390000}"/>
    <cellStyle name="Normal 13 2 2 4 5" xfId="9416" xr:uid="{00000000-0005-0000-0000-00003D390000}"/>
    <cellStyle name="Normal 13 2 2 4 5 2" xfId="22036" xr:uid="{00000000-0005-0000-0000-00003E390000}"/>
    <cellStyle name="Normal 13 2 2 4 5 2 2" xfId="57252" xr:uid="{00000000-0005-0000-0000-00003F390000}"/>
    <cellStyle name="Normal 13 2 2 4 5 3" xfId="44655" xr:uid="{00000000-0005-0000-0000-000040390000}"/>
    <cellStyle name="Normal 13 2 2 4 5 4" xfId="34641" xr:uid="{00000000-0005-0000-0000-000041390000}"/>
    <cellStyle name="Normal 13 2 2 4 6" xfId="11209" xr:uid="{00000000-0005-0000-0000-000042390000}"/>
    <cellStyle name="Normal 13 2 2 4 6 2" xfId="23812" xr:uid="{00000000-0005-0000-0000-000043390000}"/>
    <cellStyle name="Normal 13 2 2 4 6 2 2" xfId="59028" xr:uid="{00000000-0005-0000-0000-000044390000}"/>
    <cellStyle name="Normal 13 2 2 4 6 3" xfId="46431" xr:uid="{00000000-0005-0000-0000-000045390000}"/>
    <cellStyle name="Normal 13 2 2 4 6 4" xfId="36417" xr:uid="{00000000-0005-0000-0000-000046390000}"/>
    <cellStyle name="Normal 13 2 2 4 7" xfId="15576" xr:uid="{00000000-0005-0000-0000-000047390000}"/>
    <cellStyle name="Normal 13 2 2 4 7 2" xfId="50792" xr:uid="{00000000-0005-0000-0000-000048390000}"/>
    <cellStyle name="Normal 13 2 2 4 7 3" xfId="28181" xr:uid="{00000000-0005-0000-0000-000049390000}"/>
    <cellStyle name="Normal 13 2 2 4 8" xfId="12667" xr:uid="{00000000-0005-0000-0000-00004A390000}"/>
    <cellStyle name="Normal 13 2 2 4 8 2" xfId="47885" xr:uid="{00000000-0005-0000-0000-00004B390000}"/>
    <cellStyle name="Normal 13 2 2 4 9" xfId="38195" xr:uid="{00000000-0005-0000-0000-00004C390000}"/>
    <cellStyle name="Normal 13 2 2 5" xfId="3397" xr:uid="{00000000-0005-0000-0000-00004D390000}"/>
    <cellStyle name="Normal 13 2 2 5 10" xfId="26892" xr:uid="{00000000-0005-0000-0000-00004E390000}"/>
    <cellStyle name="Normal 13 2 2 5 11" xfId="61296" xr:uid="{00000000-0005-0000-0000-00004F390000}"/>
    <cellStyle name="Normal 13 2 2 5 2" xfId="5193" xr:uid="{00000000-0005-0000-0000-000050390000}"/>
    <cellStyle name="Normal 13 2 2 5 2 2" xfId="17839" xr:uid="{00000000-0005-0000-0000-000051390000}"/>
    <cellStyle name="Normal 13 2 2 5 2 2 2" xfId="53055" xr:uid="{00000000-0005-0000-0000-000052390000}"/>
    <cellStyle name="Normal 13 2 2 5 2 3" xfId="40458" xr:uid="{00000000-0005-0000-0000-000053390000}"/>
    <cellStyle name="Normal 13 2 2 5 2 4" xfId="30444" xr:uid="{00000000-0005-0000-0000-000054390000}"/>
    <cellStyle name="Normal 13 2 2 5 3" xfId="6663" xr:uid="{00000000-0005-0000-0000-000055390000}"/>
    <cellStyle name="Normal 13 2 2 5 3 2" xfId="19293" xr:uid="{00000000-0005-0000-0000-000056390000}"/>
    <cellStyle name="Normal 13 2 2 5 3 2 2" xfId="54509" xr:uid="{00000000-0005-0000-0000-000057390000}"/>
    <cellStyle name="Normal 13 2 2 5 3 3" xfId="41912" xr:uid="{00000000-0005-0000-0000-000058390000}"/>
    <cellStyle name="Normal 13 2 2 5 3 4" xfId="31898" xr:uid="{00000000-0005-0000-0000-000059390000}"/>
    <cellStyle name="Normal 13 2 2 5 4" xfId="8122" xr:uid="{00000000-0005-0000-0000-00005A390000}"/>
    <cellStyle name="Normal 13 2 2 5 4 2" xfId="20747" xr:uid="{00000000-0005-0000-0000-00005B390000}"/>
    <cellStyle name="Normal 13 2 2 5 4 2 2" xfId="55963" xr:uid="{00000000-0005-0000-0000-00005C390000}"/>
    <cellStyle name="Normal 13 2 2 5 4 3" xfId="43366" xr:uid="{00000000-0005-0000-0000-00005D390000}"/>
    <cellStyle name="Normal 13 2 2 5 4 4" xfId="33352" xr:uid="{00000000-0005-0000-0000-00005E390000}"/>
    <cellStyle name="Normal 13 2 2 5 5" xfId="9903" xr:uid="{00000000-0005-0000-0000-00005F390000}"/>
    <cellStyle name="Normal 13 2 2 5 5 2" xfId="22523" xr:uid="{00000000-0005-0000-0000-000060390000}"/>
    <cellStyle name="Normal 13 2 2 5 5 2 2" xfId="57739" xr:uid="{00000000-0005-0000-0000-000061390000}"/>
    <cellStyle name="Normal 13 2 2 5 5 3" xfId="45142" xr:uid="{00000000-0005-0000-0000-000062390000}"/>
    <cellStyle name="Normal 13 2 2 5 5 4" xfId="35128" xr:uid="{00000000-0005-0000-0000-000063390000}"/>
    <cellStyle name="Normal 13 2 2 5 6" xfId="11696" xr:uid="{00000000-0005-0000-0000-000064390000}"/>
    <cellStyle name="Normal 13 2 2 5 6 2" xfId="24299" xr:uid="{00000000-0005-0000-0000-000065390000}"/>
    <cellStyle name="Normal 13 2 2 5 6 2 2" xfId="59515" xr:uid="{00000000-0005-0000-0000-000066390000}"/>
    <cellStyle name="Normal 13 2 2 5 6 3" xfId="46918" xr:uid="{00000000-0005-0000-0000-000067390000}"/>
    <cellStyle name="Normal 13 2 2 5 6 4" xfId="36904" xr:uid="{00000000-0005-0000-0000-000068390000}"/>
    <cellStyle name="Normal 13 2 2 5 7" xfId="16063" xr:uid="{00000000-0005-0000-0000-000069390000}"/>
    <cellStyle name="Normal 13 2 2 5 7 2" xfId="51279" xr:uid="{00000000-0005-0000-0000-00006A390000}"/>
    <cellStyle name="Normal 13 2 2 5 7 3" xfId="28668" xr:uid="{00000000-0005-0000-0000-00006B390000}"/>
    <cellStyle name="Normal 13 2 2 5 8" xfId="14285" xr:uid="{00000000-0005-0000-0000-00006C390000}"/>
    <cellStyle name="Normal 13 2 2 5 8 2" xfId="49503" xr:uid="{00000000-0005-0000-0000-00006D390000}"/>
    <cellStyle name="Normal 13 2 2 5 9" xfId="38682" xr:uid="{00000000-0005-0000-0000-00006E390000}"/>
    <cellStyle name="Normal 13 2 2 6" xfId="2558" xr:uid="{00000000-0005-0000-0000-00006F390000}"/>
    <cellStyle name="Normal 13 2 2 6 10" xfId="26083" xr:uid="{00000000-0005-0000-0000-000070390000}"/>
    <cellStyle name="Normal 13 2 2 6 11" xfId="60487" xr:uid="{00000000-0005-0000-0000-000071390000}"/>
    <cellStyle name="Normal 13 2 2 6 2" xfId="4384" xr:uid="{00000000-0005-0000-0000-000072390000}"/>
    <cellStyle name="Normal 13 2 2 6 2 2" xfId="17030" xr:uid="{00000000-0005-0000-0000-000073390000}"/>
    <cellStyle name="Normal 13 2 2 6 2 2 2" xfId="52246" xr:uid="{00000000-0005-0000-0000-000074390000}"/>
    <cellStyle name="Normal 13 2 2 6 2 3" xfId="39649" xr:uid="{00000000-0005-0000-0000-000075390000}"/>
    <cellStyle name="Normal 13 2 2 6 2 4" xfId="29635" xr:uid="{00000000-0005-0000-0000-000076390000}"/>
    <cellStyle name="Normal 13 2 2 6 3" xfId="5854" xr:uid="{00000000-0005-0000-0000-000077390000}"/>
    <cellStyle name="Normal 13 2 2 6 3 2" xfId="18484" xr:uid="{00000000-0005-0000-0000-000078390000}"/>
    <cellStyle name="Normal 13 2 2 6 3 2 2" xfId="53700" xr:uid="{00000000-0005-0000-0000-000079390000}"/>
    <cellStyle name="Normal 13 2 2 6 3 3" xfId="41103" xr:uid="{00000000-0005-0000-0000-00007A390000}"/>
    <cellStyle name="Normal 13 2 2 6 3 4" xfId="31089" xr:uid="{00000000-0005-0000-0000-00007B390000}"/>
    <cellStyle name="Normal 13 2 2 6 4" xfId="7313" xr:uid="{00000000-0005-0000-0000-00007C390000}"/>
    <cellStyle name="Normal 13 2 2 6 4 2" xfId="19938" xr:uid="{00000000-0005-0000-0000-00007D390000}"/>
    <cellStyle name="Normal 13 2 2 6 4 2 2" xfId="55154" xr:uid="{00000000-0005-0000-0000-00007E390000}"/>
    <cellStyle name="Normal 13 2 2 6 4 3" xfId="42557" xr:uid="{00000000-0005-0000-0000-00007F390000}"/>
    <cellStyle name="Normal 13 2 2 6 4 4" xfId="32543" xr:uid="{00000000-0005-0000-0000-000080390000}"/>
    <cellStyle name="Normal 13 2 2 6 5" xfId="9094" xr:uid="{00000000-0005-0000-0000-000081390000}"/>
    <cellStyle name="Normal 13 2 2 6 5 2" xfId="21714" xr:uid="{00000000-0005-0000-0000-000082390000}"/>
    <cellStyle name="Normal 13 2 2 6 5 2 2" xfId="56930" xr:uid="{00000000-0005-0000-0000-000083390000}"/>
    <cellStyle name="Normal 13 2 2 6 5 3" xfId="44333" xr:uid="{00000000-0005-0000-0000-000084390000}"/>
    <cellStyle name="Normal 13 2 2 6 5 4" xfId="34319" xr:uid="{00000000-0005-0000-0000-000085390000}"/>
    <cellStyle name="Normal 13 2 2 6 6" xfId="10887" xr:uid="{00000000-0005-0000-0000-000086390000}"/>
    <cellStyle name="Normal 13 2 2 6 6 2" xfId="23490" xr:uid="{00000000-0005-0000-0000-000087390000}"/>
    <cellStyle name="Normal 13 2 2 6 6 2 2" xfId="58706" xr:uid="{00000000-0005-0000-0000-000088390000}"/>
    <cellStyle name="Normal 13 2 2 6 6 3" xfId="46109" xr:uid="{00000000-0005-0000-0000-000089390000}"/>
    <cellStyle name="Normal 13 2 2 6 6 4" xfId="36095" xr:uid="{00000000-0005-0000-0000-00008A390000}"/>
    <cellStyle name="Normal 13 2 2 6 7" xfId="15254" xr:uid="{00000000-0005-0000-0000-00008B390000}"/>
    <cellStyle name="Normal 13 2 2 6 7 2" xfId="50470" xr:uid="{00000000-0005-0000-0000-00008C390000}"/>
    <cellStyle name="Normal 13 2 2 6 7 3" xfId="27859" xr:uid="{00000000-0005-0000-0000-00008D390000}"/>
    <cellStyle name="Normal 13 2 2 6 8" xfId="13476" xr:uid="{00000000-0005-0000-0000-00008E390000}"/>
    <cellStyle name="Normal 13 2 2 6 8 2" xfId="48694" xr:uid="{00000000-0005-0000-0000-00008F390000}"/>
    <cellStyle name="Normal 13 2 2 6 9" xfId="37873" xr:uid="{00000000-0005-0000-0000-000090390000}"/>
    <cellStyle name="Normal 13 2 2 7" xfId="3721" xr:uid="{00000000-0005-0000-0000-000091390000}"/>
    <cellStyle name="Normal 13 2 2 7 2" xfId="8445" xr:uid="{00000000-0005-0000-0000-000092390000}"/>
    <cellStyle name="Normal 13 2 2 7 2 2" xfId="21070" xr:uid="{00000000-0005-0000-0000-000093390000}"/>
    <cellStyle name="Normal 13 2 2 7 2 2 2" xfId="56286" xr:uid="{00000000-0005-0000-0000-000094390000}"/>
    <cellStyle name="Normal 13 2 2 7 2 3" xfId="43689" xr:uid="{00000000-0005-0000-0000-000095390000}"/>
    <cellStyle name="Normal 13 2 2 7 2 4" xfId="33675" xr:uid="{00000000-0005-0000-0000-000096390000}"/>
    <cellStyle name="Normal 13 2 2 7 3" xfId="10226" xr:uid="{00000000-0005-0000-0000-000097390000}"/>
    <cellStyle name="Normal 13 2 2 7 3 2" xfId="22846" xr:uid="{00000000-0005-0000-0000-000098390000}"/>
    <cellStyle name="Normal 13 2 2 7 3 2 2" xfId="58062" xr:uid="{00000000-0005-0000-0000-000099390000}"/>
    <cellStyle name="Normal 13 2 2 7 3 3" xfId="45465" xr:uid="{00000000-0005-0000-0000-00009A390000}"/>
    <cellStyle name="Normal 13 2 2 7 3 4" xfId="35451" xr:uid="{00000000-0005-0000-0000-00009B390000}"/>
    <cellStyle name="Normal 13 2 2 7 4" xfId="12021" xr:uid="{00000000-0005-0000-0000-00009C390000}"/>
    <cellStyle name="Normal 13 2 2 7 4 2" xfId="24622" xr:uid="{00000000-0005-0000-0000-00009D390000}"/>
    <cellStyle name="Normal 13 2 2 7 4 2 2" xfId="59838" xr:uid="{00000000-0005-0000-0000-00009E390000}"/>
    <cellStyle name="Normal 13 2 2 7 4 3" xfId="47241" xr:uid="{00000000-0005-0000-0000-00009F390000}"/>
    <cellStyle name="Normal 13 2 2 7 4 4" xfId="37227" xr:uid="{00000000-0005-0000-0000-0000A0390000}"/>
    <cellStyle name="Normal 13 2 2 7 5" xfId="16386" xr:uid="{00000000-0005-0000-0000-0000A1390000}"/>
    <cellStyle name="Normal 13 2 2 7 5 2" xfId="51602" xr:uid="{00000000-0005-0000-0000-0000A2390000}"/>
    <cellStyle name="Normal 13 2 2 7 5 3" xfId="28991" xr:uid="{00000000-0005-0000-0000-0000A3390000}"/>
    <cellStyle name="Normal 13 2 2 7 6" xfId="14608" xr:uid="{00000000-0005-0000-0000-0000A4390000}"/>
    <cellStyle name="Normal 13 2 2 7 6 2" xfId="49826" xr:uid="{00000000-0005-0000-0000-0000A5390000}"/>
    <cellStyle name="Normal 13 2 2 7 7" xfId="39005" xr:uid="{00000000-0005-0000-0000-0000A6390000}"/>
    <cellStyle name="Normal 13 2 2 7 8" xfId="27215" xr:uid="{00000000-0005-0000-0000-0000A7390000}"/>
    <cellStyle name="Normal 13 2 2 8" xfId="4059" xr:uid="{00000000-0005-0000-0000-0000A8390000}"/>
    <cellStyle name="Normal 13 2 2 8 2" xfId="16708" xr:uid="{00000000-0005-0000-0000-0000A9390000}"/>
    <cellStyle name="Normal 13 2 2 8 2 2" xfId="51924" xr:uid="{00000000-0005-0000-0000-0000AA390000}"/>
    <cellStyle name="Normal 13 2 2 8 2 3" xfId="29313" xr:uid="{00000000-0005-0000-0000-0000AB390000}"/>
    <cellStyle name="Normal 13 2 2 8 3" xfId="13154" xr:uid="{00000000-0005-0000-0000-0000AC390000}"/>
    <cellStyle name="Normal 13 2 2 8 3 2" xfId="48372" xr:uid="{00000000-0005-0000-0000-0000AD390000}"/>
    <cellStyle name="Normal 13 2 2 8 4" xfId="39327" xr:uid="{00000000-0005-0000-0000-0000AE390000}"/>
    <cellStyle name="Normal 13 2 2 8 5" xfId="25761" xr:uid="{00000000-0005-0000-0000-0000AF390000}"/>
    <cellStyle name="Normal 13 2 2 9" xfId="5532" xr:uid="{00000000-0005-0000-0000-0000B0390000}"/>
    <cellStyle name="Normal 13 2 2 9 2" xfId="18162" xr:uid="{00000000-0005-0000-0000-0000B1390000}"/>
    <cellStyle name="Normal 13 2 2 9 2 2" xfId="53378" xr:uid="{00000000-0005-0000-0000-0000B2390000}"/>
    <cellStyle name="Normal 13 2 2 9 3" xfId="40781" xr:uid="{00000000-0005-0000-0000-0000B3390000}"/>
    <cellStyle name="Normal 13 2 2 9 4" xfId="30767" xr:uid="{00000000-0005-0000-0000-0000B4390000}"/>
    <cellStyle name="Normal 13 2 3" xfId="1020" xr:uid="{00000000-0005-0000-0000-0000B5390000}"/>
    <cellStyle name="Normal 13 2 3 10" xfId="10530" xr:uid="{00000000-0005-0000-0000-0000B6390000}"/>
    <cellStyle name="Normal 13 2 3 10 2" xfId="23141" xr:uid="{00000000-0005-0000-0000-0000B7390000}"/>
    <cellStyle name="Normal 13 2 3 10 2 2" xfId="58357" xr:uid="{00000000-0005-0000-0000-0000B8390000}"/>
    <cellStyle name="Normal 13 2 3 10 3" xfId="45760" xr:uid="{00000000-0005-0000-0000-0000B9390000}"/>
    <cellStyle name="Normal 13 2 3 10 4" xfId="35746" xr:uid="{00000000-0005-0000-0000-0000BA390000}"/>
    <cellStyle name="Normal 13 2 3 11" xfId="15012" xr:uid="{00000000-0005-0000-0000-0000BB390000}"/>
    <cellStyle name="Normal 13 2 3 11 2" xfId="50228" xr:uid="{00000000-0005-0000-0000-0000BC390000}"/>
    <cellStyle name="Normal 13 2 3 11 3" xfId="27617" xr:uid="{00000000-0005-0000-0000-0000BD390000}"/>
    <cellStyle name="Normal 13 2 3 12" xfId="12425" xr:uid="{00000000-0005-0000-0000-0000BE390000}"/>
    <cellStyle name="Normal 13 2 3 12 2" xfId="47643" xr:uid="{00000000-0005-0000-0000-0000BF390000}"/>
    <cellStyle name="Normal 13 2 3 13" xfId="37631" xr:uid="{00000000-0005-0000-0000-0000C0390000}"/>
    <cellStyle name="Normal 13 2 3 14" xfId="25032" xr:uid="{00000000-0005-0000-0000-0000C1390000}"/>
    <cellStyle name="Normal 13 2 3 15" xfId="60245" xr:uid="{00000000-0005-0000-0000-0000C2390000}"/>
    <cellStyle name="Normal 13 2 3 2" xfId="3148" xr:uid="{00000000-0005-0000-0000-0000C3390000}"/>
    <cellStyle name="Normal 13 2 3 2 10" xfId="25516" xr:uid="{00000000-0005-0000-0000-0000C4390000}"/>
    <cellStyle name="Normal 13 2 3 2 11" xfId="61051" xr:uid="{00000000-0005-0000-0000-0000C5390000}"/>
    <cellStyle name="Normal 13 2 3 2 2" xfId="4948" xr:uid="{00000000-0005-0000-0000-0000C6390000}"/>
    <cellStyle name="Normal 13 2 3 2 2 2" xfId="17594" xr:uid="{00000000-0005-0000-0000-0000C7390000}"/>
    <cellStyle name="Normal 13 2 3 2 2 2 2" xfId="52810" xr:uid="{00000000-0005-0000-0000-0000C8390000}"/>
    <cellStyle name="Normal 13 2 3 2 2 2 3" xfId="30199" xr:uid="{00000000-0005-0000-0000-0000C9390000}"/>
    <cellStyle name="Normal 13 2 3 2 2 3" xfId="14040" xr:uid="{00000000-0005-0000-0000-0000CA390000}"/>
    <cellStyle name="Normal 13 2 3 2 2 3 2" xfId="49258" xr:uid="{00000000-0005-0000-0000-0000CB390000}"/>
    <cellStyle name="Normal 13 2 3 2 2 4" xfId="40213" xr:uid="{00000000-0005-0000-0000-0000CC390000}"/>
    <cellStyle name="Normal 13 2 3 2 2 5" xfId="26647" xr:uid="{00000000-0005-0000-0000-0000CD390000}"/>
    <cellStyle name="Normal 13 2 3 2 3" xfId="6418" xr:uid="{00000000-0005-0000-0000-0000CE390000}"/>
    <cellStyle name="Normal 13 2 3 2 3 2" xfId="19048" xr:uid="{00000000-0005-0000-0000-0000CF390000}"/>
    <cellStyle name="Normal 13 2 3 2 3 2 2" xfId="54264" xr:uid="{00000000-0005-0000-0000-0000D0390000}"/>
    <cellStyle name="Normal 13 2 3 2 3 3" xfId="41667" xr:uid="{00000000-0005-0000-0000-0000D1390000}"/>
    <cellStyle name="Normal 13 2 3 2 3 4" xfId="31653" xr:uid="{00000000-0005-0000-0000-0000D2390000}"/>
    <cellStyle name="Normal 13 2 3 2 4" xfId="7877" xr:uid="{00000000-0005-0000-0000-0000D3390000}"/>
    <cellStyle name="Normal 13 2 3 2 4 2" xfId="20502" xr:uid="{00000000-0005-0000-0000-0000D4390000}"/>
    <cellStyle name="Normal 13 2 3 2 4 2 2" xfId="55718" xr:uid="{00000000-0005-0000-0000-0000D5390000}"/>
    <cellStyle name="Normal 13 2 3 2 4 3" xfId="43121" xr:uid="{00000000-0005-0000-0000-0000D6390000}"/>
    <cellStyle name="Normal 13 2 3 2 4 4" xfId="33107" xr:uid="{00000000-0005-0000-0000-0000D7390000}"/>
    <cellStyle name="Normal 13 2 3 2 5" xfId="9658" xr:uid="{00000000-0005-0000-0000-0000D8390000}"/>
    <cellStyle name="Normal 13 2 3 2 5 2" xfId="22278" xr:uid="{00000000-0005-0000-0000-0000D9390000}"/>
    <cellStyle name="Normal 13 2 3 2 5 2 2" xfId="57494" xr:uid="{00000000-0005-0000-0000-0000DA390000}"/>
    <cellStyle name="Normal 13 2 3 2 5 3" xfId="44897" xr:uid="{00000000-0005-0000-0000-0000DB390000}"/>
    <cellStyle name="Normal 13 2 3 2 5 4" xfId="34883" xr:uid="{00000000-0005-0000-0000-0000DC390000}"/>
    <cellStyle name="Normal 13 2 3 2 6" xfId="11451" xr:uid="{00000000-0005-0000-0000-0000DD390000}"/>
    <cellStyle name="Normal 13 2 3 2 6 2" xfId="24054" xr:uid="{00000000-0005-0000-0000-0000DE390000}"/>
    <cellStyle name="Normal 13 2 3 2 6 2 2" xfId="59270" xr:uid="{00000000-0005-0000-0000-0000DF390000}"/>
    <cellStyle name="Normal 13 2 3 2 6 3" xfId="46673" xr:uid="{00000000-0005-0000-0000-0000E0390000}"/>
    <cellStyle name="Normal 13 2 3 2 6 4" xfId="36659" xr:uid="{00000000-0005-0000-0000-0000E1390000}"/>
    <cellStyle name="Normal 13 2 3 2 7" xfId="15818" xr:uid="{00000000-0005-0000-0000-0000E2390000}"/>
    <cellStyle name="Normal 13 2 3 2 7 2" xfId="51034" xr:uid="{00000000-0005-0000-0000-0000E3390000}"/>
    <cellStyle name="Normal 13 2 3 2 7 3" xfId="28423" xr:uid="{00000000-0005-0000-0000-0000E4390000}"/>
    <cellStyle name="Normal 13 2 3 2 8" xfId="12909" xr:uid="{00000000-0005-0000-0000-0000E5390000}"/>
    <cellStyle name="Normal 13 2 3 2 8 2" xfId="48127" xr:uid="{00000000-0005-0000-0000-0000E6390000}"/>
    <cellStyle name="Normal 13 2 3 2 9" xfId="38437" xr:uid="{00000000-0005-0000-0000-0000E7390000}"/>
    <cellStyle name="Normal 13 2 3 3" xfId="3477" xr:uid="{00000000-0005-0000-0000-0000E8390000}"/>
    <cellStyle name="Normal 13 2 3 3 10" xfId="26972" xr:uid="{00000000-0005-0000-0000-0000E9390000}"/>
    <cellStyle name="Normal 13 2 3 3 11" xfId="61376" xr:uid="{00000000-0005-0000-0000-0000EA390000}"/>
    <cellStyle name="Normal 13 2 3 3 2" xfId="5273" xr:uid="{00000000-0005-0000-0000-0000EB390000}"/>
    <cellStyle name="Normal 13 2 3 3 2 2" xfId="17919" xr:uid="{00000000-0005-0000-0000-0000EC390000}"/>
    <cellStyle name="Normal 13 2 3 3 2 2 2" xfId="53135" xr:uid="{00000000-0005-0000-0000-0000ED390000}"/>
    <cellStyle name="Normal 13 2 3 3 2 3" xfId="40538" xr:uid="{00000000-0005-0000-0000-0000EE390000}"/>
    <cellStyle name="Normal 13 2 3 3 2 4" xfId="30524" xr:uid="{00000000-0005-0000-0000-0000EF390000}"/>
    <cellStyle name="Normal 13 2 3 3 3" xfId="6743" xr:uid="{00000000-0005-0000-0000-0000F0390000}"/>
    <cellStyle name="Normal 13 2 3 3 3 2" xfId="19373" xr:uid="{00000000-0005-0000-0000-0000F1390000}"/>
    <cellStyle name="Normal 13 2 3 3 3 2 2" xfId="54589" xr:uid="{00000000-0005-0000-0000-0000F2390000}"/>
    <cellStyle name="Normal 13 2 3 3 3 3" xfId="41992" xr:uid="{00000000-0005-0000-0000-0000F3390000}"/>
    <cellStyle name="Normal 13 2 3 3 3 4" xfId="31978" xr:uid="{00000000-0005-0000-0000-0000F4390000}"/>
    <cellStyle name="Normal 13 2 3 3 4" xfId="8202" xr:uid="{00000000-0005-0000-0000-0000F5390000}"/>
    <cellStyle name="Normal 13 2 3 3 4 2" xfId="20827" xr:uid="{00000000-0005-0000-0000-0000F6390000}"/>
    <cellStyle name="Normal 13 2 3 3 4 2 2" xfId="56043" xr:uid="{00000000-0005-0000-0000-0000F7390000}"/>
    <cellStyle name="Normal 13 2 3 3 4 3" xfId="43446" xr:uid="{00000000-0005-0000-0000-0000F8390000}"/>
    <cellStyle name="Normal 13 2 3 3 4 4" xfId="33432" xr:uid="{00000000-0005-0000-0000-0000F9390000}"/>
    <cellStyle name="Normal 13 2 3 3 5" xfId="9983" xr:uid="{00000000-0005-0000-0000-0000FA390000}"/>
    <cellStyle name="Normal 13 2 3 3 5 2" xfId="22603" xr:uid="{00000000-0005-0000-0000-0000FB390000}"/>
    <cellStyle name="Normal 13 2 3 3 5 2 2" xfId="57819" xr:uid="{00000000-0005-0000-0000-0000FC390000}"/>
    <cellStyle name="Normal 13 2 3 3 5 3" xfId="45222" xr:uid="{00000000-0005-0000-0000-0000FD390000}"/>
    <cellStyle name="Normal 13 2 3 3 5 4" xfId="35208" xr:uid="{00000000-0005-0000-0000-0000FE390000}"/>
    <cellStyle name="Normal 13 2 3 3 6" xfId="11776" xr:uid="{00000000-0005-0000-0000-0000FF390000}"/>
    <cellStyle name="Normal 13 2 3 3 6 2" xfId="24379" xr:uid="{00000000-0005-0000-0000-0000003A0000}"/>
    <cellStyle name="Normal 13 2 3 3 6 2 2" xfId="59595" xr:uid="{00000000-0005-0000-0000-0000013A0000}"/>
    <cellStyle name="Normal 13 2 3 3 6 3" xfId="46998" xr:uid="{00000000-0005-0000-0000-0000023A0000}"/>
    <cellStyle name="Normal 13 2 3 3 6 4" xfId="36984" xr:uid="{00000000-0005-0000-0000-0000033A0000}"/>
    <cellStyle name="Normal 13 2 3 3 7" xfId="16143" xr:uid="{00000000-0005-0000-0000-0000043A0000}"/>
    <cellStyle name="Normal 13 2 3 3 7 2" xfId="51359" xr:uid="{00000000-0005-0000-0000-0000053A0000}"/>
    <cellStyle name="Normal 13 2 3 3 7 3" xfId="28748" xr:uid="{00000000-0005-0000-0000-0000063A0000}"/>
    <cellStyle name="Normal 13 2 3 3 8" xfId="14365" xr:uid="{00000000-0005-0000-0000-0000073A0000}"/>
    <cellStyle name="Normal 13 2 3 3 8 2" xfId="49583" xr:uid="{00000000-0005-0000-0000-0000083A0000}"/>
    <cellStyle name="Normal 13 2 3 3 9" xfId="38762" xr:uid="{00000000-0005-0000-0000-0000093A0000}"/>
    <cellStyle name="Normal 13 2 3 4" xfId="2639" xr:uid="{00000000-0005-0000-0000-00000A3A0000}"/>
    <cellStyle name="Normal 13 2 3 4 10" xfId="26163" xr:uid="{00000000-0005-0000-0000-00000B3A0000}"/>
    <cellStyle name="Normal 13 2 3 4 11" xfId="60567" xr:uid="{00000000-0005-0000-0000-00000C3A0000}"/>
    <cellStyle name="Normal 13 2 3 4 2" xfId="4464" xr:uid="{00000000-0005-0000-0000-00000D3A0000}"/>
    <cellStyle name="Normal 13 2 3 4 2 2" xfId="17110" xr:uid="{00000000-0005-0000-0000-00000E3A0000}"/>
    <cellStyle name="Normal 13 2 3 4 2 2 2" xfId="52326" xr:uid="{00000000-0005-0000-0000-00000F3A0000}"/>
    <cellStyle name="Normal 13 2 3 4 2 3" xfId="39729" xr:uid="{00000000-0005-0000-0000-0000103A0000}"/>
    <cellStyle name="Normal 13 2 3 4 2 4" xfId="29715" xr:uid="{00000000-0005-0000-0000-0000113A0000}"/>
    <cellStyle name="Normal 13 2 3 4 3" xfId="5934" xr:uid="{00000000-0005-0000-0000-0000123A0000}"/>
    <cellStyle name="Normal 13 2 3 4 3 2" xfId="18564" xr:uid="{00000000-0005-0000-0000-0000133A0000}"/>
    <cellStyle name="Normal 13 2 3 4 3 2 2" xfId="53780" xr:uid="{00000000-0005-0000-0000-0000143A0000}"/>
    <cellStyle name="Normal 13 2 3 4 3 3" xfId="41183" xr:uid="{00000000-0005-0000-0000-0000153A0000}"/>
    <cellStyle name="Normal 13 2 3 4 3 4" xfId="31169" xr:uid="{00000000-0005-0000-0000-0000163A0000}"/>
    <cellStyle name="Normal 13 2 3 4 4" xfId="7393" xr:uid="{00000000-0005-0000-0000-0000173A0000}"/>
    <cellStyle name="Normal 13 2 3 4 4 2" xfId="20018" xr:uid="{00000000-0005-0000-0000-0000183A0000}"/>
    <cellStyle name="Normal 13 2 3 4 4 2 2" xfId="55234" xr:uid="{00000000-0005-0000-0000-0000193A0000}"/>
    <cellStyle name="Normal 13 2 3 4 4 3" xfId="42637" xr:uid="{00000000-0005-0000-0000-00001A3A0000}"/>
    <cellStyle name="Normal 13 2 3 4 4 4" xfId="32623" xr:uid="{00000000-0005-0000-0000-00001B3A0000}"/>
    <cellStyle name="Normal 13 2 3 4 5" xfId="9174" xr:uid="{00000000-0005-0000-0000-00001C3A0000}"/>
    <cellStyle name="Normal 13 2 3 4 5 2" xfId="21794" xr:uid="{00000000-0005-0000-0000-00001D3A0000}"/>
    <cellStyle name="Normal 13 2 3 4 5 2 2" xfId="57010" xr:uid="{00000000-0005-0000-0000-00001E3A0000}"/>
    <cellStyle name="Normal 13 2 3 4 5 3" xfId="44413" xr:uid="{00000000-0005-0000-0000-00001F3A0000}"/>
    <cellStyle name="Normal 13 2 3 4 5 4" xfId="34399" xr:uid="{00000000-0005-0000-0000-0000203A0000}"/>
    <cellStyle name="Normal 13 2 3 4 6" xfId="10967" xr:uid="{00000000-0005-0000-0000-0000213A0000}"/>
    <cellStyle name="Normal 13 2 3 4 6 2" xfId="23570" xr:uid="{00000000-0005-0000-0000-0000223A0000}"/>
    <cellStyle name="Normal 13 2 3 4 6 2 2" xfId="58786" xr:uid="{00000000-0005-0000-0000-0000233A0000}"/>
    <cellStyle name="Normal 13 2 3 4 6 3" xfId="46189" xr:uid="{00000000-0005-0000-0000-0000243A0000}"/>
    <cellStyle name="Normal 13 2 3 4 6 4" xfId="36175" xr:uid="{00000000-0005-0000-0000-0000253A0000}"/>
    <cellStyle name="Normal 13 2 3 4 7" xfId="15334" xr:uid="{00000000-0005-0000-0000-0000263A0000}"/>
    <cellStyle name="Normal 13 2 3 4 7 2" xfId="50550" xr:uid="{00000000-0005-0000-0000-0000273A0000}"/>
    <cellStyle name="Normal 13 2 3 4 7 3" xfId="27939" xr:uid="{00000000-0005-0000-0000-0000283A0000}"/>
    <cellStyle name="Normal 13 2 3 4 8" xfId="13556" xr:uid="{00000000-0005-0000-0000-0000293A0000}"/>
    <cellStyle name="Normal 13 2 3 4 8 2" xfId="48774" xr:uid="{00000000-0005-0000-0000-00002A3A0000}"/>
    <cellStyle name="Normal 13 2 3 4 9" xfId="37953" xr:uid="{00000000-0005-0000-0000-00002B3A0000}"/>
    <cellStyle name="Normal 13 2 3 5" xfId="3802" xr:uid="{00000000-0005-0000-0000-00002C3A0000}"/>
    <cellStyle name="Normal 13 2 3 5 2" xfId="8525" xr:uid="{00000000-0005-0000-0000-00002D3A0000}"/>
    <cellStyle name="Normal 13 2 3 5 2 2" xfId="21150" xr:uid="{00000000-0005-0000-0000-00002E3A0000}"/>
    <cellStyle name="Normal 13 2 3 5 2 2 2" xfId="56366" xr:uid="{00000000-0005-0000-0000-00002F3A0000}"/>
    <cellStyle name="Normal 13 2 3 5 2 3" xfId="43769" xr:uid="{00000000-0005-0000-0000-0000303A0000}"/>
    <cellStyle name="Normal 13 2 3 5 2 4" xfId="33755" xr:uid="{00000000-0005-0000-0000-0000313A0000}"/>
    <cellStyle name="Normal 13 2 3 5 3" xfId="10306" xr:uid="{00000000-0005-0000-0000-0000323A0000}"/>
    <cellStyle name="Normal 13 2 3 5 3 2" xfId="22926" xr:uid="{00000000-0005-0000-0000-0000333A0000}"/>
    <cellStyle name="Normal 13 2 3 5 3 2 2" xfId="58142" xr:uid="{00000000-0005-0000-0000-0000343A0000}"/>
    <cellStyle name="Normal 13 2 3 5 3 3" xfId="45545" xr:uid="{00000000-0005-0000-0000-0000353A0000}"/>
    <cellStyle name="Normal 13 2 3 5 3 4" xfId="35531" xr:uid="{00000000-0005-0000-0000-0000363A0000}"/>
    <cellStyle name="Normal 13 2 3 5 4" xfId="12101" xr:uid="{00000000-0005-0000-0000-0000373A0000}"/>
    <cellStyle name="Normal 13 2 3 5 4 2" xfId="24702" xr:uid="{00000000-0005-0000-0000-0000383A0000}"/>
    <cellStyle name="Normal 13 2 3 5 4 2 2" xfId="59918" xr:uid="{00000000-0005-0000-0000-0000393A0000}"/>
    <cellStyle name="Normal 13 2 3 5 4 3" xfId="47321" xr:uid="{00000000-0005-0000-0000-00003A3A0000}"/>
    <cellStyle name="Normal 13 2 3 5 4 4" xfId="37307" xr:uid="{00000000-0005-0000-0000-00003B3A0000}"/>
    <cellStyle name="Normal 13 2 3 5 5" xfId="16466" xr:uid="{00000000-0005-0000-0000-00003C3A0000}"/>
    <cellStyle name="Normal 13 2 3 5 5 2" xfId="51682" xr:uid="{00000000-0005-0000-0000-00003D3A0000}"/>
    <cellStyle name="Normal 13 2 3 5 5 3" xfId="29071" xr:uid="{00000000-0005-0000-0000-00003E3A0000}"/>
    <cellStyle name="Normal 13 2 3 5 6" xfId="14688" xr:uid="{00000000-0005-0000-0000-00003F3A0000}"/>
    <cellStyle name="Normal 13 2 3 5 6 2" xfId="49906" xr:uid="{00000000-0005-0000-0000-0000403A0000}"/>
    <cellStyle name="Normal 13 2 3 5 7" xfId="39085" xr:uid="{00000000-0005-0000-0000-0000413A0000}"/>
    <cellStyle name="Normal 13 2 3 5 8" xfId="27295" xr:uid="{00000000-0005-0000-0000-0000423A0000}"/>
    <cellStyle name="Normal 13 2 3 6" xfId="4142" xr:uid="{00000000-0005-0000-0000-0000433A0000}"/>
    <cellStyle name="Normal 13 2 3 6 2" xfId="16788" xr:uid="{00000000-0005-0000-0000-0000443A0000}"/>
    <cellStyle name="Normal 13 2 3 6 2 2" xfId="52004" xr:uid="{00000000-0005-0000-0000-0000453A0000}"/>
    <cellStyle name="Normal 13 2 3 6 2 3" xfId="29393" xr:uid="{00000000-0005-0000-0000-0000463A0000}"/>
    <cellStyle name="Normal 13 2 3 6 3" xfId="13234" xr:uid="{00000000-0005-0000-0000-0000473A0000}"/>
    <cellStyle name="Normal 13 2 3 6 3 2" xfId="48452" xr:uid="{00000000-0005-0000-0000-0000483A0000}"/>
    <cellStyle name="Normal 13 2 3 6 4" xfId="39407" xr:uid="{00000000-0005-0000-0000-0000493A0000}"/>
    <cellStyle name="Normal 13 2 3 6 5" xfId="25841" xr:uid="{00000000-0005-0000-0000-00004A3A0000}"/>
    <cellStyle name="Normal 13 2 3 7" xfId="5612" xr:uid="{00000000-0005-0000-0000-00004B3A0000}"/>
    <cellStyle name="Normal 13 2 3 7 2" xfId="18242" xr:uid="{00000000-0005-0000-0000-00004C3A0000}"/>
    <cellStyle name="Normal 13 2 3 7 2 2" xfId="53458" xr:uid="{00000000-0005-0000-0000-00004D3A0000}"/>
    <cellStyle name="Normal 13 2 3 7 3" xfId="40861" xr:uid="{00000000-0005-0000-0000-00004E3A0000}"/>
    <cellStyle name="Normal 13 2 3 7 4" xfId="30847" xr:uid="{00000000-0005-0000-0000-00004F3A0000}"/>
    <cellStyle name="Normal 13 2 3 8" xfId="7071" xr:uid="{00000000-0005-0000-0000-0000503A0000}"/>
    <cellStyle name="Normal 13 2 3 8 2" xfId="19696" xr:uid="{00000000-0005-0000-0000-0000513A0000}"/>
    <cellStyle name="Normal 13 2 3 8 2 2" xfId="54912" xr:uid="{00000000-0005-0000-0000-0000523A0000}"/>
    <cellStyle name="Normal 13 2 3 8 3" xfId="42315" xr:uid="{00000000-0005-0000-0000-0000533A0000}"/>
    <cellStyle name="Normal 13 2 3 8 4" xfId="32301" xr:uid="{00000000-0005-0000-0000-0000543A0000}"/>
    <cellStyle name="Normal 13 2 3 9" xfId="8852" xr:uid="{00000000-0005-0000-0000-0000553A0000}"/>
    <cellStyle name="Normal 13 2 3 9 2" xfId="21472" xr:uid="{00000000-0005-0000-0000-0000563A0000}"/>
    <cellStyle name="Normal 13 2 3 9 2 2" xfId="56688" xr:uid="{00000000-0005-0000-0000-0000573A0000}"/>
    <cellStyle name="Normal 13 2 3 9 3" xfId="44091" xr:uid="{00000000-0005-0000-0000-0000583A0000}"/>
    <cellStyle name="Normal 13 2 3 9 4" xfId="34077" xr:uid="{00000000-0005-0000-0000-0000593A0000}"/>
    <cellStyle name="Normal 13 2 4" xfId="2978" xr:uid="{00000000-0005-0000-0000-00005A3A0000}"/>
    <cellStyle name="Normal 13 2 4 10" xfId="25357" xr:uid="{00000000-0005-0000-0000-00005B3A0000}"/>
    <cellStyle name="Normal 13 2 4 11" xfId="60892" xr:uid="{00000000-0005-0000-0000-00005C3A0000}"/>
    <cellStyle name="Normal 13 2 4 2" xfId="4789" xr:uid="{00000000-0005-0000-0000-00005D3A0000}"/>
    <cellStyle name="Normal 13 2 4 2 2" xfId="17435" xr:uid="{00000000-0005-0000-0000-00005E3A0000}"/>
    <cellStyle name="Normal 13 2 4 2 2 2" xfId="52651" xr:uid="{00000000-0005-0000-0000-00005F3A0000}"/>
    <cellStyle name="Normal 13 2 4 2 2 3" xfId="30040" xr:uid="{00000000-0005-0000-0000-0000603A0000}"/>
    <cellStyle name="Normal 13 2 4 2 3" xfId="13881" xr:uid="{00000000-0005-0000-0000-0000613A0000}"/>
    <cellStyle name="Normal 13 2 4 2 3 2" xfId="49099" xr:uid="{00000000-0005-0000-0000-0000623A0000}"/>
    <cellStyle name="Normal 13 2 4 2 4" xfId="40054" xr:uid="{00000000-0005-0000-0000-0000633A0000}"/>
    <cellStyle name="Normal 13 2 4 2 5" xfId="26488" xr:uid="{00000000-0005-0000-0000-0000643A0000}"/>
    <cellStyle name="Normal 13 2 4 3" xfId="6259" xr:uid="{00000000-0005-0000-0000-0000653A0000}"/>
    <cellStyle name="Normal 13 2 4 3 2" xfId="18889" xr:uid="{00000000-0005-0000-0000-0000663A0000}"/>
    <cellStyle name="Normal 13 2 4 3 2 2" xfId="54105" xr:uid="{00000000-0005-0000-0000-0000673A0000}"/>
    <cellStyle name="Normal 13 2 4 3 3" xfId="41508" xr:uid="{00000000-0005-0000-0000-0000683A0000}"/>
    <cellStyle name="Normal 13 2 4 3 4" xfId="31494" xr:uid="{00000000-0005-0000-0000-0000693A0000}"/>
    <cellStyle name="Normal 13 2 4 4" xfId="7718" xr:uid="{00000000-0005-0000-0000-00006A3A0000}"/>
    <cellStyle name="Normal 13 2 4 4 2" xfId="20343" xr:uid="{00000000-0005-0000-0000-00006B3A0000}"/>
    <cellStyle name="Normal 13 2 4 4 2 2" xfId="55559" xr:uid="{00000000-0005-0000-0000-00006C3A0000}"/>
    <cellStyle name="Normal 13 2 4 4 3" xfId="42962" xr:uid="{00000000-0005-0000-0000-00006D3A0000}"/>
    <cellStyle name="Normal 13 2 4 4 4" xfId="32948" xr:uid="{00000000-0005-0000-0000-00006E3A0000}"/>
    <cellStyle name="Normal 13 2 4 5" xfId="9499" xr:uid="{00000000-0005-0000-0000-00006F3A0000}"/>
    <cellStyle name="Normal 13 2 4 5 2" xfId="22119" xr:uid="{00000000-0005-0000-0000-0000703A0000}"/>
    <cellStyle name="Normal 13 2 4 5 2 2" xfId="57335" xr:uid="{00000000-0005-0000-0000-0000713A0000}"/>
    <cellStyle name="Normal 13 2 4 5 3" xfId="44738" xr:uid="{00000000-0005-0000-0000-0000723A0000}"/>
    <cellStyle name="Normal 13 2 4 5 4" xfId="34724" xr:uid="{00000000-0005-0000-0000-0000733A0000}"/>
    <cellStyle name="Normal 13 2 4 6" xfId="11292" xr:uid="{00000000-0005-0000-0000-0000743A0000}"/>
    <cellStyle name="Normal 13 2 4 6 2" xfId="23895" xr:uid="{00000000-0005-0000-0000-0000753A0000}"/>
    <cellStyle name="Normal 13 2 4 6 2 2" xfId="59111" xr:uid="{00000000-0005-0000-0000-0000763A0000}"/>
    <cellStyle name="Normal 13 2 4 6 3" xfId="46514" xr:uid="{00000000-0005-0000-0000-0000773A0000}"/>
    <cellStyle name="Normal 13 2 4 6 4" xfId="36500" xr:uid="{00000000-0005-0000-0000-0000783A0000}"/>
    <cellStyle name="Normal 13 2 4 7" xfId="15659" xr:uid="{00000000-0005-0000-0000-0000793A0000}"/>
    <cellStyle name="Normal 13 2 4 7 2" xfId="50875" xr:uid="{00000000-0005-0000-0000-00007A3A0000}"/>
    <cellStyle name="Normal 13 2 4 7 3" xfId="28264" xr:uid="{00000000-0005-0000-0000-00007B3A0000}"/>
    <cellStyle name="Normal 13 2 4 8" xfId="12750" xr:uid="{00000000-0005-0000-0000-00007C3A0000}"/>
    <cellStyle name="Normal 13 2 4 8 2" xfId="47968" xr:uid="{00000000-0005-0000-0000-00007D3A0000}"/>
    <cellStyle name="Normal 13 2 4 9" xfId="38278" xr:uid="{00000000-0005-0000-0000-00007E3A0000}"/>
    <cellStyle name="Normal 13 2 5" xfId="2812" xr:uid="{00000000-0005-0000-0000-00007F3A0000}"/>
    <cellStyle name="Normal 13 2 5 10" xfId="25202" xr:uid="{00000000-0005-0000-0000-0000803A0000}"/>
    <cellStyle name="Normal 13 2 5 11" xfId="60737" xr:uid="{00000000-0005-0000-0000-0000813A0000}"/>
    <cellStyle name="Normal 13 2 5 2" xfId="4634" xr:uid="{00000000-0005-0000-0000-0000823A0000}"/>
    <cellStyle name="Normal 13 2 5 2 2" xfId="17280" xr:uid="{00000000-0005-0000-0000-0000833A0000}"/>
    <cellStyle name="Normal 13 2 5 2 2 2" xfId="52496" xr:uid="{00000000-0005-0000-0000-0000843A0000}"/>
    <cellStyle name="Normal 13 2 5 2 2 3" xfId="29885" xr:uid="{00000000-0005-0000-0000-0000853A0000}"/>
    <cellStyle name="Normal 13 2 5 2 3" xfId="13726" xr:uid="{00000000-0005-0000-0000-0000863A0000}"/>
    <cellStyle name="Normal 13 2 5 2 3 2" xfId="48944" xr:uid="{00000000-0005-0000-0000-0000873A0000}"/>
    <cellStyle name="Normal 13 2 5 2 4" xfId="39899" xr:uid="{00000000-0005-0000-0000-0000883A0000}"/>
    <cellStyle name="Normal 13 2 5 2 5" xfId="26333" xr:uid="{00000000-0005-0000-0000-0000893A0000}"/>
    <cellStyle name="Normal 13 2 5 3" xfId="6104" xr:uid="{00000000-0005-0000-0000-00008A3A0000}"/>
    <cellStyle name="Normal 13 2 5 3 2" xfId="18734" xr:uid="{00000000-0005-0000-0000-00008B3A0000}"/>
    <cellStyle name="Normal 13 2 5 3 2 2" xfId="53950" xr:uid="{00000000-0005-0000-0000-00008C3A0000}"/>
    <cellStyle name="Normal 13 2 5 3 3" xfId="41353" xr:uid="{00000000-0005-0000-0000-00008D3A0000}"/>
    <cellStyle name="Normal 13 2 5 3 4" xfId="31339" xr:uid="{00000000-0005-0000-0000-00008E3A0000}"/>
    <cellStyle name="Normal 13 2 5 4" xfId="7563" xr:uid="{00000000-0005-0000-0000-00008F3A0000}"/>
    <cellStyle name="Normal 13 2 5 4 2" xfId="20188" xr:uid="{00000000-0005-0000-0000-0000903A0000}"/>
    <cellStyle name="Normal 13 2 5 4 2 2" xfId="55404" xr:uid="{00000000-0005-0000-0000-0000913A0000}"/>
    <cellStyle name="Normal 13 2 5 4 3" xfId="42807" xr:uid="{00000000-0005-0000-0000-0000923A0000}"/>
    <cellStyle name="Normal 13 2 5 4 4" xfId="32793" xr:uid="{00000000-0005-0000-0000-0000933A0000}"/>
    <cellStyle name="Normal 13 2 5 5" xfId="9344" xr:uid="{00000000-0005-0000-0000-0000943A0000}"/>
    <cellStyle name="Normal 13 2 5 5 2" xfId="21964" xr:uid="{00000000-0005-0000-0000-0000953A0000}"/>
    <cellStyle name="Normal 13 2 5 5 2 2" xfId="57180" xr:uid="{00000000-0005-0000-0000-0000963A0000}"/>
    <cellStyle name="Normal 13 2 5 5 3" xfId="44583" xr:uid="{00000000-0005-0000-0000-0000973A0000}"/>
    <cellStyle name="Normal 13 2 5 5 4" xfId="34569" xr:uid="{00000000-0005-0000-0000-0000983A0000}"/>
    <cellStyle name="Normal 13 2 5 6" xfId="11137" xr:uid="{00000000-0005-0000-0000-0000993A0000}"/>
    <cellStyle name="Normal 13 2 5 6 2" xfId="23740" xr:uid="{00000000-0005-0000-0000-00009A3A0000}"/>
    <cellStyle name="Normal 13 2 5 6 2 2" xfId="58956" xr:uid="{00000000-0005-0000-0000-00009B3A0000}"/>
    <cellStyle name="Normal 13 2 5 6 3" xfId="46359" xr:uid="{00000000-0005-0000-0000-00009C3A0000}"/>
    <cellStyle name="Normal 13 2 5 6 4" xfId="36345" xr:uid="{00000000-0005-0000-0000-00009D3A0000}"/>
    <cellStyle name="Normal 13 2 5 7" xfId="15504" xr:uid="{00000000-0005-0000-0000-00009E3A0000}"/>
    <cellStyle name="Normal 13 2 5 7 2" xfId="50720" xr:uid="{00000000-0005-0000-0000-00009F3A0000}"/>
    <cellStyle name="Normal 13 2 5 7 3" xfId="28109" xr:uid="{00000000-0005-0000-0000-0000A03A0000}"/>
    <cellStyle name="Normal 13 2 5 8" xfId="12595" xr:uid="{00000000-0005-0000-0000-0000A13A0000}"/>
    <cellStyle name="Normal 13 2 5 8 2" xfId="47813" xr:uid="{00000000-0005-0000-0000-0000A23A0000}"/>
    <cellStyle name="Normal 13 2 5 9" xfId="38123" xr:uid="{00000000-0005-0000-0000-0000A33A0000}"/>
    <cellStyle name="Normal 13 2 6" xfId="3325" xr:uid="{00000000-0005-0000-0000-0000A43A0000}"/>
    <cellStyle name="Normal 13 2 6 10" xfId="26820" xr:uid="{00000000-0005-0000-0000-0000A53A0000}"/>
    <cellStyle name="Normal 13 2 6 11" xfId="61224" xr:uid="{00000000-0005-0000-0000-0000A63A0000}"/>
    <cellStyle name="Normal 13 2 6 2" xfId="5121" xr:uid="{00000000-0005-0000-0000-0000A73A0000}"/>
    <cellStyle name="Normal 13 2 6 2 2" xfId="17767" xr:uid="{00000000-0005-0000-0000-0000A83A0000}"/>
    <cellStyle name="Normal 13 2 6 2 2 2" xfId="52983" xr:uid="{00000000-0005-0000-0000-0000A93A0000}"/>
    <cellStyle name="Normal 13 2 6 2 3" xfId="40386" xr:uid="{00000000-0005-0000-0000-0000AA3A0000}"/>
    <cellStyle name="Normal 13 2 6 2 4" xfId="30372" xr:uid="{00000000-0005-0000-0000-0000AB3A0000}"/>
    <cellStyle name="Normal 13 2 6 3" xfId="6591" xr:uid="{00000000-0005-0000-0000-0000AC3A0000}"/>
    <cellStyle name="Normal 13 2 6 3 2" xfId="19221" xr:uid="{00000000-0005-0000-0000-0000AD3A0000}"/>
    <cellStyle name="Normal 13 2 6 3 2 2" xfId="54437" xr:uid="{00000000-0005-0000-0000-0000AE3A0000}"/>
    <cellStyle name="Normal 13 2 6 3 3" xfId="41840" xr:uid="{00000000-0005-0000-0000-0000AF3A0000}"/>
    <cellStyle name="Normal 13 2 6 3 4" xfId="31826" xr:uid="{00000000-0005-0000-0000-0000B03A0000}"/>
    <cellStyle name="Normal 13 2 6 4" xfId="8050" xr:uid="{00000000-0005-0000-0000-0000B13A0000}"/>
    <cellStyle name="Normal 13 2 6 4 2" xfId="20675" xr:uid="{00000000-0005-0000-0000-0000B23A0000}"/>
    <cellStyle name="Normal 13 2 6 4 2 2" xfId="55891" xr:uid="{00000000-0005-0000-0000-0000B33A0000}"/>
    <cellStyle name="Normal 13 2 6 4 3" xfId="43294" xr:uid="{00000000-0005-0000-0000-0000B43A0000}"/>
    <cellStyle name="Normal 13 2 6 4 4" xfId="33280" xr:uid="{00000000-0005-0000-0000-0000B53A0000}"/>
    <cellStyle name="Normal 13 2 6 5" xfId="9831" xr:uid="{00000000-0005-0000-0000-0000B63A0000}"/>
    <cellStyle name="Normal 13 2 6 5 2" xfId="22451" xr:uid="{00000000-0005-0000-0000-0000B73A0000}"/>
    <cellStyle name="Normal 13 2 6 5 2 2" xfId="57667" xr:uid="{00000000-0005-0000-0000-0000B83A0000}"/>
    <cellStyle name="Normal 13 2 6 5 3" xfId="45070" xr:uid="{00000000-0005-0000-0000-0000B93A0000}"/>
    <cellStyle name="Normal 13 2 6 5 4" xfId="35056" xr:uid="{00000000-0005-0000-0000-0000BA3A0000}"/>
    <cellStyle name="Normal 13 2 6 6" xfId="11624" xr:uid="{00000000-0005-0000-0000-0000BB3A0000}"/>
    <cellStyle name="Normal 13 2 6 6 2" xfId="24227" xr:uid="{00000000-0005-0000-0000-0000BC3A0000}"/>
    <cellStyle name="Normal 13 2 6 6 2 2" xfId="59443" xr:uid="{00000000-0005-0000-0000-0000BD3A0000}"/>
    <cellStyle name="Normal 13 2 6 6 3" xfId="46846" xr:uid="{00000000-0005-0000-0000-0000BE3A0000}"/>
    <cellStyle name="Normal 13 2 6 6 4" xfId="36832" xr:uid="{00000000-0005-0000-0000-0000BF3A0000}"/>
    <cellStyle name="Normal 13 2 6 7" xfId="15991" xr:uid="{00000000-0005-0000-0000-0000C03A0000}"/>
    <cellStyle name="Normal 13 2 6 7 2" xfId="51207" xr:uid="{00000000-0005-0000-0000-0000C13A0000}"/>
    <cellStyle name="Normal 13 2 6 7 3" xfId="28596" xr:uid="{00000000-0005-0000-0000-0000C23A0000}"/>
    <cellStyle name="Normal 13 2 6 8" xfId="14213" xr:uid="{00000000-0005-0000-0000-0000C33A0000}"/>
    <cellStyle name="Normal 13 2 6 8 2" xfId="49431" xr:uid="{00000000-0005-0000-0000-0000C43A0000}"/>
    <cellStyle name="Normal 13 2 6 9" xfId="38610" xr:uid="{00000000-0005-0000-0000-0000C53A0000}"/>
    <cellStyle name="Normal 13 2 7" xfId="2482" xr:uid="{00000000-0005-0000-0000-0000C63A0000}"/>
    <cellStyle name="Normal 13 2 7 10" xfId="26011" xr:uid="{00000000-0005-0000-0000-0000C73A0000}"/>
    <cellStyle name="Normal 13 2 7 11" xfId="60415" xr:uid="{00000000-0005-0000-0000-0000C83A0000}"/>
    <cellStyle name="Normal 13 2 7 2" xfId="4312" xr:uid="{00000000-0005-0000-0000-0000C93A0000}"/>
    <cellStyle name="Normal 13 2 7 2 2" xfId="16958" xr:uid="{00000000-0005-0000-0000-0000CA3A0000}"/>
    <cellStyle name="Normal 13 2 7 2 2 2" xfId="52174" xr:uid="{00000000-0005-0000-0000-0000CB3A0000}"/>
    <cellStyle name="Normal 13 2 7 2 3" xfId="39577" xr:uid="{00000000-0005-0000-0000-0000CC3A0000}"/>
    <cellStyle name="Normal 13 2 7 2 4" xfId="29563" xr:uid="{00000000-0005-0000-0000-0000CD3A0000}"/>
    <cellStyle name="Normal 13 2 7 3" xfId="5782" xr:uid="{00000000-0005-0000-0000-0000CE3A0000}"/>
    <cellStyle name="Normal 13 2 7 3 2" xfId="18412" xr:uid="{00000000-0005-0000-0000-0000CF3A0000}"/>
    <cellStyle name="Normal 13 2 7 3 2 2" xfId="53628" xr:uid="{00000000-0005-0000-0000-0000D03A0000}"/>
    <cellStyle name="Normal 13 2 7 3 3" xfId="41031" xr:uid="{00000000-0005-0000-0000-0000D13A0000}"/>
    <cellStyle name="Normal 13 2 7 3 4" xfId="31017" xr:uid="{00000000-0005-0000-0000-0000D23A0000}"/>
    <cellStyle name="Normal 13 2 7 4" xfId="7241" xr:uid="{00000000-0005-0000-0000-0000D33A0000}"/>
    <cellStyle name="Normal 13 2 7 4 2" xfId="19866" xr:uid="{00000000-0005-0000-0000-0000D43A0000}"/>
    <cellStyle name="Normal 13 2 7 4 2 2" xfId="55082" xr:uid="{00000000-0005-0000-0000-0000D53A0000}"/>
    <cellStyle name="Normal 13 2 7 4 3" xfId="42485" xr:uid="{00000000-0005-0000-0000-0000D63A0000}"/>
    <cellStyle name="Normal 13 2 7 4 4" xfId="32471" xr:uid="{00000000-0005-0000-0000-0000D73A0000}"/>
    <cellStyle name="Normal 13 2 7 5" xfId="9022" xr:uid="{00000000-0005-0000-0000-0000D83A0000}"/>
    <cellStyle name="Normal 13 2 7 5 2" xfId="21642" xr:uid="{00000000-0005-0000-0000-0000D93A0000}"/>
    <cellStyle name="Normal 13 2 7 5 2 2" xfId="56858" xr:uid="{00000000-0005-0000-0000-0000DA3A0000}"/>
    <cellStyle name="Normal 13 2 7 5 3" xfId="44261" xr:uid="{00000000-0005-0000-0000-0000DB3A0000}"/>
    <cellStyle name="Normal 13 2 7 5 4" xfId="34247" xr:uid="{00000000-0005-0000-0000-0000DC3A0000}"/>
    <cellStyle name="Normal 13 2 7 6" xfId="10815" xr:uid="{00000000-0005-0000-0000-0000DD3A0000}"/>
    <cellStyle name="Normal 13 2 7 6 2" xfId="23418" xr:uid="{00000000-0005-0000-0000-0000DE3A0000}"/>
    <cellStyle name="Normal 13 2 7 6 2 2" xfId="58634" xr:uid="{00000000-0005-0000-0000-0000DF3A0000}"/>
    <cellStyle name="Normal 13 2 7 6 3" xfId="46037" xr:uid="{00000000-0005-0000-0000-0000E03A0000}"/>
    <cellStyle name="Normal 13 2 7 6 4" xfId="36023" xr:uid="{00000000-0005-0000-0000-0000E13A0000}"/>
    <cellStyle name="Normal 13 2 7 7" xfId="15182" xr:uid="{00000000-0005-0000-0000-0000E23A0000}"/>
    <cellStyle name="Normal 13 2 7 7 2" xfId="50398" xr:uid="{00000000-0005-0000-0000-0000E33A0000}"/>
    <cellStyle name="Normal 13 2 7 7 3" xfId="27787" xr:uid="{00000000-0005-0000-0000-0000E43A0000}"/>
    <cellStyle name="Normal 13 2 7 8" xfId="13404" xr:uid="{00000000-0005-0000-0000-0000E53A0000}"/>
    <cellStyle name="Normal 13 2 7 8 2" xfId="48622" xr:uid="{00000000-0005-0000-0000-0000E63A0000}"/>
    <cellStyle name="Normal 13 2 7 9" xfId="37801" xr:uid="{00000000-0005-0000-0000-0000E73A0000}"/>
    <cellStyle name="Normal 13 2 8" xfId="3649" xr:uid="{00000000-0005-0000-0000-0000E83A0000}"/>
    <cellStyle name="Normal 13 2 8 2" xfId="8373" xr:uid="{00000000-0005-0000-0000-0000E93A0000}"/>
    <cellStyle name="Normal 13 2 8 2 2" xfId="20998" xr:uid="{00000000-0005-0000-0000-0000EA3A0000}"/>
    <cellStyle name="Normal 13 2 8 2 2 2" xfId="56214" xr:uid="{00000000-0005-0000-0000-0000EB3A0000}"/>
    <cellStyle name="Normal 13 2 8 2 3" xfId="43617" xr:uid="{00000000-0005-0000-0000-0000EC3A0000}"/>
    <cellStyle name="Normal 13 2 8 2 4" xfId="33603" xr:uid="{00000000-0005-0000-0000-0000ED3A0000}"/>
    <cellStyle name="Normal 13 2 8 3" xfId="10154" xr:uid="{00000000-0005-0000-0000-0000EE3A0000}"/>
    <cellStyle name="Normal 13 2 8 3 2" xfId="22774" xr:uid="{00000000-0005-0000-0000-0000EF3A0000}"/>
    <cellStyle name="Normal 13 2 8 3 2 2" xfId="57990" xr:uid="{00000000-0005-0000-0000-0000F03A0000}"/>
    <cellStyle name="Normal 13 2 8 3 3" xfId="45393" xr:uid="{00000000-0005-0000-0000-0000F13A0000}"/>
    <cellStyle name="Normal 13 2 8 3 4" xfId="35379" xr:uid="{00000000-0005-0000-0000-0000F23A0000}"/>
    <cellStyle name="Normal 13 2 8 4" xfId="11949" xr:uid="{00000000-0005-0000-0000-0000F33A0000}"/>
    <cellStyle name="Normal 13 2 8 4 2" xfId="24550" xr:uid="{00000000-0005-0000-0000-0000F43A0000}"/>
    <cellStyle name="Normal 13 2 8 4 2 2" xfId="59766" xr:uid="{00000000-0005-0000-0000-0000F53A0000}"/>
    <cellStyle name="Normal 13 2 8 4 3" xfId="47169" xr:uid="{00000000-0005-0000-0000-0000F63A0000}"/>
    <cellStyle name="Normal 13 2 8 4 4" xfId="37155" xr:uid="{00000000-0005-0000-0000-0000F73A0000}"/>
    <cellStyle name="Normal 13 2 8 5" xfId="16314" xr:uid="{00000000-0005-0000-0000-0000F83A0000}"/>
    <cellStyle name="Normal 13 2 8 5 2" xfId="51530" xr:uid="{00000000-0005-0000-0000-0000F93A0000}"/>
    <cellStyle name="Normal 13 2 8 5 3" xfId="28919" xr:uid="{00000000-0005-0000-0000-0000FA3A0000}"/>
    <cellStyle name="Normal 13 2 8 6" xfId="14536" xr:uid="{00000000-0005-0000-0000-0000FB3A0000}"/>
    <cellStyle name="Normal 13 2 8 6 2" xfId="49754" xr:uid="{00000000-0005-0000-0000-0000FC3A0000}"/>
    <cellStyle name="Normal 13 2 8 7" xfId="38933" xr:uid="{00000000-0005-0000-0000-0000FD3A0000}"/>
    <cellStyle name="Normal 13 2 8 8" xfId="27143" xr:uid="{00000000-0005-0000-0000-0000FE3A0000}"/>
    <cellStyle name="Normal 13 2 9" xfId="3979" xr:uid="{00000000-0005-0000-0000-0000FF3A0000}"/>
    <cellStyle name="Normal 13 2 9 2" xfId="16636" xr:uid="{00000000-0005-0000-0000-0000003B0000}"/>
    <cellStyle name="Normal 13 2 9 2 2" xfId="51852" xr:uid="{00000000-0005-0000-0000-0000013B0000}"/>
    <cellStyle name="Normal 13 2 9 2 3" xfId="29241" xr:uid="{00000000-0005-0000-0000-0000023B0000}"/>
    <cellStyle name="Normal 13 2 9 3" xfId="13082" xr:uid="{00000000-0005-0000-0000-0000033B0000}"/>
    <cellStyle name="Normal 13 2 9 3 2" xfId="48300" xr:uid="{00000000-0005-0000-0000-0000043B0000}"/>
    <cellStyle name="Normal 13 2 9 4" xfId="39255" xr:uid="{00000000-0005-0000-0000-0000053B0000}"/>
    <cellStyle name="Normal 13 2 9 5" xfId="25689" xr:uid="{00000000-0005-0000-0000-0000063B0000}"/>
    <cellStyle name="Normal 13 2_District Target Attainment" xfId="1021" xr:uid="{00000000-0005-0000-0000-0000073B0000}"/>
    <cellStyle name="Normal 13 3" xfId="1022" xr:uid="{00000000-0005-0000-0000-0000083B0000}"/>
    <cellStyle name="Normal 13 3 10" xfId="6961" xr:uid="{00000000-0005-0000-0000-0000093B0000}"/>
    <cellStyle name="Normal 13 3 10 2" xfId="19587" xr:uid="{00000000-0005-0000-0000-00000A3B0000}"/>
    <cellStyle name="Normal 13 3 10 2 2" xfId="54803" xr:uid="{00000000-0005-0000-0000-00000B3B0000}"/>
    <cellStyle name="Normal 13 3 10 3" xfId="42206" xr:uid="{00000000-0005-0000-0000-00000C3B0000}"/>
    <cellStyle name="Normal 13 3 10 4" xfId="32192" xr:uid="{00000000-0005-0000-0000-00000D3B0000}"/>
    <cellStyle name="Normal 13 3 11" xfId="8742" xr:uid="{00000000-0005-0000-0000-00000E3B0000}"/>
    <cellStyle name="Normal 13 3 11 2" xfId="21363" xr:uid="{00000000-0005-0000-0000-00000F3B0000}"/>
    <cellStyle name="Normal 13 3 11 2 2" xfId="56579" xr:uid="{00000000-0005-0000-0000-0000103B0000}"/>
    <cellStyle name="Normal 13 3 11 3" xfId="43982" xr:uid="{00000000-0005-0000-0000-0000113B0000}"/>
    <cellStyle name="Normal 13 3 11 4" xfId="33968" xr:uid="{00000000-0005-0000-0000-0000123B0000}"/>
    <cellStyle name="Normal 13 3 12" xfId="10531" xr:uid="{00000000-0005-0000-0000-0000133B0000}"/>
    <cellStyle name="Normal 13 3 12 2" xfId="23142" xr:uid="{00000000-0005-0000-0000-0000143B0000}"/>
    <cellStyle name="Normal 13 3 12 2 2" xfId="58358" xr:uid="{00000000-0005-0000-0000-0000153B0000}"/>
    <cellStyle name="Normal 13 3 12 3" xfId="45761" xr:uid="{00000000-0005-0000-0000-0000163B0000}"/>
    <cellStyle name="Normal 13 3 12 4" xfId="35747" xr:uid="{00000000-0005-0000-0000-0000173B0000}"/>
    <cellStyle name="Normal 13 3 13" xfId="14902" xr:uid="{00000000-0005-0000-0000-0000183B0000}"/>
    <cellStyle name="Normal 13 3 13 2" xfId="50119" xr:uid="{00000000-0005-0000-0000-0000193B0000}"/>
    <cellStyle name="Normal 13 3 13 3" xfId="27508" xr:uid="{00000000-0005-0000-0000-00001A3B0000}"/>
    <cellStyle name="Normal 13 3 14" xfId="12316" xr:uid="{00000000-0005-0000-0000-00001B3B0000}"/>
    <cellStyle name="Normal 13 3 14 2" xfId="47534" xr:uid="{00000000-0005-0000-0000-00001C3B0000}"/>
    <cellStyle name="Normal 13 3 15" xfId="37521" xr:uid="{00000000-0005-0000-0000-00001D3B0000}"/>
    <cellStyle name="Normal 13 3 16" xfId="24923" xr:uid="{00000000-0005-0000-0000-00001E3B0000}"/>
    <cellStyle name="Normal 13 3 17" xfId="60136" xr:uid="{00000000-0005-0000-0000-00001F3B0000}"/>
    <cellStyle name="Normal 13 3 2" xfId="1023" xr:uid="{00000000-0005-0000-0000-0000203B0000}"/>
    <cellStyle name="Normal 13 3 2 10" xfId="10532" xr:uid="{00000000-0005-0000-0000-0000213B0000}"/>
    <cellStyle name="Normal 13 3 2 10 2" xfId="23143" xr:uid="{00000000-0005-0000-0000-0000223B0000}"/>
    <cellStyle name="Normal 13 3 2 10 2 2" xfId="58359" xr:uid="{00000000-0005-0000-0000-0000233B0000}"/>
    <cellStyle name="Normal 13 3 2 10 3" xfId="45762" xr:uid="{00000000-0005-0000-0000-0000243B0000}"/>
    <cellStyle name="Normal 13 3 2 10 4" xfId="35748" xr:uid="{00000000-0005-0000-0000-0000253B0000}"/>
    <cellStyle name="Normal 13 3 2 11" xfId="15057" xr:uid="{00000000-0005-0000-0000-0000263B0000}"/>
    <cellStyle name="Normal 13 3 2 11 2" xfId="50273" xr:uid="{00000000-0005-0000-0000-0000273B0000}"/>
    <cellStyle name="Normal 13 3 2 11 3" xfId="27662" xr:uid="{00000000-0005-0000-0000-0000283B0000}"/>
    <cellStyle name="Normal 13 3 2 12" xfId="12470" xr:uid="{00000000-0005-0000-0000-0000293B0000}"/>
    <cellStyle name="Normal 13 3 2 12 2" xfId="47688" xr:uid="{00000000-0005-0000-0000-00002A3B0000}"/>
    <cellStyle name="Normal 13 3 2 13" xfId="37676" xr:uid="{00000000-0005-0000-0000-00002B3B0000}"/>
    <cellStyle name="Normal 13 3 2 14" xfId="25077" xr:uid="{00000000-0005-0000-0000-00002C3B0000}"/>
    <cellStyle name="Normal 13 3 2 15" xfId="60290" xr:uid="{00000000-0005-0000-0000-00002D3B0000}"/>
    <cellStyle name="Normal 13 3 2 2" xfId="3193" xr:uid="{00000000-0005-0000-0000-00002E3B0000}"/>
    <cellStyle name="Normal 13 3 2 2 10" xfId="25561" xr:uid="{00000000-0005-0000-0000-00002F3B0000}"/>
    <cellStyle name="Normal 13 3 2 2 11" xfId="61096" xr:uid="{00000000-0005-0000-0000-0000303B0000}"/>
    <cellStyle name="Normal 13 3 2 2 2" xfId="4993" xr:uid="{00000000-0005-0000-0000-0000313B0000}"/>
    <cellStyle name="Normal 13 3 2 2 2 2" xfId="17639" xr:uid="{00000000-0005-0000-0000-0000323B0000}"/>
    <cellStyle name="Normal 13 3 2 2 2 2 2" xfId="52855" xr:uid="{00000000-0005-0000-0000-0000333B0000}"/>
    <cellStyle name="Normal 13 3 2 2 2 2 3" xfId="30244" xr:uid="{00000000-0005-0000-0000-0000343B0000}"/>
    <cellStyle name="Normal 13 3 2 2 2 3" xfId="14085" xr:uid="{00000000-0005-0000-0000-0000353B0000}"/>
    <cellStyle name="Normal 13 3 2 2 2 3 2" xfId="49303" xr:uid="{00000000-0005-0000-0000-0000363B0000}"/>
    <cellStyle name="Normal 13 3 2 2 2 4" xfId="40258" xr:uid="{00000000-0005-0000-0000-0000373B0000}"/>
    <cellStyle name="Normal 13 3 2 2 2 5" xfId="26692" xr:uid="{00000000-0005-0000-0000-0000383B0000}"/>
    <cellStyle name="Normal 13 3 2 2 3" xfId="6463" xr:uid="{00000000-0005-0000-0000-0000393B0000}"/>
    <cellStyle name="Normal 13 3 2 2 3 2" xfId="19093" xr:uid="{00000000-0005-0000-0000-00003A3B0000}"/>
    <cellStyle name="Normal 13 3 2 2 3 2 2" xfId="54309" xr:uid="{00000000-0005-0000-0000-00003B3B0000}"/>
    <cellStyle name="Normal 13 3 2 2 3 3" xfId="41712" xr:uid="{00000000-0005-0000-0000-00003C3B0000}"/>
    <cellStyle name="Normal 13 3 2 2 3 4" xfId="31698" xr:uid="{00000000-0005-0000-0000-00003D3B0000}"/>
    <cellStyle name="Normal 13 3 2 2 4" xfId="7922" xr:uid="{00000000-0005-0000-0000-00003E3B0000}"/>
    <cellStyle name="Normal 13 3 2 2 4 2" xfId="20547" xr:uid="{00000000-0005-0000-0000-00003F3B0000}"/>
    <cellStyle name="Normal 13 3 2 2 4 2 2" xfId="55763" xr:uid="{00000000-0005-0000-0000-0000403B0000}"/>
    <cellStyle name="Normal 13 3 2 2 4 3" xfId="43166" xr:uid="{00000000-0005-0000-0000-0000413B0000}"/>
    <cellStyle name="Normal 13 3 2 2 4 4" xfId="33152" xr:uid="{00000000-0005-0000-0000-0000423B0000}"/>
    <cellStyle name="Normal 13 3 2 2 5" xfId="9703" xr:uid="{00000000-0005-0000-0000-0000433B0000}"/>
    <cellStyle name="Normal 13 3 2 2 5 2" xfId="22323" xr:uid="{00000000-0005-0000-0000-0000443B0000}"/>
    <cellStyle name="Normal 13 3 2 2 5 2 2" xfId="57539" xr:uid="{00000000-0005-0000-0000-0000453B0000}"/>
    <cellStyle name="Normal 13 3 2 2 5 3" xfId="44942" xr:uid="{00000000-0005-0000-0000-0000463B0000}"/>
    <cellStyle name="Normal 13 3 2 2 5 4" xfId="34928" xr:uid="{00000000-0005-0000-0000-0000473B0000}"/>
    <cellStyle name="Normal 13 3 2 2 6" xfId="11496" xr:uid="{00000000-0005-0000-0000-0000483B0000}"/>
    <cellStyle name="Normal 13 3 2 2 6 2" xfId="24099" xr:uid="{00000000-0005-0000-0000-0000493B0000}"/>
    <cellStyle name="Normal 13 3 2 2 6 2 2" xfId="59315" xr:uid="{00000000-0005-0000-0000-00004A3B0000}"/>
    <cellStyle name="Normal 13 3 2 2 6 3" xfId="46718" xr:uid="{00000000-0005-0000-0000-00004B3B0000}"/>
    <cellStyle name="Normal 13 3 2 2 6 4" xfId="36704" xr:uid="{00000000-0005-0000-0000-00004C3B0000}"/>
    <cellStyle name="Normal 13 3 2 2 7" xfId="15863" xr:uid="{00000000-0005-0000-0000-00004D3B0000}"/>
    <cellStyle name="Normal 13 3 2 2 7 2" xfId="51079" xr:uid="{00000000-0005-0000-0000-00004E3B0000}"/>
    <cellStyle name="Normal 13 3 2 2 7 3" xfId="28468" xr:uid="{00000000-0005-0000-0000-00004F3B0000}"/>
    <cellStyle name="Normal 13 3 2 2 8" xfId="12954" xr:uid="{00000000-0005-0000-0000-0000503B0000}"/>
    <cellStyle name="Normal 13 3 2 2 8 2" xfId="48172" xr:uid="{00000000-0005-0000-0000-0000513B0000}"/>
    <cellStyle name="Normal 13 3 2 2 9" xfId="38482" xr:uid="{00000000-0005-0000-0000-0000523B0000}"/>
    <cellStyle name="Normal 13 3 2 3" xfId="3522" xr:uid="{00000000-0005-0000-0000-0000533B0000}"/>
    <cellStyle name="Normal 13 3 2 3 10" xfId="27017" xr:uid="{00000000-0005-0000-0000-0000543B0000}"/>
    <cellStyle name="Normal 13 3 2 3 11" xfId="61421" xr:uid="{00000000-0005-0000-0000-0000553B0000}"/>
    <cellStyle name="Normal 13 3 2 3 2" xfId="5318" xr:uid="{00000000-0005-0000-0000-0000563B0000}"/>
    <cellStyle name="Normal 13 3 2 3 2 2" xfId="17964" xr:uid="{00000000-0005-0000-0000-0000573B0000}"/>
    <cellStyle name="Normal 13 3 2 3 2 2 2" xfId="53180" xr:uid="{00000000-0005-0000-0000-0000583B0000}"/>
    <cellStyle name="Normal 13 3 2 3 2 3" xfId="40583" xr:uid="{00000000-0005-0000-0000-0000593B0000}"/>
    <cellStyle name="Normal 13 3 2 3 2 4" xfId="30569" xr:uid="{00000000-0005-0000-0000-00005A3B0000}"/>
    <cellStyle name="Normal 13 3 2 3 3" xfId="6788" xr:uid="{00000000-0005-0000-0000-00005B3B0000}"/>
    <cellStyle name="Normal 13 3 2 3 3 2" xfId="19418" xr:uid="{00000000-0005-0000-0000-00005C3B0000}"/>
    <cellStyle name="Normal 13 3 2 3 3 2 2" xfId="54634" xr:uid="{00000000-0005-0000-0000-00005D3B0000}"/>
    <cellStyle name="Normal 13 3 2 3 3 3" xfId="42037" xr:uid="{00000000-0005-0000-0000-00005E3B0000}"/>
    <cellStyle name="Normal 13 3 2 3 3 4" xfId="32023" xr:uid="{00000000-0005-0000-0000-00005F3B0000}"/>
    <cellStyle name="Normal 13 3 2 3 4" xfId="8247" xr:uid="{00000000-0005-0000-0000-0000603B0000}"/>
    <cellStyle name="Normal 13 3 2 3 4 2" xfId="20872" xr:uid="{00000000-0005-0000-0000-0000613B0000}"/>
    <cellStyle name="Normal 13 3 2 3 4 2 2" xfId="56088" xr:uid="{00000000-0005-0000-0000-0000623B0000}"/>
    <cellStyle name="Normal 13 3 2 3 4 3" xfId="43491" xr:uid="{00000000-0005-0000-0000-0000633B0000}"/>
    <cellStyle name="Normal 13 3 2 3 4 4" xfId="33477" xr:uid="{00000000-0005-0000-0000-0000643B0000}"/>
    <cellStyle name="Normal 13 3 2 3 5" xfId="10028" xr:uid="{00000000-0005-0000-0000-0000653B0000}"/>
    <cellStyle name="Normal 13 3 2 3 5 2" xfId="22648" xr:uid="{00000000-0005-0000-0000-0000663B0000}"/>
    <cellStyle name="Normal 13 3 2 3 5 2 2" xfId="57864" xr:uid="{00000000-0005-0000-0000-0000673B0000}"/>
    <cellStyle name="Normal 13 3 2 3 5 3" xfId="45267" xr:uid="{00000000-0005-0000-0000-0000683B0000}"/>
    <cellStyle name="Normal 13 3 2 3 5 4" xfId="35253" xr:uid="{00000000-0005-0000-0000-0000693B0000}"/>
    <cellStyle name="Normal 13 3 2 3 6" xfId="11821" xr:uid="{00000000-0005-0000-0000-00006A3B0000}"/>
    <cellStyle name="Normal 13 3 2 3 6 2" xfId="24424" xr:uid="{00000000-0005-0000-0000-00006B3B0000}"/>
    <cellStyle name="Normal 13 3 2 3 6 2 2" xfId="59640" xr:uid="{00000000-0005-0000-0000-00006C3B0000}"/>
    <cellStyle name="Normal 13 3 2 3 6 3" xfId="47043" xr:uid="{00000000-0005-0000-0000-00006D3B0000}"/>
    <cellStyle name="Normal 13 3 2 3 6 4" xfId="37029" xr:uid="{00000000-0005-0000-0000-00006E3B0000}"/>
    <cellStyle name="Normal 13 3 2 3 7" xfId="16188" xr:uid="{00000000-0005-0000-0000-00006F3B0000}"/>
    <cellStyle name="Normal 13 3 2 3 7 2" xfId="51404" xr:uid="{00000000-0005-0000-0000-0000703B0000}"/>
    <cellStyle name="Normal 13 3 2 3 7 3" xfId="28793" xr:uid="{00000000-0005-0000-0000-0000713B0000}"/>
    <cellStyle name="Normal 13 3 2 3 8" xfId="14410" xr:uid="{00000000-0005-0000-0000-0000723B0000}"/>
    <cellStyle name="Normal 13 3 2 3 8 2" xfId="49628" xr:uid="{00000000-0005-0000-0000-0000733B0000}"/>
    <cellStyle name="Normal 13 3 2 3 9" xfId="38807" xr:uid="{00000000-0005-0000-0000-0000743B0000}"/>
    <cellStyle name="Normal 13 3 2 4" xfId="2684" xr:uid="{00000000-0005-0000-0000-0000753B0000}"/>
    <cellStyle name="Normal 13 3 2 4 10" xfId="26208" xr:uid="{00000000-0005-0000-0000-0000763B0000}"/>
    <cellStyle name="Normal 13 3 2 4 11" xfId="60612" xr:uid="{00000000-0005-0000-0000-0000773B0000}"/>
    <cellStyle name="Normal 13 3 2 4 2" xfId="4509" xr:uid="{00000000-0005-0000-0000-0000783B0000}"/>
    <cellStyle name="Normal 13 3 2 4 2 2" xfId="17155" xr:uid="{00000000-0005-0000-0000-0000793B0000}"/>
    <cellStyle name="Normal 13 3 2 4 2 2 2" xfId="52371" xr:uid="{00000000-0005-0000-0000-00007A3B0000}"/>
    <cellStyle name="Normal 13 3 2 4 2 3" xfId="39774" xr:uid="{00000000-0005-0000-0000-00007B3B0000}"/>
    <cellStyle name="Normal 13 3 2 4 2 4" xfId="29760" xr:uid="{00000000-0005-0000-0000-00007C3B0000}"/>
    <cellStyle name="Normal 13 3 2 4 3" xfId="5979" xr:uid="{00000000-0005-0000-0000-00007D3B0000}"/>
    <cellStyle name="Normal 13 3 2 4 3 2" xfId="18609" xr:uid="{00000000-0005-0000-0000-00007E3B0000}"/>
    <cellStyle name="Normal 13 3 2 4 3 2 2" xfId="53825" xr:uid="{00000000-0005-0000-0000-00007F3B0000}"/>
    <cellStyle name="Normal 13 3 2 4 3 3" xfId="41228" xr:uid="{00000000-0005-0000-0000-0000803B0000}"/>
    <cellStyle name="Normal 13 3 2 4 3 4" xfId="31214" xr:uid="{00000000-0005-0000-0000-0000813B0000}"/>
    <cellStyle name="Normal 13 3 2 4 4" xfId="7438" xr:uid="{00000000-0005-0000-0000-0000823B0000}"/>
    <cellStyle name="Normal 13 3 2 4 4 2" xfId="20063" xr:uid="{00000000-0005-0000-0000-0000833B0000}"/>
    <cellStyle name="Normal 13 3 2 4 4 2 2" xfId="55279" xr:uid="{00000000-0005-0000-0000-0000843B0000}"/>
    <cellStyle name="Normal 13 3 2 4 4 3" xfId="42682" xr:uid="{00000000-0005-0000-0000-0000853B0000}"/>
    <cellStyle name="Normal 13 3 2 4 4 4" xfId="32668" xr:uid="{00000000-0005-0000-0000-0000863B0000}"/>
    <cellStyle name="Normal 13 3 2 4 5" xfId="9219" xr:uid="{00000000-0005-0000-0000-0000873B0000}"/>
    <cellStyle name="Normal 13 3 2 4 5 2" xfId="21839" xr:uid="{00000000-0005-0000-0000-0000883B0000}"/>
    <cellStyle name="Normal 13 3 2 4 5 2 2" xfId="57055" xr:uid="{00000000-0005-0000-0000-0000893B0000}"/>
    <cellStyle name="Normal 13 3 2 4 5 3" xfId="44458" xr:uid="{00000000-0005-0000-0000-00008A3B0000}"/>
    <cellStyle name="Normal 13 3 2 4 5 4" xfId="34444" xr:uid="{00000000-0005-0000-0000-00008B3B0000}"/>
    <cellStyle name="Normal 13 3 2 4 6" xfId="11012" xr:uid="{00000000-0005-0000-0000-00008C3B0000}"/>
    <cellStyle name="Normal 13 3 2 4 6 2" xfId="23615" xr:uid="{00000000-0005-0000-0000-00008D3B0000}"/>
    <cellStyle name="Normal 13 3 2 4 6 2 2" xfId="58831" xr:uid="{00000000-0005-0000-0000-00008E3B0000}"/>
    <cellStyle name="Normal 13 3 2 4 6 3" xfId="46234" xr:uid="{00000000-0005-0000-0000-00008F3B0000}"/>
    <cellStyle name="Normal 13 3 2 4 6 4" xfId="36220" xr:uid="{00000000-0005-0000-0000-0000903B0000}"/>
    <cellStyle name="Normal 13 3 2 4 7" xfId="15379" xr:uid="{00000000-0005-0000-0000-0000913B0000}"/>
    <cellStyle name="Normal 13 3 2 4 7 2" xfId="50595" xr:uid="{00000000-0005-0000-0000-0000923B0000}"/>
    <cellStyle name="Normal 13 3 2 4 7 3" xfId="27984" xr:uid="{00000000-0005-0000-0000-0000933B0000}"/>
    <cellStyle name="Normal 13 3 2 4 8" xfId="13601" xr:uid="{00000000-0005-0000-0000-0000943B0000}"/>
    <cellStyle name="Normal 13 3 2 4 8 2" xfId="48819" xr:uid="{00000000-0005-0000-0000-0000953B0000}"/>
    <cellStyle name="Normal 13 3 2 4 9" xfId="37998" xr:uid="{00000000-0005-0000-0000-0000963B0000}"/>
    <cellStyle name="Normal 13 3 2 5" xfId="3847" xr:uid="{00000000-0005-0000-0000-0000973B0000}"/>
    <cellStyle name="Normal 13 3 2 5 2" xfId="8570" xr:uid="{00000000-0005-0000-0000-0000983B0000}"/>
    <cellStyle name="Normal 13 3 2 5 2 2" xfId="21195" xr:uid="{00000000-0005-0000-0000-0000993B0000}"/>
    <cellStyle name="Normal 13 3 2 5 2 2 2" xfId="56411" xr:uid="{00000000-0005-0000-0000-00009A3B0000}"/>
    <cellStyle name="Normal 13 3 2 5 2 3" xfId="43814" xr:uid="{00000000-0005-0000-0000-00009B3B0000}"/>
    <cellStyle name="Normal 13 3 2 5 2 4" xfId="33800" xr:uid="{00000000-0005-0000-0000-00009C3B0000}"/>
    <cellStyle name="Normal 13 3 2 5 3" xfId="10351" xr:uid="{00000000-0005-0000-0000-00009D3B0000}"/>
    <cellStyle name="Normal 13 3 2 5 3 2" xfId="22971" xr:uid="{00000000-0005-0000-0000-00009E3B0000}"/>
    <cellStyle name="Normal 13 3 2 5 3 2 2" xfId="58187" xr:uid="{00000000-0005-0000-0000-00009F3B0000}"/>
    <cellStyle name="Normal 13 3 2 5 3 3" xfId="45590" xr:uid="{00000000-0005-0000-0000-0000A03B0000}"/>
    <cellStyle name="Normal 13 3 2 5 3 4" xfId="35576" xr:uid="{00000000-0005-0000-0000-0000A13B0000}"/>
    <cellStyle name="Normal 13 3 2 5 4" xfId="12146" xr:uid="{00000000-0005-0000-0000-0000A23B0000}"/>
    <cellStyle name="Normal 13 3 2 5 4 2" xfId="24747" xr:uid="{00000000-0005-0000-0000-0000A33B0000}"/>
    <cellStyle name="Normal 13 3 2 5 4 2 2" xfId="59963" xr:uid="{00000000-0005-0000-0000-0000A43B0000}"/>
    <cellStyle name="Normal 13 3 2 5 4 3" xfId="47366" xr:uid="{00000000-0005-0000-0000-0000A53B0000}"/>
    <cellStyle name="Normal 13 3 2 5 4 4" xfId="37352" xr:uid="{00000000-0005-0000-0000-0000A63B0000}"/>
    <cellStyle name="Normal 13 3 2 5 5" xfId="16511" xr:uid="{00000000-0005-0000-0000-0000A73B0000}"/>
    <cellStyle name="Normal 13 3 2 5 5 2" xfId="51727" xr:uid="{00000000-0005-0000-0000-0000A83B0000}"/>
    <cellStyle name="Normal 13 3 2 5 5 3" xfId="29116" xr:uid="{00000000-0005-0000-0000-0000A93B0000}"/>
    <cellStyle name="Normal 13 3 2 5 6" xfId="14733" xr:uid="{00000000-0005-0000-0000-0000AA3B0000}"/>
    <cellStyle name="Normal 13 3 2 5 6 2" xfId="49951" xr:uid="{00000000-0005-0000-0000-0000AB3B0000}"/>
    <cellStyle name="Normal 13 3 2 5 7" xfId="39130" xr:uid="{00000000-0005-0000-0000-0000AC3B0000}"/>
    <cellStyle name="Normal 13 3 2 5 8" xfId="27340" xr:uid="{00000000-0005-0000-0000-0000AD3B0000}"/>
    <cellStyle name="Normal 13 3 2 6" xfId="4187" xr:uid="{00000000-0005-0000-0000-0000AE3B0000}"/>
    <cellStyle name="Normal 13 3 2 6 2" xfId="16833" xr:uid="{00000000-0005-0000-0000-0000AF3B0000}"/>
    <cellStyle name="Normal 13 3 2 6 2 2" xfId="52049" xr:uid="{00000000-0005-0000-0000-0000B03B0000}"/>
    <cellStyle name="Normal 13 3 2 6 2 3" xfId="29438" xr:uid="{00000000-0005-0000-0000-0000B13B0000}"/>
    <cellStyle name="Normal 13 3 2 6 3" xfId="13279" xr:uid="{00000000-0005-0000-0000-0000B23B0000}"/>
    <cellStyle name="Normal 13 3 2 6 3 2" xfId="48497" xr:uid="{00000000-0005-0000-0000-0000B33B0000}"/>
    <cellStyle name="Normal 13 3 2 6 4" xfId="39452" xr:uid="{00000000-0005-0000-0000-0000B43B0000}"/>
    <cellStyle name="Normal 13 3 2 6 5" xfId="25886" xr:uid="{00000000-0005-0000-0000-0000B53B0000}"/>
    <cellStyle name="Normal 13 3 2 7" xfId="5657" xr:uid="{00000000-0005-0000-0000-0000B63B0000}"/>
    <cellStyle name="Normal 13 3 2 7 2" xfId="18287" xr:uid="{00000000-0005-0000-0000-0000B73B0000}"/>
    <cellStyle name="Normal 13 3 2 7 2 2" xfId="53503" xr:uid="{00000000-0005-0000-0000-0000B83B0000}"/>
    <cellStyle name="Normal 13 3 2 7 3" xfId="40906" xr:uid="{00000000-0005-0000-0000-0000B93B0000}"/>
    <cellStyle name="Normal 13 3 2 7 4" xfId="30892" xr:uid="{00000000-0005-0000-0000-0000BA3B0000}"/>
    <cellStyle name="Normal 13 3 2 8" xfId="7116" xr:uid="{00000000-0005-0000-0000-0000BB3B0000}"/>
    <cellStyle name="Normal 13 3 2 8 2" xfId="19741" xr:uid="{00000000-0005-0000-0000-0000BC3B0000}"/>
    <cellStyle name="Normal 13 3 2 8 2 2" xfId="54957" xr:uid="{00000000-0005-0000-0000-0000BD3B0000}"/>
    <cellStyle name="Normal 13 3 2 8 3" xfId="42360" xr:uid="{00000000-0005-0000-0000-0000BE3B0000}"/>
    <cellStyle name="Normal 13 3 2 8 4" xfId="32346" xr:uid="{00000000-0005-0000-0000-0000BF3B0000}"/>
    <cellStyle name="Normal 13 3 2 9" xfId="8897" xr:uid="{00000000-0005-0000-0000-0000C03B0000}"/>
    <cellStyle name="Normal 13 3 2 9 2" xfId="21517" xr:uid="{00000000-0005-0000-0000-0000C13B0000}"/>
    <cellStyle name="Normal 13 3 2 9 2 2" xfId="56733" xr:uid="{00000000-0005-0000-0000-0000C23B0000}"/>
    <cellStyle name="Normal 13 3 2 9 3" xfId="44136" xr:uid="{00000000-0005-0000-0000-0000C33B0000}"/>
    <cellStyle name="Normal 13 3 2 9 4" xfId="34122" xr:uid="{00000000-0005-0000-0000-0000C43B0000}"/>
    <cellStyle name="Normal 13 3 3" xfId="3032" xr:uid="{00000000-0005-0000-0000-0000C53B0000}"/>
    <cellStyle name="Normal 13 3 3 10" xfId="25404" xr:uid="{00000000-0005-0000-0000-0000C63B0000}"/>
    <cellStyle name="Normal 13 3 3 11" xfId="60939" xr:uid="{00000000-0005-0000-0000-0000C73B0000}"/>
    <cellStyle name="Normal 13 3 3 2" xfId="4836" xr:uid="{00000000-0005-0000-0000-0000C83B0000}"/>
    <cellStyle name="Normal 13 3 3 2 2" xfId="17482" xr:uid="{00000000-0005-0000-0000-0000C93B0000}"/>
    <cellStyle name="Normal 13 3 3 2 2 2" xfId="52698" xr:uid="{00000000-0005-0000-0000-0000CA3B0000}"/>
    <cellStyle name="Normal 13 3 3 2 2 3" xfId="30087" xr:uid="{00000000-0005-0000-0000-0000CB3B0000}"/>
    <cellStyle name="Normal 13 3 3 2 3" xfId="13928" xr:uid="{00000000-0005-0000-0000-0000CC3B0000}"/>
    <cellStyle name="Normal 13 3 3 2 3 2" xfId="49146" xr:uid="{00000000-0005-0000-0000-0000CD3B0000}"/>
    <cellStyle name="Normal 13 3 3 2 4" xfId="40101" xr:uid="{00000000-0005-0000-0000-0000CE3B0000}"/>
    <cellStyle name="Normal 13 3 3 2 5" xfId="26535" xr:uid="{00000000-0005-0000-0000-0000CF3B0000}"/>
    <cellStyle name="Normal 13 3 3 3" xfId="6306" xr:uid="{00000000-0005-0000-0000-0000D03B0000}"/>
    <cellStyle name="Normal 13 3 3 3 2" xfId="18936" xr:uid="{00000000-0005-0000-0000-0000D13B0000}"/>
    <cellStyle name="Normal 13 3 3 3 2 2" xfId="54152" xr:uid="{00000000-0005-0000-0000-0000D23B0000}"/>
    <cellStyle name="Normal 13 3 3 3 3" xfId="41555" xr:uid="{00000000-0005-0000-0000-0000D33B0000}"/>
    <cellStyle name="Normal 13 3 3 3 4" xfId="31541" xr:uid="{00000000-0005-0000-0000-0000D43B0000}"/>
    <cellStyle name="Normal 13 3 3 4" xfId="7765" xr:uid="{00000000-0005-0000-0000-0000D53B0000}"/>
    <cellStyle name="Normal 13 3 3 4 2" xfId="20390" xr:uid="{00000000-0005-0000-0000-0000D63B0000}"/>
    <cellStyle name="Normal 13 3 3 4 2 2" xfId="55606" xr:uid="{00000000-0005-0000-0000-0000D73B0000}"/>
    <cellStyle name="Normal 13 3 3 4 3" xfId="43009" xr:uid="{00000000-0005-0000-0000-0000D83B0000}"/>
    <cellStyle name="Normal 13 3 3 4 4" xfId="32995" xr:uid="{00000000-0005-0000-0000-0000D93B0000}"/>
    <cellStyle name="Normal 13 3 3 5" xfId="9546" xr:uid="{00000000-0005-0000-0000-0000DA3B0000}"/>
    <cellStyle name="Normal 13 3 3 5 2" xfId="22166" xr:uid="{00000000-0005-0000-0000-0000DB3B0000}"/>
    <cellStyle name="Normal 13 3 3 5 2 2" xfId="57382" xr:uid="{00000000-0005-0000-0000-0000DC3B0000}"/>
    <cellStyle name="Normal 13 3 3 5 3" xfId="44785" xr:uid="{00000000-0005-0000-0000-0000DD3B0000}"/>
    <cellStyle name="Normal 13 3 3 5 4" xfId="34771" xr:uid="{00000000-0005-0000-0000-0000DE3B0000}"/>
    <cellStyle name="Normal 13 3 3 6" xfId="11339" xr:uid="{00000000-0005-0000-0000-0000DF3B0000}"/>
    <cellStyle name="Normal 13 3 3 6 2" xfId="23942" xr:uid="{00000000-0005-0000-0000-0000E03B0000}"/>
    <cellStyle name="Normal 13 3 3 6 2 2" xfId="59158" xr:uid="{00000000-0005-0000-0000-0000E13B0000}"/>
    <cellStyle name="Normal 13 3 3 6 3" xfId="46561" xr:uid="{00000000-0005-0000-0000-0000E23B0000}"/>
    <cellStyle name="Normal 13 3 3 6 4" xfId="36547" xr:uid="{00000000-0005-0000-0000-0000E33B0000}"/>
    <cellStyle name="Normal 13 3 3 7" xfId="15706" xr:uid="{00000000-0005-0000-0000-0000E43B0000}"/>
    <cellStyle name="Normal 13 3 3 7 2" xfId="50922" xr:uid="{00000000-0005-0000-0000-0000E53B0000}"/>
    <cellStyle name="Normal 13 3 3 7 3" xfId="28311" xr:uid="{00000000-0005-0000-0000-0000E63B0000}"/>
    <cellStyle name="Normal 13 3 3 8" xfId="12797" xr:uid="{00000000-0005-0000-0000-0000E73B0000}"/>
    <cellStyle name="Normal 13 3 3 8 2" xfId="48015" xr:uid="{00000000-0005-0000-0000-0000E83B0000}"/>
    <cellStyle name="Normal 13 3 3 9" xfId="38325" xr:uid="{00000000-0005-0000-0000-0000E93B0000}"/>
    <cellStyle name="Normal 13 3 4" xfId="2860" xr:uid="{00000000-0005-0000-0000-0000EA3B0000}"/>
    <cellStyle name="Normal 13 3 4 10" xfId="25245" xr:uid="{00000000-0005-0000-0000-0000EB3B0000}"/>
    <cellStyle name="Normal 13 3 4 11" xfId="60780" xr:uid="{00000000-0005-0000-0000-0000EC3B0000}"/>
    <cellStyle name="Normal 13 3 4 2" xfId="4677" xr:uid="{00000000-0005-0000-0000-0000ED3B0000}"/>
    <cellStyle name="Normal 13 3 4 2 2" xfId="17323" xr:uid="{00000000-0005-0000-0000-0000EE3B0000}"/>
    <cellStyle name="Normal 13 3 4 2 2 2" xfId="52539" xr:uid="{00000000-0005-0000-0000-0000EF3B0000}"/>
    <cellStyle name="Normal 13 3 4 2 2 3" xfId="29928" xr:uid="{00000000-0005-0000-0000-0000F03B0000}"/>
    <cellStyle name="Normal 13 3 4 2 3" xfId="13769" xr:uid="{00000000-0005-0000-0000-0000F13B0000}"/>
    <cellStyle name="Normal 13 3 4 2 3 2" xfId="48987" xr:uid="{00000000-0005-0000-0000-0000F23B0000}"/>
    <cellStyle name="Normal 13 3 4 2 4" xfId="39942" xr:uid="{00000000-0005-0000-0000-0000F33B0000}"/>
    <cellStyle name="Normal 13 3 4 2 5" xfId="26376" xr:uid="{00000000-0005-0000-0000-0000F43B0000}"/>
    <cellStyle name="Normal 13 3 4 3" xfId="6147" xr:uid="{00000000-0005-0000-0000-0000F53B0000}"/>
    <cellStyle name="Normal 13 3 4 3 2" xfId="18777" xr:uid="{00000000-0005-0000-0000-0000F63B0000}"/>
    <cellStyle name="Normal 13 3 4 3 2 2" xfId="53993" xr:uid="{00000000-0005-0000-0000-0000F73B0000}"/>
    <cellStyle name="Normal 13 3 4 3 3" xfId="41396" xr:uid="{00000000-0005-0000-0000-0000F83B0000}"/>
    <cellStyle name="Normal 13 3 4 3 4" xfId="31382" xr:uid="{00000000-0005-0000-0000-0000F93B0000}"/>
    <cellStyle name="Normal 13 3 4 4" xfId="7606" xr:uid="{00000000-0005-0000-0000-0000FA3B0000}"/>
    <cellStyle name="Normal 13 3 4 4 2" xfId="20231" xr:uid="{00000000-0005-0000-0000-0000FB3B0000}"/>
    <cellStyle name="Normal 13 3 4 4 2 2" xfId="55447" xr:uid="{00000000-0005-0000-0000-0000FC3B0000}"/>
    <cellStyle name="Normal 13 3 4 4 3" xfId="42850" xr:uid="{00000000-0005-0000-0000-0000FD3B0000}"/>
    <cellStyle name="Normal 13 3 4 4 4" xfId="32836" xr:uid="{00000000-0005-0000-0000-0000FE3B0000}"/>
    <cellStyle name="Normal 13 3 4 5" xfId="9387" xr:uid="{00000000-0005-0000-0000-0000FF3B0000}"/>
    <cellStyle name="Normal 13 3 4 5 2" xfId="22007" xr:uid="{00000000-0005-0000-0000-0000003C0000}"/>
    <cellStyle name="Normal 13 3 4 5 2 2" xfId="57223" xr:uid="{00000000-0005-0000-0000-0000013C0000}"/>
    <cellStyle name="Normal 13 3 4 5 3" xfId="44626" xr:uid="{00000000-0005-0000-0000-0000023C0000}"/>
    <cellStyle name="Normal 13 3 4 5 4" xfId="34612" xr:uid="{00000000-0005-0000-0000-0000033C0000}"/>
    <cellStyle name="Normal 13 3 4 6" xfId="11180" xr:uid="{00000000-0005-0000-0000-0000043C0000}"/>
    <cellStyle name="Normal 13 3 4 6 2" xfId="23783" xr:uid="{00000000-0005-0000-0000-0000053C0000}"/>
    <cellStyle name="Normal 13 3 4 6 2 2" xfId="58999" xr:uid="{00000000-0005-0000-0000-0000063C0000}"/>
    <cellStyle name="Normal 13 3 4 6 3" xfId="46402" xr:uid="{00000000-0005-0000-0000-0000073C0000}"/>
    <cellStyle name="Normal 13 3 4 6 4" xfId="36388" xr:uid="{00000000-0005-0000-0000-0000083C0000}"/>
    <cellStyle name="Normal 13 3 4 7" xfId="15547" xr:uid="{00000000-0005-0000-0000-0000093C0000}"/>
    <cellStyle name="Normal 13 3 4 7 2" xfId="50763" xr:uid="{00000000-0005-0000-0000-00000A3C0000}"/>
    <cellStyle name="Normal 13 3 4 7 3" xfId="28152" xr:uid="{00000000-0005-0000-0000-00000B3C0000}"/>
    <cellStyle name="Normal 13 3 4 8" xfId="12638" xr:uid="{00000000-0005-0000-0000-00000C3C0000}"/>
    <cellStyle name="Normal 13 3 4 8 2" xfId="47856" xr:uid="{00000000-0005-0000-0000-00000D3C0000}"/>
    <cellStyle name="Normal 13 3 4 9" xfId="38166" xr:uid="{00000000-0005-0000-0000-00000E3C0000}"/>
    <cellStyle name="Normal 13 3 5" xfId="3368" xr:uid="{00000000-0005-0000-0000-00000F3C0000}"/>
    <cellStyle name="Normal 13 3 5 10" xfId="26863" xr:uid="{00000000-0005-0000-0000-0000103C0000}"/>
    <cellStyle name="Normal 13 3 5 11" xfId="61267" xr:uid="{00000000-0005-0000-0000-0000113C0000}"/>
    <cellStyle name="Normal 13 3 5 2" xfId="5164" xr:uid="{00000000-0005-0000-0000-0000123C0000}"/>
    <cellStyle name="Normal 13 3 5 2 2" xfId="17810" xr:uid="{00000000-0005-0000-0000-0000133C0000}"/>
    <cellStyle name="Normal 13 3 5 2 2 2" xfId="53026" xr:uid="{00000000-0005-0000-0000-0000143C0000}"/>
    <cellStyle name="Normal 13 3 5 2 3" xfId="40429" xr:uid="{00000000-0005-0000-0000-0000153C0000}"/>
    <cellStyle name="Normal 13 3 5 2 4" xfId="30415" xr:uid="{00000000-0005-0000-0000-0000163C0000}"/>
    <cellStyle name="Normal 13 3 5 3" xfId="6634" xr:uid="{00000000-0005-0000-0000-0000173C0000}"/>
    <cellStyle name="Normal 13 3 5 3 2" xfId="19264" xr:uid="{00000000-0005-0000-0000-0000183C0000}"/>
    <cellStyle name="Normal 13 3 5 3 2 2" xfId="54480" xr:uid="{00000000-0005-0000-0000-0000193C0000}"/>
    <cellStyle name="Normal 13 3 5 3 3" xfId="41883" xr:uid="{00000000-0005-0000-0000-00001A3C0000}"/>
    <cellStyle name="Normal 13 3 5 3 4" xfId="31869" xr:uid="{00000000-0005-0000-0000-00001B3C0000}"/>
    <cellStyle name="Normal 13 3 5 4" xfId="8093" xr:uid="{00000000-0005-0000-0000-00001C3C0000}"/>
    <cellStyle name="Normal 13 3 5 4 2" xfId="20718" xr:uid="{00000000-0005-0000-0000-00001D3C0000}"/>
    <cellStyle name="Normal 13 3 5 4 2 2" xfId="55934" xr:uid="{00000000-0005-0000-0000-00001E3C0000}"/>
    <cellStyle name="Normal 13 3 5 4 3" xfId="43337" xr:uid="{00000000-0005-0000-0000-00001F3C0000}"/>
    <cellStyle name="Normal 13 3 5 4 4" xfId="33323" xr:uid="{00000000-0005-0000-0000-0000203C0000}"/>
    <cellStyle name="Normal 13 3 5 5" xfId="9874" xr:uid="{00000000-0005-0000-0000-0000213C0000}"/>
    <cellStyle name="Normal 13 3 5 5 2" xfId="22494" xr:uid="{00000000-0005-0000-0000-0000223C0000}"/>
    <cellStyle name="Normal 13 3 5 5 2 2" xfId="57710" xr:uid="{00000000-0005-0000-0000-0000233C0000}"/>
    <cellStyle name="Normal 13 3 5 5 3" xfId="45113" xr:uid="{00000000-0005-0000-0000-0000243C0000}"/>
    <cellStyle name="Normal 13 3 5 5 4" xfId="35099" xr:uid="{00000000-0005-0000-0000-0000253C0000}"/>
    <cellStyle name="Normal 13 3 5 6" xfId="11667" xr:uid="{00000000-0005-0000-0000-0000263C0000}"/>
    <cellStyle name="Normal 13 3 5 6 2" xfId="24270" xr:uid="{00000000-0005-0000-0000-0000273C0000}"/>
    <cellStyle name="Normal 13 3 5 6 2 2" xfId="59486" xr:uid="{00000000-0005-0000-0000-0000283C0000}"/>
    <cellStyle name="Normal 13 3 5 6 3" xfId="46889" xr:uid="{00000000-0005-0000-0000-0000293C0000}"/>
    <cellStyle name="Normal 13 3 5 6 4" xfId="36875" xr:uid="{00000000-0005-0000-0000-00002A3C0000}"/>
    <cellStyle name="Normal 13 3 5 7" xfId="16034" xr:uid="{00000000-0005-0000-0000-00002B3C0000}"/>
    <cellStyle name="Normal 13 3 5 7 2" xfId="51250" xr:uid="{00000000-0005-0000-0000-00002C3C0000}"/>
    <cellStyle name="Normal 13 3 5 7 3" xfId="28639" xr:uid="{00000000-0005-0000-0000-00002D3C0000}"/>
    <cellStyle name="Normal 13 3 5 8" xfId="14256" xr:uid="{00000000-0005-0000-0000-00002E3C0000}"/>
    <cellStyle name="Normal 13 3 5 8 2" xfId="49474" xr:uid="{00000000-0005-0000-0000-00002F3C0000}"/>
    <cellStyle name="Normal 13 3 5 9" xfId="38653" xr:uid="{00000000-0005-0000-0000-0000303C0000}"/>
    <cellStyle name="Normal 13 3 6" xfId="2529" xr:uid="{00000000-0005-0000-0000-0000313C0000}"/>
    <cellStyle name="Normal 13 3 6 10" xfId="26054" xr:uid="{00000000-0005-0000-0000-0000323C0000}"/>
    <cellStyle name="Normal 13 3 6 11" xfId="60458" xr:uid="{00000000-0005-0000-0000-0000333C0000}"/>
    <cellStyle name="Normal 13 3 6 2" xfId="4355" xr:uid="{00000000-0005-0000-0000-0000343C0000}"/>
    <cellStyle name="Normal 13 3 6 2 2" xfId="17001" xr:uid="{00000000-0005-0000-0000-0000353C0000}"/>
    <cellStyle name="Normal 13 3 6 2 2 2" xfId="52217" xr:uid="{00000000-0005-0000-0000-0000363C0000}"/>
    <cellStyle name="Normal 13 3 6 2 3" xfId="39620" xr:uid="{00000000-0005-0000-0000-0000373C0000}"/>
    <cellStyle name="Normal 13 3 6 2 4" xfId="29606" xr:uid="{00000000-0005-0000-0000-0000383C0000}"/>
    <cellStyle name="Normal 13 3 6 3" xfId="5825" xr:uid="{00000000-0005-0000-0000-0000393C0000}"/>
    <cellStyle name="Normal 13 3 6 3 2" xfId="18455" xr:uid="{00000000-0005-0000-0000-00003A3C0000}"/>
    <cellStyle name="Normal 13 3 6 3 2 2" xfId="53671" xr:uid="{00000000-0005-0000-0000-00003B3C0000}"/>
    <cellStyle name="Normal 13 3 6 3 3" xfId="41074" xr:uid="{00000000-0005-0000-0000-00003C3C0000}"/>
    <cellStyle name="Normal 13 3 6 3 4" xfId="31060" xr:uid="{00000000-0005-0000-0000-00003D3C0000}"/>
    <cellStyle name="Normal 13 3 6 4" xfId="7284" xr:uid="{00000000-0005-0000-0000-00003E3C0000}"/>
    <cellStyle name="Normal 13 3 6 4 2" xfId="19909" xr:uid="{00000000-0005-0000-0000-00003F3C0000}"/>
    <cellStyle name="Normal 13 3 6 4 2 2" xfId="55125" xr:uid="{00000000-0005-0000-0000-0000403C0000}"/>
    <cellStyle name="Normal 13 3 6 4 3" xfId="42528" xr:uid="{00000000-0005-0000-0000-0000413C0000}"/>
    <cellStyle name="Normal 13 3 6 4 4" xfId="32514" xr:uid="{00000000-0005-0000-0000-0000423C0000}"/>
    <cellStyle name="Normal 13 3 6 5" xfId="9065" xr:uid="{00000000-0005-0000-0000-0000433C0000}"/>
    <cellStyle name="Normal 13 3 6 5 2" xfId="21685" xr:uid="{00000000-0005-0000-0000-0000443C0000}"/>
    <cellStyle name="Normal 13 3 6 5 2 2" xfId="56901" xr:uid="{00000000-0005-0000-0000-0000453C0000}"/>
    <cellStyle name="Normal 13 3 6 5 3" xfId="44304" xr:uid="{00000000-0005-0000-0000-0000463C0000}"/>
    <cellStyle name="Normal 13 3 6 5 4" xfId="34290" xr:uid="{00000000-0005-0000-0000-0000473C0000}"/>
    <cellStyle name="Normal 13 3 6 6" xfId="10858" xr:uid="{00000000-0005-0000-0000-0000483C0000}"/>
    <cellStyle name="Normal 13 3 6 6 2" xfId="23461" xr:uid="{00000000-0005-0000-0000-0000493C0000}"/>
    <cellStyle name="Normal 13 3 6 6 2 2" xfId="58677" xr:uid="{00000000-0005-0000-0000-00004A3C0000}"/>
    <cellStyle name="Normal 13 3 6 6 3" xfId="46080" xr:uid="{00000000-0005-0000-0000-00004B3C0000}"/>
    <cellStyle name="Normal 13 3 6 6 4" xfId="36066" xr:uid="{00000000-0005-0000-0000-00004C3C0000}"/>
    <cellStyle name="Normal 13 3 6 7" xfId="15225" xr:uid="{00000000-0005-0000-0000-00004D3C0000}"/>
    <cellStyle name="Normal 13 3 6 7 2" xfId="50441" xr:uid="{00000000-0005-0000-0000-00004E3C0000}"/>
    <cellStyle name="Normal 13 3 6 7 3" xfId="27830" xr:uid="{00000000-0005-0000-0000-00004F3C0000}"/>
    <cellStyle name="Normal 13 3 6 8" xfId="13447" xr:uid="{00000000-0005-0000-0000-0000503C0000}"/>
    <cellStyle name="Normal 13 3 6 8 2" xfId="48665" xr:uid="{00000000-0005-0000-0000-0000513C0000}"/>
    <cellStyle name="Normal 13 3 6 9" xfId="37844" xr:uid="{00000000-0005-0000-0000-0000523C0000}"/>
    <cellStyle name="Normal 13 3 7" xfId="3692" xr:uid="{00000000-0005-0000-0000-0000533C0000}"/>
    <cellStyle name="Normal 13 3 7 2" xfId="8416" xr:uid="{00000000-0005-0000-0000-0000543C0000}"/>
    <cellStyle name="Normal 13 3 7 2 2" xfId="21041" xr:uid="{00000000-0005-0000-0000-0000553C0000}"/>
    <cellStyle name="Normal 13 3 7 2 2 2" xfId="56257" xr:uid="{00000000-0005-0000-0000-0000563C0000}"/>
    <cellStyle name="Normal 13 3 7 2 3" xfId="43660" xr:uid="{00000000-0005-0000-0000-0000573C0000}"/>
    <cellStyle name="Normal 13 3 7 2 4" xfId="33646" xr:uid="{00000000-0005-0000-0000-0000583C0000}"/>
    <cellStyle name="Normal 13 3 7 3" xfId="10197" xr:uid="{00000000-0005-0000-0000-0000593C0000}"/>
    <cellStyle name="Normal 13 3 7 3 2" xfId="22817" xr:uid="{00000000-0005-0000-0000-00005A3C0000}"/>
    <cellStyle name="Normal 13 3 7 3 2 2" xfId="58033" xr:uid="{00000000-0005-0000-0000-00005B3C0000}"/>
    <cellStyle name="Normal 13 3 7 3 3" xfId="45436" xr:uid="{00000000-0005-0000-0000-00005C3C0000}"/>
    <cellStyle name="Normal 13 3 7 3 4" xfId="35422" xr:uid="{00000000-0005-0000-0000-00005D3C0000}"/>
    <cellStyle name="Normal 13 3 7 4" xfId="11992" xr:uid="{00000000-0005-0000-0000-00005E3C0000}"/>
    <cellStyle name="Normal 13 3 7 4 2" xfId="24593" xr:uid="{00000000-0005-0000-0000-00005F3C0000}"/>
    <cellStyle name="Normal 13 3 7 4 2 2" xfId="59809" xr:uid="{00000000-0005-0000-0000-0000603C0000}"/>
    <cellStyle name="Normal 13 3 7 4 3" xfId="47212" xr:uid="{00000000-0005-0000-0000-0000613C0000}"/>
    <cellStyle name="Normal 13 3 7 4 4" xfId="37198" xr:uid="{00000000-0005-0000-0000-0000623C0000}"/>
    <cellStyle name="Normal 13 3 7 5" xfId="16357" xr:uid="{00000000-0005-0000-0000-0000633C0000}"/>
    <cellStyle name="Normal 13 3 7 5 2" xfId="51573" xr:uid="{00000000-0005-0000-0000-0000643C0000}"/>
    <cellStyle name="Normal 13 3 7 5 3" xfId="28962" xr:uid="{00000000-0005-0000-0000-0000653C0000}"/>
    <cellStyle name="Normal 13 3 7 6" xfId="14579" xr:uid="{00000000-0005-0000-0000-0000663C0000}"/>
    <cellStyle name="Normal 13 3 7 6 2" xfId="49797" xr:uid="{00000000-0005-0000-0000-0000673C0000}"/>
    <cellStyle name="Normal 13 3 7 7" xfId="38976" xr:uid="{00000000-0005-0000-0000-0000683C0000}"/>
    <cellStyle name="Normal 13 3 7 8" xfId="27186" xr:uid="{00000000-0005-0000-0000-0000693C0000}"/>
    <cellStyle name="Normal 13 3 8" xfId="4028" xr:uid="{00000000-0005-0000-0000-00006A3C0000}"/>
    <cellStyle name="Normal 13 3 8 2" xfId="16679" xr:uid="{00000000-0005-0000-0000-00006B3C0000}"/>
    <cellStyle name="Normal 13 3 8 2 2" xfId="51895" xr:uid="{00000000-0005-0000-0000-00006C3C0000}"/>
    <cellStyle name="Normal 13 3 8 2 3" xfId="29284" xr:uid="{00000000-0005-0000-0000-00006D3C0000}"/>
    <cellStyle name="Normal 13 3 8 3" xfId="13125" xr:uid="{00000000-0005-0000-0000-00006E3C0000}"/>
    <cellStyle name="Normal 13 3 8 3 2" xfId="48343" xr:uid="{00000000-0005-0000-0000-00006F3C0000}"/>
    <cellStyle name="Normal 13 3 8 4" xfId="39298" xr:uid="{00000000-0005-0000-0000-0000703C0000}"/>
    <cellStyle name="Normal 13 3 8 5" xfId="25732" xr:uid="{00000000-0005-0000-0000-0000713C0000}"/>
    <cellStyle name="Normal 13 3 9" xfId="5503" xr:uid="{00000000-0005-0000-0000-0000723C0000}"/>
    <cellStyle name="Normal 13 3 9 2" xfId="18133" xr:uid="{00000000-0005-0000-0000-0000733C0000}"/>
    <cellStyle name="Normal 13 3 9 2 2" xfId="53349" xr:uid="{00000000-0005-0000-0000-0000743C0000}"/>
    <cellStyle name="Normal 13 3 9 3" xfId="40752" xr:uid="{00000000-0005-0000-0000-0000753C0000}"/>
    <cellStyle name="Normal 13 3 9 4" xfId="30738" xr:uid="{00000000-0005-0000-0000-0000763C0000}"/>
    <cellStyle name="Normal 13 4" xfId="1024" xr:uid="{00000000-0005-0000-0000-0000773C0000}"/>
    <cellStyle name="Normal 13 4 10" xfId="10533" xr:uid="{00000000-0005-0000-0000-0000783C0000}"/>
    <cellStyle name="Normal 13 4 10 2" xfId="23144" xr:uid="{00000000-0005-0000-0000-0000793C0000}"/>
    <cellStyle name="Normal 13 4 10 2 2" xfId="58360" xr:uid="{00000000-0005-0000-0000-00007A3C0000}"/>
    <cellStyle name="Normal 13 4 10 3" xfId="45763" xr:uid="{00000000-0005-0000-0000-00007B3C0000}"/>
    <cellStyle name="Normal 13 4 10 4" xfId="35749" xr:uid="{00000000-0005-0000-0000-00007C3C0000}"/>
    <cellStyle name="Normal 13 4 11" xfId="14983" xr:uid="{00000000-0005-0000-0000-00007D3C0000}"/>
    <cellStyle name="Normal 13 4 11 2" xfId="50199" xr:uid="{00000000-0005-0000-0000-00007E3C0000}"/>
    <cellStyle name="Normal 13 4 11 3" xfId="27588" xr:uid="{00000000-0005-0000-0000-00007F3C0000}"/>
    <cellStyle name="Normal 13 4 12" xfId="12396" xr:uid="{00000000-0005-0000-0000-0000803C0000}"/>
    <cellStyle name="Normal 13 4 12 2" xfId="47614" xr:uid="{00000000-0005-0000-0000-0000813C0000}"/>
    <cellStyle name="Normal 13 4 13" xfId="37602" xr:uid="{00000000-0005-0000-0000-0000823C0000}"/>
    <cellStyle name="Normal 13 4 14" xfId="25003" xr:uid="{00000000-0005-0000-0000-0000833C0000}"/>
    <cellStyle name="Normal 13 4 15" xfId="60216" xr:uid="{00000000-0005-0000-0000-0000843C0000}"/>
    <cellStyle name="Normal 13 4 2" xfId="3119" xr:uid="{00000000-0005-0000-0000-0000853C0000}"/>
    <cellStyle name="Normal 13 4 2 10" xfId="25487" xr:uid="{00000000-0005-0000-0000-0000863C0000}"/>
    <cellStyle name="Normal 13 4 2 11" xfId="61022" xr:uid="{00000000-0005-0000-0000-0000873C0000}"/>
    <cellStyle name="Normal 13 4 2 2" xfId="4919" xr:uid="{00000000-0005-0000-0000-0000883C0000}"/>
    <cellStyle name="Normal 13 4 2 2 2" xfId="17565" xr:uid="{00000000-0005-0000-0000-0000893C0000}"/>
    <cellStyle name="Normal 13 4 2 2 2 2" xfId="52781" xr:uid="{00000000-0005-0000-0000-00008A3C0000}"/>
    <cellStyle name="Normal 13 4 2 2 2 3" xfId="30170" xr:uid="{00000000-0005-0000-0000-00008B3C0000}"/>
    <cellStyle name="Normal 13 4 2 2 3" xfId="14011" xr:uid="{00000000-0005-0000-0000-00008C3C0000}"/>
    <cellStyle name="Normal 13 4 2 2 3 2" xfId="49229" xr:uid="{00000000-0005-0000-0000-00008D3C0000}"/>
    <cellStyle name="Normal 13 4 2 2 4" xfId="40184" xr:uid="{00000000-0005-0000-0000-00008E3C0000}"/>
    <cellStyle name="Normal 13 4 2 2 5" xfId="26618" xr:uid="{00000000-0005-0000-0000-00008F3C0000}"/>
    <cellStyle name="Normal 13 4 2 3" xfId="6389" xr:uid="{00000000-0005-0000-0000-0000903C0000}"/>
    <cellStyle name="Normal 13 4 2 3 2" xfId="19019" xr:uid="{00000000-0005-0000-0000-0000913C0000}"/>
    <cellStyle name="Normal 13 4 2 3 2 2" xfId="54235" xr:uid="{00000000-0005-0000-0000-0000923C0000}"/>
    <cellStyle name="Normal 13 4 2 3 3" xfId="41638" xr:uid="{00000000-0005-0000-0000-0000933C0000}"/>
    <cellStyle name="Normal 13 4 2 3 4" xfId="31624" xr:uid="{00000000-0005-0000-0000-0000943C0000}"/>
    <cellStyle name="Normal 13 4 2 4" xfId="7848" xr:uid="{00000000-0005-0000-0000-0000953C0000}"/>
    <cellStyle name="Normal 13 4 2 4 2" xfId="20473" xr:uid="{00000000-0005-0000-0000-0000963C0000}"/>
    <cellStyle name="Normal 13 4 2 4 2 2" xfId="55689" xr:uid="{00000000-0005-0000-0000-0000973C0000}"/>
    <cellStyle name="Normal 13 4 2 4 3" xfId="43092" xr:uid="{00000000-0005-0000-0000-0000983C0000}"/>
    <cellStyle name="Normal 13 4 2 4 4" xfId="33078" xr:uid="{00000000-0005-0000-0000-0000993C0000}"/>
    <cellStyle name="Normal 13 4 2 5" xfId="9629" xr:uid="{00000000-0005-0000-0000-00009A3C0000}"/>
    <cellStyle name="Normal 13 4 2 5 2" xfId="22249" xr:uid="{00000000-0005-0000-0000-00009B3C0000}"/>
    <cellStyle name="Normal 13 4 2 5 2 2" xfId="57465" xr:uid="{00000000-0005-0000-0000-00009C3C0000}"/>
    <cellStyle name="Normal 13 4 2 5 3" xfId="44868" xr:uid="{00000000-0005-0000-0000-00009D3C0000}"/>
    <cellStyle name="Normal 13 4 2 5 4" xfId="34854" xr:uid="{00000000-0005-0000-0000-00009E3C0000}"/>
    <cellStyle name="Normal 13 4 2 6" xfId="11422" xr:uid="{00000000-0005-0000-0000-00009F3C0000}"/>
    <cellStyle name="Normal 13 4 2 6 2" xfId="24025" xr:uid="{00000000-0005-0000-0000-0000A03C0000}"/>
    <cellStyle name="Normal 13 4 2 6 2 2" xfId="59241" xr:uid="{00000000-0005-0000-0000-0000A13C0000}"/>
    <cellStyle name="Normal 13 4 2 6 3" xfId="46644" xr:uid="{00000000-0005-0000-0000-0000A23C0000}"/>
    <cellStyle name="Normal 13 4 2 6 4" xfId="36630" xr:uid="{00000000-0005-0000-0000-0000A33C0000}"/>
    <cellStyle name="Normal 13 4 2 7" xfId="15789" xr:uid="{00000000-0005-0000-0000-0000A43C0000}"/>
    <cellStyle name="Normal 13 4 2 7 2" xfId="51005" xr:uid="{00000000-0005-0000-0000-0000A53C0000}"/>
    <cellStyle name="Normal 13 4 2 7 3" xfId="28394" xr:uid="{00000000-0005-0000-0000-0000A63C0000}"/>
    <cellStyle name="Normal 13 4 2 8" xfId="12880" xr:uid="{00000000-0005-0000-0000-0000A73C0000}"/>
    <cellStyle name="Normal 13 4 2 8 2" xfId="48098" xr:uid="{00000000-0005-0000-0000-0000A83C0000}"/>
    <cellStyle name="Normal 13 4 2 9" xfId="38408" xr:uid="{00000000-0005-0000-0000-0000A93C0000}"/>
    <cellStyle name="Normal 13 4 3" xfId="3448" xr:uid="{00000000-0005-0000-0000-0000AA3C0000}"/>
    <cellStyle name="Normal 13 4 3 10" xfId="26943" xr:uid="{00000000-0005-0000-0000-0000AB3C0000}"/>
    <cellStyle name="Normal 13 4 3 11" xfId="61347" xr:uid="{00000000-0005-0000-0000-0000AC3C0000}"/>
    <cellStyle name="Normal 13 4 3 2" xfId="5244" xr:uid="{00000000-0005-0000-0000-0000AD3C0000}"/>
    <cellStyle name="Normal 13 4 3 2 2" xfId="17890" xr:uid="{00000000-0005-0000-0000-0000AE3C0000}"/>
    <cellStyle name="Normal 13 4 3 2 2 2" xfId="53106" xr:uid="{00000000-0005-0000-0000-0000AF3C0000}"/>
    <cellStyle name="Normal 13 4 3 2 3" xfId="40509" xr:uid="{00000000-0005-0000-0000-0000B03C0000}"/>
    <cellStyle name="Normal 13 4 3 2 4" xfId="30495" xr:uid="{00000000-0005-0000-0000-0000B13C0000}"/>
    <cellStyle name="Normal 13 4 3 3" xfId="6714" xr:uid="{00000000-0005-0000-0000-0000B23C0000}"/>
    <cellStyle name="Normal 13 4 3 3 2" xfId="19344" xr:uid="{00000000-0005-0000-0000-0000B33C0000}"/>
    <cellStyle name="Normal 13 4 3 3 2 2" xfId="54560" xr:uid="{00000000-0005-0000-0000-0000B43C0000}"/>
    <cellStyle name="Normal 13 4 3 3 3" xfId="41963" xr:uid="{00000000-0005-0000-0000-0000B53C0000}"/>
    <cellStyle name="Normal 13 4 3 3 4" xfId="31949" xr:uid="{00000000-0005-0000-0000-0000B63C0000}"/>
    <cellStyle name="Normal 13 4 3 4" xfId="8173" xr:uid="{00000000-0005-0000-0000-0000B73C0000}"/>
    <cellStyle name="Normal 13 4 3 4 2" xfId="20798" xr:uid="{00000000-0005-0000-0000-0000B83C0000}"/>
    <cellStyle name="Normal 13 4 3 4 2 2" xfId="56014" xr:uid="{00000000-0005-0000-0000-0000B93C0000}"/>
    <cellStyle name="Normal 13 4 3 4 3" xfId="43417" xr:uid="{00000000-0005-0000-0000-0000BA3C0000}"/>
    <cellStyle name="Normal 13 4 3 4 4" xfId="33403" xr:uid="{00000000-0005-0000-0000-0000BB3C0000}"/>
    <cellStyle name="Normal 13 4 3 5" xfId="9954" xr:uid="{00000000-0005-0000-0000-0000BC3C0000}"/>
    <cellStyle name="Normal 13 4 3 5 2" xfId="22574" xr:uid="{00000000-0005-0000-0000-0000BD3C0000}"/>
    <cellStyle name="Normal 13 4 3 5 2 2" xfId="57790" xr:uid="{00000000-0005-0000-0000-0000BE3C0000}"/>
    <cellStyle name="Normal 13 4 3 5 3" xfId="45193" xr:uid="{00000000-0005-0000-0000-0000BF3C0000}"/>
    <cellStyle name="Normal 13 4 3 5 4" xfId="35179" xr:uid="{00000000-0005-0000-0000-0000C03C0000}"/>
    <cellStyle name="Normal 13 4 3 6" xfId="11747" xr:uid="{00000000-0005-0000-0000-0000C13C0000}"/>
    <cellStyle name="Normal 13 4 3 6 2" xfId="24350" xr:uid="{00000000-0005-0000-0000-0000C23C0000}"/>
    <cellStyle name="Normal 13 4 3 6 2 2" xfId="59566" xr:uid="{00000000-0005-0000-0000-0000C33C0000}"/>
    <cellStyle name="Normal 13 4 3 6 3" xfId="46969" xr:uid="{00000000-0005-0000-0000-0000C43C0000}"/>
    <cellStyle name="Normal 13 4 3 6 4" xfId="36955" xr:uid="{00000000-0005-0000-0000-0000C53C0000}"/>
    <cellStyle name="Normal 13 4 3 7" xfId="16114" xr:uid="{00000000-0005-0000-0000-0000C63C0000}"/>
    <cellStyle name="Normal 13 4 3 7 2" xfId="51330" xr:uid="{00000000-0005-0000-0000-0000C73C0000}"/>
    <cellStyle name="Normal 13 4 3 7 3" xfId="28719" xr:uid="{00000000-0005-0000-0000-0000C83C0000}"/>
    <cellStyle name="Normal 13 4 3 8" xfId="14336" xr:uid="{00000000-0005-0000-0000-0000C93C0000}"/>
    <cellStyle name="Normal 13 4 3 8 2" xfId="49554" xr:uid="{00000000-0005-0000-0000-0000CA3C0000}"/>
    <cellStyle name="Normal 13 4 3 9" xfId="38733" xr:uid="{00000000-0005-0000-0000-0000CB3C0000}"/>
    <cellStyle name="Normal 13 4 4" xfId="2610" xr:uid="{00000000-0005-0000-0000-0000CC3C0000}"/>
    <cellStyle name="Normal 13 4 4 10" xfId="26134" xr:uid="{00000000-0005-0000-0000-0000CD3C0000}"/>
    <cellStyle name="Normal 13 4 4 11" xfId="60538" xr:uid="{00000000-0005-0000-0000-0000CE3C0000}"/>
    <cellStyle name="Normal 13 4 4 2" xfId="4435" xr:uid="{00000000-0005-0000-0000-0000CF3C0000}"/>
    <cellStyle name="Normal 13 4 4 2 2" xfId="17081" xr:uid="{00000000-0005-0000-0000-0000D03C0000}"/>
    <cellStyle name="Normal 13 4 4 2 2 2" xfId="52297" xr:uid="{00000000-0005-0000-0000-0000D13C0000}"/>
    <cellStyle name="Normal 13 4 4 2 3" xfId="39700" xr:uid="{00000000-0005-0000-0000-0000D23C0000}"/>
    <cellStyle name="Normal 13 4 4 2 4" xfId="29686" xr:uid="{00000000-0005-0000-0000-0000D33C0000}"/>
    <cellStyle name="Normal 13 4 4 3" xfId="5905" xr:uid="{00000000-0005-0000-0000-0000D43C0000}"/>
    <cellStyle name="Normal 13 4 4 3 2" xfId="18535" xr:uid="{00000000-0005-0000-0000-0000D53C0000}"/>
    <cellStyle name="Normal 13 4 4 3 2 2" xfId="53751" xr:uid="{00000000-0005-0000-0000-0000D63C0000}"/>
    <cellStyle name="Normal 13 4 4 3 3" xfId="41154" xr:uid="{00000000-0005-0000-0000-0000D73C0000}"/>
    <cellStyle name="Normal 13 4 4 3 4" xfId="31140" xr:uid="{00000000-0005-0000-0000-0000D83C0000}"/>
    <cellStyle name="Normal 13 4 4 4" xfId="7364" xr:uid="{00000000-0005-0000-0000-0000D93C0000}"/>
    <cellStyle name="Normal 13 4 4 4 2" xfId="19989" xr:uid="{00000000-0005-0000-0000-0000DA3C0000}"/>
    <cellStyle name="Normal 13 4 4 4 2 2" xfId="55205" xr:uid="{00000000-0005-0000-0000-0000DB3C0000}"/>
    <cellStyle name="Normal 13 4 4 4 3" xfId="42608" xr:uid="{00000000-0005-0000-0000-0000DC3C0000}"/>
    <cellStyle name="Normal 13 4 4 4 4" xfId="32594" xr:uid="{00000000-0005-0000-0000-0000DD3C0000}"/>
    <cellStyle name="Normal 13 4 4 5" xfId="9145" xr:uid="{00000000-0005-0000-0000-0000DE3C0000}"/>
    <cellStyle name="Normal 13 4 4 5 2" xfId="21765" xr:uid="{00000000-0005-0000-0000-0000DF3C0000}"/>
    <cellStyle name="Normal 13 4 4 5 2 2" xfId="56981" xr:uid="{00000000-0005-0000-0000-0000E03C0000}"/>
    <cellStyle name="Normal 13 4 4 5 3" xfId="44384" xr:uid="{00000000-0005-0000-0000-0000E13C0000}"/>
    <cellStyle name="Normal 13 4 4 5 4" xfId="34370" xr:uid="{00000000-0005-0000-0000-0000E23C0000}"/>
    <cellStyle name="Normal 13 4 4 6" xfId="10938" xr:uid="{00000000-0005-0000-0000-0000E33C0000}"/>
    <cellStyle name="Normal 13 4 4 6 2" xfId="23541" xr:uid="{00000000-0005-0000-0000-0000E43C0000}"/>
    <cellStyle name="Normal 13 4 4 6 2 2" xfId="58757" xr:uid="{00000000-0005-0000-0000-0000E53C0000}"/>
    <cellStyle name="Normal 13 4 4 6 3" xfId="46160" xr:uid="{00000000-0005-0000-0000-0000E63C0000}"/>
    <cellStyle name="Normal 13 4 4 6 4" xfId="36146" xr:uid="{00000000-0005-0000-0000-0000E73C0000}"/>
    <cellStyle name="Normal 13 4 4 7" xfId="15305" xr:uid="{00000000-0005-0000-0000-0000E83C0000}"/>
    <cellStyle name="Normal 13 4 4 7 2" xfId="50521" xr:uid="{00000000-0005-0000-0000-0000E93C0000}"/>
    <cellStyle name="Normal 13 4 4 7 3" xfId="27910" xr:uid="{00000000-0005-0000-0000-0000EA3C0000}"/>
    <cellStyle name="Normal 13 4 4 8" xfId="13527" xr:uid="{00000000-0005-0000-0000-0000EB3C0000}"/>
    <cellStyle name="Normal 13 4 4 8 2" xfId="48745" xr:uid="{00000000-0005-0000-0000-0000EC3C0000}"/>
    <cellStyle name="Normal 13 4 4 9" xfId="37924" xr:uid="{00000000-0005-0000-0000-0000ED3C0000}"/>
    <cellStyle name="Normal 13 4 5" xfId="3773" xr:uid="{00000000-0005-0000-0000-0000EE3C0000}"/>
    <cellStyle name="Normal 13 4 5 2" xfId="8496" xr:uid="{00000000-0005-0000-0000-0000EF3C0000}"/>
    <cellStyle name="Normal 13 4 5 2 2" xfId="21121" xr:uid="{00000000-0005-0000-0000-0000F03C0000}"/>
    <cellStyle name="Normal 13 4 5 2 2 2" xfId="56337" xr:uid="{00000000-0005-0000-0000-0000F13C0000}"/>
    <cellStyle name="Normal 13 4 5 2 3" xfId="43740" xr:uid="{00000000-0005-0000-0000-0000F23C0000}"/>
    <cellStyle name="Normal 13 4 5 2 4" xfId="33726" xr:uid="{00000000-0005-0000-0000-0000F33C0000}"/>
    <cellStyle name="Normal 13 4 5 3" xfId="10277" xr:uid="{00000000-0005-0000-0000-0000F43C0000}"/>
    <cellStyle name="Normal 13 4 5 3 2" xfId="22897" xr:uid="{00000000-0005-0000-0000-0000F53C0000}"/>
    <cellStyle name="Normal 13 4 5 3 2 2" xfId="58113" xr:uid="{00000000-0005-0000-0000-0000F63C0000}"/>
    <cellStyle name="Normal 13 4 5 3 3" xfId="45516" xr:uid="{00000000-0005-0000-0000-0000F73C0000}"/>
    <cellStyle name="Normal 13 4 5 3 4" xfId="35502" xr:uid="{00000000-0005-0000-0000-0000F83C0000}"/>
    <cellStyle name="Normal 13 4 5 4" xfId="12072" xr:uid="{00000000-0005-0000-0000-0000F93C0000}"/>
    <cellStyle name="Normal 13 4 5 4 2" xfId="24673" xr:uid="{00000000-0005-0000-0000-0000FA3C0000}"/>
    <cellStyle name="Normal 13 4 5 4 2 2" xfId="59889" xr:uid="{00000000-0005-0000-0000-0000FB3C0000}"/>
    <cellStyle name="Normal 13 4 5 4 3" xfId="47292" xr:uid="{00000000-0005-0000-0000-0000FC3C0000}"/>
    <cellStyle name="Normal 13 4 5 4 4" xfId="37278" xr:uid="{00000000-0005-0000-0000-0000FD3C0000}"/>
    <cellStyle name="Normal 13 4 5 5" xfId="16437" xr:uid="{00000000-0005-0000-0000-0000FE3C0000}"/>
    <cellStyle name="Normal 13 4 5 5 2" xfId="51653" xr:uid="{00000000-0005-0000-0000-0000FF3C0000}"/>
    <cellStyle name="Normal 13 4 5 5 3" xfId="29042" xr:uid="{00000000-0005-0000-0000-0000003D0000}"/>
    <cellStyle name="Normal 13 4 5 6" xfId="14659" xr:uid="{00000000-0005-0000-0000-0000013D0000}"/>
    <cellStyle name="Normal 13 4 5 6 2" xfId="49877" xr:uid="{00000000-0005-0000-0000-0000023D0000}"/>
    <cellStyle name="Normal 13 4 5 7" xfId="39056" xr:uid="{00000000-0005-0000-0000-0000033D0000}"/>
    <cellStyle name="Normal 13 4 5 8" xfId="27266" xr:uid="{00000000-0005-0000-0000-0000043D0000}"/>
    <cellStyle name="Normal 13 4 6" xfId="4113" xr:uid="{00000000-0005-0000-0000-0000053D0000}"/>
    <cellStyle name="Normal 13 4 6 2" xfId="16759" xr:uid="{00000000-0005-0000-0000-0000063D0000}"/>
    <cellStyle name="Normal 13 4 6 2 2" xfId="51975" xr:uid="{00000000-0005-0000-0000-0000073D0000}"/>
    <cellStyle name="Normal 13 4 6 2 3" xfId="29364" xr:uid="{00000000-0005-0000-0000-0000083D0000}"/>
    <cellStyle name="Normal 13 4 6 3" xfId="13205" xr:uid="{00000000-0005-0000-0000-0000093D0000}"/>
    <cellStyle name="Normal 13 4 6 3 2" xfId="48423" xr:uid="{00000000-0005-0000-0000-00000A3D0000}"/>
    <cellStyle name="Normal 13 4 6 4" xfId="39378" xr:uid="{00000000-0005-0000-0000-00000B3D0000}"/>
    <cellStyle name="Normal 13 4 6 5" xfId="25812" xr:uid="{00000000-0005-0000-0000-00000C3D0000}"/>
    <cellStyle name="Normal 13 4 7" xfId="5583" xr:uid="{00000000-0005-0000-0000-00000D3D0000}"/>
    <cellStyle name="Normal 13 4 7 2" xfId="18213" xr:uid="{00000000-0005-0000-0000-00000E3D0000}"/>
    <cellStyle name="Normal 13 4 7 2 2" xfId="53429" xr:uid="{00000000-0005-0000-0000-00000F3D0000}"/>
    <cellStyle name="Normal 13 4 7 3" xfId="40832" xr:uid="{00000000-0005-0000-0000-0000103D0000}"/>
    <cellStyle name="Normal 13 4 7 4" xfId="30818" xr:uid="{00000000-0005-0000-0000-0000113D0000}"/>
    <cellStyle name="Normal 13 4 8" xfId="7042" xr:uid="{00000000-0005-0000-0000-0000123D0000}"/>
    <cellStyle name="Normal 13 4 8 2" xfId="19667" xr:uid="{00000000-0005-0000-0000-0000133D0000}"/>
    <cellStyle name="Normal 13 4 8 2 2" xfId="54883" xr:uid="{00000000-0005-0000-0000-0000143D0000}"/>
    <cellStyle name="Normal 13 4 8 3" xfId="42286" xr:uid="{00000000-0005-0000-0000-0000153D0000}"/>
    <cellStyle name="Normal 13 4 8 4" xfId="32272" xr:uid="{00000000-0005-0000-0000-0000163D0000}"/>
    <cellStyle name="Normal 13 4 9" xfId="8823" xr:uid="{00000000-0005-0000-0000-0000173D0000}"/>
    <cellStyle name="Normal 13 4 9 2" xfId="21443" xr:uid="{00000000-0005-0000-0000-0000183D0000}"/>
    <cellStyle name="Normal 13 4 9 2 2" xfId="56659" xr:uid="{00000000-0005-0000-0000-0000193D0000}"/>
    <cellStyle name="Normal 13 4 9 3" xfId="44062" xr:uid="{00000000-0005-0000-0000-00001A3D0000}"/>
    <cellStyle name="Normal 13 4 9 4" xfId="34048" xr:uid="{00000000-0005-0000-0000-00001B3D0000}"/>
    <cellStyle name="Normal 13 5" xfId="2942" xr:uid="{00000000-0005-0000-0000-00001C3D0000}"/>
    <cellStyle name="Normal 13 5 10" xfId="25325" xr:uid="{00000000-0005-0000-0000-00001D3D0000}"/>
    <cellStyle name="Normal 13 5 11" xfId="60860" xr:uid="{00000000-0005-0000-0000-00001E3D0000}"/>
    <cellStyle name="Normal 13 5 2" xfId="4757" xr:uid="{00000000-0005-0000-0000-00001F3D0000}"/>
    <cellStyle name="Normal 13 5 2 2" xfId="17403" xr:uid="{00000000-0005-0000-0000-0000203D0000}"/>
    <cellStyle name="Normal 13 5 2 2 2" xfId="52619" xr:uid="{00000000-0005-0000-0000-0000213D0000}"/>
    <cellStyle name="Normal 13 5 2 2 3" xfId="30008" xr:uid="{00000000-0005-0000-0000-0000223D0000}"/>
    <cellStyle name="Normal 13 5 2 3" xfId="13849" xr:uid="{00000000-0005-0000-0000-0000233D0000}"/>
    <cellStyle name="Normal 13 5 2 3 2" xfId="49067" xr:uid="{00000000-0005-0000-0000-0000243D0000}"/>
    <cellStyle name="Normal 13 5 2 4" xfId="40022" xr:uid="{00000000-0005-0000-0000-0000253D0000}"/>
    <cellStyle name="Normal 13 5 2 5" xfId="26456" xr:uid="{00000000-0005-0000-0000-0000263D0000}"/>
    <cellStyle name="Normal 13 5 3" xfId="6227" xr:uid="{00000000-0005-0000-0000-0000273D0000}"/>
    <cellStyle name="Normal 13 5 3 2" xfId="18857" xr:uid="{00000000-0005-0000-0000-0000283D0000}"/>
    <cellStyle name="Normal 13 5 3 2 2" xfId="54073" xr:uid="{00000000-0005-0000-0000-0000293D0000}"/>
    <cellStyle name="Normal 13 5 3 3" xfId="41476" xr:uid="{00000000-0005-0000-0000-00002A3D0000}"/>
    <cellStyle name="Normal 13 5 3 4" xfId="31462" xr:uid="{00000000-0005-0000-0000-00002B3D0000}"/>
    <cellStyle name="Normal 13 5 4" xfId="7686" xr:uid="{00000000-0005-0000-0000-00002C3D0000}"/>
    <cellStyle name="Normal 13 5 4 2" xfId="20311" xr:uid="{00000000-0005-0000-0000-00002D3D0000}"/>
    <cellStyle name="Normal 13 5 4 2 2" xfId="55527" xr:uid="{00000000-0005-0000-0000-00002E3D0000}"/>
    <cellStyle name="Normal 13 5 4 3" xfId="42930" xr:uid="{00000000-0005-0000-0000-00002F3D0000}"/>
    <cellStyle name="Normal 13 5 4 4" xfId="32916" xr:uid="{00000000-0005-0000-0000-0000303D0000}"/>
    <cellStyle name="Normal 13 5 5" xfId="9467" xr:uid="{00000000-0005-0000-0000-0000313D0000}"/>
    <cellStyle name="Normal 13 5 5 2" xfId="22087" xr:uid="{00000000-0005-0000-0000-0000323D0000}"/>
    <cellStyle name="Normal 13 5 5 2 2" xfId="57303" xr:uid="{00000000-0005-0000-0000-0000333D0000}"/>
    <cellStyle name="Normal 13 5 5 3" xfId="44706" xr:uid="{00000000-0005-0000-0000-0000343D0000}"/>
    <cellStyle name="Normal 13 5 5 4" xfId="34692" xr:uid="{00000000-0005-0000-0000-0000353D0000}"/>
    <cellStyle name="Normal 13 5 6" xfId="11260" xr:uid="{00000000-0005-0000-0000-0000363D0000}"/>
    <cellStyle name="Normal 13 5 6 2" xfId="23863" xr:uid="{00000000-0005-0000-0000-0000373D0000}"/>
    <cellStyle name="Normal 13 5 6 2 2" xfId="59079" xr:uid="{00000000-0005-0000-0000-0000383D0000}"/>
    <cellStyle name="Normal 13 5 6 3" xfId="46482" xr:uid="{00000000-0005-0000-0000-0000393D0000}"/>
    <cellStyle name="Normal 13 5 6 4" xfId="36468" xr:uid="{00000000-0005-0000-0000-00003A3D0000}"/>
    <cellStyle name="Normal 13 5 7" xfId="15627" xr:uid="{00000000-0005-0000-0000-00003B3D0000}"/>
    <cellStyle name="Normal 13 5 7 2" xfId="50843" xr:uid="{00000000-0005-0000-0000-00003C3D0000}"/>
    <cellStyle name="Normal 13 5 7 3" xfId="28232" xr:uid="{00000000-0005-0000-0000-00003D3D0000}"/>
    <cellStyle name="Normal 13 5 8" xfId="12718" xr:uid="{00000000-0005-0000-0000-00003E3D0000}"/>
    <cellStyle name="Normal 13 5 8 2" xfId="47936" xr:uid="{00000000-0005-0000-0000-00003F3D0000}"/>
    <cellStyle name="Normal 13 5 9" xfId="38246" xr:uid="{00000000-0005-0000-0000-0000403D0000}"/>
    <cellStyle name="Normal 13 6" xfId="2780" xr:uid="{00000000-0005-0000-0000-0000413D0000}"/>
    <cellStyle name="Normal 13 6 10" xfId="25173" xr:uid="{00000000-0005-0000-0000-0000423D0000}"/>
    <cellStyle name="Normal 13 6 11" xfId="60708" xr:uid="{00000000-0005-0000-0000-0000433D0000}"/>
    <cellStyle name="Normal 13 6 2" xfId="4605" xr:uid="{00000000-0005-0000-0000-0000443D0000}"/>
    <cellStyle name="Normal 13 6 2 2" xfId="17251" xr:uid="{00000000-0005-0000-0000-0000453D0000}"/>
    <cellStyle name="Normal 13 6 2 2 2" xfId="52467" xr:uid="{00000000-0005-0000-0000-0000463D0000}"/>
    <cellStyle name="Normal 13 6 2 2 3" xfId="29856" xr:uid="{00000000-0005-0000-0000-0000473D0000}"/>
    <cellStyle name="Normal 13 6 2 3" xfId="13697" xr:uid="{00000000-0005-0000-0000-0000483D0000}"/>
    <cellStyle name="Normal 13 6 2 3 2" xfId="48915" xr:uid="{00000000-0005-0000-0000-0000493D0000}"/>
    <cellStyle name="Normal 13 6 2 4" xfId="39870" xr:uid="{00000000-0005-0000-0000-00004A3D0000}"/>
    <cellStyle name="Normal 13 6 2 5" xfId="26304" xr:uid="{00000000-0005-0000-0000-00004B3D0000}"/>
    <cellStyle name="Normal 13 6 3" xfId="6075" xr:uid="{00000000-0005-0000-0000-00004C3D0000}"/>
    <cellStyle name="Normal 13 6 3 2" xfId="18705" xr:uid="{00000000-0005-0000-0000-00004D3D0000}"/>
    <cellStyle name="Normal 13 6 3 2 2" xfId="53921" xr:uid="{00000000-0005-0000-0000-00004E3D0000}"/>
    <cellStyle name="Normal 13 6 3 3" xfId="41324" xr:uid="{00000000-0005-0000-0000-00004F3D0000}"/>
    <cellStyle name="Normal 13 6 3 4" xfId="31310" xr:uid="{00000000-0005-0000-0000-0000503D0000}"/>
    <cellStyle name="Normal 13 6 4" xfId="7534" xr:uid="{00000000-0005-0000-0000-0000513D0000}"/>
    <cellStyle name="Normal 13 6 4 2" xfId="20159" xr:uid="{00000000-0005-0000-0000-0000523D0000}"/>
    <cellStyle name="Normal 13 6 4 2 2" xfId="55375" xr:uid="{00000000-0005-0000-0000-0000533D0000}"/>
    <cellStyle name="Normal 13 6 4 3" xfId="42778" xr:uid="{00000000-0005-0000-0000-0000543D0000}"/>
    <cellStyle name="Normal 13 6 4 4" xfId="32764" xr:uid="{00000000-0005-0000-0000-0000553D0000}"/>
    <cellStyle name="Normal 13 6 5" xfId="9315" xr:uid="{00000000-0005-0000-0000-0000563D0000}"/>
    <cellStyle name="Normal 13 6 5 2" xfId="21935" xr:uid="{00000000-0005-0000-0000-0000573D0000}"/>
    <cellStyle name="Normal 13 6 5 2 2" xfId="57151" xr:uid="{00000000-0005-0000-0000-0000583D0000}"/>
    <cellStyle name="Normal 13 6 5 3" xfId="44554" xr:uid="{00000000-0005-0000-0000-0000593D0000}"/>
    <cellStyle name="Normal 13 6 5 4" xfId="34540" xr:uid="{00000000-0005-0000-0000-00005A3D0000}"/>
    <cellStyle name="Normal 13 6 6" xfId="11108" xr:uid="{00000000-0005-0000-0000-00005B3D0000}"/>
    <cellStyle name="Normal 13 6 6 2" xfId="23711" xr:uid="{00000000-0005-0000-0000-00005C3D0000}"/>
    <cellStyle name="Normal 13 6 6 2 2" xfId="58927" xr:uid="{00000000-0005-0000-0000-00005D3D0000}"/>
    <cellStyle name="Normal 13 6 6 3" xfId="46330" xr:uid="{00000000-0005-0000-0000-00005E3D0000}"/>
    <cellStyle name="Normal 13 6 6 4" xfId="36316" xr:uid="{00000000-0005-0000-0000-00005F3D0000}"/>
    <cellStyle name="Normal 13 6 7" xfId="15475" xr:uid="{00000000-0005-0000-0000-0000603D0000}"/>
    <cellStyle name="Normal 13 6 7 2" xfId="50691" xr:uid="{00000000-0005-0000-0000-0000613D0000}"/>
    <cellStyle name="Normal 13 6 7 3" xfId="28080" xr:uid="{00000000-0005-0000-0000-0000623D0000}"/>
    <cellStyle name="Normal 13 6 8" xfId="12566" xr:uid="{00000000-0005-0000-0000-0000633D0000}"/>
    <cellStyle name="Normal 13 6 8 2" xfId="47784" xr:uid="{00000000-0005-0000-0000-0000643D0000}"/>
    <cellStyle name="Normal 13 6 9" xfId="38094" xr:uid="{00000000-0005-0000-0000-0000653D0000}"/>
    <cellStyle name="Normal 13 7" xfId="3295" xr:uid="{00000000-0005-0000-0000-0000663D0000}"/>
    <cellStyle name="Normal 13 7 10" xfId="26791" xr:uid="{00000000-0005-0000-0000-0000673D0000}"/>
    <cellStyle name="Normal 13 7 11" xfId="61195" xr:uid="{00000000-0005-0000-0000-0000683D0000}"/>
    <cellStyle name="Normal 13 7 2" xfId="5092" xr:uid="{00000000-0005-0000-0000-0000693D0000}"/>
    <cellStyle name="Normal 13 7 2 2" xfId="17738" xr:uid="{00000000-0005-0000-0000-00006A3D0000}"/>
    <cellStyle name="Normal 13 7 2 2 2" xfId="52954" xr:uid="{00000000-0005-0000-0000-00006B3D0000}"/>
    <cellStyle name="Normal 13 7 2 3" xfId="40357" xr:uid="{00000000-0005-0000-0000-00006C3D0000}"/>
    <cellStyle name="Normal 13 7 2 4" xfId="30343" xr:uid="{00000000-0005-0000-0000-00006D3D0000}"/>
    <cellStyle name="Normal 13 7 3" xfId="6562" xr:uid="{00000000-0005-0000-0000-00006E3D0000}"/>
    <cellStyle name="Normal 13 7 3 2" xfId="19192" xr:uid="{00000000-0005-0000-0000-00006F3D0000}"/>
    <cellStyle name="Normal 13 7 3 2 2" xfId="54408" xr:uid="{00000000-0005-0000-0000-0000703D0000}"/>
    <cellStyle name="Normal 13 7 3 3" xfId="41811" xr:uid="{00000000-0005-0000-0000-0000713D0000}"/>
    <cellStyle name="Normal 13 7 3 4" xfId="31797" xr:uid="{00000000-0005-0000-0000-0000723D0000}"/>
    <cellStyle name="Normal 13 7 4" xfId="8021" xr:uid="{00000000-0005-0000-0000-0000733D0000}"/>
    <cellStyle name="Normal 13 7 4 2" xfId="20646" xr:uid="{00000000-0005-0000-0000-0000743D0000}"/>
    <cellStyle name="Normal 13 7 4 2 2" xfId="55862" xr:uid="{00000000-0005-0000-0000-0000753D0000}"/>
    <cellStyle name="Normal 13 7 4 3" xfId="43265" xr:uid="{00000000-0005-0000-0000-0000763D0000}"/>
    <cellStyle name="Normal 13 7 4 4" xfId="33251" xr:uid="{00000000-0005-0000-0000-0000773D0000}"/>
    <cellStyle name="Normal 13 7 5" xfId="9802" xr:uid="{00000000-0005-0000-0000-0000783D0000}"/>
    <cellStyle name="Normal 13 7 5 2" xfId="22422" xr:uid="{00000000-0005-0000-0000-0000793D0000}"/>
    <cellStyle name="Normal 13 7 5 2 2" xfId="57638" xr:uid="{00000000-0005-0000-0000-00007A3D0000}"/>
    <cellStyle name="Normal 13 7 5 3" xfId="45041" xr:uid="{00000000-0005-0000-0000-00007B3D0000}"/>
    <cellStyle name="Normal 13 7 5 4" xfId="35027" xr:uid="{00000000-0005-0000-0000-00007C3D0000}"/>
    <cellStyle name="Normal 13 7 6" xfId="11595" xr:uid="{00000000-0005-0000-0000-00007D3D0000}"/>
    <cellStyle name="Normal 13 7 6 2" xfId="24198" xr:uid="{00000000-0005-0000-0000-00007E3D0000}"/>
    <cellStyle name="Normal 13 7 6 2 2" xfId="59414" xr:uid="{00000000-0005-0000-0000-00007F3D0000}"/>
    <cellStyle name="Normal 13 7 6 3" xfId="46817" xr:uid="{00000000-0005-0000-0000-0000803D0000}"/>
    <cellStyle name="Normal 13 7 6 4" xfId="36803" xr:uid="{00000000-0005-0000-0000-0000813D0000}"/>
    <cellStyle name="Normal 13 7 7" xfId="15962" xr:uid="{00000000-0005-0000-0000-0000823D0000}"/>
    <cellStyle name="Normal 13 7 7 2" xfId="51178" xr:uid="{00000000-0005-0000-0000-0000833D0000}"/>
    <cellStyle name="Normal 13 7 7 3" xfId="28567" xr:uid="{00000000-0005-0000-0000-0000843D0000}"/>
    <cellStyle name="Normal 13 7 8" xfId="14184" xr:uid="{00000000-0005-0000-0000-0000853D0000}"/>
    <cellStyle name="Normal 13 7 8 2" xfId="49402" xr:uid="{00000000-0005-0000-0000-0000863D0000}"/>
    <cellStyle name="Normal 13 7 9" xfId="38581" xr:uid="{00000000-0005-0000-0000-0000873D0000}"/>
    <cellStyle name="Normal 13 8" xfId="2450" xr:uid="{00000000-0005-0000-0000-0000883D0000}"/>
    <cellStyle name="Normal 13 8 10" xfId="25982" xr:uid="{00000000-0005-0000-0000-0000893D0000}"/>
    <cellStyle name="Normal 13 8 11" xfId="60386" xr:uid="{00000000-0005-0000-0000-00008A3D0000}"/>
    <cellStyle name="Normal 13 8 2" xfId="4283" xr:uid="{00000000-0005-0000-0000-00008B3D0000}"/>
    <cellStyle name="Normal 13 8 2 2" xfId="16929" xr:uid="{00000000-0005-0000-0000-00008C3D0000}"/>
    <cellStyle name="Normal 13 8 2 2 2" xfId="52145" xr:uid="{00000000-0005-0000-0000-00008D3D0000}"/>
    <cellStyle name="Normal 13 8 2 3" xfId="39548" xr:uid="{00000000-0005-0000-0000-00008E3D0000}"/>
    <cellStyle name="Normal 13 8 2 4" xfId="29534" xr:uid="{00000000-0005-0000-0000-00008F3D0000}"/>
    <cellStyle name="Normal 13 8 3" xfId="5753" xr:uid="{00000000-0005-0000-0000-0000903D0000}"/>
    <cellStyle name="Normal 13 8 3 2" xfId="18383" xr:uid="{00000000-0005-0000-0000-0000913D0000}"/>
    <cellStyle name="Normal 13 8 3 2 2" xfId="53599" xr:uid="{00000000-0005-0000-0000-0000923D0000}"/>
    <cellStyle name="Normal 13 8 3 3" xfId="41002" xr:uid="{00000000-0005-0000-0000-0000933D0000}"/>
    <cellStyle name="Normal 13 8 3 4" xfId="30988" xr:uid="{00000000-0005-0000-0000-0000943D0000}"/>
    <cellStyle name="Normal 13 8 4" xfId="7212" xr:uid="{00000000-0005-0000-0000-0000953D0000}"/>
    <cellStyle name="Normal 13 8 4 2" xfId="19837" xr:uid="{00000000-0005-0000-0000-0000963D0000}"/>
    <cellStyle name="Normal 13 8 4 2 2" xfId="55053" xr:uid="{00000000-0005-0000-0000-0000973D0000}"/>
    <cellStyle name="Normal 13 8 4 3" xfId="42456" xr:uid="{00000000-0005-0000-0000-0000983D0000}"/>
    <cellStyle name="Normal 13 8 4 4" xfId="32442" xr:uid="{00000000-0005-0000-0000-0000993D0000}"/>
    <cellStyle name="Normal 13 8 5" xfId="8993" xr:uid="{00000000-0005-0000-0000-00009A3D0000}"/>
    <cellStyle name="Normal 13 8 5 2" xfId="21613" xr:uid="{00000000-0005-0000-0000-00009B3D0000}"/>
    <cellStyle name="Normal 13 8 5 2 2" xfId="56829" xr:uid="{00000000-0005-0000-0000-00009C3D0000}"/>
    <cellStyle name="Normal 13 8 5 3" xfId="44232" xr:uid="{00000000-0005-0000-0000-00009D3D0000}"/>
    <cellStyle name="Normal 13 8 5 4" xfId="34218" xr:uid="{00000000-0005-0000-0000-00009E3D0000}"/>
    <cellStyle name="Normal 13 8 6" xfId="10786" xr:uid="{00000000-0005-0000-0000-00009F3D0000}"/>
    <cellStyle name="Normal 13 8 6 2" xfId="23389" xr:uid="{00000000-0005-0000-0000-0000A03D0000}"/>
    <cellStyle name="Normal 13 8 6 2 2" xfId="58605" xr:uid="{00000000-0005-0000-0000-0000A13D0000}"/>
    <cellStyle name="Normal 13 8 6 3" xfId="46008" xr:uid="{00000000-0005-0000-0000-0000A23D0000}"/>
    <cellStyle name="Normal 13 8 6 4" xfId="35994" xr:uid="{00000000-0005-0000-0000-0000A33D0000}"/>
    <cellStyle name="Normal 13 8 7" xfId="15153" xr:uid="{00000000-0005-0000-0000-0000A43D0000}"/>
    <cellStyle name="Normal 13 8 7 2" xfId="50369" xr:uid="{00000000-0005-0000-0000-0000A53D0000}"/>
    <cellStyle name="Normal 13 8 7 3" xfId="27758" xr:uid="{00000000-0005-0000-0000-0000A63D0000}"/>
    <cellStyle name="Normal 13 8 8" xfId="13375" xr:uid="{00000000-0005-0000-0000-0000A73D0000}"/>
    <cellStyle name="Normal 13 8 8 2" xfId="48593" xr:uid="{00000000-0005-0000-0000-0000A83D0000}"/>
    <cellStyle name="Normal 13 8 9" xfId="37772" xr:uid="{00000000-0005-0000-0000-0000A93D0000}"/>
    <cellStyle name="Normal 13 9" xfId="3619" xr:uid="{00000000-0005-0000-0000-0000AA3D0000}"/>
    <cellStyle name="Normal 13 9 2" xfId="8344" xr:uid="{00000000-0005-0000-0000-0000AB3D0000}"/>
    <cellStyle name="Normal 13 9 2 2" xfId="20969" xr:uid="{00000000-0005-0000-0000-0000AC3D0000}"/>
    <cellStyle name="Normal 13 9 2 2 2" xfId="56185" xr:uid="{00000000-0005-0000-0000-0000AD3D0000}"/>
    <cellStyle name="Normal 13 9 2 3" xfId="43588" xr:uid="{00000000-0005-0000-0000-0000AE3D0000}"/>
    <cellStyle name="Normal 13 9 2 4" xfId="33574" xr:uid="{00000000-0005-0000-0000-0000AF3D0000}"/>
    <cellStyle name="Normal 13 9 3" xfId="10125" xr:uid="{00000000-0005-0000-0000-0000B03D0000}"/>
    <cellStyle name="Normal 13 9 3 2" xfId="22745" xr:uid="{00000000-0005-0000-0000-0000B13D0000}"/>
    <cellStyle name="Normal 13 9 3 2 2" xfId="57961" xr:uid="{00000000-0005-0000-0000-0000B23D0000}"/>
    <cellStyle name="Normal 13 9 3 3" xfId="45364" xr:uid="{00000000-0005-0000-0000-0000B33D0000}"/>
    <cellStyle name="Normal 13 9 3 4" xfId="35350" xr:uid="{00000000-0005-0000-0000-0000B43D0000}"/>
    <cellStyle name="Normal 13 9 4" xfId="11920" xr:uid="{00000000-0005-0000-0000-0000B53D0000}"/>
    <cellStyle name="Normal 13 9 4 2" xfId="24521" xr:uid="{00000000-0005-0000-0000-0000B63D0000}"/>
    <cellStyle name="Normal 13 9 4 2 2" xfId="59737" xr:uid="{00000000-0005-0000-0000-0000B73D0000}"/>
    <cellStyle name="Normal 13 9 4 3" xfId="47140" xr:uid="{00000000-0005-0000-0000-0000B83D0000}"/>
    <cellStyle name="Normal 13 9 4 4" xfId="37126" xr:uid="{00000000-0005-0000-0000-0000B93D0000}"/>
    <cellStyle name="Normal 13 9 5" xfId="16285" xr:uid="{00000000-0005-0000-0000-0000BA3D0000}"/>
    <cellStyle name="Normal 13 9 5 2" xfId="51501" xr:uid="{00000000-0005-0000-0000-0000BB3D0000}"/>
    <cellStyle name="Normal 13 9 5 3" xfId="28890" xr:uid="{00000000-0005-0000-0000-0000BC3D0000}"/>
    <cellStyle name="Normal 13 9 6" xfId="14507" xr:uid="{00000000-0005-0000-0000-0000BD3D0000}"/>
    <cellStyle name="Normal 13 9 6 2" xfId="49725" xr:uid="{00000000-0005-0000-0000-0000BE3D0000}"/>
    <cellStyle name="Normal 13 9 7" xfId="38904" xr:uid="{00000000-0005-0000-0000-0000BF3D0000}"/>
    <cellStyle name="Normal 13 9 8" xfId="27114" xr:uid="{00000000-0005-0000-0000-0000C03D0000}"/>
    <cellStyle name="Normal 13_District Target Attainment" xfId="1025" xr:uid="{00000000-0005-0000-0000-0000C13D0000}"/>
    <cellStyle name="Normal 14" xfId="1026" xr:uid="{00000000-0005-0000-0000-0000C23D0000}"/>
    <cellStyle name="Normal 14 10" xfId="3945" xr:uid="{00000000-0005-0000-0000-0000C33D0000}"/>
    <cellStyle name="Normal 14 10 2" xfId="16608" xr:uid="{00000000-0005-0000-0000-0000C43D0000}"/>
    <cellStyle name="Normal 14 10 2 2" xfId="51824" xr:uid="{00000000-0005-0000-0000-0000C53D0000}"/>
    <cellStyle name="Normal 14 10 2 3" xfId="29213" xr:uid="{00000000-0005-0000-0000-0000C63D0000}"/>
    <cellStyle name="Normal 14 10 3" xfId="13054" xr:uid="{00000000-0005-0000-0000-0000C73D0000}"/>
    <cellStyle name="Normal 14 10 3 2" xfId="48272" xr:uid="{00000000-0005-0000-0000-0000C83D0000}"/>
    <cellStyle name="Normal 14 10 4" xfId="39227" xr:uid="{00000000-0005-0000-0000-0000C93D0000}"/>
    <cellStyle name="Normal 14 10 5" xfId="25661" xr:uid="{00000000-0005-0000-0000-0000CA3D0000}"/>
    <cellStyle name="Normal 14 11" xfId="5431" xr:uid="{00000000-0005-0000-0000-0000CB3D0000}"/>
    <cellStyle name="Normal 14 11 2" xfId="18062" xr:uid="{00000000-0005-0000-0000-0000CC3D0000}"/>
    <cellStyle name="Normal 14 11 2 2" xfId="53278" xr:uid="{00000000-0005-0000-0000-0000CD3D0000}"/>
    <cellStyle name="Normal 14 11 3" xfId="40681" xr:uid="{00000000-0005-0000-0000-0000CE3D0000}"/>
    <cellStyle name="Normal 14 11 4" xfId="30667" xr:uid="{00000000-0005-0000-0000-0000CF3D0000}"/>
    <cellStyle name="Normal 14 12" xfId="6887" xr:uid="{00000000-0005-0000-0000-0000D03D0000}"/>
    <cellStyle name="Normal 14 12 2" xfId="19516" xr:uid="{00000000-0005-0000-0000-0000D13D0000}"/>
    <cellStyle name="Normal 14 12 2 2" xfId="54732" xr:uid="{00000000-0005-0000-0000-0000D23D0000}"/>
    <cellStyle name="Normal 14 12 3" xfId="42135" xr:uid="{00000000-0005-0000-0000-0000D33D0000}"/>
    <cellStyle name="Normal 14 12 4" xfId="32121" xr:uid="{00000000-0005-0000-0000-0000D43D0000}"/>
    <cellStyle name="Normal 14 13" xfId="8669" xr:uid="{00000000-0005-0000-0000-0000D53D0000}"/>
    <cellStyle name="Normal 14 13 2" xfId="21292" xr:uid="{00000000-0005-0000-0000-0000D63D0000}"/>
    <cellStyle name="Normal 14 13 2 2" xfId="56508" xr:uid="{00000000-0005-0000-0000-0000D73D0000}"/>
    <cellStyle name="Normal 14 13 3" xfId="43911" xr:uid="{00000000-0005-0000-0000-0000D83D0000}"/>
    <cellStyle name="Normal 14 13 4" xfId="33897" xr:uid="{00000000-0005-0000-0000-0000D93D0000}"/>
    <cellStyle name="Normal 14 14" xfId="10534" xr:uid="{00000000-0005-0000-0000-0000DA3D0000}"/>
    <cellStyle name="Normal 14 14 2" xfId="23145" xr:uid="{00000000-0005-0000-0000-0000DB3D0000}"/>
    <cellStyle name="Normal 14 14 2 2" xfId="58361" xr:uid="{00000000-0005-0000-0000-0000DC3D0000}"/>
    <cellStyle name="Normal 14 14 3" xfId="45764" xr:uid="{00000000-0005-0000-0000-0000DD3D0000}"/>
    <cellStyle name="Normal 14 14 4" xfId="35750" xr:uid="{00000000-0005-0000-0000-0000DE3D0000}"/>
    <cellStyle name="Normal 14 15" xfId="14830" xr:uid="{00000000-0005-0000-0000-0000DF3D0000}"/>
    <cellStyle name="Normal 14 15 2" xfId="50048" xr:uid="{00000000-0005-0000-0000-0000E03D0000}"/>
    <cellStyle name="Normal 14 15 3" xfId="27437" xr:uid="{00000000-0005-0000-0000-0000E13D0000}"/>
    <cellStyle name="Normal 14 16" xfId="12244" xr:uid="{00000000-0005-0000-0000-0000E23D0000}"/>
    <cellStyle name="Normal 14 16 2" xfId="47463" xr:uid="{00000000-0005-0000-0000-0000E33D0000}"/>
    <cellStyle name="Normal 14 17" xfId="37449" xr:uid="{00000000-0005-0000-0000-0000E43D0000}"/>
    <cellStyle name="Normal 14 18" xfId="24851" xr:uid="{00000000-0005-0000-0000-0000E53D0000}"/>
    <cellStyle name="Normal 14 19" xfId="60064" xr:uid="{00000000-0005-0000-0000-0000E63D0000}"/>
    <cellStyle name="Normal 14 2" xfId="1027" xr:uid="{00000000-0005-0000-0000-0000E73D0000}"/>
    <cellStyle name="Normal 14 2 10" xfId="5461" xr:uid="{00000000-0005-0000-0000-0000E83D0000}"/>
    <cellStyle name="Normal 14 2 10 2" xfId="18091" xr:uid="{00000000-0005-0000-0000-0000E93D0000}"/>
    <cellStyle name="Normal 14 2 10 2 2" xfId="53307" xr:uid="{00000000-0005-0000-0000-0000EA3D0000}"/>
    <cellStyle name="Normal 14 2 10 3" xfId="40710" xr:uid="{00000000-0005-0000-0000-0000EB3D0000}"/>
    <cellStyle name="Normal 14 2 10 4" xfId="30696" xr:uid="{00000000-0005-0000-0000-0000EC3D0000}"/>
    <cellStyle name="Normal 14 2 11" xfId="6917" xr:uid="{00000000-0005-0000-0000-0000ED3D0000}"/>
    <cellStyle name="Normal 14 2 11 2" xfId="19545" xr:uid="{00000000-0005-0000-0000-0000EE3D0000}"/>
    <cellStyle name="Normal 14 2 11 2 2" xfId="54761" xr:uid="{00000000-0005-0000-0000-0000EF3D0000}"/>
    <cellStyle name="Normal 14 2 11 3" xfId="42164" xr:uid="{00000000-0005-0000-0000-0000F03D0000}"/>
    <cellStyle name="Normal 14 2 11 4" xfId="32150" xr:uid="{00000000-0005-0000-0000-0000F13D0000}"/>
    <cellStyle name="Normal 14 2 12" xfId="8699" xr:uid="{00000000-0005-0000-0000-0000F23D0000}"/>
    <cellStyle name="Normal 14 2 12 2" xfId="21321" xr:uid="{00000000-0005-0000-0000-0000F33D0000}"/>
    <cellStyle name="Normal 14 2 12 2 2" xfId="56537" xr:uid="{00000000-0005-0000-0000-0000F43D0000}"/>
    <cellStyle name="Normal 14 2 12 3" xfId="43940" xr:uid="{00000000-0005-0000-0000-0000F53D0000}"/>
    <cellStyle name="Normal 14 2 12 4" xfId="33926" xr:uid="{00000000-0005-0000-0000-0000F63D0000}"/>
    <cellStyle name="Normal 14 2 13" xfId="10535" xr:uid="{00000000-0005-0000-0000-0000F73D0000}"/>
    <cellStyle name="Normal 14 2 13 2" xfId="23146" xr:uid="{00000000-0005-0000-0000-0000F83D0000}"/>
    <cellStyle name="Normal 14 2 13 2 2" xfId="58362" xr:uid="{00000000-0005-0000-0000-0000F93D0000}"/>
    <cellStyle name="Normal 14 2 13 3" xfId="45765" xr:uid="{00000000-0005-0000-0000-0000FA3D0000}"/>
    <cellStyle name="Normal 14 2 13 4" xfId="35751" xr:uid="{00000000-0005-0000-0000-0000FB3D0000}"/>
    <cellStyle name="Normal 14 2 14" xfId="14860" xr:uid="{00000000-0005-0000-0000-0000FC3D0000}"/>
    <cellStyle name="Normal 14 2 14 2" xfId="50077" xr:uid="{00000000-0005-0000-0000-0000FD3D0000}"/>
    <cellStyle name="Normal 14 2 14 3" xfId="27466" xr:uid="{00000000-0005-0000-0000-0000FE3D0000}"/>
    <cellStyle name="Normal 14 2 15" xfId="12274" xr:uid="{00000000-0005-0000-0000-0000FF3D0000}"/>
    <cellStyle name="Normal 14 2 15 2" xfId="47492" xr:uid="{00000000-0005-0000-0000-0000003E0000}"/>
    <cellStyle name="Normal 14 2 16" xfId="37479" xr:uid="{00000000-0005-0000-0000-0000013E0000}"/>
    <cellStyle name="Normal 14 2 17" xfId="24881" xr:uid="{00000000-0005-0000-0000-0000023E0000}"/>
    <cellStyle name="Normal 14 2 18" xfId="60094" xr:uid="{00000000-0005-0000-0000-0000033E0000}"/>
    <cellStyle name="Normal 14 2 2" xfId="1028" xr:uid="{00000000-0005-0000-0000-0000043E0000}"/>
    <cellStyle name="Normal 14 2 2 10" xfId="6991" xr:uid="{00000000-0005-0000-0000-0000053E0000}"/>
    <cellStyle name="Normal 14 2 2 10 2" xfId="19617" xr:uid="{00000000-0005-0000-0000-0000063E0000}"/>
    <cellStyle name="Normal 14 2 2 10 2 2" xfId="54833" xr:uid="{00000000-0005-0000-0000-0000073E0000}"/>
    <cellStyle name="Normal 14 2 2 10 3" xfId="42236" xr:uid="{00000000-0005-0000-0000-0000083E0000}"/>
    <cellStyle name="Normal 14 2 2 10 4" xfId="32222" xr:uid="{00000000-0005-0000-0000-0000093E0000}"/>
    <cellStyle name="Normal 14 2 2 11" xfId="8772" xr:uid="{00000000-0005-0000-0000-00000A3E0000}"/>
    <cellStyle name="Normal 14 2 2 11 2" xfId="21393" xr:uid="{00000000-0005-0000-0000-00000B3E0000}"/>
    <cellStyle name="Normal 14 2 2 11 2 2" xfId="56609" xr:uid="{00000000-0005-0000-0000-00000C3E0000}"/>
    <cellStyle name="Normal 14 2 2 11 3" xfId="44012" xr:uid="{00000000-0005-0000-0000-00000D3E0000}"/>
    <cellStyle name="Normal 14 2 2 11 4" xfId="33998" xr:uid="{00000000-0005-0000-0000-00000E3E0000}"/>
    <cellStyle name="Normal 14 2 2 12" xfId="10536" xr:uid="{00000000-0005-0000-0000-00000F3E0000}"/>
    <cellStyle name="Normal 14 2 2 12 2" xfId="23147" xr:uid="{00000000-0005-0000-0000-0000103E0000}"/>
    <cellStyle name="Normal 14 2 2 12 2 2" xfId="58363" xr:uid="{00000000-0005-0000-0000-0000113E0000}"/>
    <cellStyle name="Normal 14 2 2 12 3" xfId="45766" xr:uid="{00000000-0005-0000-0000-0000123E0000}"/>
    <cellStyle name="Normal 14 2 2 12 4" xfId="35752" xr:uid="{00000000-0005-0000-0000-0000133E0000}"/>
    <cellStyle name="Normal 14 2 2 13" xfId="14932" xr:uid="{00000000-0005-0000-0000-0000143E0000}"/>
    <cellStyle name="Normal 14 2 2 13 2" xfId="50149" xr:uid="{00000000-0005-0000-0000-0000153E0000}"/>
    <cellStyle name="Normal 14 2 2 13 3" xfId="27538" xr:uid="{00000000-0005-0000-0000-0000163E0000}"/>
    <cellStyle name="Normal 14 2 2 14" xfId="12346" xr:uid="{00000000-0005-0000-0000-0000173E0000}"/>
    <cellStyle name="Normal 14 2 2 14 2" xfId="47564" xr:uid="{00000000-0005-0000-0000-0000183E0000}"/>
    <cellStyle name="Normal 14 2 2 15" xfId="37551" xr:uid="{00000000-0005-0000-0000-0000193E0000}"/>
    <cellStyle name="Normal 14 2 2 16" xfId="24953" xr:uid="{00000000-0005-0000-0000-00001A3E0000}"/>
    <cellStyle name="Normal 14 2 2 17" xfId="60166" xr:uid="{00000000-0005-0000-0000-00001B3E0000}"/>
    <cellStyle name="Normal 14 2 2 2" xfId="1029" xr:uid="{00000000-0005-0000-0000-00001C3E0000}"/>
    <cellStyle name="Normal 14 2 2 2 10" xfId="10537" xr:uid="{00000000-0005-0000-0000-00001D3E0000}"/>
    <cellStyle name="Normal 14 2 2 2 10 2" xfId="23148" xr:uid="{00000000-0005-0000-0000-00001E3E0000}"/>
    <cellStyle name="Normal 14 2 2 2 10 2 2" xfId="58364" xr:uid="{00000000-0005-0000-0000-00001F3E0000}"/>
    <cellStyle name="Normal 14 2 2 2 10 3" xfId="45767" xr:uid="{00000000-0005-0000-0000-0000203E0000}"/>
    <cellStyle name="Normal 14 2 2 2 10 4" xfId="35753" xr:uid="{00000000-0005-0000-0000-0000213E0000}"/>
    <cellStyle name="Normal 14 2 2 2 11" xfId="15087" xr:uid="{00000000-0005-0000-0000-0000223E0000}"/>
    <cellStyle name="Normal 14 2 2 2 11 2" xfId="50303" xr:uid="{00000000-0005-0000-0000-0000233E0000}"/>
    <cellStyle name="Normal 14 2 2 2 11 3" xfId="27692" xr:uid="{00000000-0005-0000-0000-0000243E0000}"/>
    <cellStyle name="Normal 14 2 2 2 12" xfId="12500" xr:uid="{00000000-0005-0000-0000-0000253E0000}"/>
    <cellStyle name="Normal 14 2 2 2 12 2" xfId="47718" xr:uid="{00000000-0005-0000-0000-0000263E0000}"/>
    <cellStyle name="Normal 14 2 2 2 13" xfId="37706" xr:uid="{00000000-0005-0000-0000-0000273E0000}"/>
    <cellStyle name="Normal 14 2 2 2 14" xfId="25107" xr:uid="{00000000-0005-0000-0000-0000283E0000}"/>
    <cellStyle name="Normal 14 2 2 2 15" xfId="60320" xr:uid="{00000000-0005-0000-0000-0000293E0000}"/>
    <cellStyle name="Normal 14 2 2 2 2" xfId="3223" xr:uid="{00000000-0005-0000-0000-00002A3E0000}"/>
    <cellStyle name="Normal 14 2 2 2 2 10" xfId="25591" xr:uid="{00000000-0005-0000-0000-00002B3E0000}"/>
    <cellStyle name="Normal 14 2 2 2 2 11" xfId="61126" xr:uid="{00000000-0005-0000-0000-00002C3E0000}"/>
    <cellStyle name="Normal 14 2 2 2 2 2" xfId="5023" xr:uid="{00000000-0005-0000-0000-00002D3E0000}"/>
    <cellStyle name="Normal 14 2 2 2 2 2 2" xfId="17669" xr:uid="{00000000-0005-0000-0000-00002E3E0000}"/>
    <cellStyle name="Normal 14 2 2 2 2 2 2 2" xfId="52885" xr:uid="{00000000-0005-0000-0000-00002F3E0000}"/>
    <cellStyle name="Normal 14 2 2 2 2 2 2 3" xfId="30274" xr:uid="{00000000-0005-0000-0000-0000303E0000}"/>
    <cellStyle name="Normal 14 2 2 2 2 2 3" xfId="14115" xr:uid="{00000000-0005-0000-0000-0000313E0000}"/>
    <cellStyle name="Normal 14 2 2 2 2 2 3 2" xfId="49333" xr:uid="{00000000-0005-0000-0000-0000323E0000}"/>
    <cellStyle name="Normal 14 2 2 2 2 2 4" xfId="40288" xr:uid="{00000000-0005-0000-0000-0000333E0000}"/>
    <cellStyle name="Normal 14 2 2 2 2 2 5" xfId="26722" xr:uid="{00000000-0005-0000-0000-0000343E0000}"/>
    <cellStyle name="Normal 14 2 2 2 2 3" xfId="6493" xr:uid="{00000000-0005-0000-0000-0000353E0000}"/>
    <cellStyle name="Normal 14 2 2 2 2 3 2" xfId="19123" xr:uid="{00000000-0005-0000-0000-0000363E0000}"/>
    <cellStyle name="Normal 14 2 2 2 2 3 2 2" xfId="54339" xr:uid="{00000000-0005-0000-0000-0000373E0000}"/>
    <cellStyle name="Normal 14 2 2 2 2 3 3" xfId="41742" xr:uid="{00000000-0005-0000-0000-0000383E0000}"/>
    <cellStyle name="Normal 14 2 2 2 2 3 4" xfId="31728" xr:uid="{00000000-0005-0000-0000-0000393E0000}"/>
    <cellStyle name="Normal 14 2 2 2 2 4" xfId="7952" xr:uid="{00000000-0005-0000-0000-00003A3E0000}"/>
    <cellStyle name="Normal 14 2 2 2 2 4 2" xfId="20577" xr:uid="{00000000-0005-0000-0000-00003B3E0000}"/>
    <cellStyle name="Normal 14 2 2 2 2 4 2 2" xfId="55793" xr:uid="{00000000-0005-0000-0000-00003C3E0000}"/>
    <cellStyle name="Normal 14 2 2 2 2 4 3" xfId="43196" xr:uid="{00000000-0005-0000-0000-00003D3E0000}"/>
    <cellStyle name="Normal 14 2 2 2 2 4 4" xfId="33182" xr:uid="{00000000-0005-0000-0000-00003E3E0000}"/>
    <cellStyle name="Normal 14 2 2 2 2 5" xfId="9733" xr:uid="{00000000-0005-0000-0000-00003F3E0000}"/>
    <cellStyle name="Normal 14 2 2 2 2 5 2" xfId="22353" xr:uid="{00000000-0005-0000-0000-0000403E0000}"/>
    <cellStyle name="Normal 14 2 2 2 2 5 2 2" xfId="57569" xr:uid="{00000000-0005-0000-0000-0000413E0000}"/>
    <cellStyle name="Normal 14 2 2 2 2 5 3" xfId="44972" xr:uid="{00000000-0005-0000-0000-0000423E0000}"/>
    <cellStyle name="Normal 14 2 2 2 2 5 4" xfId="34958" xr:uid="{00000000-0005-0000-0000-0000433E0000}"/>
    <cellStyle name="Normal 14 2 2 2 2 6" xfId="11526" xr:uid="{00000000-0005-0000-0000-0000443E0000}"/>
    <cellStyle name="Normal 14 2 2 2 2 6 2" xfId="24129" xr:uid="{00000000-0005-0000-0000-0000453E0000}"/>
    <cellStyle name="Normal 14 2 2 2 2 6 2 2" xfId="59345" xr:uid="{00000000-0005-0000-0000-0000463E0000}"/>
    <cellStyle name="Normal 14 2 2 2 2 6 3" xfId="46748" xr:uid="{00000000-0005-0000-0000-0000473E0000}"/>
    <cellStyle name="Normal 14 2 2 2 2 6 4" xfId="36734" xr:uid="{00000000-0005-0000-0000-0000483E0000}"/>
    <cellStyle name="Normal 14 2 2 2 2 7" xfId="15893" xr:uid="{00000000-0005-0000-0000-0000493E0000}"/>
    <cellStyle name="Normal 14 2 2 2 2 7 2" xfId="51109" xr:uid="{00000000-0005-0000-0000-00004A3E0000}"/>
    <cellStyle name="Normal 14 2 2 2 2 7 3" xfId="28498" xr:uid="{00000000-0005-0000-0000-00004B3E0000}"/>
    <cellStyle name="Normal 14 2 2 2 2 8" xfId="12984" xr:uid="{00000000-0005-0000-0000-00004C3E0000}"/>
    <cellStyle name="Normal 14 2 2 2 2 8 2" xfId="48202" xr:uid="{00000000-0005-0000-0000-00004D3E0000}"/>
    <cellStyle name="Normal 14 2 2 2 2 9" xfId="38512" xr:uid="{00000000-0005-0000-0000-00004E3E0000}"/>
    <cellStyle name="Normal 14 2 2 2 3" xfId="3552" xr:uid="{00000000-0005-0000-0000-00004F3E0000}"/>
    <cellStyle name="Normal 14 2 2 2 3 10" xfId="27047" xr:uid="{00000000-0005-0000-0000-0000503E0000}"/>
    <cellStyle name="Normal 14 2 2 2 3 11" xfId="61451" xr:uid="{00000000-0005-0000-0000-0000513E0000}"/>
    <cellStyle name="Normal 14 2 2 2 3 2" xfId="5348" xr:uid="{00000000-0005-0000-0000-0000523E0000}"/>
    <cellStyle name="Normal 14 2 2 2 3 2 2" xfId="17994" xr:uid="{00000000-0005-0000-0000-0000533E0000}"/>
    <cellStyle name="Normal 14 2 2 2 3 2 2 2" xfId="53210" xr:uid="{00000000-0005-0000-0000-0000543E0000}"/>
    <cellStyle name="Normal 14 2 2 2 3 2 3" xfId="40613" xr:uid="{00000000-0005-0000-0000-0000553E0000}"/>
    <cellStyle name="Normal 14 2 2 2 3 2 4" xfId="30599" xr:uid="{00000000-0005-0000-0000-0000563E0000}"/>
    <cellStyle name="Normal 14 2 2 2 3 3" xfId="6818" xr:uid="{00000000-0005-0000-0000-0000573E0000}"/>
    <cellStyle name="Normal 14 2 2 2 3 3 2" xfId="19448" xr:uid="{00000000-0005-0000-0000-0000583E0000}"/>
    <cellStyle name="Normal 14 2 2 2 3 3 2 2" xfId="54664" xr:uid="{00000000-0005-0000-0000-0000593E0000}"/>
    <cellStyle name="Normal 14 2 2 2 3 3 3" xfId="42067" xr:uid="{00000000-0005-0000-0000-00005A3E0000}"/>
    <cellStyle name="Normal 14 2 2 2 3 3 4" xfId="32053" xr:uid="{00000000-0005-0000-0000-00005B3E0000}"/>
    <cellStyle name="Normal 14 2 2 2 3 4" xfId="8277" xr:uid="{00000000-0005-0000-0000-00005C3E0000}"/>
    <cellStyle name="Normal 14 2 2 2 3 4 2" xfId="20902" xr:uid="{00000000-0005-0000-0000-00005D3E0000}"/>
    <cellStyle name="Normal 14 2 2 2 3 4 2 2" xfId="56118" xr:uid="{00000000-0005-0000-0000-00005E3E0000}"/>
    <cellStyle name="Normal 14 2 2 2 3 4 3" xfId="43521" xr:uid="{00000000-0005-0000-0000-00005F3E0000}"/>
    <cellStyle name="Normal 14 2 2 2 3 4 4" xfId="33507" xr:uid="{00000000-0005-0000-0000-0000603E0000}"/>
    <cellStyle name="Normal 14 2 2 2 3 5" xfId="10058" xr:uid="{00000000-0005-0000-0000-0000613E0000}"/>
    <cellStyle name="Normal 14 2 2 2 3 5 2" xfId="22678" xr:uid="{00000000-0005-0000-0000-0000623E0000}"/>
    <cellStyle name="Normal 14 2 2 2 3 5 2 2" xfId="57894" xr:uid="{00000000-0005-0000-0000-0000633E0000}"/>
    <cellStyle name="Normal 14 2 2 2 3 5 3" xfId="45297" xr:uid="{00000000-0005-0000-0000-0000643E0000}"/>
    <cellStyle name="Normal 14 2 2 2 3 5 4" xfId="35283" xr:uid="{00000000-0005-0000-0000-0000653E0000}"/>
    <cellStyle name="Normal 14 2 2 2 3 6" xfId="11851" xr:uid="{00000000-0005-0000-0000-0000663E0000}"/>
    <cellStyle name="Normal 14 2 2 2 3 6 2" xfId="24454" xr:uid="{00000000-0005-0000-0000-0000673E0000}"/>
    <cellStyle name="Normal 14 2 2 2 3 6 2 2" xfId="59670" xr:uid="{00000000-0005-0000-0000-0000683E0000}"/>
    <cellStyle name="Normal 14 2 2 2 3 6 3" xfId="47073" xr:uid="{00000000-0005-0000-0000-0000693E0000}"/>
    <cellStyle name="Normal 14 2 2 2 3 6 4" xfId="37059" xr:uid="{00000000-0005-0000-0000-00006A3E0000}"/>
    <cellStyle name="Normal 14 2 2 2 3 7" xfId="16218" xr:uid="{00000000-0005-0000-0000-00006B3E0000}"/>
    <cellStyle name="Normal 14 2 2 2 3 7 2" xfId="51434" xr:uid="{00000000-0005-0000-0000-00006C3E0000}"/>
    <cellStyle name="Normal 14 2 2 2 3 7 3" xfId="28823" xr:uid="{00000000-0005-0000-0000-00006D3E0000}"/>
    <cellStyle name="Normal 14 2 2 2 3 8" xfId="14440" xr:uid="{00000000-0005-0000-0000-00006E3E0000}"/>
    <cellStyle name="Normal 14 2 2 2 3 8 2" xfId="49658" xr:uid="{00000000-0005-0000-0000-00006F3E0000}"/>
    <cellStyle name="Normal 14 2 2 2 3 9" xfId="38837" xr:uid="{00000000-0005-0000-0000-0000703E0000}"/>
    <cellStyle name="Normal 14 2 2 2 4" xfId="2714" xr:uid="{00000000-0005-0000-0000-0000713E0000}"/>
    <cellStyle name="Normal 14 2 2 2 4 10" xfId="26238" xr:uid="{00000000-0005-0000-0000-0000723E0000}"/>
    <cellStyle name="Normal 14 2 2 2 4 11" xfId="60642" xr:uid="{00000000-0005-0000-0000-0000733E0000}"/>
    <cellStyle name="Normal 14 2 2 2 4 2" xfId="4539" xr:uid="{00000000-0005-0000-0000-0000743E0000}"/>
    <cellStyle name="Normal 14 2 2 2 4 2 2" xfId="17185" xr:uid="{00000000-0005-0000-0000-0000753E0000}"/>
    <cellStyle name="Normal 14 2 2 2 4 2 2 2" xfId="52401" xr:uid="{00000000-0005-0000-0000-0000763E0000}"/>
    <cellStyle name="Normal 14 2 2 2 4 2 3" xfId="39804" xr:uid="{00000000-0005-0000-0000-0000773E0000}"/>
    <cellStyle name="Normal 14 2 2 2 4 2 4" xfId="29790" xr:uid="{00000000-0005-0000-0000-0000783E0000}"/>
    <cellStyle name="Normal 14 2 2 2 4 3" xfId="6009" xr:uid="{00000000-0005-0000-0000-0000793E0000}"/>
    <cellStyle name="Normal 14 2 2 2 4 3 2" xfId="18639" xr:uid="{00000000-0005-0000-0000-00007A3E0000}"/>
    <cellStyle name="Normal 14 2 2 2 4 3 2 2" xfId="53855" xr:uid="{00000000-0005-0000-0000-00007B3E0000}"/>
    <cellStyle name="Normal 14 2 2 2 4 3 3" xfId="41258" xr:uid="{00000000-0005-0000-0000-00007C3E0000}"/>
    <cellStyle name="Normal 14 2 2 2 4 3 4" xfId="31244" xr:uid="{00000000-0005-0000-0000-00007D3E0000}"/>
    <cellStyle name="Normal 14 2 2 2 4 4" xfId="7468" xr:uid="{00000000-0005-0000-0000-00007E3E0000}"/>
    <cellStyle name="Normal 14 2 2 2 4 4 2" xfId="20093" xr:uid="{00000000-0005-0000-0000-00007F3E0000}"/>
    <cellStyle name="Normal 14 2 2 2 4 4 2 2" xfId="55309" xr:uid="{00000000-0005-0000-0000-0000803E0000}"/>
    <cellStyle name="Normal 14 2 2 2 4 4 3" xfId="42712" xr:uid="{00000000-0005-0000-0000-0000813E0000}"/>
    <cellStyle name="Normal 14 2 2 2 4 4 4" xfId="32698" xr:uid="{00000000-0005-0000-0000-0000823E0000}"/>
    <cellStyle name="Normal 14 2 2 2 4 5" xfId="9249" xr:uid="{00000000-0005-0000-0000-0000833E0000}"/>
    <cellStyle name="Normal 14 2 2 2 4 5 2" xfId="21869" xr:uid="{00000000-0005-0000-0000-0000843E0000}"/>
    <cellStyle name="Normal 14 2 2 2 4 5 2 2" xfId="57085" xr:uid="{00000000-0005-0000-0000-0000853E0000}"/>
    <cellStyle name="Normal 14 2 2 2 4 5 3" xfId="44488" xr:uid="{00000000-0005-0000-0000-0000863E0000}"/>
    <cellStyle name="Normal 14 2 2 2 4 5 4" xfId="34474" xr:uid="{00000000-0005-0000-0000-0000873E0000}"/>
    <cellStyle name="Normal 14 2 2 2 4 6" xfId="11042" xr:uid="{00000000-0005-0000-0000-0000883E0000}"/>
    <cellStyle name="Normal 14 2 2 2 4 6 2" xfId="23645" xr:uid="{00000000-0005-0000-0000-0000893E0000}"/>
    <cellStyle name="Normal 14 2 2 2 4 6 2 2" xfId="58861" xr:uid="{00000000-0005-0000-0000-00008A3E0000}"/>
    <cellStyle name="Normal 14 2 2 2 4 6 3" xfId="46264" xr:uid="{00000000-0005-0000-0000-00008B3E0000}"/>
    <cellStyle name="Normal 14 2 2 2 4 6 4" xfId="36250" xr:uid="{00000000-0005-0000-0000-00008C3E0000}"/>
    <cellStyle name="Normal 14 2 2 2 4 7" xfId="15409" xr:uid="{00000000-0005-0000-0000-00008D3E0000}"/>
    <cellStyle name="Normal 14 2 2 2 4 7 2" xfId="50625" xr:uid="{00000000-0005-0000-0000-00008E3E0000}"/>
    <cellStyle name="Normal 14 2 2 2 4 7 3" xfId="28014" xr:uid="{00000000-0005-0000-0000-00008F3E0000}"/>
    <cellStyle name="Normal 14 2 2 2 4 8" xfId="13631" xr:uid="{00000000-0005-0000-0000-0000903E0000}"/>
    <cellStyle name="Normal 14 2 2 2 4 8 2" xfId="48849" xr:uid="{00000000-0005-0000-0000-0000913E0000}"/>
    <cellStyle name="Normal 14 2 2 2 4 9" xfId="38028" xr:uid="{00000000-0005-0000-0000-0000923E0000}"/>
    <cellStyle name="Normal 14 2 2 2 5" xfId="3877" xr:uid="{00000000-0005-0000-0000-0000933E0000}"/>
    <cellStyle name="Normal 14 2 2 2 5 2" xfId="8600" xr:uid="{00000000-0005-0000-0000-0000943E0000}"/>
    <cellStyle name="Normal 14 2 2 2 5 2 2" xfId="21225" xr:uid="{00000000-0005-0000-0000-0000953E0000}"/>
    <cellStyle name="Normal 14 2 2 2 5 2 2 2" xfId="56441" xr:uid="{00000000-0005-0000-0000-0000963E0000}"/>
    <cellStyle name="Normal 14 2 2 2 5 2 3" xfId="43844" xr:uid="{00000000-0005-0000-0000-0000973E0000}"/>
    <cellStyle name="Normal 14 2 2 2 5 2 4" xfId="33830" xr:uid="{00000000-0005-0000-0000-0000983E0000}"/>
    <cellStyle name="Normal 14 2 2 2 5 3" xfId="10381" xr:uid="{00000000-0005-0000-0000-0000993E0000}"/>
    <cellStyle name="Normal 14 2 2 2 5 3 2" xfId="23001" xr:uid="{00000000-0005-0000-0000-00009A3E0000}"/>
    <cellStyle name="Normal 14 2 2 2 5 3 2 2" xfId="58217" xr:uid="{00000000-0005-0000-0000-00009B3E0000}"/>
    <cellStyle name="Normal 14 2 2 2 5 3 3" xfId="45620" xr:uid="{00000000-0005-0000-0000-00009C3E0000}"/>
    <cellStyle name="Normal 14 2 2 2 5 3 4" xfId="35606" xr:uid="{00000000-0005-0000-0000-00009D3E0000}"/>
    <cellStyle name="Normal 14 2 2 2 5 4" xfId="12176" xr:uid="{00000000-0005-0000-0000-00009E3E0000}"/>
    <cellStyle name="Normal 14 2 2 2 5 4 2" xfId="24777" xr:uid="{00000000-0005-0000-0000-00009F3E0000}"/>
    <cellStyle name="Normal 14 2 2 2 5 4 2 2" xfId="59993" xr:uid="{00000000-0005-0000-0000-0000A03E0000}"/>
    <cellStyle name="Normal 14 2 2 2 5 4 3" xfId="47396" xr:uid="{00000000-0005-0000-0000-0000A13E0000}"/>
    <cellStyle name="Normal 14 2 2 2 5 4 4" xfId="37382" xr:uid="{00000000-0005-0000-0000-0000A23E0000}"/>
    <cellStyle name="Normal 14 2 2 2 5 5" xfId="16541" xr:uid="{00000000-0005-0000-0000-0000A33E0000}"/>
    <cellStyle name="Normal 14 2 2 2 5 5 2" xfId="51757" xr:uid="{00000000-0005-0000-0000-0000A43E0000}"/>
    <cellStyle name="Normal 14 2 2 2 5 5 3" xfId="29146" xr:uid="{00000000-0005-0000-0000-0000A53E0000}"/>
    <cellStyle name="Normal 14 2 2 2 5 6" xfId="14763" xr:uid="{00000000-0005-0000-0000-0000A63E0000}"/>
    <cellStyle name="Normal 14 2 2 2 5 6 2" xfId="49981" xr:uid="{00000000-0005-0000-0000-0000A73E0000}"/>
    <cellStyle name="Normal 14 2 2 2 5 7" xfId="39160" xr:uid="{00000000-0005-0000-0000-0000A83E0000}"/>
    <cellStyle name="Normal 14 2 2 2 5 8" xfId="27370" xr:uid="{00000000-0005-0000-0000-0000A93E0000}"/>
    <cellStyle name="Normal 14 2 2 2 6" xfId="4217" xr:uid="{00000000-0005-0000-0000-0000AA3E0000}"/>
    <cellStyle name="Normal 14 2 2 2 6 2" xfId="16863" xr:uid="{00000000-0005-0000-0000-0000AB3E0000}"/>
    <cellStyle name="Normal 14 2 2 2 6 2 2" xfId="52079" xr:uid="{00000000-0005-0000-0000-0000AC3E0000}"/>
    <cellStyle name="Normal 14 2 2 2 6 2 3" xfId="29468" xr:uid="{00000000-0005-0000-0000-0000AD3E0000}"/>
    <cellStyle name="Normal 14 2 2 2 6 3" xfId="13309" xr:uid="{00000000-0005-0000-0000-0000AE3E0000}"/>
    <cellStyle name="Normal 14 2 2 2 6 3 2" xfId="48527" xr:uid="{00000000-0005-0000-0000-0000AF3E0000}"/>
    <cellStyle name="Normal 14 2 2 2 6 4" xfId="39482" xr:uid="{00000000-0005-0000-0000-0000B03E0000}"/>
    <cellStyle name="Normal 14 2 2 2 6 5" xfId="25916" xr:uid="{00000000-0005-0000-0000-0000B13E0000}"/>
    <cellStyle name="Normal 14 2 2 2 7" xfId="5687" xr:uid="{00000000-0005-0000-0000-0000B23E0000}"/>
    <cellStyle name="Normal 14 2 2 2 7 2" xfId="18317" xr:uid="{00000000-0005-0000-0000-0000B33E0000}"/>
    <cellStyle name="Normal 14 2 2 2 7 2 2" xfId="53533" xr:uid="{00000000-0005-0000-0000-0000B43E0000}"/>
    <cellStyle name="Normal 14 2 2 2 7 3" xfId="40936" xr:uid="{00000000-0005-0000-0000-0000B53E0000}"/>
    <cellStyle name="Normal 14 2 2 2 7 4" xfId="30922" xr:uid="{00000000-0005-0000-0000-0000B63E0000}"/>
    <cellStyle name="Normal 14 2 2 2 8" xfId="7146" xr:uid="{00000000-0005-0000-0000-0000B73E0000}"/>
    <cellStyle name="Normal 14 2 2 2 8 2" xfId="19771" xr:uid="{00000000-0005-0000-0000-0000B83E0000}"/>
    <cellStyle name="Normal 14 2 2 2 8 2 2" xfId="54987" xr:uid="{00000000-0005-0000-0000-0000B93E0000}"/>
    <cellStyle name="Normal 14 2 2 2 8 3" xfId="42390" xr:uid="{00000000-0005-0000-0000-0000BA3E0000}"/>
    <cellStyle name="Normal 14 2 2 2 8 4" xfId="32376" xr:uid="{00000000-0005-0000-0000-0000BB3E0000}"/>
    <cellStyle name="Normal 14 2 2 2 9" xfId="8927" xr:uid="{00000000-0005-0000-0000-0000BC3E0000}"/>
    <cellStyle name="Normal 14 2 2 2 9 2" xfId="21547" xr:uid="{00000000-0005-0000-0000-0000BD3E0000}"/>
    <cellStyle name="Normal 14 2 2 2 9 2 2" xfId="56763" xr:uid="{00000000-0005-0000-0000-0000BE3E0000}"/>
    <cellStyle name="Normal 14 2 2 2 9 3" xfId="44166" xr:uid="{00000000-0005-0000-0000-0000BF3E0000}"/>
    <cellStyle name="Normal 14 2 2 2 9 4" xfId="34152" xr:uid="{00000000-0005-0000-0000-0000C03E0000}"/>
    <cellStyle name="Normal 14 2 2 3" xfId="3063" xr:uid="{00000000-0005-0000-0000-0000C13E0000}"/>
    <cellStyle name="Normal 14 2 2 3 10" xfId="25434" xr:uid="{00000000-0005-0000-0000-0000C23E0000}"/>
    <cellStyle name="Normal 14 2 2 3 11" xfId="60969" xr:uid="{00000000-0005-0000-0000-0000C33E0000}"/>
    <cellStyle name="Normal 14 2 2 3 2" xfId="4866" xr:uid="{00000000-0005-0000-0000-0000C43E0000}"/>
    <cellStyle name="Normal 14 2 2 3 2 2" xfId="17512" xr:uid="{00000000-0005-0000-0000-0000C53E0000}"/>
    <cellStyle name="Normal 14 2 2 3 2 2 2" xfId="52728" xr:uid="{00000000-0005-0000-0000-0000C63E0000}"/>
    <cellStyle name="Normal 14 2 2 3 2 2 3" xfId="30117" xr:uid="{00000000-0005-0000-0000-0000C73E0000}"/>
    <cellStyle name="Normal 14 2 2 3 2 3" xfId="13958" xr:uid="{00000000-0005-0000-0000-0000C83E0000}"/>
    <cellStyle name="Normal 14 2 2 3 2 3 2" xfId="49176" xr:uid="{00000000-0005-0000-0000-0000C93E0000}"/>
    <cellStyle name="Normal 14 2 2 3 2 4" xfId="40131" xr:uid="{00000000-0005-0000-0000-0000CA3E0000}"/>
    <cellStyle name="Normal 14 2 2 3 2 5" xfId="26565" xr:uid="{00000000-0005-0000-0000-0000CB3E0000}"/>
    <cellStyle name="Normal 14 2 2 3 3" xfId="6336" xr:uid="{00000000-0005-0000-0000-0000CC3E0000}"/>
    <cellStyle name="Normal 14 2 2 3 3 2" xfId="18966" xr:uid="{00000000-0005-0000-0000-0000CD3E0000}"/>
    <cellStyle name="Normal 14 2 2 3 3 2 2" xfId="54182" xr:uid="{00000000-0005-0000-0000-0000CE3E0000}"/>
    <cellStyle name="Normal 14 2 2 3 3 3" xfId="41585" xr:uid="{00000000-0005-0000-0000-0000CF3E0000}"/>
    <cellStyle name="Normal 14 2 2 3 3 4" xfId="31571" xr:uid="{00000000-0005-0000-0000-0000D03E0000}"/>
    <cellStyle name="Normal 14 2 2 3 4" xfId="7795" xr:uid="{00000000-0005-0000-0000-0000D13E0000}"/>
    <cellStyle name="Normal 14 2 2 3 4 2" xfId="20420" xr:uid="{00000000-0005-0000-0000-0000D23E0000}"/>
    <cellStyle name="Normal 14 2 2 3 4 2 2" xfId="55636" xr:uid="{00000000-0005-0000-0000-0000D33E0000}"/>
    <cellStyle name="Normal 14 2 2 3 4 3" xfId="43039" xr:uid="{00000000-0005-0000-0000-0000D43E0000}"/>
    <cellStyle name="Normal 14 2 2 3 4 4" xfId="33025" xr:uid="{00000000-0005-0000-0000-0000D53E0000}"/>
    <cellStyle name="Normal 14 2 2 3 5" xfId="9576" xr:uid="{00000000-0005-0000-0000-0000D63E0000}"/>
    <cellStyle name="Normal 14 2 2 3 5 2" xfId="22196" xr:uid="{00000000-0005-0000-0000-0000D73E0000}"/>
    <cellStyle name="Normal 14 2 2 3 5 2 2" xfId="57412" xr:uid="{00000000-0005-0000-0000-0000D83E0000}"/>
    <cellStyle name="Normal 14 2 2 3 5 3" xfId="44815" xr:uid="{00000000-0005-0000-0000-0000D93E0000}"/>
    <cellStyle name="Normal 14 2 2 3 5 4" xfId="34801" xr:uid="{00000000-0005-0000-0000-0000DA3E0000}"/>
    <cellStyle name="Normal 14 2 2 3 6" xfId="11369" xr:uid="{00000000-0005-0000-0000-0000DB3E0000}"/>
    <cellStyle name="Normal 14 2 2 3 6 2" xfId="23972" xr:uid="{00000000-0005-0000-0000-0000DC3E0000}"/>
    <cellStyle name="Normal 14 2 2 3 6 2 2" xfId="59188" xr:uid="{00000000-0005-0000-0000-0000DD3E0000}"/>
    <cellStyle name="Normal 14 2 2 3 6 3" xfId="46591" xr:uid="{00000000-0005-0000-0000-0000DE3E0000}"/>
    <cellStyle name="Normal 14 2 2 3 6 4" xfId="36577" xr:uid="{00000000-0005-0000-0000-0000DF3E0000}"/>
    <cellStyle name="Normal 14 2 2 3 7" xfId="15736" xr:uid="{00000000-0005-0000-0000-0000E03E0000}"/>
    <cellStyle name="Normal 14 2 2 3 7 2" xfId="50952" xr:uid="{00000000-0005-0000-0000-0000E13E0000}"/>
    <cellStyle name="Normal 14 2 2 3 7 3" xfId="28341" xr:uid="{00000000-0005-0000-0000-0000E23E0000}"/>
    <cellStyle name="Normal 14 2 2 3 8" xfId="12827" xr:uid="{00000000-0005-0000-0000-0000E33E0000}"/>
    <cellStyle name="Normal 14 2 2 3 8 2" xfId="48045" xr:uid="{00000000-0005-0000-0000-0000E43E0000}"/>
    <cellStyle name="Normal 14 2 2 3 9" xfId="38355" xr:uid="{00000000-0005-0000-0000-0000E53E0000}"/>
    <cellStyle name="Normal 14 2 2 4" xfId="2890" xr:uid="{00000000-0005-0000-0000-0000E63E0000}"/>
    <cellStyle name="Normal 14 2 2 4 10" xfId="25275" xr:uid="{00000000-0005-0000-0000-0000E73E0000}"/>
    <cellStyle name="Normal 14 2 2 4 11" xfId="60810" xr:uid="{00000000-0005-0000-0000-0000E83E0000}"/>
    <cellStyle name="Normal 14 2 2 4 2" xfId="4707" xr:uid="{00000000-0005-0000-0000-0000E93E0000}"/>
    <cellStyle name="Normal 14 2 2 4 2 2" xfId="17353" xr:uid="{00000000-0005-0000-0000-0000EA3E0000}"/>
    <cellStyle name="Normal 14 2 2 4 2 2 2" xfId="52569" xr:uid="{00000000-0005-0000-0000-0000EB3E0000}"/>
    <cellStyle name="Normal 14 2 2 4 2 2 3" xfId="29958" xr:uid="{00000000-0005-0000-0000-0000EC3E0000}"/>
    <cellStyle name="Normal 14 2 2 4 2 3" xfId="13799" xr:uid="{00000000-0005-0000-0000-0000ED3E0000}"/>
    <cellStyle name="Normal 14 2 2 4 2 3 2" xfId="49017" xr:uid="{00000000-0005-0000-0000-0000EE3E0000}"/>
    <cellStyle name="Normal 14 2 2 4 2 4" xfId="39972" xr:uid="{00000000-0005-0000-0000-0000EF3E0000}"/>
    <cellStyle name="Normal 14 2 2 4 2 5" xfId="26406" xr:uid="{00000000-0005-0000-0000-0000F03E0000}"/>
    <cellStyle name="Normal 14 2 2 4 3" xfId="6177" xr:uid="{00000000-0005-0000-0000-0000F13E0000}"/>
    <cellStyle name="Normal 14 2 2 4 3 2" xfId="18807" xr:uid="{00000000-0005-0000-0000-0000F23E0000}"/>
    <cellStyle name="Normal 14 2 2 4 3 2 2" xfId="54023" xr:uid="{00000000-0005-0000-0000-0000F33E0000}"/>
    <cellStyle name="Normal 14 2 2 4 3 3" xfId="41426" xr:uid="{00000000-0005-0000-0000-0000F43E0000}"/>
    <cellStyle name="Normal 14 2 2 4 3 4" xfId="31412" xr:uid="{00000000-0005-0000-0000-0000F53E0000}"/>
    <cellStyle name="Normal 14 2 2 4 4" xfId="7636" xr:uid="{00000000-0005-0000-0000-0000F63E0000}"/>
    <cellStyle name="Normal 14 2 2 4 4 2" xfId="20261" xr:uid="{00000000-0005-0000-0000-0000F73E0000}"/>
    <cellStyle name="Normal 14 2 2 4 4 2 2" xfId="55477" xr:uid="{00000000-0005-0000-0000-0000F83E0000}"/>
    <cellStyle name="Normal 14 2 2 4 4 3" xfId="42880" xr:uid="{00000000-0005-0000-0000-0000F93E0000}"/>
    <cellStyle name="Normal 14 2 2 4 4 4" xfId="32866" xr:uid="{00000000-0005-0000-0000-0000FA3E0000}"/>
    <cellStyle name="Normal 14 2 2 4 5" xfId="9417" xr:uid="{00000000-0005-0000-0000-0000FB3E0000}"/>
    <cellStyle name="Normal 14 2 2 4 5 2" xfId="22037" xr:uid="{00000000-0005-0000-0000-0000FC3E0000}"/>
    <cellStyle name="Normal 14 2 2 4 5 2 2" xfId="57253" xr:uid="{00000000-0005-0000-0000-0000FD3E0000}"/>
    <cellStyle name="Normal 14 2 2 4 5 3" xfId="44656" xr:uid="{00000000-0005-0000-0000-0000FE3E0000}"/>
    <cellStyle name="Normal 14 2 2 4 5 4" xfId="34642" xr:uid="{00000000-0005-0000-0000-0000FF3E0000}"/>
    <cellStyle name="Normal 14 2 2 4 6" xfId="11210" xr:uid="{00000000-0005-0000-0000-0000003F0000}"/>
    <cellStyle name="Normal 14 2 2 4 6 2" xfId="23813" xr:uid="{00000000-0005-0000-0000-0000013F0000}"/>
    <cellStyle name="Normal 14 2 2 4 6 2 2" xfId="59029" xr:uid="{00000000-0005-0000-0000-0000023F0000}"/>
    <cellStyle name="Normal 14 2 2 4 6 3" xfId="46432" xr:uid="{00000000-0005-0000-0000-0000033F0000}"/>
    <cellStyle name="Normal 14 2 2 4 6 4" xfId="36418" xr:uid="{00000000-0005-0000-0000-0000043F0000}"/>
    <cellStyle name="Normal 14 2 2 4 7" xfId="15577" xr:uid="{00000000-0005-0000-0000-0000053F0000}"/>
    <cellStyle name="Normal 14 2 2 4 7 2" xfId="50793" xr:uid="{00000000-0005-0000-0000-0000063F0000}"/>
    <cellStyle name="Normal 14 2 2 4 7 3" xfId="28182" xr:uid="{00000000-0005-0000-0000-0000073F0000}"/>
    <cellStyle name="Normal 14 2 2 4 8" xfId="12668" xr:uid="{00000000-0005-0000-0000-0000083F0000}"/>
    <cellStyle name="Normal 14 2 2 4 8 2" xfId="47886" xr:uid="{00000000-0005-0000-0000-0000093F0000}"/>
    <cellStyle name="Normal 14 2 2 4 9" xfId="38196" xr:uid="{00000000-0005-0000-0000-00000A3F0000}"/>
    <cellStyle name="Normal 14 2 2 5" xfId="3398" xr:uid="{00000000-0005-0000-0000-00000B3F0000}"/>
    <cellStyle name="Normal 14 2 2 5 10" xfId="26893" xr:uid="{00000000-0005-0000-0000-00000C3F0000}"/>
    <cellStyle name="Normal 14 2 2 5 11" xfId="61297" xr:uid="{00000000-0005-0000-0000-00000D3F0000}"/>
    <cellStyle name="Normal 14 2 2 5 2" xfId="5194" xr:uid="{00000000-0005-0000-0000-00000E3F0000}"/>
    <cellStyle name="Normal 14 2 2 5 2 2" xfId="17840" xr:uid="{00000000-0005-0000-0000-00000F3F0000}"/>
    <cellStyle name="Normal 14 2 2 5 2 2 2" xfId="53056" xr:uid="{00000000-0005-0000-0000-0000103F0000}"/>
    <cellStyle name="Normal 14 2 2 5 2 3" xfId="40459" xr:uid="{00000000-0005-0000-0000-0000113F0000}"/>
    <cellStyle name="Normal 14 2 2 5 2 4" xfId="30445" xr:uid="{00000000-0005-0000-0000-0000123F0000}"/>
    <cellStyle name="Normal 14 2 2 5 3" xfId="6664" xr:uid="{00000000-0005-0000-0000-0000133F0000}"/>
    <cellStyle name="Normal 14 2 2 5 3 2" xfId="19294" xr:uid="{00000000-0005-0000-0000-0000143F0000}"/>
    <cellStyle name="Normal 14 2 2 5 3 2 2" xfId="54510" xr:uid="{00000000-0005-0000-0000-0000153F0000}"/>
    <cellStyle name="Normal 14 2 2 5 3 3" xfId="41913" xr:uid="{00000000-0005-0000-0000-0000163F0000}"/>
    <cellStyle name="Normal 14 2 2 5 3 4" xfId="31899" xr:uid="{00000000-0005-0000-0000-0000173F0000}"/>
    <cellStyle name="Normal 14 2 2 5 4" xfId="8123" xr:uid="{00000000-0005-0000-0000-0000183F0000}"/>
    <cellStyle name="Normal 14 2 2 5 4 2" xfId="20748" xr:uid="{00000000-0005-0000-0000-0000193F0000}"/>
    <cellStyle name="Normal 14 2 2 5 4 2 2" xfId="55964" xr:uid="{00000000-0005-0000-0000-00001A3F0000}"/>
    <cellStyle name="Normal 14 2 2 5 4 3" xfId="43367" xr:uid="{00000000-0005-0000-0000-00001B3F0000}"/>
    <cellStyle name="Normal 14 2 2 5 4 4" xfId="33353" xr:uid="{00000000-0005-0000-0000-00001C3F0000}"/>
    <cellStyle name="Normal 14 2 2 5 5" xfId="9904" xr:uid="{00000000-0005-0000-0000-00001D3F0000}"/>
    <cellStyle name="Normal 14 2 2 5 5 2" xfId="22524" xr:uid="{00000000-0005-0000-0000-00001E3F0000}"/>
    <cellStyle name="Normal 14 2 2 5 5 2 2" xfId="57740" xr:uid="{00000000-0005-0000-0000-00001F3F0000}"/>
    <cellStyle name="Normal 14 2 2 5 5 3" xfId="45143" xr:uid="{00000000-0005-0000-0000-0000203F0000}"/>
    <cellStyle name="Normal 14 2 2 5 5 4" xfId="35129" xr:uid="{00000000-0005-0000-0000-0000213F0000}"/>
    <cellStyle name="Normal 14 2 2 5 6" xfId="11697" xr:uid="{00000000-0005-0000-0000-0000223F0000}"/>
    <cellStyle name="Normal 14 2 2 5 6 2" xfId="24300" xr:uid="{00000000-0005-0000-0000-0000233F0000}"/>
    <cellStyle name="Normal 14 2 2 5 6 2 2" xfId="59516" xr:uid="{00000000-0005-0000-0000-0000243F0000}"/>
    <cellStyle name="Normal 14 2 2 5 6 3" xfId="46919" xr:uid="{00000000-0005-0000-0000-0000253F0000}"/>
    <cellStyle name="Normal 14 2 2 5 6 4" xfId="36905" xr:uid="{00000000-0005-0000-0000-0000263F0000}"/>
    <cellStyle name="Normal 14 2 2 5 7" xfId="16064" xr:uid="{00000000-0005-0000-0000-0000273F0000}"/>
    <cellStyle name="Normal 14 2 2 5 7 2" xfId="51280" xr:uid="{00000000-0005-0000-0000-0000283F0000}"/>
    <cellStyle name="Normal 14 2 2 5 7 3" xfId="28669" xr:uid="{00000000-0005-0000-0000-0000293F0000}"/>
    <cellStyle name="Normal 14 2 2 5 8" xfId="14286" xr:uid="{00000000-0005-0000-0000-00002A3F0000}"/>
    <cellStyle name="Normal 14 2 2 5 8 2" xfId="49504" xr:uid="{00000000-0005-0000-0000-00002B3F0000}"/>
    <cellStyle name="Normal 14 2 2 5 9" xfId="38683" xr:uid="{00000000-0005-0000-0000-00002C3F0000}"/>
    <cellStyle name="Normal 14 2 2 6" xfId="2559" xr:uid="{00000000-0005-0000-0000-00002D3F0000}"/>
    <cellStyle name="Normal 14 2 2 6 10" xfId="26084" xr:uid="{00000000-0005-0000-0000-00002E3F0000}"/>
    <cellStyle name="Normal 14 2 2 6 11" xfId="60488" xr:uid="{00000000-0005-0000-0000-00002F3F0000}"/>
    <cellStyle name="Normal 14 2 2 6 2" xfId="4385" xr:uid="{00000000-0005-0000-0000-0000303F0000}"/>
    <cellStyle name="Normal 14 2 2 6 2 2" xfId="17031" xr:uid="{00000000-0005-0000-0000-0000313F0000}"/>
    <cellStyle name="Normal 14 2 2 6 2 2 2" xfId="52247" xr:uid="{00000000-0005-0000-0000-0000323F0000}"/>
    <cellStyle name="Normal 14 2 2 6 2 3" xfId="39650" xr:uid="{00000000-0005-0000-0000-0000333F0000}"/>
    <cellStyle name="Normal 14 2 2 6 2 4" xfId="29636" xr:uid="{00000000-0005-0000-0000-0000343F0000}"/>
    <cellStyle name="Normal 14 2 2 6 3" xfId="5855" xr:uid="{00000000-0005-0000-0000-0000353F0000}"/>
    <cellStyle name="Normal 14 2 2 6 3 2" xfId="18485" xr:uid="{00000000-0005-0000-0000-0000363F0000}"/>
    <cellStyle name="Normal 14 2 2 6 3 2 2" xfId="53701" xr:uid="{00000000-0005-0000-0000-0000373F0000}"/>
    <cellStyle name="Normal 14 2 2 6 3 3" xfId="41104" xr:uid="{00000000-0005-0000-0000-0000383F0000}"/>
    <cellStyle name="Normal 14 2 2 6 3 4" xfId="31090" xr:uid="{00000000-0005-0000-0000-0000393F0000}"/>
    <cellStyle name="Normal 14 2 2 6 4" xfId="7314" xr:uid="{00000000-0005-0000-0000-00003A3F0000}"/>
    <cellStyle name="Normal 14 2 2 6 4 2" xfId="19939" xr:uid="{00000000-0005-0000-0000-00003B3F0000}"/>
    <cellStyle name="Normal 14 2 2 6 4 2 2" xfId="55155" xr:uid="{00000000-0005-0000-0000-00003C3F0000}"/>
    <cellStyle name="Normal 14 2 2 6 4 3" xfId="42558" xr:uid="{00000000-0005-0000-0000-00003D3F0000}"/>
    <cellStyle name="Normal 14 2 2 6 4 4" xfId="32544" xr:uid="{00000000-0005-0000-0000-00003E3F0000}"/>
    <cellStyle name="Normal 14 2 2 6 5" xfId="9095" xr:uid="{00000000-0005-0000-0000-00003F3F0000}"/>
    <cellStyle name="Normal 14 2 2 6 5 2" xfId="21715" xr:uid="{00000000-0005-0000-0000-0000403F0000}"/>
    <cellStyle name="Normal 14 2 2 6 5 2 2" xfId="56931" xr:uid="{00000000-0005-0000-0000-0000413F0000}"/>
    <cellStyle name="Normal 14 2 2 6 5 3" xfId="44334" xr:uid="{00000000-0005-0000-0000-0000423F0000}"/>
    <cellStyle name="Normal 14 2 2 6 5 4" xfId="34320" xr:uid="{00000000-0005-0000-0000-0000433F0000}"/>
    <cellStyle name="Normal 14 2 2 6 6" xfId="10888" xr:uid="{00000000-0005-0000-0000-0000443F0000}"/>
    <cellStyle name="Normal 14 2 2 6 6 2" xfId="23491" xr:uid="{00000000-0005-0000-0000-0000453F0000}"/>
    <cellStyle name="Normal 14 2 2 6 6 2 2" xfId="58707" xr:uid="{00000000-0005-0000-0000-0000463F0000}"/>
    <cellStyle name="Normal 14 2 2 6 6 3" xfId="46110" xr:uid="{00000000-0005-0000-0000-0000473F0000}"/>
    <cellStyle name="Normal 14 2 2 6 6 4" xfId="36096" xr:uid="{00000000-0005-0000-0000-0000483F0000}"/>
    <cellStyle name="Normal 14 2 2 6 7" xfId="15255" xr:uid="{00000000-0005-0000-0000-0000493F0000}"/>
    <cellStyle name="Normal 14 2 2 6 7 2" xfId="50471" xr:uid="{00000000-0005-0000-0000-00004A3F0000}"/>
    <cellStyle name="Normal 14 2 2 6 7 3" xfId="27860" xr:uid="{00000000-0005-0000-0000-00004B3F0000}"/>
    <cellStyle name="Normal 14 2 2 6 8" xfId="13477" xr:uid="{00000000-0005-0000-0000-00004C3F0000}"/>
    <cellStyle name="Normal 14 2 2 6 8 2" xfId="48695" xr:uid="{00000000-0005-0000-0000-00004D3F0000}"/>
    <cellStyle name="Normal 14 2 2 6 9" xfId="37874" xr:uid="{00000000-0005-0000-0000-00004E3F0000}"/>
    <cellStyle name="Normal 14 2 2 7" xfId="3722" xr:uid="{00000000-0005-0000-0000-00004F3F0000}"/>
    <cellStyle name="Normal 14 2 2 7 2" xfId="8446" xr:uid="{00000000-0005-0000-0000-0000503F0000}"/>
    <cellStyle name="Normal 14 2 2 7 2 2" xfId="21071" xr:uid="{00000000-0005-0000-0000-0000513F0000}"/>
    <cellStyle name="Normal 14 2 2 7 2 2 2" xfId="56287" xr:uid="{00000000-0005-0000-0000-0000523F0000}"/>
    <cellStyle name="Normal 14 2 2 7 2 3" xfId="43690" xr:uid="{00000000-0005-0000-0000-0000533F0000}"/>
    <cellStyle name="Normal 14 2 2 7 2 4" xfId="33676" xr:uid="{00000000-0005-0000-0000-0000543F0000}"/>
    <cellStyle name="Normal 14 2 2 7 3" xfId="10227" xr:uid="{00000000-0005-0000-0000-0000553F0000}"/>
    <cellStyle name="Normal 14 2 2 7 3 2" xfId="22847" xr:uid="{00000000-0005-0000-0000-0000563F0000}"/>
    <cellStyle name="Normal 14 2 2 7 3 2 2" xfId="58063" xr:uid="{00000000-0005-0000-0000-0000573F0000}"/>
    <cellStyle name="Normal 14 2 2 7 3 3" xfId="45466" xr:uid="{00000000-0005-0000-0000-0000583F0000}"/>
    <cellStyle name="Normal 14 2 2 7 3 4" xfId="35452" xr:uid="{00000000-0005-0000-0000-0000593F0000}"/>
    <cellStyle name="Normal 14 2 2 7 4" xfId="12022" xr:uid="{00000000-0005-0000-0000-00005A3F0000}"/>
    <cellStyle name="Normal 14 2 2 7 4 2" xfId="24623" xr:uid="{00000000-0005-0000-0000-00005B3F0000}"/>
    <cellStyle name="Normal 14 2 2 7 4 2 2" xfId="59839" xr:uid="{00000000-0005-0000-0000-00005C3F0000}"/>
    <cellStyle name="Normal 14 2 2 7 4 3" xfId="47242" xr:uid="{00000000-0005-0000-0000-00005D3F0000}"/>
    <cellStyle name="Normal 14 2 2 7 4 4" xfId="37228" xr:uid="{00000000-0005-0000-0000-00005E3F0000}"/>
    <cellStyle name="Normal 14 2 2 7 5" xfId="16387" xr:uid="{00000000-0005-0000-0000-00005F3F0000}"/>
    <cellStyle name="Normal 14 2 2 7 5 2" xfId="51603" xr:uid="{00000000-0005-0000-0000-0000603F0000}"/>
    <cellStyle name="Normal 14 2 2 7 5 3" xfId="28992" xr:uid="{00000000-0005-0000-0000-0000613F0000}"/>
    <cellStyle name="Normal 14 2 2 7 6" xfId="14609" xr:uid="{00000000-0005-0000-0000-0000623F0000}"/>
    <cellStyle name="Normal 14 2 2 7 6 2" xfId="49827" xr:uid="{00000000-0005-0000-0000-0000633F0000}"/>
    <cellStyle name="Normal 14 2 2 7 7" xfId="39006" xr:uid="{00000000-0005-0000-0000-0000643F0000}"/>
    <cellStyle name="Normal 14 2 2 7 8" xfId="27216" xr:uid="{00000000-0005-0000-0000-0000653F0000}"/>
    <cellStyle name="Normal 14 2 2 8" xfId="4060" xr:uid="{00000000-0005-0000-0000-0000663F0000}"/>
    <cellStyle name="Normal 14 2 2 8 2" xfId="16709" xr:uid="{00000000-0005-0000-0000-0000673F0000}"/>
    <cellStyle name="Normal 14 2 2 8 2 2" xfId="51925" xr:uid="{00000000-0005-0000-0000-0000683F0000}"/>
    <cellStyle name="Normal 14 2 2 8 2 3" xfId="29314" xr:uid="{00000000-0005-0000-0000-0000693F0000}"/>
    <cellStyle name="Normal 14 2 2 8 3" xfId="13155" xr:uid="{00000000-0005-0000-0000-00006A3F0000}"/>
    <cellStyle name="Normal 14 2 2 8 3 2" xfId="48373" xr:uid="{00000000-0005-0000-0000-00006B3F0000}"/>
    <cellStyle name="Normal 14 2 2 8 4" xfId="39328" xr:uid="{00000000-0005-0000-0000-00006C3F0000}"/>
    <cellStyle name="Normal 14 2 2 8 5" xfId="25762" xr:uid="{00000000-0005-0000-0000-00006D3F0000}"/>
    <cellStyle name="Normal 14 2 2 9" xfId="5533" xr:uid="{00000000-0005-0000-0000-00006E3F0000}"/>
    <cellStyle name="Normal 14 2 2 9 2" xfId="18163" xr:uid="{00000000-0005-0000-0000-00006F3F0000}"/>
    <cellStyle name="Normal 14 2 2 9 2 2" xfId="53379" xr:uid="{00000000-0005-0000-0000-0000703F0000}"/>
    <cellStyle name="Normal 14 2 2 9 3" xfId="40782" xr:uid="{00000000-0005-0000-0000-0000713F0000}"/>
    <cellStyle name="Normal 14 2 2 9 4" xfId="30768" xr:uid="{00000000-0005-0000-0000-0000723F0000}"/>
    <cellStyle name="Normal 14 2 3" xfId="1030" xr:uid="{00000000-0005-0000-0000-0000733F0000}"/>
    <cellStyle name="Normal 14 2 3 10" xfId="10538" xr:uid="{00000000-0005-0000-0000-0000743F0000}"/>
    <cellStyle name="Normal 14 2 3 10 2" xfId="23149" xr:uid="{00000000-0005-0000-0000-0000753F0000}"/>
    <cellStyle name="Normal 14 2 3 10 2 2" xfId="58365" xr:uid="{00000000-0005-0000-0000-0000763F0000}"/>
    <cellStyle name="Normal 14 2 3 10 3" xfId="45768" xr:uid="{00000000-0005-0000-0000-0000773F0000}"/>
    <cellStyle name="Normal 14 2 3 10 4" xfId="35754" xr:uid="{00000000-0005-0000-0000-0000783F0000}"/>
    <cellStyle name="Normal 14 2 3 11" xfId="15013" xr:uid="{00000000-0005-0000-0000-0000793F0000}"/>
    <cellStyle name="Normal 14 2 3 11 2" xfId="50229" xr:uid="{00000000-0005-0000-0000-00007A3F0000}"/>
    <cellStyle name="Normal 14 2 3 11 3" xfId="27618" xr:uid="{00000000-0005-0000-0000-00007B3F0000}"/>
    <cellStyle name="Normal 14 2 3 12" xfId="12426" xr:uid="{00000000-0005-0000-0000-00007C3F0000}"/>
    <cellStyle name="Normal 14 2 3 12 2" xfId="47644" xr:uid="{00000000-0005-0000-0000-00007D3F0000}"/>
    <cellStyle name="Normal 14 2 3 13" xfId="37632" xr:uid="{00000000-0005-0000-0000-00007E3F0000}"/>
    <cellStyle name="Normal 14 2 3 14" xfId="25033" xr:uid="{00000000-0005-0000-0000-00007F3F0000}"/>
    <cellStyle name="Normal 14 2 3 15" xfId="60246" xr:uid="{00000000-0005-0000-0000-0000803F0000}"/>
    <cellStyle name="Normal 14 2 3 2" xfId="3149" xr:uid="{00000000-0005-0000-0000-0000813F0000}"/>
    <cellStyle name="Normal 14 2 3 2 10" xfId="25517" xr:uid="{00000000-0005-0000-0000-0000823F0000}"/>
    <cellStyle name="Normal 14 2 3 2 11" xfId="61052" xr:uid="{00000000-0005-0000-0000-0000833F0000}"/>
    <cellStyle name="Normal 14 2 3 2 2" xfId="4949" xr:uid="{00000000-0005-0000-0000-0000843F0000}"/>
    <cellStyle name="Normal 14 2 3 2 2 2" xfId="17595" xr:uid="{00000000-0005-0000-0000-0000853F0000}"/>
    <cellStyle name="Normal 14 2 3 2 2 2 2" xfId="52811" xr:uid="{00000000-0005-0000-0000-0000863F0000}"/>
    <cellStyle name="Normal 14 2 3 2 2 2 3" xfId="30200" xr:uid="{00000000-0005-0000-0000-0000873F0000}"/>
    <cellStyle name="Normal 14 2 3 2 2 3" xfId="14041" xr:uid="{00000000-0005-0000-0000-0000883F0000}"/>
    <cellStyle name="Normal 14 2 3 2 2 3 2" xfId="49259" xr:uid="{00000000-0005-0000-0000-0000893F0000}"/>
    <cellStyle name="Normal 14 2 3 2 2 4" xfId="40214" xr:uid="{00000000-0005-0000-0000-00008A3F0000}"/>
    <cellStyle name="Normal 14 2 3 2 2 5" xfId="26648" xr:uid="{00000000-0005-0000-0000-00008B3F0000}"/>
    <cellStyle name="Normal 14 2 3 2 3" xfId="6419" xr:uid="{00000000-0005-0000-0000-00008C3F0000}"/>
    <cellStyle name="Normal 14 2 3 2 3 2" xfId="19049" xr:uid="{00000000-0005-0000-0000-00008D3F0000}"/>
    <cellStyle name="Normal 14 2 3 2 3 2 2" xfId="54265" xr:uid="{00000000-0005-0000-0000-00008E3F0000}"/>
    <cellStyle name="Normal 14 2 3 2 3 3" xfId="41668" xr:uid="{00000000-0005-0000-0000-00008F3F0000}"/>
    <cellStyle name="Normal 14 2 3 2 3 4" xfId="31654" xr:uid="{00000000-0005-0000-0000-0000903F0000}"/>
    <cellStyle name="Normal 14 2 3 2 4" xfId="7878" xr:uid="{00000000-0005-0000-0000-0000913F0000}"/>
    <cellStyle name="Normal 14 2 3 2 4 2" xfId="20503" xr:uid="{00000000-0005-0000-0000-0000923F0000}"/>
    <cellStyle name="Normal 14 2 3 2 4 2 2" xfId="55719" xr:uid="{00000000-0005-0000-0000-0000933F0000}"/>
    <cellStyle name="Normal 14 2 3 2 4 3" xfId="43122" xr:uid="{00000000-0005-0000-0000-0000943F0000}"/>
    <cellStyle name="Normal 14 2 3 2 4 4" xfId="33108" xr:uid="{00000000-0005-0000-0000-0000953F0000}"/>
    <cellStyle name="Normal 14 2 3 2 5" xfId="9659" xr:uid="{00000000-0005-0000-0000-0000963F0000}"/>
    <cellStyle name="Normal 14 2 3 2 5 2" xfId="22279" xr:uid="{00000000-0005-0000-0000-0000973F0000}"/>
    <cellStyle name="Normal 14 2 3 2 5 2 2" xfId="57495" xr:uid="{00000000-0005-0000-0000-0000983F0000}"/>
    <cellStyle name="Normal 14 2 3 2 5 3" xfId="44898" xr:uid="{00000000-0005-0000-0000-0000993F0000}"/>
    <cellStyle name="Normal 14 2 3 2 5 4" xfId="34884" xr:uid="{00000000-0005-0000-0000-00009A3F0000}"/>
    <cellStyle name="Normal 14 2 3 2 6" xfId="11452" xr:uid="{00000000-0005-0000-0000-00009B3F0000}"/>
    <cellStyle name="Normal 14 2 3 2 6 2" xfId="24055" xr:uid="{00000000-0005-0000-0000-00009C3F0000}"/>
    <cellStyle name="Normal 14 2 3 2 6 2 2" xfId="59271" xr:uid="{00000000-0005-0000-0000-00009D3F0000}"/>
    <cellStyle name="Normal 14 2 3 2 6 3" xfId="46674" xr:uid="{00000000-0005-0000-0000-00009E3F0000}"/>
    <cellStyle name="Normal 14 2 3 2 6 4" xfId="36660" xr:uid="{00000000-0005-0000-0000-00009F3F0000}"/>
    <cellStyle name="Normal 14 2 3 2 7" xfId="15819" xr:uid="{00000000-0005-0000-0000-0000A03F0000}"/>
    <cellStyle name="Normal 14 2 3 2 7 2" xfId="51035" xr:uid="{00000000-0005-0000-0000-0000A13F0000}"/>
    <cellStyle name="Normal 14 2 3 2 7 3" xfId="28424" xr:uid="{00000000-0005-0000-0000-0000A23F0000}"/>
    <cellStyle name="Normal 14 2 3 2 8" xfId="12910" xr:uid="{00000000-0005-0000-0000-0000A33F0000}"/>
    <cellStyle name="Normal 14 2 3 2 8 2" xfId="48128" xr:uid="{00000000-0005-0000-0000-0000A43F0000}"/>
    <cellStyle name="Normal 14 2 3 2 9" xfId="38438" xr:uid="{00000000-0005-0000-0000-0000A53F0000}"/>
    <cellStyle name="Normal 14 2 3 3" xfId="3478" xr:uid="{00000000-0005-0000-0000-0000A63F0000}"/>
    <cellStyle name="Normal 14 2 3 3 10" xfId="26973" xr:uid="{00000000-0005-0000-0000-0000A73F0000}"/>
    <cellStyle name="Normal 14 2 3 3 11" xfId="61377" xr:uid="{00000000-0005-0000-0000-0000A83F0000}"/>
    <cellStyle name="Normal 14 2 3 3 2" xfId="5274" xr:uid="{00000000-0005-0000-0000-0000A93F0000}"/>
    <cellStyle name="Normal 14 2 3 3 2 2" xfId="17920" xr:uid="{00000000-0005-0000-0000-0000AA3F0000}"/>
    <cellStyle name="Normal 14 2 3 3 2 2 2" xfId="53136" xr:uid="{00000000-0005-0000-0000-0000AB3F0000}"/>
    <cellStyle name="Normal 14 2 3 3 2 3" xfId="40539" xr:uid="{00000000-0005-0000-0000-0000AC3F0000}"/>
    <cellStyle name="Normal 14 2 3 3 2 4" xfId="30525" xr:uid="{00000000-0005-0000-0000-0000AD3F0000}"/>
    <cellStyle name="Normal 14 2 3 3 3" xfId="6744" xr:uid="{00000000-0005-0000-0000-0000AE3F0000}"/>
    <cellStyle name="Normal 14 2 3 3 3 2" xfId="19374" xr:uid="{00000000-0005-0000-0000-0000AF3F0000}"/>
    <cellStyle name="Normal 14 2 3 3 3 2 2" xfId="54590" xr:uid="{00000000-0005-0000-0000-0000B03F0000}"/>
    <cellStyle name="Normal 14 2 3 3 3 3" xfId="41993" xr:uid="{00000000-0005-0000-0000-0000B13F0000}"/>
    <cellStyle name="Normal 14 2 3 3 3 4" xfId="31979" xr:uid="{00000000-0005-0000-0000-0000B23F0000}"/>
    <cellStyle name="Normal 14 2 3 3 4" xfId="8203" xr:uid="{00000000-0005-0000-0000-0000B33F0000}"/>
    <cellStyle name="Normal 14 2 3 3 4 2" xfId="20828" xr:uid="{00000000-0005-0000-0000-0000B43F0000}"/>
    <cellStyle name="Normal 14 2 3 3 4 2 2" xfId="56044" xr:uid="{00000000-0005-0000-0000-0000B53F0000}"/>
    <cellStyle name="Normal 14 2 3 3 4 3" xfId="43447" xr:uid="{00000000-0005-0000-0000-0000B63F0000}"/>
    <cellStyle name="Normal 14 2 3 3 4 4" xfId="33433" xr:uid="{00000000-0005-0000-0000-0000B73F0000}"/>
    <cellStyle name="Normal 14 2 3 3 5" xfId="9984" xr:uid="{00000000-0005-0000-0000-0000B83F0000}"/>
    <cellStyle name="Normal 14 2 3 3 5 2" xfId="22604" xr:uid="{00000000-0005-0000-0000-0000B93F0000}"/>
    <cellStyle name="Normal 14 2 3 3 5 2 2" xfId="57820" xr:uid="{00000000-0005-0000-0000-0000BA3F0000}"/>
    <cellStyle name="Normal 14 2 3 3 5 3" xfId="45223" xr:uid="{00000000-0005-0000-0000-0000BB3F0000}"/>
    <cellStyle name="Normal 14 2 3 3 5 4" xfId="35209" xr:uid="{00000000-0005-0000-0000-0000BC3F0000}"/>
    <cellStyle name="Normal 14 2 3 3 6" xfId="11777" xr:uid="{00000000-0005-0000-0000-0000BD3F0000}"/>
    <cellStyle name="Normal 14 2 3 3 6 2" xfId="24380" xr:uid="{00000000-0005-0000-0000-0000BE3F0000}"/>
    <cellStyle name="Normal 14 2 3 3 6 2 2" xfId="59596" xr:uid="{00000000-0005-0000-0000-0000BF3F0000}"/>
    <cellStyle name="Normal 14 2 3 3 6 3" xfId="46999" xr:uid="{00000000-0005-0000-0000-0000C03F0000}"/>
    <cellStyle name="Normal 14 2 3 3 6 4" xfId="36985" xr:uid="{00000000-0005-0000-0000-0000C13F0000}"/>
    <cellStyle name="Normal 14 2 3 3 7" xfId="16144" xr:uid="{00000000-0005-0000-0000-0000C23F0000}"/>
    <cellStyle name="Normal 14 2 3 3 7 2" xfId="51360" xr:uid="{00000000-0005-0000-0000-0000C33F0000}"/>
    <cellStyle name="Normal 14 2 3 3 7 3" xfId="28749" xr:uid="{00000000-0005-0000-0000-0000C43F0000}"/>
    <cellStyle name="Normal 14 2 3 3 8" xfId="14366" xr:uid="{00000000-0005-0000-0000-0000C53F0000}"/>
    <cellStyle name="Normal 14 2 3 3 8 2" xfId="49584" xr:uid="{00000000-0005-0000-0000-0000C63F0000}"/>
    <cellStyle name="Normal 14 2 3 3 9" xfId="38763" xr:uid="{00000000-0005-0000-0000-0000C73F0000}"/>
    <cellStyle name="Normal 14 2 3 4" xfId="2640" xr:uid="{00000000-0005-0000-0000-0000C83F0000}"/>
    <cellStyle name="Normal 14 2 3 4 10" xfId="26164" xr:uid="{00000000-0005-0000-0000-0000C93F0000}"/>
    <cellStyle name="Normal 14 2 3 4 11" xfId="60568" xr:uid="{00000000-0005-0000-0000-0000CA3F0000}"/>
    <cellStyle name="Normal 14 2 3 4 2" xfId="4465" xr:uid="{00000000-0005-0000-0000-0000CB3F0000}"/>
    <cellStyle name="Normal 14 2 3 4 2 2" xfId="17111" xr:uid="{00000000-0005-0000-0000-0000CC3F0000}"/>
    <cellStyle name="Normal 14 2 3 4 2 2 2" xfId="52327" xr:uid="{00000000-0005-0000-0000-0000CD3F0000}"/>
    <cellStyle name="Normal 14 2 3 4 2 3" xfId="39730" xr:uid="{00000000-0005-0000-0000-0000CE3F0000}"/>
    <cellStyle name="Normal 14 2 3 4 2 4" xfId="29716" xr:uid="{00000000-0005-0000-0000-0000CF3F0000}"/>
    <cellStyle name="Normal 14 2 3 4 3" xfId="5935" xr:uid="{00000000-0005-0000-0000-0000D03F0000}"/>
    <cellStyle name="Normal 14 2 3 4 3 2" xfId="18565" xr:uid="{00000000-0005-0000-0000-0000D13F0000}"/>
    <cellStyle name="Normal 14 2 3 4 3 2 2" xfId="53781" xr:uid="{00000000-0005-0000-0000-0000D23F0000}"/>
    <cellStyle name="Normal 14 2 3 4 3 3" xfId="41184" xr:uid="{00000000-0005-0000-0000-0000D33F0000}"/>
    <cellStyle name="Normal 14 2 3 4 3 4" xfId="31170" xr:uid="{00000000-0005-0000-0000-0000D43F0000}"/>
    <cellStyle name="Normal 14 2 3 4 4" xfId="7394" xr:uid="{00000000-0005-0000-0000-0000D53F0000}"/>
    <cellStyle name="Normal 14 2 3 4 4 2" xfId="20019" xr:uid="{00000000-0005-0000-0000-0000D63F0000}"/>
    <cellStyle name="Normal 14 2 3 4 4 2 2" xfId="55235" xr:uid="{00000000-0005-0000-0000-0000D73F0000}"/>
    <cellStyle name="Normal 14 2 3 4 4 3" xfId="42638" xr:uid="{00000000-0005-0000-0000-0000D83F0000}"/>
    <cellStyle name="Normal 14 2 3 4 4 4" xfId="32624" xr:uid="{00000000-0005-0000-0000-0000D93F0000}"/>
    <cellStyle name="Normal 14 2 3 4 5" xfId="9175" xr:uid="{00000000-0005-0000-0000-0000DA3F0000}"/>
    <cellStyle name="Normal 14 2 3 4 5 2" xfId="21795" xr:uid="{00000000-0005-0000-0000-0000DB3F0000}"/>
    <cellStyle name="Normal 14 2 3 4 5 2 2" xfId="57011" xr:uid="{00000000-0005-0000-0000-0000DC3F0000}"/>
    <cellStyle name="Normal 14 2 3 4 5 3" xfId="44414" xr:uid="{00000000-0005-0000-0000-0000DD3F0000}"/>
    <cellStyle name="Normal 14 2 3 4 5 4" xfId="34400" xr:uid="{00000000-0005-0000-0000-0000DE3F0000}"/>
    <cellStyle name="Normal 14 2 3 4 6" xfId="10968" xr:uid="{00000000-0005-0000-0000-0000DF3F0000}"/>
    <cellStyle name="Normal 14 2 3 4 6 2" xfId="23571" xr:uid="{00000000-0005-0000-0000-0000E03F0000}"/>
    <cellStyle name="Normal 14 2 3 4 6 2 2" xfId="58787" xr:uid="{00000000-0005-0000-0000-0000E13F0000}"/>
    <cellStyle name="Normal 14 2 3 4 6 3" xfId="46190" xr:uid="{00000000-0005-0000-0000-0000E23F0000}"/>
    <cellStyle name="Normal 14 2 3 4 6 4" xfId="36176" xr:uid="{00000000-0005-0000-0000-0000E33F0000}"/>
    <cellStyle name="Normal 14 2 3 4 7" xfId="15335" xr:uid="{00000000-0005-0000-0000-0000E43F0000}"/>
    <cellStyle name="Normal 14 2 3 4 7 2" xfId="50551" xr:uid="{00000000-0005-0000-0000-0000E53F0000}"/>
    <cellStyle name="Normal 14 2 3 4 7 3" xfId="27940" xr:uid="{00000000-0005-0000-0000-0000E63F0000}"/>
    <cellStyle name="Normal 14 2 3 4 8" xfId="13557" xr:uid="{00000000-0005-0000-0000-0000E73F0000}"/>
    <cellStyle name="Normal 14 2 3 4 8 2" xfId="48775" xr:uid="{00000000-0005-0000-0000-0000E83F0000}"/>
    <cellStyle name="Normal 14 2 3 4 9" xfId="37954" xr:uid="{00000000-0005-0000-0000-0000E93F0000}"/>
    <cellStyle name="Normal 14 2 3 5" xfId="3803" xr:uid="{00000000-0005-0000-0000-0000EA3F0000}"/>
    <cellStyle name="Normal 14 2 3 5 2" xfId="8526" xr:uid="{00000000-0005-0000-0000-0000EB3F0000}"/>
    <cellStyle name="Normal 14 2 3 5 2 2" xfId="21151" xr:uid="{00000000-0005-0000-0000-0000EC3F0000}"/>
    <cellStyle name="Normal 14 2 3 5 2 2 2" xfId="56367" xr:uid="{00000000-0005-0000-0000-0000ED3F0000}"/>
    <cellStyle name="Normal 14 2 3 5 2 3" xfId="43770" xr:uid="{00000000-0005-0000-0000-0000EE3F0000}"/>
    <cellStyle name="Normal 14 2 3 5 2 4" xfId="33756" xr:uid="{00000000-0005-0000-0000-0000EF3F0000}"/>
    <cellStyle name="Normal 14 2 3 5 3" xfId="10307" xr:uid="{00000000-0005-0000-0000-0000F03F0000}"/>
    <cellStyle name="Normal 14 2 3 5 3 2" xfId="22927" xr:uid="{00000000-0005-0000-0000-0000F13F0000}"/>
    <cellStyle name="Normal 14 2 3 5 3 2 2" xfId="58143" xr:uid="{00000000-0005-0000-0000-0000F23F0000}"/>
    <cellStyle name="Normal 14 2 3 5 3 3" xfId="45546" xr:uid="{00000000-0005-0000-0000-0000F33F0000}"/>
    <cellStyle name="Normal 14 2 3 5 3 4" xfId="35532" xr:uid="{00000000-0005-0000-0000-0000F43F0000}"/>
    <cellStyle name="Normal 14 2 3 5 4" xfId="12102" xr:uid="{00000000-0005-0000-0000-0000F53F0000}"/>
    <cellStyle name="Normal 14 2 3 5 4 2" xfId="24703" xr:uid="{00000000-0005-0000-0000-0000F63F0000}"/>
    <cellStyle name="Normal 14 2 3 5 4 2 2" xfId="59919" xr:uid="{00000000-0005-0000-0000-0000F73F0000}"/>
    <cellStyle name="Normal 14 2 3 5 4 3" xfId="47322" xr:uid="{00000000-0005-0000-0000-0000F83F0000}"/>
    <cellStyle name="Normal 14 2 3 5 4 4" xfId="37308" xr:uid="{00000000-0005-0000-0000-0000F93F0000}"/>
    <cellStyle name="Normal 14 2 3 5 5" xfId="16467" xr:uid="{00000000-0005-0000-0000-0000FA3F0000}"/>
    <cellStyle name="Normal 14 2 3 5 5 2" xfId="51683" xr:uid="{00000000-0005-0000-0000-0000FB3F0000}"/>
    <cellStyle name="Normal 14 2 3 5 5 3" xfId="29072" xr:uid="{00000000-0005-0000-0000-0000FC3F0000}"/>
    <cellStyle name="Normal 14 2 3 5 6" xfId="14689" xr:uid="{00000000-0005-0000-0000-0000FD3F0000}"/>
    <cellStyle name="Normal 14 2 3 5 6 2" xfId="49907" xr:uid="{00000000-0005-0000-0000-0000FE3F0000}"/>
    <cellStyle name="Normal 14 2 3 5 7" xfId="39086" xr:uid="{00000000-0005-0000-0000-0000FF3F0000}"/>
    <cellStyle name="Normal 14 2 3 5 8" xfId="27296" xr:uid="{00000000-0005-0000-0000-000000400000}"/>
    <cellStyle name="Normal 14 2 3 6" xfId="4143" xr:uid="{00000000-0005-0000-0000-000001400000}"/>
    <cellStyle name="Normal 14 2 3 6 2" xfId="16789" xr:uid="{00000000-0005-0000-0000-000002400000}"/>
    <cellStyle name="Normal 14 2 3 6 2 2" xfId="52005" xr:uid="{00000000-0005-0000-0000-000003400000}"/>
    <cellStyle name="Normal 14 2 3 6 2 3" xfId="29394" xr:uid="{00000000-0005-0000-0000-000004400000}"/>
    <cellStyle name="Normal 14 2 3 6 3" xfId="13235" xr:uid="{00000000-0005-0000-0000-000005400000}"/>
    <cellStyle name="Normal 14 2 3 6 3 2" xfId="48453" xr:uid="{00000000-0005-0000-0000-000006400000}"/>
    <cellStyle name="Normal 14 2 3 6 4" xfId="39408" xr:uid="{00000000-0005-0000-0000-000007400000}"/>
    <cellStyle name="Normal 14 2 3 6 5" xfId="25842" xr:uid="{00000000-0005-0000-0000-000008400000}"/>
    <cellStyle name="Normal 14 2 3 7" xfId="5613" xr:uid="{00000000-0005-0000-0000-000009400000}"/>
    <cellStyle name="Normal 14 2 3 7 2" xfId="18243" xr:uid="{00000000-0005-0000-0000-00000A400000}"/>
    <cellStyle name="Normal 14 2 3 7 2 2" xfId="53459" xr:uid="{00000000-0005-0000-0000-00000B400000}"/>
    <cellStyle name="Normal 14 2 3 7 3" xfId="40862" xr:uid="{00000000-0005-0000-0000-00000C400000}"/>
    <cellStyle name="Normal 14 2 3 7 4" xfId="30848" xr:uid="{00000000-0005-0000-0000-00000D400000}"/>
    <cellStyle name="Normal 14 2 3 8" xfId="7072" xr:uid="{00000000-0005-0000-0000-00000E400000}"/>
    <cellStyle name="Normal 14 2 3 8 2" xfId="19697" xr:uid="{00000000-0005-0000-0000-00000F400000}"/>
    <cellStyle name="Normal 14 2 3 8 2 2" xfId="54913" xr:uid="{00000000-0005-0000-0000-000010400000}"/>
    <cellStyle name="Normal 14 2 3 8 3" xfId="42316" xr:uid="{00000000-0005-0000-0000-000011400000}"/>
    <cellStyle name="Normal 14 2 3 8 4" xfId="32302" xr:uid="{00000000-0005-0000-0000-000012400000}"/>
    <cellStyle name="Normal 14 2 3 9" xfId="8853" xr:uid="{00000000-0005-0000-0000-000013400000}"/>
    <cellStyle name="Normal 14 2 3 9 2" xfId="21473" xr:uid="{00000000-0005-0000-0000-000014400000}"/>
    <cellStyle name="Normal 14 2 3 9 2 2" xfId="56689" xr:uid="{00000000-0005-0000-0000-000015400000}"/>
    <cellStyle name="Normal 14 2 3 9 3" xfId="44092" xr:uid="{00000000-0005-0000-0000-000016400000}"/>
    <cellStyle name="Normal 14 2 3 9 4" xfId="34078" xr:uid="{00000000-0005-0000-0000-000017400000}"/>
    <cellStyle name="Normal 14 2 4" xfId="2979" xr:uid="{00000000-0005-0000-0000-000018400000}"/>
    <cellStyle name="Normal 14 2 4 10" xfId="25358" xr:uid="{00000000-0005-0000-0000-000019400000}"/>
    <cellStyle name="Normal 14 2 4 11" xfId="60893" xr:uid="{00000000-0005-0000-0000-00001A400000}"/>
    <cellStyle name="Normal 14 2 4 2" xfId="4790" xr:uid="{00000000-0005-0000-0000-00001B400000}"/>
    <cellStyle name="Normal 14 2 4 2 2" xfId="17436" xr:uid="{00000000-0005-0000-0000-00001C400000}"/>
    <cellStyle name="Normal 14 2 4 2 2 2" xfId="52652" xr:uid="{00000000-0005-0000-0000-00001D400000}"/>
    <cellStyle name="Normal 14 2 4 2 2 3" xfId="30041" xr:uid="{00000000-0005-0000-0000-00001E400000}"/>
    <cellStyle name="Normal 14 2 4 2 3" xfId="13882" xr:uid="{00000000-0005-0000-0000-00001F400000}"/>
    <cellStyle name="Normal 14 2 4 2 3 2" xfId="49100" xr:uid="{00000000-0005-0000-0000-000020400000}"/>
    <cellStyle name="Normal 14 2 4 2 4" xfId="40055" xr:uid="{00000000-0005-0000-0000-000021400000}"/>
    <cellStyle name="Normal 14 2 4 2 5" xfId="26489" xr:uid="{00000000-0005-0000-0000-000022400000}"/>
    <cellStyle name="Normal 14 2 4 3" xfId="6260" xr:uid="{00000000-0005-0000-0000-000023400000}"/>
    <cellStyle name="Normal 14 2 4 3 2" xfId="18890" xr:uid="{00000000-0005-0000-0000-000024400000}"/>
    <cellStyle name="Normal 14 2 4 3 2 2" xfId="54106" xr:uid="{00000000-0005-0000-0000-000025400000}"/>
    <cellStyle name="Normal 14 2 4 3 3" xfId="41509" xr:uid="{00000000-0005-0000-0000-000026400000}"/>
    <cellStyle name="Normal 14 2 4 3 4" xfId="31495" xr:uid="{00000000-0005-0000-0000-000027400000}"/>
    <cellStyle name="Normal 14 2 4 4" xfId="7719" xr:uid="{00000000-0005-0000-0000-000028400000}"/>
    <cellStyle name="Normal 14 2 4 4 2" xfId="20344" xr:uid="{00000000-0005-0000-0000-000029400000}"/>
    <cellStyle name="Normal 14 2 4 4 2 2" xfId="55560" xr:uid="{00000000-0005-0000-0000-00002A400000}"/>
    <cellStyle name="Normal 14 2 4 4 3" xfId="42963" xr:uid="{00000000-0005-0000-0000-00002B400000}"/>
    <cellStyle name="Normal 14 2 4 4 4" xfId="32949" xr:uid="{00000000-0005-0000-0000-00002C400000}"/>
    <cellStyle name="Normal 14 2 4 5" xfId="9500" xr:uid="{00000000-0005-0000-0000-00002D400000}"/>
    <cellStyle name="Normal 14 2 4 5 2" xfId="22120" xr:uid="{00000000-0005-0000-0000-00002E400000}"/>
    <cellStyle name="Normal 14 2 4 5 2 2" xfId="57336" xr:uid="{00000000-0005-0000-0000-00002F400000}"/>
    <cellStyle name="Normal 14 2 4 5 3" xfId="44739" xr:uid="{00000000-0005-0000-0000-000030400000}"/>
    <cellStyle name="Normal 14 2 4 5 4" xfId="34725" xr:uid="{00000000-0005-0000-0000-000031400000}"/>
    <cellStyle name="Normal 14 2 4 6" xfId="11293" xr:uid="{00000000-0005-0000-0000-000032400000}"/>
    <cellStyle name="Normal 14 2 4 6 2" xfId="23896" xr:uid="{00000000-0005-0000-0000-000033400000}"/>
    <cellStyle name="Normal 14 2 4 6 2 2" xfId="59112" xr:uid="{00000000-0005-0000-0000-000034400000}"/>
    <cellStyle name="Normal 14 2 4 6 3" xfId="46515" xr:uid="{00000000-0005-0000-0000-000035400000}"/>
    <cellStyle name="Normal 14 2 4 6 4" xfId="36501" xr:uid="{00000000-0005-0000-0000-000036400000}"/>
    <cellStyle name="Normal 14 2 4 7" xfId="15660" xr:uid="{00000000-0005-0000-0000-000037400000}"/>
    <cellStyle name="Normal 14 2 4 7 2" xfId="50876" xr:uid="{00000000-0005-0000-0000-000038400000}"/>
    <cellStyle name="Normal 14 2 4 7 3" xfId="28265" xr:uid="{00000000-0005-0000-0000-000039400000}"/>
    <cellStyle name="Normal 14 2 4 8" xfId="12751" xr:uid="{00000000-0005-0000-0000-00003A400000}"/>
    <cellStyle name="Normal 14 2 4 8 2" xfId="47969" xr:uid="{00000000-0005-0000-0000-00003B400000}"/>
    <cellStyle name="Normal 14 2 4 9" xfId="38279" xr:uid="{00000000-0005-0000-0000-00003C400000}"/>
    <cellStyle name="Normal 14 2 5" xfId="2813" xr:uid="{00000000-0005-0000-0000-00003D400000}"/>
    <cellStyle name="Normal 14 2 5 10" xfId="25203" xr:uid="{00000000-0005-0000-0000-00003E400000}"/>
    <cellStyle name="Normal 14 2 5 11" xfId="60738" xr:uid="{00000000-0005-0000-0000-00003F400000}"/>
    <cellStyle name="Normal 14 2 5 2" xfId="4635" xr:uid="{00000000-0005-0000-0000-000040400000}"/>
    <cellStyle name="Normal 14 2 5 2 2" xfId="17281" xr:uid="{00000000-0005-0000-0000-000041400000}"/>
    <cellStyle name="Normal 14 2 5 2 2 2" xfId="52497" xr:uid="{00000000-0005-0000-0000-000042400000}"/>
    <cellStyle name="Normal 14 2 5 2 2 3" xfId="29886" xr:uid="{00000000-0005-0000-0000-000043400000}"/>
    <cellStyle name="Normal 14 2 5 2 3" xfId="13727" xr:uid="{00000000-0005-0000-0000-000044400000}"/>
    <cellStyle name="Normal 14 2 5 2 3 2" xfId="48945" xr:uid="{00000000-0005-0000-0000-000045400000}"/>
    <cellStyle name="Normal 14 2 5 2 4" xfId="39900" xr:uid="{00000000-0005-0000-0000-000046400000}"/>
    <cellStyle name="Normal 14 2 5 2 5" xfId="26334" xr:uid="{00000000-0005-0000-0000-000047400000}"/>
    <cellStyle name="Normal 14 2 5 3" xfId="6105" xr:uid="{00000000-0005-0000-0000-000048400000}"/>
    <cellStyle name="Normal 14 2 5 3 2" xfId="18735" xr:uid="{00000000-0005-0000-0000-000049400000}"/>
    <cellStyle name="Normal 14 2 5 3 2 2" xfId="53951" xr:uid="{00000000-0005-0000-0000-00004A400000}"/>
    <cellStyle name="Normal 14 2 5 3 3" xfId="41354" xr:uid="{00000000-0005-0000-0000-00004B400000}"/>
    <cellStyle name="Normal 14 2 5 3 4" xfId="31340" xr:uid="{00000000-0005-0000-0000-00004C400000}"/>
    <cellStyle name="Normal 14 2 5 4" xfId="7564" xr:uid="{00000000-0005-0000-0000-00004D400000}"/>
    <cellStyle name="Normal 14 2 5 4 2" xfId="20189" xr:uid="{00000000-0005-0000-0000-00004E400000}"/>
    <cellStyle name="Normal 14 2 5 4 2 2" xfId="55405" xr:uid="{00000000-0005-0000-0000-00004F400000}"/>
    <cellStyle name="Normal 14 2 5 4 3" xfId="42808" xr:uid="{00000000-0005-0000-0000-000050400000}"/>
    <cellStyle name="Normal 14 2 5 4 4" xfId="32794" xr:uid="{00000000-0005-0000-0000-000051400000}"/>
    <cellStyle name="Normal 14 2 5 5" xfId="9345" xr:uid="{00000000-0005-0000-0000-000052400000}"/>
    <cellStyle name="Normal 14 2 5 5 2" xfId="21965" xr:uid="{00000000-0005-0000-0000-000053400000}"/>
    <cellStyle name="Normal 14 2 5 5 2 2" xfId="57181" xr:uid="{00000000-0005-0000-0000-000054400000}"/>
    <cellStyle name="Normal 14 2 5 5 3" xfId="44584" xr:uid="{00000000-0005-0000-0000-000055400000}"/>
    <cellStyle name="Normal 14 2 5 5 4" xfId="34570" xr:uid="{00000000-0005-0000-0000-000056400000}"/>
    <cellStyle name="Normal 14 2 5 6" xfId="11138" xr:uid="{00000000-0005-0000-0000-000057400000}"/>
    <cellStyle name="Normal 14 2 5 6 2" xfId="23741" xr:uid="{00000000-0005-0000-0000-000058400000}"/>
    <cellStyle name="Normal 14 2 5 6 2 2" xfId="58957" xr:uid="{00000000-0005-0000-0000-000059400000}"/>
    <cellStyle name="Normal 14 2 5 6 3" xfId="46360" xr:uid="{00000000-0005-0000-0000-00005A400000}"/>
    <cellStyle name="Normal 14 2 5 6 4" xfId="36346" xr:uid="{00000000-0005-0000-0000-00005B400000}"/>
    <cellStyle name="Normal 14 2 5 7" xfId="15505" xr:uid="{00000000-0005-0000-0000-00005C400000}"/>
    <cellStyle name="Normal 14 2 5 7 2" xfId="50721" xr:uid="{00000000-0005-0000-0000-00005D400000}"/>
    <cellStyle name="Normal 14 2 5 7 3" xfId="28110" xr:uid="{00000000-0005-0000-0000-00005E400000}"/>
    <cellStyle name="Normal 14 2 5 8" xfId="12596" xr:uid="{00000000-0005-0000-0000-00005F400000}"/>
    <cellStyle name="Normal 14 2 5 8 2" xfId="47814" xr:uid="{00000000-0005-0000-0000-000060400000}"/>
    <cellStyle name="Normal 14 2 5 9" xfId="38124" xr:uid="{00000000-0005-0000-0000-000061400000}"/>
    <cellStyle name="Normal 14 2 6" xfId="3326" xr:uid="{00000000-0005-0000-0000-000062400000}"/>
    <cellStyle name="Normal 14 2 6 10" xfId="26821" xr:uid="{00000000-0005-0000-0000-000063400000}"/>
    <cellStyle name="Normal 14 2 6 11" xfId="61225" xr:uid="{00000000-0005-0000-0000-000064400000}"/>
    <cellStyle name="Normal 14 2 6 2" xfId="5122" xr:uid="{00000000-0005-0000-0000-000065400000}"/>
    <cellStyle name="Normal 14 2 6 2 2" xfId="17768" xr:uid="{00000000-0005-0000-0000-000066400000}"/>
    <cellStyle name="Normal 14 2 6 2 2 2" xfId="52984" xr:uid="{00000000-0005-0000-0000-000067400000}"/>
    <cellStyle name="Normal 14 2 6 2 3" xfId="40387" xr:uid="{00000000-0005-0000-0000-000068400000}"/>
    <cellStyle name="Normal 14 2 6 2 4" xfId="30373" xr:uid="{00000000-0005-0000-0000-000069400000}"/>
    <cellStyle name="Normal 14 2 6 3" xfId="6592" xr:uid="{00000000-0005-0000-0000-00006A400000}"/>
    <cellStyle name="Normal 14 2 6 3 2" xfId="19222" xr:uid="{00000000-0005-0000-0000-00006B400000}"/>
    <cellStyle name="Normal 14 2 6 3 2 2" xfId="54438" xr:uid="{00000000-0005-0000-0000-00006C400000}"/>
    <cellStyle name="Normal 14 2 6 3 3" xfId="41841" xr:uid="{00000000-0005-0000-0000-00006D400000}"/>
    <cellStyle name="Normal 14 2 6 3 4" xfId="31827" xr:uid="{00000000-0005-0000-0000-00006E400000}"/>
    <cellStyle name="Normal 14 2 6 4" xfId="8051" xr:uid="{00000000-0005-0000-0000-00006F400000}"/>
    <cellStyle name="Normal 14 2 6 4 2" xfId="20676" xr:uid="{00000000-0005-0000-0000-000070400000}"/>
    <cellStyle name="Normal 14 2 6 4 2 2" xfId="55892" xr:uid="{00000000-0005-0000-0000-000071400000}"/>
    <cellStyle name="Normal 14 2 6 4 3" xfId="43295" xr:uid="{00000000-0005-0000-0000-000072400000}"/>
    <cellStyle name="Normal 14 2 6 4 4" xfId="33281" xr:uid="{00000000-0005-0000-0000-000073400000}"/>
    <cellStyle name="Normal 14 2 6 5" xfId="9832" xr:uid="{00000000-0005-0000-0000-000074400000}"/>
    <cellStyle name="Normal 14 2 6 5 2" xfId="22452" xr:uid="{00000000-0005-0000-0000-000075400000}"/>
    <cellStyle name="Normal 14 2 6 5 2 2" xfId="57668" xr:uid="{00000000-0005-0000-0000-000076400000}"/>
    <cellStyle name="Normal 14 2 6 5 3" xfId="45071" xr:uid="{00000000-0005-0000-0000-000077400000}"/>
    <cellStyle name="Normal 14 2 6 5 4" xfId="35057" xr:uid="{00000000-0005-0000-0000-000078400000}"/>
    <cellStyle name="Normal 14 2 6 6" xfId="11625" xr:uid="{00000000-0005-0000-0000-000079400000}"/>
    <cellStyle name="Normal 14 2 6 6 2" xfId="24228" xr:uid="{00000000-0005-0000-0000-00007A400000}"/>
    <cellStyle name="Normal 14 2 6 6 2 2" xfId="59444" xr:uid="{00000000-0005-0000-0000-00007B400000}"/>
    <cellStyle name="Normal 14 2 6 6 3" xfId="46847" xr:uid="{00000000-0005-0000-0000-00007C400000}"/>
    <cellStyle name="Normal 14 2 6 6 4" xfId="36833" xr:uid="{00000000-0005-0000-0000-00007D400000}"/>
    <cellStyle name="Normal 14 2 6 7" xfId="15992" xr:uid="{00000000-0005-0000-0000-00007E400000}"/>
    <cellStyle name="Normal 14 2 6 7 2" xfId="51208" xr:uid="{00000000-0005-0000-0000-00007F400000}"/>
    <cellStyle name="Normal 14 2 6 7 3" xfId="28597" xr:uid="{00000000-0005-0000-0000-000080400000}"/>
    <cellStyle name="Normal 14 2 6 8" xfId="14214" xr:uid="{00000000-0005-0000-0000-000081400000}"/>
    <cellStyle name="Normal 14 2 6 8 2" xfId="49432" xr:uid="{00000000-0005-0000-0000-000082400000}"/>
    <cellStyle name="Normal 14 2 6 9" xfId="38611" xr:uid="{00000000-0005-0000-0000-000083400000}"/>
    <cellStyle name="Normal 14 2 7" xfId="2483" xr:uid="{00000000-0005-0000-0000-000084400000}"/>
    <cellStyle name="Normal 14 2 7 10" xfId="26012" xr:uid="{00000000-0005-0000-0000-000085400000}"/>
    <cellStyle name="Normal 14 2 7 11" xfId="60416" xr:uid="{00000000-0005-0000-0000-000086400000}"/>
    <cellStyle name="Normal 14 2 7 2" xfId="4313" xr:uid="{00000000-0005-0000-0000-000087400000}"/>
    <cellStyle name="Normal 14 2 7 2 2" xfId="16959" xr:uid="{00000000-0005-0000-0000-000088400000}"/>
    <cellStyle name="Normal 14 2 7 2 2 2" xfId="52175" xr:uid="{00000000-0005-0000-0000-000089400000}"/>
    <cellStyle name="Normal 14 2 7 2 3" xfId="39578" xr:uid="{00000000-0005-0000-0000-00008A400000}"/>
    <cellStyle name="Normal 14 2 7 2 4" xfId="29564" xr:uid="{00000000-0005-0000-0000-00008B400000}"/>
    <cellStyle name="Normal 14 2 7 3" xfId="5783" xr:uid="{00000000-0005-0000-0000-00008C400000}"/>
    <cellStyle name="Normal 14 2 7 3 2" xfId="18413" xr:uid="{00000000-0005-0000-0000-00008D400000}"/>
    <cellStyle name="Normal 14 2 7 3 2 2" xfId="53629" xr:uid="{00000000-0005-0000-0000-00008E400000}"/>
    <cellStyle name="Normal 14 2 7 3 3" xfId="41032" xr:uid="{00000000-0005-0000-0000-00008F400000}"/>
    <cellStyle name="Normal 14 2 7 3 4" xfId="31018" xr:uid="{00000000-0005-0000-0000-000090400000}"/>
    <cellStyle name="Normal 14 2 7 4" xfId="7242" xr:uid="{00000000-0005-0000-0000-000091400000}"/>
    <cellStyle name="Normal 14 2 7 4 2" xfId="19867" xr:uid="{00000000-0005-0000-0000-000092400000}"/>
    <cellStyle name="Normal 14 2 7 4 2 2" xfId="55083" xr:uid="{00000000-0005-0000-0000-000093400000}"/>
    <cellStyle name="Normal 14 2 7 4 3" xfId="42486" xr:uid="{00000000-0005-0000-0000-000094400000}"/>
    <cellStyle name="Normal 14 2 7 4 4" xfId="32472" xr:uid="{00000000-0005-0000-0000-000095400000}"/>
    <cellStyle name="Normal 14 2 7 5" xfId="9023" xr:uid="{00000000-0005-0000-0000-000096400000}"/>
    <cellStyle name="Normal 14 2 7 5 2" xfId="21643" xr:uid="{00000000-0005-0000-0000-000097400000}"/>
    <cellStyle name="Normal 14 2 7 5 2 2" xfId="56859" xr:uid="{00000000-0005-0000-0000-000098400000}"/>
    <cellStyle name="Normal 14 2 7 5 3" xfId="44262" xr:uid="{00000000-0005-0000-0000-000099400000}"/>
    <cellStyle name="Normal 14 2 7 5 4" xfId="34248" xr:uid="{00000000-0005-0000-0000-00009A400000}"/>
    <cellStyle name="Normal 14 2 7 6" xfId="10816" xr:uid="{00000000-0005-0000-0000-00009B400000}"/>
    <cellStyle name="Normal 14 2 7 6 2" xfId="23419" xr:uid="{00000000-0005-0000-0000-00009C400000}"/>
    <cellStyle name="Normal 14 2 7 6 2 2" xfId="58635" xr:uid="{00000000-0005-0000-0000-00009D400000}"/>
    <cellStyle name="Normal 14 2 7 6 3" xfId="46038" xr:uid="{00000000-0005-0000-0000-00009E400000}"/>
    <cellStyle name="Normal 14 2 7 6 4" xfId="36024" xr:uid="{00000000-0005-0000-0000-00009F400000}"/>
    <cellStyle name="Normal 14 2 7 7" xfId="15183" xr:uid="{00000000-0005-0000-0000-0000A0400000}"/>
    <cellStyle name="Normal 14 2 7 7 2" xfId="50399" xr:uid="{00000000-0005-0000-0000-0000A1400000}"/>
    <cellStyle name="Normal 14 2 7 7 3" xfId="27788" xr:uid="{00000000-0005-0000-0000-0000A2400000}"/>
    <cellStyle name="Normal 14 2 7 8" xfId="13405" xr:uid="{00000000-0005-0000-0000-0000A3400000}"/>
    <cellStyle name="Normal 14 2 7 8 2" xfId="48623" xr:uid="{00000000-0005-0000-0000-0000A4400000}"/>
    <cellStyle name="Normal 14 2 7 9" xfId="37802" xr:uid="{00000000-0005-0000-0000-0000A5400000}"/>
    <cellStyle name="Normal 14 2 8" xfId="3650" xr:uid="{00000000-0005-0000-0000-0000A6400000}"/>
    <cellStyle name="Normal 14 2 8 2" xfId="8374" xr:uid="{00000000-0005-0000-0000-0000A7400000}"/>
    <cellStyle name="Normal 14 2 8 2 2" xfId="20999" xr:uid="{00000000-0005-0000-0000-0000A8400000}"/>
    <cellStyle name="Normal 14 2 8 2 2 2" xfId="56215" xr:uid="{00000000-0005-0000-0000-0000A9400000}"/>
    <cellStyle name="Normal 14 2 8 2 3" xfId="43618" xr:uid="{00000000-0005-0000-0000-0000AA400000}"/>
    <cellStyle name="Normal 14 2 8 2 4" xfId="33604" xr:uid="{00000000-0005-0000-0000-0000AB400000}"/>
    <cellStyle name="Normal 14 2 8 3" xfId="10155" xr:uid="{00000000-0005-0000-0000-0000AC400000}"/>
    <cellStyle name="Normal 14 2 8 3 2" xfId="22775" xr:uid="{00000000-0005-0000-0000-0000AD400000}"/>
    <cellStyle name="Normal 14 2 8 3 2 2" xfId="57991" xr:uid="{00000000-0005-0000-0000-0000AE400000}"/>
    <cellStyle name="Normal 14 2 8 3 3" xfId="45394" xr:uid="{00000000-0005-0000-0000-0000AF400000}"/>
    <cellStyle name="Normal 14 2 8 3 4" xfId="35380" xr:uid="{00000000-0005-0000-0000-0000B0400000}"/>
    <cellStyle name="Normal 14 2 8 4" xfId="11950" xr:uid="{00000000-0005-0000-0000-0000B1400000}"/>
    <cellStyle name="Normal 14 2 8 4 2" xfId="24551" xr:uid="{00000000-0005-0000-0000-0000B2400000}"/>
    <cellStyle name="Normal 14 2 8 4 2 2" xfId="59767" xr:uid="{00000000-0005-0000-0000-0000B3400000}"/>
    <cellStyle name="Normal 14 2 8 4 3" xfId="47170" xr:uid="{00000000-0005-0000-0000-0000B4400000}"/>
    <cellStyle name="Normal 14 2 8 4 4" xfId="37156" xr:uid="{00000000-0005-0000-0000-0000B5400000}"/>
    <cellStyle name="Normal 14 2 8 5" xfId="16315" xr:uid="{00000000-0005-0000-0000-0000B6400000}"/>
    <cellStyle name="Normal 14 2 8 5 2" xfId="51531" xr:uid="{00000000-0005-0000-0000-0000B7400000}"/>
    <cellStyle name="Normal 14 2 8 5 3" xfId="28920" xr:uid="{00000000-0005-0000-0000-0000B8400000}"/>
    <cellStyle name="Normal 14 2 8 6" xfId="14537" xr:uid="{00000000-0005-0000-0000-0000B9400000}"/>
    <cellStyle name="Normal 14 2 8 6 2" xfId="49755" xr:uid="{00000000-0005-0000-0000-0000BA400000}"/>
    <cellStyle name="Normal 14 2 8 7" xfId="38934" xr:uid="{00000000-0005-0000-0000-0000BB400000}"/>
    <cellStyle name="Normal 14 2 8 8" xfId="27144" xr:uid="{00000000-0005-0000-0000-0000BC400000}"/>
    <cellStyle name="Normal 14 2 9" xfId="3980" xr:uid="{00000000-0005-0000-0000-0000BD400000}"/>
    <cellStyle name="Normal 14 2 9 2" xfId="16637" xr:uid="{00000000-0005-0000-0000-0000BE400000}"/>
    <cellStyle name="Normal 14 2 9 2 2" xfId="51853" xr:uid="{00000000-0005-0000-0000-0000BF400000}"/>
    <cellStyle name="Normal 14 2 9 2 3" xfId="29242" xr:uid="{00000000-0005-0000-0000-0000C0400000}"/>
    <cellStyle name="Normal 14 2 9 3" xfId="13083" xr:uid="{00000000-0005-0000-0000-0000C1400000}"/>
    <cellStyle name="Normal 14 2 9 3 2" xfId="48301" xr:uid="{00000000-0005-0000-0000-0000C2400000}"/>
    <cellStyle name="Normal 14 2 9 4" xfId="39256" xr:uid="{00000000-0005-0000-0000-0000C3400000}"/>
    <cellStyle name="Normal 14 2 9 5" xfId="25690" xr:uid="{00000000-0005-0000-0000-0000C4400000}"/>
    <cellStyle name="Normal 14 2_District Target Attainment" xfId="1031" xr:uid="{00000000-0005-0000-0000-0000C5400000}"/>
    <cellStyle name="Normal 14 3" xfId="1032" xr:uid="{00000000-0005-0000-0000-0000C6400000}"/>
    <cellStyle name="Normal 14 3 10" xfId="6962" xr:uid="{00000000-0005-0000-0000-0000C7400000}"/>
    <cellStyle name="Normal 14 3 10 2" xfId="19588" xr:uid="{00000000-0005-0000-0000-0000C8400000}"/>
    <cellStyle name="Normal 14 3 10 2 2" xfId="54804" xr:uid="{00000000-0005-0000-0000-0000C9400000}"/>
    <cellStyle name="Normal 14 3 10 3" xfId="42207" xr:uid="{00000000-0005-0000-0000-0000CA400000}"/>
    <cellStyle name="Normal 14 3 10 4" xfId="32193" xr:uid="{00000000-0005-0000-0000-0000CB400000}"/>
    <cellStyle name="Normal 14 3 11" xfId="8743" xr:uid="{00000000-0005-0000-0000-0000CC400000}"/>
    <cellStyle name="Normal 14 3 11 2" xfId="21364" xr:uid="{00000000-0005-0000-0000-0000CD400000}"/>
    <cellStyle name="Normal 14 3 11 2 2" xfId="56580" xr:uid="{00000000-0005-0000-0000-0000CE400000}"/>
    <cellStyle name="Normal 14 3 11 3" xfId="43983" xr:uid="{00000000-0005-0000-0000-0000CF400000}"/>
    <cellStyle name="Normal 14 3 11 4" xfId="33969" xr:uid="{00000000-0005-0000-0000-0000D0400000}"/>
    <cellStyle name="Normal 14 3 12" xfId="10539" xr:uid="{00000000-0005-0000-0000-0000D1400000}"/>
    <cellStyle name="Normal 14 3 12 2" xfId="23150" xr:uid="{00000000-0005-0000-0000-0000D2400000}"/>
    <cellStyle name="Normal 14 3 12 2 2" xfId="58366" xr:uid="{00000000-0005-0000-0000-0000D3400000}"/>
    <cellStyle name="Normal 14 3 12 3" xfId="45769" xr:uid="{00000000-0005-0000-0000-0000D4400000}"/>
    <cellStyle name="Normal 14 3 12 4" xfId="35755" xr:uid="{00000000-0005-0000-0000-0000D5400000}"/>
    <cellStyle name="Normal 14 3 13" xfId="14903" xr:uid="{00000000-0005-0000-0000-0000D6400000}"/>
    <cellStyle name="Normal 14 3 13 2" xfId="50120" xr:uid="{00000000-0005-0000-0000-0000D7400000}"/>
    <cellStyle name="Normal 14 3 13 3" xfId="27509" xr:uid="{00000000-0005-0000-0000-0000D8400000}"/>
    <cellStyle name="Normal 14 3 14" xfId="12317" xr:uid="{00000000-0005-0000-0000-0000D9400000}"/>
    <cellStyle name="Normal 14 3 14 2" xfId="47535" xr:uid="{00000000-0005-0000-0000-0000DA400000}"/>
    <cellStyle name="Normal 14 3 15" xfId="37522" xr:uid="{00000000-0005-0000-0000-0000DB400000}"/>
    <cellStyle name="Normal 14 3 16" xfId="24924" xr:uid="{00000000-0005-0000-0000-0000DC400000}"/>
    <cellStyle name="Normal 14 3 17" xfId="60137" xr:uid="{00000000-0005-0000-0000-0000DD400000}"/>
    <cellStyle name="Normal 14 3 2" xfId="1033" xr:uid="{00000000-0005-0000-0000-0000DE400000}"/>
    <cellStyle name="Normal 14 3 2 10" xfId="10540" xr:uid="{00000000-0005-0000-0000-0000DF400000}"/>
    <cellStyle name="Normal 14 3 2 10 2" xfId="23151" xr:uid="{00000000-0005-0000-0000-0000E0400000}"/>
    <cellStyle name="Normal 14 3 2 10 2 2" xfId="58367" xr:uid="{00000000-0005-0000-0000-0000E1400000}"/>
    <cellStyle name="Normal 14 3 2 10 3" xfId="45770" xr:uid="{00000000-0005-0000-0000-0000E2400000}"/>
    <cellStyle name="Normal 14 3 2 10 4" xfId="35756" xr:uid="{00000000-0005-0000-0000-0000E3400000}"/>
    <cellStyle name="Normal 14 3 2 11" xfId="15058" xr:uid="{00000000-0005-0000-0000-0000E4400000}"/>
    <cellStyle name="Normal 14 3 2 11 2" xfId="50274" xr:uid="{00000000-0005-0000-0000-0000E5400000}"/>
    <cellStyle name="Normal 14 3 2 11 3" xfId="27663" xr:uid="{00000000-0005-0000-0000-0000E6400000}"/>
    <cellStyle name="Normal 14 3 2 12" xfId="12471" xr:uid="{00000000-0005-0000-0000-0000E7400000}"/>
    <cellStyle name="Normal 14 3 2 12 2" xfId="47689" xr:uid="{00000000-0005-0000-0000-0000E8400000}"/>
    <cellStyle name="Normal 14 3 2 13" xfId="37677" xr:uid="{00000000-0005-0000-0000-0000E9400000}"/>
    <cellStyle name="Normal 14 3 2 14" xfId="25078" xr:uid="{00000000-0005-0000-0000-0000EA400000}"/>
    <cellStyle name="Normal 14 3 2 15" xfId="60291" xr:uid="{00000000-0005-0000-0000-0000EB400000}"/>
    <cellStyle name="Normal 14 3 2 2" xfId="3194" xr:uid="{00000000-0005-0000-0000-0000EC400000}"/>
    <cellStyle name="Normal 14 3 2 2 10" xfId="25562" xr:uid="{00000000-0005-0000-0000-0000ED400000}"/>
    <cellStyle name="Normal 14 3 2 2 11" xfId="61097" xr:uid="{00000000-0005-0000-0000-0000EE400000}"/>
    <cellStyle name="Normal 14 3 2 2 2" xfId="4994" xr:uid="{00000000-0005-0000-0000-0000EF400000}"/>
    <cellStyle name="Normal 14 3 2 2 2 2" xfId="17640" xr:uid="{00000000-0005-0000-0000-0000F0400000}"/>
    <cellStyle name="Normal 14 3 2 2 2 2 2" xfId="52856" xr:uid="{00000000-0005-0000-0000-0000F1400000}"/>
    <cellStyle name="Normal 14 3 2 2 2 2 3" xfId="30245" xr:uid="{00000000-0005-0000-0000-0000F2400000}"/>
    <cellStyle name="Normal 14 3 2 2 2 3" xfId="14086" xr:uid="{00000000-0005-0000-0000-0000F3400000}"/>
    <cellStyle name="Normal 14 3 2 2 2 3 2" xfId="49304" xr:uid="{00000000-0005-0000-0000-0000F4400000}"/>
    <cellStyle name="Normal 14 3 2 2 2 4" xfId="40259" xr:uid="{00000000-0005-0000-0000-0000F5400000}"/>
    <cellStyle name="Normal 14 3 2 2 2 5" xfId="26693" xr:uid="{00000000-0005-0000-0000-0000F6400000}"/>
    <cellStyle name="Normal 14 3 2 2 3" xfId="6464" xr:uid="{00000000-0005-0000-0000-0000F7400000}"/>
    <cellStyle name="Normal 14 3 2 2 3 2" xfId="19094" xr:uid="{00000000-0005-0000-0000-0000F8400000}"/>
    <cellStyle name="Normal 14 3 2 2 3 2 2" xfId="54310" xr:uid="{00000000-0005-0000-0000-0000F9400000}"/>
    <cellStyle name="Normal 14 3 2 2 3 3" xfId="41713" xr:uid="{00000000-0005-0000-0000-0000FA400000}"/>
    <cellStyle name="Normal 14 3 2 2 3 4" xfId="31699" xr:uid="{00000000-0005-0000-0000-0000FB400000}"/>
    <cellStyle name="Normal 14 3 2 2 4" xfId="7923" xr:uid="{00000000-0005-0000-0000-0000FC400000}"/>
    <cellStyle name="Normal 14 3 2 2 4 2" xfId="20548" xr:uid="{00000000-0005-0000-0000-0000FD400000}"/>
    <cellStyle name="Normal 14 3 2 2 4 2 2" xfId="55764" xr:uid="{00000000-0005-0000-0000-0000FE400000}"/>
    <cellStyle name="Normal 14 3 2 2 4 3" xfId="43167" xr:uid="{00000000-0005-0000-0000-0000FF400000}"/>
    <cellStyle name="Normal 14 3 2 2 4 4" xfId="33153" xr:uid="{00000000-0005-0000-0000-000000410000}"/>
    <cellStyle name="Normal 14 3 2 2 5" xfId="9704" xr:uid="{00000000-0005-0000-0000-000001410000}"/>
    <cellStyle name="Normal 14 3 2 2 5 2" xfId="22324" xr:uid="{00000000-0005-0000-0000-000002410000}"/>
    <cellStyle name="Normal 14 3 2 2 5 2 2" xfId="57540" xr:uid="{00000000-0005-0000-0000-000003410000}"/>
    <cellStyle name="Normal 14 3 2 2 5 3" xfId="44943" xr:uid="{00000000-0005-0000-0000-000004410000}"/>
    <cellStyle name="Normal 14 3 2 2 5 4" xfId="34929" xr:uid="{00000000-0005-0000-0000-000005410000}"/>
    <cellStyle name="Normal 14 3 2 2 6" xfId="11497" xr:uid="{00000000-0005-0000-0000-000006410000}"/>
    <cellStyle name="Normal 14 3 2 2 6 2" xfId="24100" xr:uid="{00000000-0005-0000-0000-000007410000}"/>
    <cellStyle name="Normal 14 3 2 2 6 2 2" xfId="59316" xr:uid="{00000000-0005-0000-0000-000008410000}"/>
    <cellStyle name="Normal 14 3 2 2 6 3" xfId="46719" xr:uid="{00000000-0005-0000-0000-000009410000}"/>
    <cellStyle name="Normal 14 3 2 2 6 4" xfId="36705" xr:uid="{00000000-0005-0000-0000-00000A410000}"/>
    <cellStyle name="Normal 14 3 2 2 7" xfId="15864" xr:uid="{00000000-0005-0000-0000-00000B410000}"/>
    <cellStyle name="Normal 14 3 2 2 7 2" xfId="51080" xr:uid="{00000000-0005-0000-0000-00000C410000}"/>
    <cellStyle name="Normal 14 3 2 2 7 3" xfId="28469" xr:uid="{00000000-0005-0000-0000-00000D410000}"/>
    <cellStyle name="Normal 14 3 2 2 8" xfId="12955" xr:uid="{00000000-0005-0000-0000-00000E410000}"/>
    <cellStyle name="Normal 14 3 2 2 8 2" xfId="48173" xr:uid="{00000000-0005-0000-0000-00000F410000}"/>
    <cellStyle name="Normal 14 3 2 2 9" xfId="38483" xr:uid="{00000000-0005-0000-0000-000010410000}"/>
    <cellStyle name="Normal 14 3 2 3" xfId="3523" xr:uid="{00000000-0005-0000-0000-000011410000}"/>
    <cellStyle name="Normal 14 3 2 3 10" xfId="27018" xr:uid="{00000000-0005-0000-0000-000012410000}"/>
    <cellStyle name="Normal 14 3 2 3 11" xfId="61422" xr:uid="{00000000-0005-0000-0000-000013410000}"/>
    <cellStyle name="Normal 14 3 2 3 2" xfId="5319" xr:uid="{00000000-0005-0000-0000-000014410000}"/>
    <cellStyle name="Normal 14 3 2 3 2 2" xfId="17965" xr:uid="{00000000-0005-0000-0000-000015410000}"/>
    <cellStyle name="Normal 14 3 2 3 2 2 2" xfId="53181" xr:uid="{00000000-0005-0000-0000-000016410000}"/>
    <cellStyle name="Normal 14 3 2 3 2 3" xfId="40584" xr:uid="{00000000-0005-0000-0000-000017410000}"/>
    <cellStyle name="Normal 14 3 2 3 2 4" xfId="30570" xr:uid="{00000000-0005-0000-0000-000018410000}"/>
    <cellStyle name="Normal 14 3 2 3 3" xfId="6789" xr:uid="{00000000-0005-0000-0000-000019410000}"/>
    <cellStyle name="Normal 14 3 2 3 3 2" xfId="19419" xr:uid="{00000000-0005-0000-0000-00001A410000}"/>
    <cellStyle name="Normal 14 3 2 3 3 2 2" xfId="54635" xr:uid="{00000000-0005-0000-0000-00001B410000}"/>
    <cellStyle name="Normal 14 3 2 3 3 3" xfId="42038" xr:uid="{00000000-0005-0000-0000-00001C410000}"/>
    <cellStyle name="Normal 14 3 2 3 3 4" xfId="32024" xr:uid="{00000000-0005-0000-0000-00001D410000}"/>
    <cellStyle name="Normal 14 3 2 3 4" xfId="8248" xr:uid="{00000000-0005-0000-0000-00001E410000}"/>
    <cellStyle name="Normal 14 3 2 3 4 2" xfId="20873" xr:uid="{00000000-0005-0000-0000-00001F410000}"/>
    <cellStyle name="Normal 14 3 2 3 4 2 2" xfId="56089" xr:uid="{00000000-0005-0000-0000-000020410000}"/>
    <cellStyle name="Normal 14 3 2 3 4 3" xfId="43492" xr:uid="{00000000-0005-0000-0000-000021410000}"/>
    <cellStyle name="Normal 14 3 2 3 4 4" xfId="33478" xr:uid="{00000000-0005-0000-0000-000022410000}"/>
    <cellStyle name="Normal 14 3 2 3 5" xfId="10029" xr:uid="{00000000-0005-0000-0000-000023410000}"/>
    <cellStyle name="Normal 14 3 2 3 5 2" xfId="22649" xr:uid="{00000000-0005-0000-0000-000024410000}"/>
    <cellStyle name="Normal 14 3 2 3 5 2 2" xfId="57865" xr:uid="{00000000-0005-0000-0000-000025410000}"/>
    <cellStyle name="Normal 14 3 2 3 5 3" xfId="45268" xr:uid="{00000000-0005-0000-0000-000026410000}"/>
    <cellStyle name="Normal 14 3 2 3 5 4" xfId="35254" xr:uid="{00000000-0005-0000-0000-000027410000}"/>
    <cellStyle name="Normal 14 3 2 3 6" xfId="11822" xr:uid="{00000000-0005-0000-0000-000028410000}"/>
    <cellStyle name="Normal 14 3 2 3 6 2" xfId="24425" xr:uid="{00000000-0005-0000-0000-000029410000}"/>
    <cellStyle name="Normal 14 3 2 3 6 2 2" xfId="59641" xr:uid="{00000000-0005-0000-0000-00002A410000}"/>
    <cellStyle name="Normal 14 3 2 3 6 3" xfId="47044" xr:uid="{00000000-0005-0000-0000-00002B410000}"/>
    <cellStyle name="Normal 14 3 2 3 6 4" xfId="37030" xr:uid="{00000000-0005-0000-0000-00002C410000}"/>
    <cellStyle name="Normal 14 3 2 3 7" xfId="16189" xr:uid="{00000000-0005-0000-0000-00002D410000}"/>
    <cellStyle name="Normal 14 3 2 3 7 2" xfId="51405" xr:uid="{00000000-0005-0000-0000-00002E410000}"/>
    <cellStyle name="Normal 14 3 2 3 7 3" xfId="28794" xr:uid="{00000000-0005-0000-0000-00002F410000}"/>
    <cellStyle name="Normal 14 3 2 3 8" xfId="14411" xr:uid="{00000000-0005-0000-0000-000030410000}"/>
    <cellStyle name="Normal 14 3 2 3 8 2" xfId="49629" xr:uid="{00000000-0005-0000-0000-000031410000}"/>
    <cellStyle name="Normal 14 3 2 3 9" xfId="38808" xr:uid="{00000000-0005-0000-0000-000032410000}"/>
    <cellStyle name="Normal 14 3 2 4" xfId="2685" xr:uid="{00000000-0005-0000-0000-000033410000}"/>
    <cellStyle name="Normal 14 3 2 4 10" xfId="26209" xr:uid="{00000000-0005-0000-0000-000034410000}"/>
    <cellStyle name="Normal 14 3 2 4 11" xfId="60613" xr:uid="{00000000-0005-0000-0000-000035410000}"/>
    <cellStyle name="Normal 14 3 2 4 2" xfId="4510" xr:uid="{00000000-0005-0000-0000-000036410000}"/>
    <cellStyle name="Normal 14 3 2 4 2 2" xfId="17156" xr:uid="{00000000-0005-0000-0000-000037410000}"/>
    <cellStyle name="Normal 14 3 2 4 2 2 2" xfId="52372" xr:uid="{00000000-0005-0000-0000-000038410000}"/>
    <cellStyle name="Normal 14 3 2 4 2 3" xfId="39775" xr:uid="{00000000-0005-0000-0000-000039410000}"/>
    <cellStyle name="Normal 14 3 2 4 2 4" xfId="29761" xr:uid="{00000000-0005-0000-0000-00003A410000}"/>
    <cellStyle name="Normal 14 3 2 4 3" xfId="5980" xr:uid="{00000000-0005-0000-0000-00003B410000}"/>
    <cellStyle name="Normal 14 3 2 4 3 2" xfId="18610" xr:uid="{00000000-0005-0000-0000-00003C410000}"/>
    <cellStyle name="Normal 14 3 2 4 3 2 2" xfId="53826" xr:uid="{00000000-0005-0000-0000-00003D410000}"/>
    <cellStyle name="Normal 14 3 2 4 3 3" xfId="41229" xr:uid="{00000000-0005-0000-0000-00003E410000}"/>
    <cellStyle name="Normal 14 3 2 4 3 4" xfId="31215" xr:uid="{00000000-0005-0000-0000-00003F410000}"/>
    <cellStyle name="Normal 14 3 2 4 4" xfId="7439" xr:uid="{00000000-0005-0000-0000-000040410000}"/>
    <cellStyle name="Normal 14 3 2 4 4 2" xfId="20064" xr:uid="{00000000-0005-0000-0000-000041410000}"/>
    <cellStyle name="Normal 14 3 2 4 4 2 2" xfId="55280" xr:uid="{00000000-0005-0000-0000-000042410000}"/>
    <cellStyle name="Normal 14 3 2 4 4 3" xfId="42683" xr:uid="{00000000-0005-0000-0000-000043410000}"/>
    <cellStyle name="Normal 14 3 2 4 4 4" xfId="32669" xr:uid="{00000000-0005-0000-0000-000044410000}"/>
    <cellStyle name="Normal 14 3 2 4 5" xfId="9220" xr:uid="{00000000-0005-0000-0000-000045410000}"/>
    <cellStyle name="Normal 14 3 2 4 5 2" xfId="21840" xr:uid="{00000000-0005-0000-0000-000046410000}"/>
    <cellStyle name="Normal 14 3 2 4 5 2 2" xfId="57056" xr:uid="{00000000-0005-0000-0000-000047410000}"/>
    <cellStyle name="Normal 14 3 2 4 5 3" xfId="44459" xr:uid="{00000000-0005-0000-0000-000048410000}"/>
    <cellStyle name="Normal 14 3 2 4 5 4" xfId="34445" xr:uid="{00000000-0005-0000-0000-000049410000}"/>
    <cellStyle name="Normal 14 3 2 4 6" xfId="11013" xr:uid="{00000000-0005-0000-0000-00004A410000}"/>
    <cellStyle name="Normal 14 3 2 4 6 2" xfId="23616" xr:uid="{00000000-0005-0000-0000-00004B410000}"/>
    <cellStyle name="Normal 14 3 2 4 6 2 2" xfId="58832" xr:uid="{00000000-0005-0000-0000-00004C410000}"/>
    <cellStyle name="Normal 14 3 2 4 6 3" xfId="46235" xr:uid="{00000000-0005-0000-0000-00004D410000}"/>
    <cellStyle name="Normal 14 3 2 4 6 4" xfId="36221" xr:uid="{00000000-0005-0000-0000-00004E410000}"/>
    <cellStyle name="Normal 14 3 2 4 7" xfId="15380" xr:uid="{00000000-0005-0000-0000-00004F410000}"/>
    <cellStyle name="Normal 14 3 2 4 7 2" xfId="50596" xr:uid="{00000000-0005-0000-0000-000050410000}"/>
    <cellStyle name="Normal 14 3 2 4 7 3" xfId="27985" xr:uid="{00000000-0005-0000-0000-000051410000}"/>
    <cellStyle name="Normal 14 3 2 4 8" xfId="13602" xr:uid="{00000000-0005-0000-0000-000052410000}"/>
    <cellStyle name="Normal 14 3 2 4 8 2" xfId="48820" xr:uid="{00000000-0005-0000-0000-000053410000}"/>
    <cellStyle name="Normal 14 3 2 4 9" xfId="37999" xr:uid="{00000000-0005-0000-0000-000054410000}"/>
    <cellStyle name="Normal 14 3 2 5" xfId="3848" xr:uid="{00000000-0005-0000-0000-000055410000}"/>
    <cellStyle name="Normal 14 3 2 5 2" xfId="8571" xr:uid="{00000000-0005-0000-0000-000056410000}"/>
    <cellStyle name="Normal 14 3 2 5 2 2" xfId="21196" xr:uid="{00000000-0005-0000-0000-000057410000}"/>
    <cellStyle name="Normal 14 3 2 5 2 2 2" xfId="56412" xr:uid="{00000000-0005-0000-0000-000058410000}"/>
    <cellStyle name="Normal 14 3 2 5 2 3" xfId="43815" xr:uid="{00000000-0005-0000-0000-000059410000}"/>
    <cellStyle name="Normal 14 3 2 5 2 4" xfId="33801" xr:uid="{00000000-0005-0000-0000-00005A410000}"/>
    <cellStyle name="Normal 14 3 2 5 3" xfId="10352" xr:uid="{00000000-0005-0000-0000-00005B410000}"/>
    <cellStyle name="Normal 14 3 2 5 3 2" xfId="22972" xr:uid="{00000000-0005-0000-0000-00005C410000}"/>
    <cellStyle name="Normal 14 3 2 5 3 2 2" xfId="58188" xr:uid="{00000000-0005-0000-0000-00005D410000}"/>
    <cellStyle name="Normal 14 3 2 5 3 3" xfId="45591" xr:uid="{00000000-0005-0000-0000-00005E410000}"/>
    <cellStyle name="Normal 14 3 2 5 3 4" xfId="35577" xr:uid="{00000000-0005-0000-0000-00005F410000}"/>
    <cellStyle name="Normal 14 3 2 5 4" xfId="12147" xr:uid="{00000000-0005-0000-0000-000060410000}"/>
    <cellStyle name="Normal 14 3 2 5 4 2" xfId="24748" xr:uid="{00000000-0005-0000-0000-000061410000}"/>
    <cellStyle name="Normal 14 3 2 5 4 2 2" xfId="59964" xr:uid="{00000000-0005-0000-0000-000062410000}"/>
    <cellStyle name="Normal 14 3 2 5 4 3" xfId="47367" xr:uid="{00000000-0005-0000-0000-000063410000}"/>
    <cellStyle name="Normal 14 3 2 5 4 4" xfId="37353" xr:uid="{00000000-0005-0000-0000-000064410000}"/>
    <cellStyle name="Normal 14 3 2 5 5" xfId="16512" xr:uid="{00000000-0005-0000-0000-000065410000}"/>
    <cellStyle name="Normal 14 3 2 5 5 2" xfId="51728" xr:uid="{00000000-0005-0000-0000-000066410000}"/>
    <cellStyle name="Normal 14 3 2 5 5 3" xfId="29117" xr:uid="{00000000-0005-0000-0000-000067410000}"/>
    <cellStyle name="Normal 14 3 2 5 6" xfId="14734" xr:uid="{00000000-0005-0000-0000-000068410000}"/>
    <cellStyle name="Normal 14 3 2 5 6 2" xfId="49952" xr:uid="{00000000-0005-0000-0000-000069410000}"/>
    <cellStyle name="Normal 14 3 2 5 7" xfId="39131" xr:uid="{00000000-0005-0000-0000-00006A410000}"/>
    <cellStyle name="Normal 14 3 2 5 8" xfId="27341" xr:uid="{00000000-0005-0000-0000-00006B410000}"/>
    <cellStyle name="Normal 14 3 2 6" xfId="4188" xr:uid="{00000000-0005-0000-0000-00006C410000}"/>
    <cellStyle name="Normal 14 3 2 6 2" xfId="16834" xr:uid="{00000000-0005-0000-0000-00006D410000}"/>
    <cellStyle name="Normal 14 3 2 6 2 2" xfId="52050" xr:uid="{00000000-0005-0000-0000-00006E410000}"/>
    <cellStyle name="Normal 14 3 2 6 2 3" xfId="29439" xr:uid="{00000000-0005-0000-0000-00006F410000}"/>
    <cellStyle name="Normal 14 3 2 6 3" xfId="13280" xr:uid="{00000000-0005-0000-0000-000070410000}"/>
    <cellStyle name="Normal 14 3 2 6 3 2" xfId="48498" xr:uid="{00000000-0005-0000-0000-000071410000}"/>
    <cellStyle name="Normal 14 3 2 6 4" xfId="39453" xr:uid="{00000000-0005-0000-0000-000072410000}"/>
    <cellStyle name="Normal 14 3 2 6 5" xfId="25887" xr:uid="{00000000-0005-0000-0000-000073410000}"/>
    <cellStyle name="Normal 14 3 2 7" xfId="5658" xr:uid="{00000000-0005-0000-0000-000074410000}"/>
    <cellStyle name="Normal 14 3 2 7 2" xfId="18288" xr:uid="{00000000-0005-0000-0000-000075410000}"/>
    <cellStyle name="Normal 14 3 2 7 2 2" xfId="53504" xr:uid="{00000000-0005-0000-0000-000076410000}"/>
    <cellStyle name="Normal 14 3 2 7 3" xfId="40907" xr:uid="{00000000-0005-0000-0000-000077410000}"/>
    <cellStyle name="Normal 14 3 2 7 4" xfId="30893" xr:uid="{00000000-0005-0000-0000-000078410000}"/>
    <cellStyle name="Normal 14 3 2 8" xfId="7117" xr:uid="{00000000-0005-0000-0000-000079410000}"/>
    <cellStyle name="Normal 14 3 2 8 2" xfId="19742" xr:uid="{00000000-0005-0000-0000-00007A410000}"/>
    <cellStyle name="Normal 14 3 2 8 2 2" xfId="54958" xr:uid="{00000000-0005-0000-0000-00007B410000}"/>
    <cellStyle name="Normal 14 3 2 8 3" xfId="42361" xr:uid="{00000000-0005-0000-0000-00007C410000}"/>
    <cellStyle name="Normal 14 3 2 8 4" xfId="32347" xr:uid="{00000000-0005-0000-0000-00007D410000}"/>
    <cellStyle name="Normal 14 3 2 9" xfId="8898" xr:uid="{00000000-0005-0000-0000-00007E410000}"/>
    <cellStyle name="Normal 14 3 2 9 2" xfId="21518" xr:uid="{00000000-0005-0000-0000-00007F410000}"/>
    <cellStyle name="Normal 14 3 2 9 2 2" xfId="56734" xr:uid="{00000000-0005-0000-0000-000080410000}"/>
    <cellStyle name="Normal 14 3 2 9 3" xfId="44137" xr:uid="{00000000-0005-0000-0000-000081410000}"/>
    <cellStyle name="Normal 14 3 2 9 4" xfId="34123" xr:uid="{00000000-0005-0000-0000-000082410000}"/>
    <cellStyle name="Normal 14 3 3" xfId="3033" xr:uid="{00000000-0005-0000-0000-000083410000}"/>
    <cellStyle name="Normal 14 3 3 10" xfId="25405" xr:uid="{00000000-0005-0000-0000-000084410000}"/>
    <cellStyle name="Normal 14 3 3 11" xfId="60940" xr:uid="{00000000-0005-0000-0000-000085410000}"/>
    <cellStyle name="Normal 14 3 3 2" xfId="4837" xr:uid="{00000000-0005-0000-0000-000086410000}"/>
    <cellStyle name="Normal 14 3 3 2 2" xfId="17483" xr:uid="{00000000-0005-0000-0000-000087410000}"/>
    <cellStyle name="Normal 14 3 3 2 2 2" xfId="52699" xr:uid="{00000000-0005-0000-0000-000088410000}"/>
    <cellStyle name="Normal 14 3 3 2 2 3" xfId="30088" xr:uid="{00000000-0005-0000-0000-000089410000}"/>
    <cellStyle name="Normal 14 3 3 2 3" xfId="13929" xr:uid="{00000000-0005-0000-0000-00008A410000}"/>
    <cellStyle name="Normal 14 3 3 2 3 2" xfId="49147" xr:uid="{00000000-0005-0000-0000-00008B410000}"/>
    <cellStyle name="Normal 14 3 3 2 4" xfId="40102" xr:uid="{00000000-0005-0000-0000-00008C410000}"/>
    <cellStyle name="Normal 14 3 3 2 5" xfId="26536" xr:uid="{00000000-0005-0000-0000-00008D410000}"/>
    <cellStyle name="Normal 14 3 3 3" xfId="6307" xr:uid="{00000000-0005-0000-0000-00008E410000}"/>
    <cellStyle name="Normal 14 3 3 3 2" xfId="18937" xr:uid="{00000000-0005-0000-0000-00008F410000}"/>
    <cellStyle name="Normal 14 3 3 3 2 2" xfId="54153" xr:uid="{00000000-0005-0000-0000-000090410000}"/>
    <cellStyle name="Normal 14 3 3 3 3" xfId="41556" xr:uid="{00000000-0005-0000-0000-000091410000}"/>
    <cellStyle name="Normal 14 3 3 3 4" xfId="31542" xr:uid="{00000000-0005-0000-0000-000092410000}"/>
    <cellStyle name="Normal 14 3 3 4" xfId="7766" xr:uid="{00000000-0005-0000-0000-000093410000}"/>
    <cellStyle name="Normal 14 3 3 4 2" xfId="20391" xr:uid="{00000000-0005-0000-0000-000094410000}"/>
    <cellStyle name="Normal 14 3 3 4 2 2" xfId="55607" xr:uid="{00000000-0005-0000-0000-000095410000}"/>
    <cellStyle name="Normal 14 3 3 4 3" xfId="43010" xr:uid="{00000000-0005-0000-0000-000096410000}"/>
    <cellStyle name="Normal 14 3 3 4 4" xfId="32996" xr:uid="{00000000-0005-0000-0000-000097410000}"/>
    <cellStyle name="Normal 14 3 3 5" xfId="9547" xr:uid="{00000000-0005-0000-0000-000098410000}"/>
    <cellStyle name="Normal 14 3 3 5 2" xfId="22167" xr:uid="{00000000-0005-0000-0000-000099410000}"/>
    <cellStyle name="Normal 14 3 3 5 2 2" xfId="57383" xr:uid="{00000000-0005-0000-0000-00009A410000}"/>
    <cellStyle name="Normal 14 3 3 5 3" xfId="44786" xr:uid="{00000000-0005-0000-0000-00009B410000}"/>
    <cellStyle name="Normal 14 3 3 5 4" xfId="34772" xr:uid="{00000000-0005-0000-0000-00009C410000}"/>
    <cellStyle name="Normal 14 3 3 6" xfId="11340" xr:uid="{00000000-0005-0000-0000-00009D410000}"/>
    <cellStyle name="Normal 14 3 3 6 2" xfId="23943" xr:uid="{00000000-0005-0000-0000-00009E410000}"/>
    <cellStyle name="Normal 14 3 3 6 2 2" xfId="59159" xr:uid="{00000000-0005-0000-0000-00009F410000}"/>
    <cellStyle name="Normal 14 3 3 6 3" xfId="46562" xr:uid="{00000000-0005-0000-0000-0000A0410000}"/>
    <cellStyle name="Normal 14 3 3 6 4" xfId="36548" xr:uid="{00000000-0005-0000-0000-0000A1410000}"/>
    <cellStyle name="Normal 14 3 3 7" xfId="15707" xr:uid="{00000000-0005-0000-0000-0000A2410000}"/>
    <cellStyle name="Normal 14 3 3 7 2" xfId="50923" xr:uid="{00000000-0005-0000-0000-0000A3410000}"/>
    <cellStyle name="Normal 14 3 3 7 3" xfId="28312" xr:uid="{00000000-0005-0000-0000-0000A4410000}"/>
    <cellStyle name="Normal 14 3 3 8" xfId="12798" xr:uid="{00000000-0005-0000-0000-0000A5410000}"/>
    <cellStyle name="Normal 14 3 3 8 2" xfId="48016" xr:uid="{00000000-0005-0000-0000-0000A6410000}"/>
    <cellStyle name="Normal 14 3 3 9" xfId="38326" xr:uid="{00000000-0005-0000-0000-0000A7410000}"/>
    <cellStyle name="Normal 14 3 4" xfId="2861" xr:uid="{00000000-0005-0000-0000-0000A8410000}"/>
    <cellStyle name="Normal 14 3 4 10" xfId="25246" xr:uid="{00000000-0005-0000-0000-0000A9410000}"/>
    <cellStyle name="Normal 14 3 4 11" xfId="60781" xr:uid="{00000000-0005-0000-0000-0000AA410000}"/>
    <cellStyle name="Normal 14 3 4 2" xfId="4678" xr:uid="{00000000-0005-0000-0000-0000AB410000}"/>
    <cellStyle name="Normal 14 3 4 2 2" xfId="17324" xr:uid="{00000000-0005-0000-0000-0000AC410000}"/>
    <cellStyle name="Normal 14 3 4 2 2 2" xfId="52540" xr:uid="{00000000-0005-0000-0000-0000AD410000}"/>
    <cellStyle name="Normal 14 3 4 2 2 3" xfId="29929" xr:uid="{00000000-0005-0000-0000-0000AE410000}"/>
    <cellStyle name="Normal 14 3 4 2 3" xfId="13770" xr:uid="{00000000-0005-0000-0000-0000AF410000}"/>
    <cellStyle name="Normal 14 3 4 2 3 2" xfId="48988" xr:uid="{00000000-0005-0000-0000-0000B0410000}"/>
    <cellStyle name="Normal 14 3 4 2 4" xfId="39943" xr:uid="{00000000-0005-0000-0000-0000B1410000}"/>
    <cellStyle name="Normal 14 3 4 2 5" xfId="26377" xr:uid="{00000000-0005-0000-0000-0000B2410000}"/>
    <cellStyle name="Normal 14 3 4 3" xfId="6148" xr:uid="{00000000-0005-0000-0000-0000B3410000}"/>
    <cellStyle name="Normal 14 3 4 3 2" xfId="18778" xr:uid="{00000000-0005-0000-0000-0000B4410000}"/>
    <cellStyle name="Normal 14 3 4 3 2 2" xfId="53994" xr:uid="{00000000-0005-0000-0000-0000B5410000}"/>
    <cellStyle name="Normal 14 3 4 3 3" xfId="41397" xr:uid="{00000000-0005-0000-0000-0000B6410000}"/>
    <cellStyle name="Normal 14 3 4 3 4" xfId="31383" xr:uid="{00000000-0005-0000-0000-0000B7410000}"/>
    <cellStyle name="Normal 14 3 4 4" xfId="7607" xr:uid="{00000000-0005-0000-0000-0000B8410000}"/>
    <cellStyle name="Normal 14 3 4 4 2" xfId="20232" xr:uid="{00000000-0005-0000-0000-0000B9410000}"/>
    <cellStyle name="Normal 14 3 4 4 2 2" xfId="55448" xr:uid="{00000000-0005-0000-0000-0000BA410000}"/>
    <cellStyle name="Normal 14 3 4 4 3" xfId="42851" xr:uid="{00000000-0005-0000-0000-0000BB410000}"/>
    <cellStyle name="Normal 14 3 4 4 4" xfId="32837" xr:uid="{00000000-0005-0000-0000-0000BC410000}"/>
    <cellStyle name="Normal 14 3 4 5" xfId="9388" xr:uid="{00000000-0005-0000-0000-0000BD410000}"/>
    <cellStyle name="Normal 14 3 4 5 2" xfId="22008" xr:uid="{00000000-0005-0000-0000-0000BE410000}"/>
    <cellStyle name="Normal 14 3 4 5 2 2" xfId="57224" xr:uid="{00000000-0005-0000-0000-0000BF410000}"/>
    <cellStyle name="Normal 14 3 4 5 3" xfId="44627" xr:uid="{00000000-0005-0000-0000-0000C0410000}"/>
    <cellStyle name="Normal 14 3 4 5 4" xfId="34613" xr:uid="{00000000-0005-0000-0000-0000C1410000}"/>
    <cellStyle name="Normal 14 3 4 6" xfId="11181" xr:uid="{00000000-0005-0000-0000-0000C2410000}"/>
    <cellStyle name="Normal 14 3 4 6 2" xfId="23784" xr:uid="{00000000-0005-0000-0000-0000C3410000}"/>
    <cellStyle name="Normal 14 3 4 6 2 2" xfId="59000" xr:uid="{00000000-0005-0000-0000-0000C4410000}"/>
    <cellStyle name="Normal 14 3 4 6 3" xfId="46403" xr:uid="{00000000-0005-0000-0000-0000C5410000}"/>
    <cellStyle name="Normal 14 3 4 6 4" xfId="36389" xr:uid="{00000000-0005-0000-0000-0000C6410000}"/>
    <cellStyle name="Normal 14 3 4 7" xfId="15548" xr:uid="{00000000-0005-0000-0000-0000C7410000}"/>
    <cellStyle name="Normal 14 3 4 7 2" xfId="50764" xr:uid="{00000000-0005-0000-0000-0000C8410000}"/>
    <cellStyle name="Normal 14 3 4 7 3" xfId="28153" xr:uid="{00000000-0005-0000-0000-0000C9410000}"/>
    <cellStyle name="Normal 14 3 4 8" xfId="12639" xr:uid="{00000000-0005-0000-0000-0000CA410000}"/>
    <cellStyle name="Normal 14 3 4 8 2" xfId="47857" xr:uid="{00000000-0005-0000-0000-0000CB410000}"/>
    <cellStyle name="Normal 14 3 4 9" xfId="38167" xr:uid="{00000000-0005-0000-0000-0000CC410000}"/>
    <cellStyle name="Normal 14 3 5" xfId="3369" xr:uid="{00000000-0005-0000-0000-0000CD410000}"/>
    <cellStyle name="Normal 14 3 5 10" xfId="26864" xr:uid="{00000000-0005-0000-0000-0000CE410000}"/>
    <cellStyle name="Normal 14 3 5 11" xfId="61268" xr:uid="{00000000-0005-0000-0000-0000CF410000}"/>
    <cellStyle name="Normal 14 3 5 2" xfId="5165" xr:uid="{00000000-0005-0000-0000-0000D0410000}"/>
    <cellStyle name="Normal 14 3 5 2 2" xfId="17811" xr:uid="{00000000-0005-0000-0000-0000D1410000}"/>
    <cellStyle name="Normal 14 3 5 2 2 2" xfId="53027" xr:uid="{00000000-0005-0000-0000-0000D2410000}"/>
    <cellStyle name="Normal 14 3 5 2 3" xfId="40430" xr:uid="{00000000-0005-0000-0000-0000D3410000}"/>
    <cellStyle name="Normal 14 3 5 2 4" xfId="30416" xr:uid="{00000000-0005-0000-0000-0000D4410000}"/>
    <cellStyle name="Normal 14 3 5 3" xfId="6635" xr:uid="{00000000-0005-0000-0000-0000D5410000}"/>
    <cellStyle name="Normal 14 3 5 3 2" xfId="19265" xr:uid="{00000000-0005-0000-0000-0000D6410000}"/>
    <cellStyle name="Normal 14 3 5 3 2 2" xfId="54481" xr:uid="{00000000-0005-0000-0000-0000D7410000}"/>
    <cellStyle name="Normal 14 3 5 3 3" xfId="41884" xr:uid="{00000000-0005-0000-0000-0000D8410000}"/>
    <cellStyle name="Normal 14 3 5 3 4" xfId="31870" xr:uid="{00000000-0005-0000-0000-0000D9410000}"/>
    <cellStyle name="Normal 14 3 5 4" xfId="8094" xr:uid="{00000000-0005-0000-0000-0000DA410000}"/>
    <cellStyle name="Normal 14 3 5 4 2" xfId="20719" xr:uid="{00000000-0005-0000-0000-0000DB410000}"/>
    <cellStyle name="Normal 14 3 5 4 2 2" xfId="55935" xr:uid="{00000000-0005-0000-0000-0000DC410000}"/>
    <cellStyle name="Normal 14 3 5 4 3" xfId="43338" xr:uid="{00000000-0005-0000-0000-0000DD410000}"/>
    <cellStyle name="Normal 14 3 5 4 4" xfId="33324" xr:uid="{00000000-0005-0000-0000-0000DE410000}"/>
    <cellStyle name="Normal 14 3 5 5" xfId="9875" xr:uid="{00000000-0005-0000-0000-0000DF410000}"/>
    <cellStyle name="Normal 14 3 5 5 2" xfId="22495" xr:uid="{00000000-0005-0000-0000-0000E0410000}"/>
    <cellStyle name="Normal 14 3 5 5 2 2" xfId="57711" xr:uid="{00000000-0005-0000-0000-0000E1410000}"/>
    <cellStyle name="Normal 14 3 5 5 3" xfId="45114" xr:uid="{00000000-0005-0000-0000-0000E2410000}"/>
    <cellStyle name="Normal 14 3 5 5 4" xfId="35100" xr:uid="{00000000-0005-0000-0000-0000E3410000}"/>
    <cellStyle name="Normal 14 3 5 6" xfId="11668" xr:uid="{00000000-0005-0000-0000-0000E4410000}"/>
    <cellStyle name="Normal 14 3 5 6 2" xfId="24271" xr:uid="{00000000-0005-0000-0000-0000E5410000}"/>
    <cellStyle name="Normal 14 3 5 6 2 2" xfId="59487" xr:uid="{00000000-0005-0000-0000-0000E6410000}"/>
    <cellStyle name="Normal 14 3 5 6 3" xfId="46890" xr:uid="{00000000-0005-0000-0000-0000E7410000}"/>
    <cellStyle name="Normal 14 3 5 6 4" xfId="36876" xr:uid="{00000000-0005-0000-0000-0000E8410000}"/>
    <cellStyle name="Normal 14 3 5 7" xfId="16035" xr:uid="{00000000-0005-0000-0000-0000E9410000}"/>
    <cellStyle name="Normal 14 3 5 7 2" xfId="51251" xr:uid="{00000000-0005-0000-0000-0000EA410000}"/>
    <cellStyle name="Normal 14 3 5 7 3" xfId="28640" xr:uid="{00000000-0005-0000-0000-0000EB410000}"/>
    <cellStyle name="Normal 14 3 5 8" xfId="14257" xr:uid="{00000000-0005-0000-0000-0000EC410000}"/>
    <cellStyle name="Normal 14 3 5 8 2" xfId="49475" xr:uid="{00000000-0005-0000-0000-0000ED410000}"/>
    <cellStyle name="Normal 14 3 5 9" xfId="38654" xr:uid="{00000000-0005-0000-0000-0000EE410000}"/>
    <cellStyle name="Normal 14 3 6" xfId="2530" xr:uid="{00000000-0005-0000-0000-0000EF410000}"/>
    <cellStyle name="Normal 14 3 6 10" xfId="26055" xr:uid="{00000000-0005-0000-0000-0000F0410000}"/>
    <cellStyle name="Normal 14 3 6 11" xfId="60459" xr:uid="{00000000-0005-0000-0000-0000F1410000}"/>
    <cellStyle name="Normal 14 3 6 2" xfId="4356" xr:uid="{00000000-0005-0000-0000-0000F2410000}"/>
    <cellStyle name="Normal 14 3 6 2 2" xfId="17002" xr:uid="{00000000-0005-0000-0000-0000F3410000}"/>
    <cellStyle name="Normal 14 3 6 2 2 2" xfId="52218" xr:uid="{00000000-0005-0000-0000-0000F4410000}"/>
    <cellStyle name="Normal 14 3 6 2 3" xfId="39621" xr:uid="{00000000-0005-0000-0000-0000F5410000}"/>
    <cellStyle name="Normal 14 3 6 2 4" xfId="29607" xr:uid="{00000000-0005-0000-0000-0000F6410000}"/>
    <cellStyle name="Normal 14 3 6 3" xfId="5826" xr:uid="{00000000-0005-0000-0000-0000F7410000}"/>
    <cellStyle name="Normal 14 3 6 3 2" xfId="18456" xr:uid="{00000000-0005-0000-0000-0000F8410000}"/>
    <cellStyle name="Normal 14 3 6 3 2 2" xfId="53672" xr:uid="{00000000-0005-0000-0000-0000F9410000}"/>
    <cellStyle name="Normal 14 3 6 3 3" xfId="41075" xr:uid="{00000000-0005-0000-0000-0000FA410000}"/>
    <cellStyle name="Normal 14 3 6 3 4" xfId="31061" xr:uid="{00000000-0005-0000-0000-0000FB410000}"/>
    <cellStyle name="Normal 14 3 6 4" xfId="7285" xr:uid="{00000000-0005-0000-0000-0000FC410000}"/>
    <cellStyle name="Normal 14 3 6 4 2" xfId="19910" xr:uid="{00000000-0005-0000-0000-0000FD410000}"/>
    <cellStyle name="Normal 14 3 6 4 2 2" xfId="55126" xr:uid="{00000000-0005-0000-0000-0000FE410000}"/>
    <cellStyle name="Normal 14 3 6 4 3" xfId="42529" xr:uid="{00000000-0005-0000-0000-0000FF410000}"/>
    <cellStyle name="Normal 14 3 6 4 4" xfId="32515" xr:uid="{00000000-0005-0000-0000-000000420000}"/>
    <cellStyle name="Normal 14 3 6 5" xfId="9066" xr:uid="{00000000-0005-0000-0000-000001420000}"/>
    <cellStyle name="Normal 14 3 6 5 2" xfId="21686" xr:uid="{00000000-0005-0000-0000-000002420000}"/>
    <cellStyle name="Normal 14 3 6 5 2 2" xfId="56902" xr:uid="{00000000-0005-0000-0000-000003420000}"/>
    <cellStyle name="Normal 14 3 6 5 3" xfId="44305" xr:uid="{00000000-0005-0000-0000-000004420000}"/>
    <cellStyle name="Normal 14 3 6 5 4" xfId="34291" xr:uid="{00000000-0005-0000-0000-000005420000}"/>
    <cellStyle name="Normal 14 3 6 6" xfId="10859" xr:uid="{00000000-0005-0000-0000-000006420000}"/>
    <cellStyle name="Normal 14 3 6 6 2" xfId="23462" xr:uid="{00000000-0005-0000-0000-000007420000}"/>
    <cellStyle name="Normal 14 3 6 6 2 2" xfId="58678" xr:uid="{00000000-0005-0000-0000-000008420000}"/>
    <cellStyle name="Normal 14 3 6 6 3" xfId="46081" xr:uid="{00000000-0005-0000-0000-000009420000}"/>
    <cellStyle name="Normal 14 3 6 6 4" xfId="36067" xr:uid="{00000000-0005-0000-0000-00000A420000}"/>
    <cellStyle name="Normal 14 3 6 7" xfId="15226" xr:uid="{00000000-0005-0000-0000-00000B420000}"/>
    <cellStyle name="Normal 14 3 6 7 2" xfId="50442" xr:uid="{00000000-0005-0000-0000-00000C420000}"/>
    <cellStyle name="Normal 14 3 6 7 3" xfId="27831" xr:uid="{00000000-0005-0000-0000-00000D420000}"/>
    <cellStyle name="Normal 14 3 6 8" xfId="13448" xr:uid="{00000000-0005-0000-0000-00000E420000}"/>
    <cellStyle name="Normal 14 3 6 8 2" xfId="48666" xr:uid="{00000000-0005-0000-0000-00000F420000}"/>
    <cellStyle name="Normal 14 3 6 9" xfId="37845" xr:uid="{00000000-0005-0000-0000-000010420000}"/>
    <cellStyle name="Normal 14 3 7" xfId="3693" xr:uid="{00000000-0005-0000-0000-000011420000}"/>
    <cellStyle name="Normal 14 3 7 2" xfId="8417" xr:uid="{00000000-0005-0000-0000-000012420000}"/>
    <cellStyle name="Normal 14 3 7 2 2" xfId="21042" xr:uid="{00000000-0005-0000-0000-000013420000}"/>
    <cellStyle name="Normal 14 3 7 2 2 2" xfId="56258" xr:uid="{00000000-0005-0000-0000-000014420000}"/>
    <cellStyle name="Normal 14 3 7 2 3" xfId="43661" xr:uid="{00000000-0005-0000-0000-000015420000}"/>
    <cellStyle name="Normal 14 3 7 2 4" xfId="33647" xr:uid="{00000000-0005-0000-0000-000016420000}"/>
    <cellStyle name="Normal 14 3 7 3" xfId="10198" xr:uid="{00000000-0005-0000-0000-000017420000}"/>
    <cellStyle name="Normal 14 3 7 3 2" xfId="22818" xr:uid="{00000000-0005-0000-0000-000018420000}"/>
    <cellStyle name="Normal 14 3 7 3 2 2" xfId="58034" xr:uid="{00000000-0005-0000-0000-000019420000}"/>
    <cellStyle name="Normal 14 3 7 3 3" xfId="45437" xr:uid="{00000000-0005-0000-0000-00001A420000}"/>
    <cellStyle name="Normal 14 3 7 3 4" xfId="35423" xr:uid="{00000000-0005-0000-0000-00001B420000}"/>
    <cellStyle name="Normal 14 3 7 4" xfId="11993" xr:uid="{00000000-0005-0000-0000-00001C420000}"/>
    <cellStyle name="Normal 14 3 7 4 2" xfId="24594" xr:uid="{00000000-0005-0000-0000-00001D420000}"/>
    <cellStyle name="Normal 14 3 7 4 2 2" xfId="59810" xr:uid="{00000000-0005-0000-0000-00001E420000}"/>
    <cellStyle name="Normal 14 3 7 4 3" xfId="47213" xr:uid="{00000000-0005-0000-0000-00001F420000}"/>
    <cellStyle name="Normal 14 3 7 4 4" xfId="37199" xr:uid="{00000000-0005-0000-0000-000020420000}"/>
    <cellStyle name="Normal 14 3 7 5" xfId="16358" xr:uid="{00000000-0005-0000-0000-000021420000}"/>
    <cellStyle name="Normal 14 3 7 5 2" xfId="51574" xr:uid="{00000000-0005-0000-0000-000022420000}"/>
    <cellStyle name="Normal 14 3 7 5 3" xfId="28963" xr:uid="{00000000-0005-0000-0000-000023420000}"/>
    <cellStyle name="Normal 14 3 7 6" xfId="14580" xr:uid="{00000000-0005-0000-0000-000024420000}"/>
    <cellStyle name="Normal 14 3 7 6 2" xfId="49798" xr:uid="{00000000-0005-0000-0000-000025420000}"/>
    <cellStyle name="Normal 14 3 7 7" xfId="38977" xr:uid="{00000000-0005-0000-0000-000026420000}"/>
    <cellStyle name="Normal 14 3 7 8" xfId="27187" xr:uid="{00000000-0005-0000-0000-000027420000}"/>
    <cellStyle name="Normal 14 3 8" xfId="4029" xr:uid="{00000000-0005-0000-0000-000028420000}"/>
    <cellStyle name="Normal 14 3 8 2" xfId="16680" xr:uid="{00000000-0005-0000-0000-000029420000}"/>
    <cellStyle name="Normal 14 3 8 2 2" xfId="51896" xr:uid="{00000000-0005-0000-0000-00002A420000}"/>
    <cellStyle name="Normal 14 3 8 2 3" xfId="29285" xr:uid="{00000000-0005-0000-0000-00002B420000}"/>
    <cellStyle name="Normal 14 3 8 3" xfId="13126" xr:uid="{00000000-0005-0000-0000-00002C420000}"/>
    <cellStyle name="Normal 14 3 8 3 2" xfId="48344" xr:uid="{00000000-0005-0000-0000-00002D420000}"/>
    <cellStyle name="Normal 14 3 8 4" xfId="39299" xr:uid="{00000000-0005-0000-0000-00002E420000}"/>
    <cellStyle name="Normal 14 3 8 5" xfId="25733" xr:uid="{00000000-0005-0000-0000-00002F420000}"/>
    <cellStyle name="Normal 14 3 9" xfId="5504" xr:uid="{00000000-0005-0000-0000-000030420000}"/>
    <cellStyle name="Normal 14 3 9 2" xfId="18134" xr:uid="{00000000-0005-0000-0000-000031420000}"/>
    <cellStyle name="Normal 14 3 9 2 2" xfId="53350" xr:uid="{00000000-0005-0000-0000-000032420000}"/>
    <cellStyle name="Normal 14 3 9 3" xfId="40753" xr:uid="{00000000-0005-0000-0000-000033420000}"/>
    <cellStyle name="Normal 14 3 9 4" xfId="30739" xr:uid="{00000000-0005-0000-0000-000034420000}"/>
    <cellStyle name="Normal 14 4" xfId="1034" xr:uid="{00000000-0005-0000-0000-000035420000}"/>
    <cellStyle name="Normal 14 4 10" xfId="10541" xr:uid="{00000000-0005-0000-0000-000036420000}"/>
    <cellStyle name="Normal 14 4 10 2" xfId="23152" xr:uid="{00000000-0005-0000-0000-000037420000}"/>
    <cellStyle name="Normal 14 4 10 2 2" xfId="58368" xr:uid="{00000000-0005-0000-0000-000038420000}"/>
    <cellStyle name="Normal 14 4 10 3" xfId="45771" xr:uid="{00000000-0005-0000-0000-000039420000}"/>
    <cellStyle name="Normal 14 4 10 4" xfId="35757" xr:uid="{00000000-0005-0000-0000-00003A420000}"/>
    <cellStyle name="Normal 14 4 11" xfId="14984" xr:uid="{00000000-0005-0000-0000-00003B420000}"/>
    <cellStyle name="Normal 14 4 11 2" xfId="50200" xr:uid="{00000000-0005-0000-0000-00003C420000}"/>
    <cellStyle name="Normal 14 4 11 3" xfId="27589" xr:uid="{00000000-0005-0000-0000-00003D420000}"/>
    <cellStyle name="Normal 14 4 12" xfId="12397" xr:uid="{00000000-0005-0000-0000-00003E420000}"/>
    <cellStyle name="Normal 14 4 12 2" xfId="47615" xr:uid="{00000000-0005-0000-0000-00003F420000}"/>
    <cellStyle name="Normal 14 4 13" xfId="37603" xr:uid="{00000000-0005-0000-0000-000040420000}"/>
    <cellStyle name="Normal 14 4 14" xfId="25004" xr:uid="{00000000-0005-0000-0000-000041420000}"/>
    <cellStyle name="Normal 14 4 15" xfId="60217" xr:uid="{00000000-0005-0000-0000-000042420000}"/>
    <cellStyle name="Normal 14 4 2" xfId="3120" xr:uid="{00000000-0005-0000-0000-000043420000}"/>
    <cellStyle name="Normal 14 4 2 10" xfId="25488" xr:uid="{00000000-0005-0000-0000-000044420000}"/>
    <cellStyle name="Normal 14 4 2 11" xfId="61023" xr:uid="{00000000-0005-0000-0000-000045420000}"/>
    <cellStyle name="Normal 14 4 2 2" xfId="4920" xr:uid="{00000000-0005-0000-0000-000046420000}"/>
    <cellStyle name="Normal 14 4 2 2 2" xfId="17566" xr:uid="{00000000-0005-0000-0000-000047420000}"/>
    <cellStyle name="Normal 14 4 2 2 2 2" xfId="52782" xr:uid="{00000000-0005-0000-0000-000048420000}"/>
    <cellStyle name="Normal 14 4 2 2 2 3" xfId="30171" xr:uid="{00000000-0005-0000-0000-000049420000}"/>
    <cellStyle name="Normal 14 4 2 2 3" xfId="14012" xr:uid="{00000000-0005-0000-0000-00004A420000}"/>
    <cellStyle name="Normal 14 4 2 2 3 2" xfId="49230" xr:uid="{00000000-0005-0000-0000-00004B420000}"/>
    <cellStyle name="Normal 14 4 2 2 4" xfId="40185" xr:uid="{00000000-0005-0000-0000-00004C420000}"/>
    <cellStyle name="Normal 14 4 2 2 5" xfId="26619" xr:uid="{00000000-0005-0000-0000-00004D420000}"/>
    <cellStyle name="Normal 14 4 2 3" xfId="6390" xr:uid="{00000000-0005-0000-0000-00004E420000}"/>
    <cellStyle name="Normal 14 4 2 3 2" xfId="19020" xr:uid="{00000000-0005-0000-0000-00004F420000}"/>
    <cellStyle name="Normal 14 4 2 3 2 2" xfId="54236" xr:uid="{00000000-0005-0000-0000-000050420000}"/>
    <cellStyle name="Normal 14 4 2 3 3" xfId="41639" xr:uid="{00000000-0005-0000-0000-000051420000}"/>
    <cellStyle name="Normal 14 4 2 3 4" xfId="31625" xr:uid="{00000000-0005-0000-0000-000052420000}"/>
    <cellStyle name="Normal 14 4 2 4" xfId="7849" xr:uid="{00000000-0005-0000-0000-000053420000}"/>
    <cellStyle name="Normal 14 4 2 4 2" xfId="20474" xr:uid="{00000000-0005-0000-0000-000054420000}"/>
    <cellStyle name="Normal 14 4 2 4 2 2" xfId="55690" xr:uid="{00000000-0005-0000-0000-000055420000}"/>
    <cellStyle name="Normal 14 4 2 4 3" xfId="43093" xr:uid="{00000000-0005-0000-0000-000056420000}"/>
    <cellStyle name="Normal 14 4 2 4 4" xfId="33079" xr:uid="{00000000-0005-0000-0000-000057420000}"/>
    <cellStyle name="Normal 14 4 2 5" xfId="9630" xr:uid="{00000000-0005-0000-0000-000058420000}"/>
    <cellStyle name="Normal 14 4 2 5 2" xfId="22250" xr:uid="{00000000-0005-0000-0000-000059420000}"/>
    <cellStyle name="Normal 14 4 2 5 2 2" xfId="57466" xr:uid="{00000000-0005-0000-0000-00005A420000}"/>
    <cellStyle name="Normal 14 4 2 5 3" xfId="44869" xr:uid="{00000000-0005-0000-0000-00005B420000}"/>
    <cellStyle name="Normal 14 4 2 5 4" xfId="34855" xr:uid="{00000000-0005-0000-0000-00005C420000}"/>
    <cellStyle name="Normal 14 4 2 6" xfId="11423" xr:uid="{00000000-0005-0000-0000-00005D420000}"/>
    <cellStyle name="Normal 14 4 2 6 2" xfId="24026" xr:uid="{00000000-0005-0000-0000-00005E420000}"/>
    <cellStyle name="Normal 14 4 2 6 2 2" xfId="59242" xr:uid="{00000000-0005-0000-0000-00005F420000}"/>
    <cellStyle name="Normal 14 4 2 6 3" xfId="46645" xr:uid="{00000000-0005-0000-0000-000060420000}"/>
    <cellStyle name="Normal 14 4 2 6 4" xfId="36631" xr:uid="{00000000-0005-0000-0000-000061420000}"/>
    <cellStyle name="Normal 14 4 2 7" xfId="15790" xr:uid="{00000000-0005-0000-0000-000062420000}"/>
    <cellStyle name="Normal 14 4 2 7 2" xfId="51006" xr:uid="{00000000-0005-0000-0000-000063420000}"/>
    <cellStyle name="Normal 14 4 2 7 3" xfId="28395" xr:uid="{00000000-0005-0000-0000-000064420000}"/>
    <cellStyle name="Normal 14 4 2 8" xfId="12881" xr:uid="{00000000-0005-0000-0000-000065420000}"/>
    <cellStyle name="Normal 14 4 2 8 2" xfId="48099" xr:uid="{00000000-0005-0000-0000-000066420000}"/>
    <cellStyle name="Normal 14 4 2 9" xfId="38409" xr:uid="{00000000-0005-0000-0000-000067420000}"/>
    <cellStyle name="Normal 14 4 3" xfId="3449" xr:uid="{00000000-0005-0000-0000-000068420000}"/>
    <cellStyle name="Normal 14 4 3 10" xfId="26944" xr:uid="{00000000-0005-0000-0000-000069420000}"/>
    <cellStyle name="Normal 14 4 3 11" xfId="61348" xr:uid="{00000000-0005-0000-0000-00006A420000}"/>
    <cellStyle name="Normal 14 4 3 2" xfId="5245" xr:uid="{00000000-0005-0000-0000-00006B420000}"/>
    <cellStyle name="Normal 14 4 3 2 2" xfId="17891" xr:uid="{00000000-0005-0000-0000-00006C420000}"/>
    <cellStyle name="Normal 14 4 3 2 2 2" xfId="53107" xr:uid="{00000000-0005-0000-0000-00006D420000}"/>
    <cellStyle name="Normal 14 4 3 2 3" xfId="40510" xr:uid="{00000000-0005-0000-0000-00006E420000}"/>
    <cellStyle name="Normal 14 4 3 2 4" xfId="30496" xr:uid="{00000000-0005-0000-0000-00006F420000}"/>
    <cellStyle name="Normal 14 4 3 3" xfId="6715" xr:uid="{00000000-0005-0000-0000-000070420000}"/>
    <cellStyle name="Normal 14 4 3 3 2" xfId="19345" xr:uid="{00000000-0005-0000-0000-000071420000}"/>
    <cellStyle name="Normal 14 4 3 3 2 2" xfId="54561" xr:uid="{00000000-0005-0000-0000-000072420000}"/>
    <cellStyle name="Normal 14 4 3 3 3" xfId="41964" xr:uid="{00000000-0005-0000-0000-000073420000}"/>
    <cellStyle name="Normal 14 4 3 3 4" xfId="31950" xr:uid="{00000000-0005-0000-0000-000074420000}"/>
    <cellStyle name="Normal 14 4 3 4" xfId="8174" xr:uid="{00000000-0005-0000-0000-000075420000}"/>
    <cellStyle name="Normal 14 4 3 4 2" xfId="20799" xr:uid="{00000000-0005-0000-0000-000076420000}"/>
    <cellStyle name="Normal 14 4 3 4 2 2" xfId="56015" xr:uid="{00000000-0005-0000-0000-000077420000}"/>
    <cellStyle name="Normal 14 4 3 4 3" xfId="43418" xr:uid="{00000000-0005-0000-0000-000078420000}"/>
    <cellStyle name="Normal 14 4 3 4 4" xfId="33404" xr:uid="{00000000-0005-0000-0000-000079420000}"/>
    <cellStyle name="Normal 14 4 3 5" xfId="9955" xr:uid="{00000000-0005-0000-0000-00007A420000}"/>
    <cellStyle name="Normal 14 4 3 5 2" xfId="22575" xr:uid="{00000000-0005-0000-0000-00007B420000}"/>
    <cellStyle name="Normal 14 4 3 5 2 2" xfId="57791" xr:uid="{00000000-0005-0000-0000-00007C420000}"/>
    <cellStyle name="Normal 14 4 3 5 3" xfId="45194" xr:uid="{00000000-0005-0000-0000-00007D420000}"/>
    <cellStyle name="Normal 14 4 3 5 4" xfId="35180" xr:uid="{00000000-0005-0000-0000-00007E420000}"/>
    <cellStyle name="Normal 14 4 3 6" xfId="11748" xr:uid="{00000000-0005-0000-0000-00007F420000}"/>
    <cellStyle name="Normal 14 4 3 6 2" xfId="24351" xr:uid="{00000000-0005-0000-0000-000080420000}"/>
    <cellStyle name="Normal 14 4 3 6 2 2" xfId="59567" xr:uid="{00000000-0005-0000-0000-000081420000}"/>
    <cellStyle name="Normal 14 4 3 6 3" xfId="46970" xr:uid="{00000000-0005-0000-0000-000082420000}"/>
    <cellStyle name="Normal 14 4 3 6 4" xfId="36956" xr:uid="{00000000-0005-0000-0000-000083420000}"/>
    <cellStyle name="Normal 14 4 3 7" xfId="16115" xr:uid="{00000000-0005-0000-0000-000084420000}"/>
    <cellStyle name="Normal 14 4 3 7 2" xfId="51331" xr:uid="{00000000-0005-0000-0000-000085420000}"/>
    <cellStyle name="Normal 14 4 3 7 3" xfId="28720" xr:uid="{00000000-0005-0000-0000-000086420000}"/>
    <cellStyle name="Normal 14 4 3 8" xfId="14337" xr:uid="{00000000-0005-0000-0000-000087420000}"/>
    <cellStyle name="Normal 14 4 3 8 2" xfId="49555" xr:uid="{00000000-0005-0000-0000-000088420000}"/>
    <cellStyle name="Normal 14 4 3 9" xfId="38734" xr:uid="{00000000-0005-0000-0000-000089420000}"/>
    <cellStyle name="Normal 14 4 4" xfId="2611" xr:uid="{00000000-0005-0000-0000-00008A420000}"/>
    <cellStyle name="Normal 14 4 4 10" xfId="26135" xr:uid="{00000000-0005-0000-0000-00008B420000}"/>
    <cellStyle name="Normal 14 4 4 11" xfId="60539" xr:uid="{00000000-0005-0000-0000-00008C420000}"/>
    <cellStyle name="Normal 14 4 4 2" xfId="4436" xr:uid="{00000000-0005-0000-0000-00008D420000}"/>
    <cellStyle name="Normal 14 4 4 2 2" xfId="17082" xr:uid="{00000000-0005-0000-0000-00008E420000}"/>
    <cellStyle name="Normal 14 4 4 2 2 2" xfId="52298" xr:uid="{00000000-0005-0000-0000-00008F420000}"/>
    <cellStyle name="Normal 14 4 4 2 3" xfId="39701" xr:uid="{00000000-0005-0000-0000-000090420000}"/>
    <cellStyle name="Normal 14 4 4 2 4" xfId="29687" xr:uid="{00000000-0005-0000-0000-000091420000}"/>
    <cellStyle name="Normal 14 4 4 3" xfId="5906" xr:uid="{00000000-0005-0000-0000-000092420000}"/>
    <cellStyle name="Normal 14 4 4 3 2" xfId="18536" xr:uid="{00000000-0005-0000-0000-000093420000}"/>
    <cellStyle name="Normal 14 4 4 3 2 2" xfId="53752" xr:uid="{00000000-0005-0000-0000-000094420000}"/>
    <cellStyle name="Normal 14 4 4 3 3" xfId="41155" xr:uid="{00000000-0005-0000-0000-000095420000}"/>
    <cellStyle name="Normal 14 4 4 3 4" xfId="31141" xr:uid="{00000000-0005-0000-0000-000096420000}"/>
    <cellStyle name="Normal 14 4 4 4" xfId="7365" xr:uid="{00000000-0005-0000-0000-000097420000}"/>
    <cellStyle name="Normal 14 4 4 4 2" xfId="19990" xr:uid="{00000000-0005-0000-0000-000098420000}"/>
    <cellStyle name="Normal 14 4 4 4 2 2" xfId="55206" xr:uid="{00000000-0005-0000-0000-000099420000}"/>
    <cellStyle name="Normal 14 4 4 4 3" xfId="42609" xr:uid="{00000000-0005-0000-0000-00009A420000}"/>
    <cellStyle name="Normal 14 4 4 4 4" xfId="32595" xr:uid="{00000000-0005-0000-0000-00009B420000}"/>
    <cellStyle name="Normal 14 4 4 5" xfId="9146" xr:uid="{00000000-0005-0000-0000-00009C420000}"/>
    <cellStyle name="Normal 14 4 4 5 2" xfId="21766" xr:uid="{00000000-0005-0000-0000-00009D420000}"/>
    <cellStyle name="Normal 14 4 4 5 2 2" xfId="56982" xr:uid="{00000000-0005-0000-0000-00009E420000}"/>
    <cellStyle name="Normal 14 4 4 5 3" xfId="44385" xr:uid="{00000000-0005-0000-0000-00009F420000}"/>
    <cellStyle name="Normal 14 4 4 5 4" xfId="34371" xr:uid="{00000000-0005-0000-0000-0000A0420000}"/>
    <cellStyle name="Normal 14 4 4 6" xfId="10939" xr:uid="{00000000-0005-0000-0000-0000A1420000}"/>
    <cellStyle name="Normal 14 4 4 6 2" xfId="23542" xr:uid="{00000000-0005-0000-0000-0000A2420000}"/>
    <cellStyle name="Normal 14 4 4 6 2 2" xfId="58758" xr:uid="{00000000-0005-0000-0000-0000A3420000}"/>
    <cellStyle name="Normal 14 4 4 6 3" xfId="46161" xr:uid="{00000000-0005-0000-0000-0000A4420000}"/>
    <cellStyle name="Normal 14 4 4 6 4" xfId="36147" xr:uid="{00000000-0005-0000-0000-0000A5420000}"/>
    <cellStyle name="Normal 14 4 4 7" xfId="15306" xr:uid="{00000000-0005-0000-0000-0000A6420000}"/>
    <cellStyle name="Normal 14 4 4 7 2" xfId="50522" xr:uid="{00000000-0005-0000-0000-0000A7420000}"/>
    <cellStyle name="Normal 14 4 4 7 3" xfId="27911" xr:uid="{00000000-0005-0000-0000-0000A8420000}"/>
    <cellStyle name="Normal 14 4 4 8" xfId="13528" xr:uid="{00000000-0005-0000-0000-0000A9420000}"/>
    <cellStyle name="Normal 14 4 4 8 2" xfId="48746" xr:uid="{00000000-0005-0000-0000-0000AA420000}"/>
    <cellStyle name="Normal 14 4 4 9" xfId="37925" xr:uid="{00000000-0005-0000-0000-0000AB420000}"/>
    <cellStyle name="Normal 14 4 5" xfId="3774" xr:uid="{00000000-0005-0000-0000-0000AC420000}"/>
    <cellStyle name="Normal 14 4 5 2" xfId="8497" xr:uid="{00000000-0005-0000-0000-0000AD420000}"/>
    <cellStyle name="Normal 14 4 5 2 2" xfId="21122" xr:uid="{00000000-0005-0000-0000-0000AE420000}"/>
    <cellStyle name="Normal 14 4 5 2 2 2" xfId="56338" xr:uid="{00000000-0005-0000-0000-0000AF420000}"/>
    <cellStyle name="Normal 14 4 5 2 3" xfId="43741" xr:uid="{00000000-0005-0000-0000-0000B0420000}"/>
    <cellStyle name="Normal 14 4 5 2 4" xfId="33727" xr:uid="{00000000-0005-0000-0000-0000B1420000}"/>
    <cellStyle name="Normal 14 4 5 3" xfId="10278" xr:uid="{00000000-0005-0000-0000-0000B2420000}"/>
    <cellStyle name="Normal 14 4 5 3 2" xfId="22898" xr:uid="{00000000-0005-0000-0000-0000B3420000}"/>
    <cellStyle name="Normal 14 4 5 3 2 2" xfId="58114" xr:uid="{00000000-0005-0000-0000-0000B4420000}"/>
    <cellStyle name="Normal 14 4 5 3 3" xfId="45517" xr:uid="{00000000-0005-0000-0000-0000B5420000}"/>
    <cellStyle name="Normal 14 4 5 3 4" xfId="35503" xr:uid="{00000000-0005-0000-0000-0000B6420000}"/>
    <cellStyle name="Normal 14 4 5 4" xfId="12073" xr:uid="{00000000-0005-0000-0000-0000B7420000}"/>
    <cellStyle name="Normal 14 4 5 4 2" xfId="24674" xr:uid="{00000000-0005-0000-0000-0000B8420000}"/>
    <cellStyle name="Normal 14 4 5 4 2 2" xfId="59890" xr:uid="{00000000-0005-0000-0000-0000B9420000}"/>
    <cellStyle name="Normal 14 4 5 4 3" xfId="47293" xr:uid="{00000000-0005-0000-0000-0000BA420000}"/>
    <cellStyle name="Normal 14 4 5 4 4" xfId="37279" xr:uid="{00000000-0005-0000-0000-0000BB420000}"/>
    <cellStyle name="Normal 14 4 5 5" xfId="16438" xr:uid="{00000000-0005-0000-0000-0000BC420000}"/>
    <cellStyle name="Normal 14 4 5 5 2" xfId="51654" xr:uid="{00000000-0005-0000-0000-0000BD420000}"/>
    <cellStyle name="Normal 14 4 5 5 3" xfId="29043" xr:uid="{00000000-0005-0000-0000-0000BE420000}"/>
    <cellStyle name="Normal 14 4 5 6" xfId="14660" xr:uid="{00000000-0005-0000-0000-0000BF420000}"/>
    <cellStyle name="Normal 14 4 5 6 2" xfId="49878" xr:uid="{00000000-0005-0000-0000-0000C0420000}"/>
    <cellStyle name="Normal 14 4 5 7" xfId="39057" xr:uid="{00000000-0005-0000-0000-0000C1420000}"/>
    <cellStyle name="Normal 14 4 5 8" xfId="27267" xr:uid="{00000000-0005-0000-0000-0000C2420000}"/>
    <cellStyle name="Normal 14 4 6" xfId="4114" xr:uid="{00000000-0005-0000-0000-0000C3420000}"/>
    <cellStyle name="Normal 14 4 6 2" xfId="16760" xr:uid="{00000000-0005-0000-0000-0000C4420000}"/>
    <cellStyle name="Normal 14 4 6 2 2" xfId="51976" xr:uid="{00000000-0005-0000-0000-0000C5420000}"/>
    <cellStyle name="Normal 14 4 6 2 3" xfId="29365" xr:uid="{00000000-0005-0000-0000-0000C6420000}"/>
    <cellStyle name="Normal 14 4 6 3" xfId="13206" xr:uid="{00000000-0005-0000-0000-0000C7420000}"/>
    <cellStyle name="Normal 14 4 6 3 2" xfId="48424" xr:uid="{00000000-0005-0000-0000-0000C8420000}"/>
    <cellStyle name="Normal 14 4 6 4" xfId="39379" xr:uid="{00000000-0005-0000-0000-0000C9420000}"/>
    <cellStyle name="Normal 14 4 6 5" xfId="25813" xr:uid="{00000000-0005-0000-0000-0000CA420000}"/>
    <cellStyle name="Normal 14 4 7" xfId="5584" xr:uid="{00000000-0005-0000-0000-0000CB420000}"/>
    <cellStyle name="Normal 14 4 7 2" xfId="18214" xr:uid="{00000000-0005-0000-0000-0000CC420000}"/>
    <cellStyle name="Normal 14 4 7 2 2" xfId="53430" xr:uid="{00000000-0005-0000-0000-0000CD420000}"/>
    <cellStyle name="Normal 14 4 7 3" xfId="40833" xr:uid="{00000000-0005-0000-0000-0000CE420000}"/>
    <cellStyle name="Normal 14 4 7 4" xfId="30819" xr:uid="{00000000-0005-0000-0000-0000CF420000}"/>
    <cellStyle name="Normal 14 4 8" xfId="7043" xr:uid="{00000000-0005-0000-0000-0000D0420000}"/>
    <cellStyle name="Normal 14 4 8 2" xfId="19668" xr:uid="{00000000-0005-0000-0000-0000D1420000}"/>
    <cellStyle name="Normal 14 4 8 2 2" xfId="54884" xr:uid="{00000000-0005-0000-0000-0000D2420000}"/>
    <cellStyle name="Normal 14 4 8 3" xfId="42287" xr:uid="{00000000-0005-0000-0000-0000D3420000}"/>
    <cellStyle name="Normal 14 4 8 4" xfId="32273" xr:uid="{00000000-0005-0000-0000-0000D4420000}"/>
    <cellStyle name="Normal 14 4 9" xfId="8824" xr:uid="{00000000-0005-0000-0000-0000D5420000}"/>
    <cellStyle name="Normal 14 4 9 2" xfId="21444" xr:uid="{00000000-0005-0000-0000-0000D6420000}"/>
    <cellStyle name="Normal 14 4 9 2 2" xfId="56660" xr:uid="{00000000-0005-0000-0000-0000D7420000}"/>
    <cellStyle name="Normal 14 4 9 3" xfId="44063" xr:uid="{00000000-0005-0000-0000-0000D8420000}"/>
    <cellStyle name="Normal 14 4 9 4" xfId="34049" xr:uid="{00000000-0005-0000-0000-0000D9420000}"/>
    <cellStyle name="Normal 14 5" xfId="2943" xr:uid="{00000000-0005-0000-0000-0000DA420000}"/>
    <cellStyle name="Normal 14 5 10" xfId="25326" xr:uid="{00000000-0005-0000-0000-0000DB420000}"/>
    <cellStyle name="Normal 14 5 11" xfId="60861" xr:uid="{00000000-0005-0000-0000-0000DC420000}"/>
    <cellStyle name="Normal 14 5 2" xfId="4758" xr:uid="{00000000-0005-0000-0000-0000DD420000}"/>
    <cellStyle name="Normal 14 5 2 2" xfId="17404" xr:uid="{00000000-0005-0000-0000-0000DE420000}"/>
    <cellStyle name="Normal 14 5 2 2 2" xfId="52620" xr:uid="{00000000-0005-0000-0000-0000DF420000}"/>
    <cellStyle name="Normal 14 5 2 2 3" xfId="30009" xr:uid="{00000000-0005-0000-0000-0000E0420000}"/>
    <cellStyle name="Normal 14 5 2 3" xfId="13850" xr:uid="{00000000-0005-0000-0000-0000E1420000}"/>
    <cellStyle name="Normal 14 5 2 3 2" xfId="49068" xr:uid="{00000000-0005-0000-0000-0000E2420000}"/>
    <cellStyle name="Normal 14 5 2 4" xfId="40023" xr:uid="{00000000-0005-0000-0000-0000E3420000}"/>
    <cellStyle name="Normal 14 5 2 5" xfId="26457" xr:uid="{00000000-0005-0000-0000-0000E4420000}"/>
    <cellStyle name="Normal 14 5 3" xfId="6228" xr:uid="{00000000-0005-0000-0000-0000E5420000}"/>
    <cellStyle name="Normal 14 5 3 2" xfId="18858" xr:uid="{00000000-0005-0000-0000-0000E6420000}"/>
    <cellStyle name="Normal 14 5 3 2 2" xfId="54074" xr:uid="{00000000-0005-0000-0000-0000E7420000}"/>
    <cellStyle name="Normal 14 5 3 3" xfId="41477" xr:uid="{00000000-0005-0000-0000-0000E8420000}"/>
    <cellStyle name="Normal 14 5 3 4" xfId="31463" xr:uid="{00000000-0005-0000-0000-0000E9420000}"/>
    <cellStyle name="Normal 14 5 4" xfId="7687" xr:uid="{00000000-0005-0000-0000-0000EA420000}"/>
    <cellStyle name="Normal 14 5 4 2" xfId="20312" xr:uid="{00000000-0005-0000-0000-0000EB420000}"/>
    <cellStyle name="Normal 14 5 4 2 2" xfId="55528" xr:uid="{00000000-0005-0000-0000-0000EC420000}"/>
    <cellStyle name="Normal 14 5 4 3" xfId="42931" xr:uid="{00000000-0005-0000-0000-0000ED420000}"/>
    <cellStyle name="Normal 14 5 4 4" xfId="32917" xr:uid="{00000000-0005-0000-0000-0000EE420000}"/>
    <cellStyle name="Normal 14 5 5" xfId="9468" xr:uid="{00000000-0005-0000-0000-0000EF420000}"/>
    <cellStyle name="Normal 14 5 5 2" xfId="22088" xr:uid="{00000000-0005-0000-0000-0000F0420000}"/>
    <cellStyle name="Normal 14 5 5 2 2" xfId="57304" xr:uid="{00000000-0005-0000-0000-0000F1420000}"/>
    <cellStyle name="Normal 14 5 5 3" xfId="44707" xr:uid="{00000000-0005-0000-0000-0000F2420000}"/>
    <cellStyle name="Normal 14 5 5 4" xfId="34693" xr:uid="{00000000-0005-0000-0000-0000F3420000}"/>
    <cellStyle name="Normal 14 5 6" xfId="11261" xr:uid="{00000000-0005-0000-0000-0000F4420000}"/>
    <cellStyle name="Normal 14 5 6 2" xfId="23864" xr:uid="{00000000-0005-0000-0000-0000F5420000}"/>
    <cellStyle name="Normal 14 5 6 2 2" xfId="59080" xr:uid="{00000000-0005-0000-0000-0000F6420000}"/>
    <cellStyle name="Normal 14 5 6 3" xfId="46483" xr:uid="{00000000-0005-0000-0000-0000F7420000}"/>
    <cellStyle name="Normal 14 5 6 4" xfId="36469" xr:uid="{00000000-0005-0000-0000-0000F8420000}"/>
    <cellStyle name="Normal 14 5 7" xfId="15628" xr:uid="{00000000-0005-0000-0000-0000F9420000}"/>
    <cellStyle name="Normal 14 5 7 2" xfId="50844" xr:uid="{00000000-0005-0000-0000-0000FA420000}"/>
    <cellStyle name="Normal 14 5 7 3" xfId="28233" xr:uid="{00000000-0005-0000-0000-0000FB420000}"/>
    <cellStyle name="Normal 14 5 8" xfId="12719" xr:uid="{00000000-0005-0000-0000-0000FC420000}"/>
    <cellStyle name="Normal 14 5 8 2" xfId="47937" xr:uid="{00000000-0005-0000-0000-0000FD420000}"/>
    <cellStyle name="Normal 14 5 9" xfId="38247" xr:uid="{00000000-0005-0000-0000-0000FE420000}"/>
    <cellStyle name="Normal 14 6" xfId="2781" xr:uid="{00000000-0005-0000-0000-0000FF420000}"/>
    <cellStyle name="Normal 14 6 10" xfId="25174" xr:uid="{00000000-0005-0000-0000-000000430000}"/>
    <cellStyle name="Normal 14 6 11" xfId="60709" xr:uid="{00000000-0005-0000-0000-000001430000}"/>
    <cellStyle name="Normal 14 6 2" xfId="4606" xr:uid="{00000000-0005-0000-0000-000002430000}"/>
    <cellStyle name="Normal 14 6 2 2" xfId="17252" xr:uid="{00000000-0005-0000-0000-000003430000}"/>
    <cellStyle name="Normal 14 6 2 2 2" xfId="52468" xr:uid="{00000000-0005-0000-0000-000004430000}"/>
    <cellStyle name="Normal 14 6 2 2 3" xfId="29857" xr:uid="{00000000-0005-0000-0000-000005430000}"/>
    <cellStyle name="Normal 14 6 2 3" xfId="13698" xr:uid="{00000000-0005-0000-0000-000006430000}"/>
    <cellStyle name="Normal 14 6 2 3 2" xfId="48916" xr:uid="{00000000-0005-0000-0000-000007430000}"/>
    <cellStyle name="Normal 14 6 2 4" xfId="39871" xr:uid="{00000000-0005-0000-0000-000008430000}"/>
    <cellStyle name="Normal 14 6 2 5" xfId="26305" xr:uid="{00000000-0005-0000-0000-000009430000}"/>
    <cellStyle name="Normal 14 6 3" xfId="6076" xr:uid="{00000000-0005-0000-0000-00000A430000}"/>
    <cellStyle name="Normal 14 6 3 2" xfId="18706" xr:uid="{00000000-0005-0000-0000-00000B430000}"/>
    <cellStyle name="Normal 14 6 3 2 2" xfId="53922" xr:uid="{00000000-0005-0000-0000-00000C430000}"/>
    <cellStyle name="Normal 14 6 3 3" xfId="41325" xr:uid="{00000000-0005-0000-0000-00000D430000}"/>
    <cellStyle name="Normal 14 6 3 4" xfId="31311" xr:uid="{00000000-0005-0000-0000-00000E430000}"/>
    <cellStyle name="Normal 14 6 4" xfId="7535" xr:uid="{00000000-0005-0000-0000-00000F430000}"/>
    <cellStyle name="Normal 14 6 4 2" xfId="20160" xr:uid="{00000000-0005-0000-0000-000010430000}"/>
    <cellStyle name="Normal 14 6 4 2 2" xfId="55376" xr:uid="{00000000-0005-0000-0000-000011430000}"/>
    <cellStyle name="Normal 14 6 4 3" xfId="42779" xr:uid="{00000000-0005-0000-0000-000012430000}"/>
    <cellStyle name="Normal 14 6 4 4" xfId="32765" xr:uid="{00000000-0005-0000-0000-000013430000}"/>
    <cellStyle name="Normal 14 6 5" xfId="9316" xr:uid="{00000000-0005-0000-0000-000014430000}"/>
    <cellStyle name="Normal 14 6 5 2" xfId="21936" xr:uid="{00000000-0005-0000-0000-000015430000}"/>
    <cellStyle name="Normal 14 6 5 2 2" xfId="57152" xr:uid="{00000000-0005-0000-0000-000016430000}"/>
    <cellStyle name="Normal 14 6 5 3" xfId="44555" xr:uid="{00000000-0005-0000-0000-000017430000}"/>
    <cellStyle name="Normal 14 6 5 4" xfId="34541" xr:uid="{00000000-0005-0000-0000-000018430000}"/>
    <cellStyle name="Normal 14 6 6" xfId="11109" xr:uid="{00000000-0005-0000-0000-000019430000}"/>
    <cellStyle name="Normal 14 6 6 2" xfId="23712" xr:uid="{00000000-0005-0000-0000-00001A430000}"/>
    <cellStyle name="Normal 14 6 6 2 2" xfId="58928" xr:uid="{00000000-0005-0000-0000-00001B430000}"/>
    <cellStyle name="Normal 14 6 6 3" xfId="46331" xr:uid="{00000000-0005-0000-0000-00001C430000}"/>
    <cellStyle name="Normal 14 6 6 4" xfId="36317" xr:uid="{00000000-0005-0000-0000-00001D430000}"/>
    <cellStyle name="Normal 14 6 7" xfId="15476" xr:uid="{00000000-0005-0000-0000-00001E430000}"/>
    <cellStyle name="Normal 14 6 7 2" xfId="50692" xr:uid="{00000000-0005-0000-0000-00001F430000}"/>
    <cellStyle name="Normal 14 6 7 3" xfId="28081" xr:uid="{00000000-0005-0000-0000-000020430000}"/>
    <cellStyle name="Normal 14 6 8" xfId="12567" xr:uid="{00000000-0005-0000-0000-000021430000}"/>
    <cellStyle name="Normal 14 6 8 2" xfId="47785" xr:uid="{00000000-0005-0000-0000-000022430000}"/>
    <cellStyle name="Normal 14 6 9" xfId="38095" xr:uid="{00000000-0005-0000-0000-000023430000}"/>
    <cellStyle name="Normal 14 7" xfId="3296" xr:uid="{00000000-0005-0000-0000-000024430000}"/>
    <cellStyle name="Normal 14 7 10" xfId="26792" xr:uid="{00000000-0005-0000-0000-000025430000}"/>
    <cellStyle name="Normal 14 7 11" xfId="61196" xr:uid="{00000000-0005-0000-0000-000026430000}"/>
    <cellStyle name="Normal 14 7 2" xfId="5093" xr:uid="{00000000-0005-0000-0000-000027430000}"/>
    <cellStyle name="Normal 14 7 2 2" xfId="17739" xr:uid="{00000000-0005-0000-0000-000028430000}"/>
    <cellStyle name="Normal 14 7 2 2 2" xfId="52955" xr:uid="{00000000-0005-0000-0000-000029430000}"/>
    <cellStyle name="Normal 14 7 2 3" xfId="40358" xr:uid="{00000000-0005-0000-0000-00002A430000}"/>
    <cellStyle name="Normal 14 7 2 4" xfId="30344" xr:uid="{00000000-0005-0000-0000-00002B430000}"/>
    <cellStyle name="Normal 14 7 3" xfId="6563" xr:uid="{00000000-0005-0000-0000-00002C430000}"/>
    <cellStyle name="Normal 14 7 3 2" xfId="19193" xr:uid="{00000000-0005-0000-0000-00002D430000}"/>
    <cellStyle name="Normal 14 7 3 2 2" xfId="54409" xr:uid="{00000000-0005-0000-0000-00002E430000}"/>
    <cellStyle name="Normal 14 7 3 3" xfId="41812" xr:uid="{00000000-0005-0000-0000-00002F430000}"/>
    <cellStyle name="Normal 14 7 3 4" xfId="31798" xr:uid="{00000000-0005-0000-0000-000030430000}"/>
    <cellStyle name="Normal 14 7 4" xfId="8022" xr:uid="{00000000-0005-0000-0000-000031430000}"/>
    <cellStyle name="Normal 14 7 4 2" xfId="20647" xr:uid="{00000000-0005-0000-0000-000032430000}"/>
    <cellStyle name="Normal 14 7 4 2 2" xfId="55863" xr:uid="{00000000-0005-0000-0000-000033430000}"/>
    <cellStyle name="Normal 14 7 4 3" xfId="43266" xr:uid="{00000000-0005-0000-0000-000034430000}"/>
    <cellStyle name="Normal 14 7 4 4" xfId="33252" xr:uid="{00000000-0005-0000-0000-000035430000}"/>
    <cellStyle name="Normal 14 7 5" xfId="9803" xr:uid="{00000000-0005-0000-0000-000036430000}"/>
    <cellStyle name="Normal 14 7 5 2" xfId="22423" xr:uid="{00000000-0005-0000-0000-000037430000}"/>
    <cellStyle name="Normal 14 7 5 2 2" xfId="57639" xr:uid="{00000000-0005-0000-0000-000038430000}"/>
    <cellStyle name="Normal 14 7 5 3" xfId="45042" xr:uid="{00000000-0005-0000-0000-000039430000}"/>
    <cellStyle name="Normal 14 7 5 4" xfId="35028" xr:uid="{00000000-0005-0000-0000-00003A430000}"/>
    <cellStyle name="Normal 14 7 6" xfId="11596" xr:uid="{00000000-0005-0000-0000-00003B430000}"/>
    <cellStyle name="Normal 14 7 6 2" xfId="24199" xr:uid="{00000000-0005-0000-0000-00003C430000}"/>
    <cellStyle name="Normal 14 7 6 2 2" xfId="59415" xr:uid="{00000000-0005-0000-0000-00003D430000}"/>
    <cellStyle name="Normal 14 7 6 3" xfId="46818" xr:uid="{00000000-0005-0000-0000-00003E430000}"/>
    <cellStyle name="Normal 14 7 6 4" xfId="36804" xr:uid="{00000000-0005-0000-0000-00003F430000}"/>
    <cellStyle name="Normal 14 7 7" xfId="15963" xr:uid="{00000000-0005-0000-0000-000040430000}"/>
    <cellStyle name="Normal 14 7 7 2" xfId="51179" xr:uid="{00000000-0005-0000-0000-000041430000}"/>
    <cellStyle name="Normal 14 7 7 3" xfId="28568" xr:uid="{00000000-0005-0000-0000-000042430000}"/>
    <cellStyle name="Normal 14 7 8" xfId="14185" xr:uid="{00000000-0005-0000-0000-000043430000}"/>
    <cellStyle name="Normal 14 7 8 2" xfId="49403" xr:uid="{00000000-0005-0000-0000-000044430000}"/>
    <cellStyle name="Normal 14 7 9" xfId="38582" xr:uid="{00000000-0005-0000-0000-000045430000}"/>
    <cellStyle name="Normal 14 8" xfId="2451" xr:uid="{00000000-0005-0000-0000-000046430000}"/>
    <cellStyle name="Normal 14 8 10" xfId="25983" xr:uid="{00000000-0005-0000-0000-000047430000}"/>
    <cellStyle name="Normal 14 8 11" xfId="60387" xr:uid="{00000000-0005-0000-0000-000048430000}"/>
    <cellStyle name="Normal 14 8 2" xfId="4284" xr:uid="{00000000-0005-0000-0000-000049430000}"/>
    <cellStyle name="Normal 14 8 2 2" xfId="16930" xr:uid="{00000000-0005-0000-0000-00004A430000}"/>
    <cellStyle name="Normal 14 8 2 2 2" xfId="52146" xr:uid="{00000000-0005-0000-0000-00004B430000}"/>
    <cellStyle name="Normal 14 8 2 3" xfId="39549" xr:uid="{00000000-0005-0000-0000-00004C430000}"/>
    <cellStyle name="Normal 14 8 2 4" xfId="29535" xr:uid="{00000000-0005-0000-0000-00004D430000}"/>
    <cellStyle name="Normal 14 8 3" xfId="5754" xr:uid="{00000000-0005-0000-0000-00004E430000}"/>
    <cellStyle name="Normal 14 8 3 2" xfId="18384" xr:uid="{00000000-0005-0000-0000-00004F430000}"/>
    <cellStyle name="Normal 14 8 3 2 2" xfId="53600" xr:uid="{00000000-0005-0000-0000-000050430000}"/>
    <cellStyle name="Normal 14 8 3 3" xfId="41003" xr:uid="{00000000-0005-0000-0000-000051430000}"/>
    <cellStyle name="Normal 14 8 3 4" xfId="30989" xr:uid="{00000000-0005-0000-0000-000052430000}"/>
    <cellStyle name="Normal 14 8 4" xfId="7213" xr:uid="{00000000-0005-0000-0000-000053430000}"/>
    <cellStyle name="Normal 14 8 4 2" xfId="19838" xr:uid="{00000000-0005-0000-0000-000054430000}"/>
    <cellStyle name="Normal 14 8 4 2 2" xfId="55054" xr:uid="{00000000-0005-0000-0000-000055430000}"/>
    <cellStyle name="Normal 14 8 4 3" xfId="42457" xr:uid="{00000000-0005-0000-0000-000056430000}"/>
    <cellStyle name="Normal 14 8 4 4" xfId="32443" xr:uid="{00000000-0005-0000-0000-000057430000}"/>
    <cellStyle name="Normal 14 8 5" xfId="8994" xr:uid="{00000000-0005-0000-0000-000058430000}"/>
    <cellStyle name="Normal 14 8 5 2" xfId="21614" xr:uid="{00000000-0005-0000-0000-000059430000}"/>
    <cellStyle name="Normal 14 8 5 2 2" xfId="56830" xr:uid="{00000000-0005-0000-0000-00005A430000}"/>
    <cellStyle name="Normal 14 8 5 3" xfId="44233" xr:uid="{00000000-0005-0000-0000-00005B430000}"/>
    <cellStyle name="Normal 14 8 5 4" xfId="34219" xr:uid="{00000000-0005-0000-0000-00005C430000}"/>
    <cellStyle name="Normal 14 8 6" xfId="10787" xr:uid="{00000000-0005-0000-0000-00005D430000}"/>
    <cellStyle name="Normal 14 8 6 2" xfId="23390" xr:uid="{00000000-0005-0000-0000-00005E430000}"/>
    <cellStyle name="Normal 14 8 6 2 2" xfId="58606" xr:uid="{00000000-0005-0000-0000-00005F430000}"/>
    <cellStyle name="Normal 14 8 6 3" xfId="46009" xr:uid="{00000000-0005-0000-0000-000060430000}"/>
    <cellStyle name="Normal 14 8 6 4" xfId="35995" xr:uid="{00000000-0005-0000-0000-000061430000}"/>
    <cellStyle name="Normal 14 8 7" xfId="15154" xr:uid="{00000000-0005-0000-0000-000062430000}"/>
    <cellStyle name="Normal 14 8 7 2" xfId="50370" xr:uid="{00000000-0005-0000-0000-000063430000}"/>
    <cellStyle name="Normal 14 8 7 3" xfId="27759" xr:uid="{00000000-0005-0000-0000-000064430000}"/>
    <cellStyle name="Normal 14 8 8" xfId="13376" xr:uid="{00000000-0005-0000-0000-000065430000}"/>
    <cellStyle name="Normal 14 8 8 2" xfId="48594" xr:uid="{00000000-0005-0000-0000-000066430000}"/>
    <cellStyle name="Normal 14 8 9" xfId="37773" xr:uid="{00000000-0005-0000-0000-000067430000}"/>
    <cellStyle name="Normal 14 9" xfId="3620" xr:uid="{00000000-0005-0000-0000-000068430000}"/>
    <cellStyle name="Normal 14 9 2" xfId="8345" xr:uid="{00000000-0005-0000-0000-000069430000}"/>
    <cellStyle name="Normal 14 9 2 2" xfId="20970" xr:uid="{00000000-0005-0000-0000-00006A430000}"/>
    <cellStyle name="Normal 14 9 2 2 2" xfId="56186" xr:uid="{00000000-0005-0000-0000-00006B430000}"/>
    <cellStyle name="Normal 14 9 2 3" xfId="43589" xr:uid="{00000000-0005-0000-0000-00006C430000}"/>
    <cellStyle name="Normal 14 9 2 4" xfId="33575" xr:uid="{00000000-0005-0000-0000-00006D430000}"/>
    <cellStyle name="Normal 14 9 3" xfId="10126" xr:uid="{00000000-0005-0000-0000-00006E430000}"/>
    <cellStyle name="Normal 14 9 3 2" xfId="22746" xr:uid="{00000000-0005-0000-0000-00006F430000}"/>
    <cellStyle name="Normal 14 9 3 2 2" xfId="57962" xr:uid="{00000000-0005-0000-0000-000070430000}"/>
    <cellStyle name="Normal 14 9 3 3" xfId="45365" xr:uid="{00000000-0005-0000-0000-000071430000}"/>
    <cellStyle name="Normal 14 9 3 4" xfId="35351" xr:uid="{00000000-0005-0000-0000-000072430000}"/>
    <cellStyle name="Normal 14 9 4" xfId="11921" xr:uid="{00000000-0005-0000-0000-000073430000}"/>
    <cellStyle name="Normal 14 9 4 2" xfId="24522" xr:uid="{00000000-0005-0000-0000-000074430000}"/>
    <cellStyle name="Normal 14 9 4 2 2" xfId="59738" xr:uid="{00000000-0005-0000-0000-000075430000}"/>
    <cellStyle name="Normal 14 9 4 3" xfId="47141" xr:uid="{00000000-0005-0000-0000-000076430000}"/>
    <cellStyle name="Normal 14 9 4 4" xfId="37127" xr:uid="{00000000-0005-0000-0000-000077430000}"/>
    <cellStyle name="Normal 14 9 5" xfId="16286" xr:uid="{00000000-0005-0000-0000-000078430000}"/>
    <cellStyle name="Normal 14 9 5 2" xfId="51502" xr:uid="{00000000-0005-0000-0000-000079430000}"/>
    <cellStyle name="Normal 14 9 5 3" xfId="28891" xr:uid="{00000000-0005-0000-0000-00007A430000}"/>
    <cellStyle name="Normal 14 9 6" xfId="14508" xr:uid="{00000000-0005-0000-0000-00007B430000}"/>
    <cellStyle name="Normal 14 9 6 2" xfId="49726" xr:uid="{00000000-0005-0000-0000-00007C430000}"/>
    <cellStyle name="Normal 14 9 7" xfId="38905" xr:uid="{00000000-0005-0000-0000-00007D430000}"/>
    <cellStyle name="Normal 14 9 8" xfId="27115" xr:uid="{00000000-0005-0000-0000-00007E430000}"/>
    <cellStyle name="Normal 14_District Target Attainment" xfId="1035" xr:uid="{00000000-0005-0000-0000-00007F430000}"/>
    <cellStyle name="Normal 15" xfId="1036" xr:uid="{00000000-0005-0000-0000-000080430000}"/>
    <cellStyle name="Normal 15 10" xfId="3946" xr:uid="{00000000-0005-0000-0000-000081430000}"/>
    <cellStyle name="Normal 15 10 2" xfId="16609" xr:uid="{00000000-0005-0000-0000-000082430000}"/>
    <cellStyle name="Normal 15 10 2 2" xfId="51825" xr:uid="{00000000-0005-0000-0000-000083430000}"/>
    <cellStyle name="Normal 15 10 2 3" xfId="29214" xr:uid="{00000000-0005-0000-0000-000084430000}"/>
    <cellStyle name="Normal 15 10 3" xfId="13055" xr:uid="{00000000-0005-0000-0000-000085430000}"/>
    <cellStyle name="Normal 15 10 3 2" xfId="48273" xr:uid="{00000000-0005-0000-0000-000086430000}"/>
    <cellStyle name="Normal 15 10 4" xfId="39228" xr:uid="{00000000-0005-0000-0000-000087430000}"/>
    <cellStyle name="Normal 15 10 5" xfId="25662" xr:uid="{00000000-0005-0000-0000-000088430000}"/>
    <cellStyle name="Normal 15 11" xfId="5432" xr:uid="{00000000-0005-0000-0000-000089430000}"/>
    <cellStyle name="Normal 15 11 2" xfId="18063" xr:uid="{00000000-0005-0000-0000-00008A430000}"/>
    <cellStyle name="Normal 15 11 2 2" xfId="53279" xr:uid="{00000000-0005-0000-0000-00008B430000}"/>
    <cellStyle name="Normal 15 11 3" xfId="40682" xr:uid="{00000000-0005-0000-0000-00008C430000}"/>
    <cellStyle name="Normal 15 11 4" xfId="30668" xr:uid="{00000000-0005-0000-0000-00008D430000}"/>
    <cellStyle name="Normal 15 12" xfId="6888" xr:uid="{00000000-0005-0000-0000-00008E430000}"/>
    <cellStyle name="Normal 15 12 2" xfId="19517" xr:uid="{00000000-0005-0000-0000-00008F430000}"/>
    <cellStyle name="Normal 15 12 2 2" xfId="54733" xr:uid="{00000000-0005-0000-0000-000090430000}"/>
    <cellStyle name="Normal 15 12 3" xfId="42136" xr:uid="{00000000-0005-0000-0000-000091430000}"/>
    <cellStyle name="Normal 15 12 4" xfId="32122" xr:uid="{00000000-0005-0000-0000-000092430000}"/>
    <cellStyle name="Normal 15 13" xfId="8670" xr:uid="{00000000-0005-0000-0000-000093430000}"/>
    <cellStyle name="Normal 15 13 2" xfId="21293" xr:uid="{00000000-0005-0000-0000-000094430000}"/>
    <cellStyle name="Normal 15 13 2 2" xfId="56509" xr:uid="{00000000-0005-0000-0000-000095430000}"/>
    <cellStyle name="Normal 15 13 3" xfId="43912" xr:uid="{00000000-0005-0000-0000-000096430000}"/>
    <cellStyle name="Normal 15 13 4" xfId="33898" xr:uid="{00000000-0005-0000-0000-000097430000}"/>
    <cellStyle name="Normal 15 14" xfId="10542" xr:uid="{00000000-0005-0000-0000-000098430000}"/>
    <cellStyle name="Normal 15 14 2" xfId="23153" xr:uid="{00000000-0005-0000-0000-000099430000}"/>
    <cellStyle name="Normal 15 14 2 2" xfId="58369" xr:uid="{00000000-0005-0000-0000-00009A430000}"/>
    <cellStyle name="Normal 15 14 3" xfId="45772" xr:uid="{00000000-0005-0000-0000-00009B430000}"/>
    <cellStyle name="Normal 15 14 4" xfId="35758" xr:uid="{00000000-0005-0000-0000-00009C430000}"/>
    <cellStyle name="Normal 15 15" xfId="14831" xr:uid="{00000000-0005-0000-0000-00009D430000}"/>
    <cellStyle name="Normal 15 15 2" xfId="50049" xr:uid="{00000000-0005-0000-0000-00009E430000}"/>
    <cellStyle name="Normal 15 15 3" xfId="27438" xr:uid="{00000000-0005-0000-0000-00009F430000}"/>
    <cellStyle name="Normal 15 16" xfId="12245" xr:uid="{00000000-0005-0000-0000-0000A0430000}"/>
    <cellStyle name="Normal 15 16 2" xfId="47464" xr:uid="{00000000-0005-0000-0000-0000A1430000}"/>
    <cellStyle name="Normal 15 17" xfId="37450" xr:uid="{00000000-0005-0000-0000-0000A2430000}"/>
    <cellStyle name="Normal 15 18" xfId="24852" xr:uid="{00000000-0005-0000-0000-0000A3430000}"/>
    <cellStyle name="Normal 15 19" xfId="60065" xr:uid="{00000000-0005-0000-0000-0000A4430000}"/>
    <cellStyle name="Normal 15 2" xfId="1037" xr:uid="{00000000-0005-0000-0000-0000A5430000}"/>
    <cellStyle name="Normal 15 2 10" xfId="5462" xr:uid="{00000000-0005-0000-0000-0000A6430000}"/>
    <cellStyle name="Normal 15 2 10 2" xfId="18092" xr:uid="{00000000-0005-0000-0000-0000A7430000}"/>
    <cellStyle name="Normal 15 2 10 2 2" xfId="53308" xr:uid="{00000000-0005-0000-0000-0000A8430000}"/>
    <cellStyle name="Normal 15 2 10 3" xfId="40711" xr:uid="{00000000-0005-0000-0000-0000A9430000}"/>
    <cellStyle name="Normal 15 2 10 4" xfId="30697" xr:uid="{00000000-0005-0000-0000-0000AA430000}"/>
    <cellStyle name="Normal 15 2 11" xfId="6918" xr:uid="{00000000-0005-0000-0000-0000AB430000}"/>
    <cellStyle name="Normal 15 2 11 2" xfId="19546" xr:uid="{00000000-0005-0000-0000-0000AC430000}"/>
    <cellStyle name="Normal 15 2 11 2 2" xfId="54762" xr:uid="{00000000-0005-0000-0000-0000AD430000}"/>
    <cellStyle name="Normal 15 2 11 3" xfId="42165" xr:uid="{00000000-0005-0000-0000-0000AE430000}"/>
    <cellStyle name="Normal 15 2 11 4" xfId="32151" xr:uid="{00000000-0005-0000-0000-0000AF430000}"/>
    <cellStyle name="Normal 15 2 12" xfId="8700" xr:uid="{00000000-0005-0000-0000-0000B0430000}"/>
    <cellStyle name="Normal 15 2 12 2" xfId="21322" xr:uid="{00000000-0005-0000-0000-0000B1430000}"/>
    <cellStyle name="Normal 15 2 12 2 2" xfId="56538" xr:uid="{00000000-0005-0000-0000-0000B2430000}"/>
    <cellStyle name="Normal 15 2 12 3" xfId="43941" xr:uid="{00000000-0005-0000-0000-0000B3430000}"/>
    <cellStyle name="Normal 15 2 12 4" xfId="33927" xr:uid="{00000000-0005-0000-0000-0000B4430000}"/>
    <cellStyle name="Normal 15 2 13" xfId="10543" xr:uid="{00000000-0005-0000-0000-0000B5430000}"/>
    <cellStyle name="Normal 15 2 13 2" xfId="23154" xr:uid="{00000000-0005-0000-0000-0000B6430000}"/>
    <cellStyle name="Normal 15 2 13 2 2" xfId="58370" xr:uid="{00000000-0005-0000-0000-0000B7430000}"/>
    <cellStyle name="Normal 15 2 13 3" xfId="45773" xr:uid="{00000000-0005-0000-0000-0000B8430000}"/>
    <cellStyle name="Normal 15 2 13 4" xfId="35759" xr:uid="{00000000-0005-0000-0000-0000B9430000}"/>
    <cellStyle name="Normal 15 2 14" xfId="14861" xr:uid="{00000000-0005-0000-0000-0000BA430000}"/>
    <cellStyle name="Normal 15 2 14 2" xfId="50078" xr:uid="{00000000-0005-0000-0000-0000BB430000}"/>
    <cellStyle name="Normal 15 2 14 3" xfId="27467" xr:uid="{00000000-0005-0000-0000-0000BC430000}"/>
    <cellStyle name="Normal 15 2 15" xfId="12275" xr:uid="{00000000-0005-0000-0000-0000BD430000}"/>
    <cellStyle name="Normal 15 2 15 2" xfId="47493" xr:uid="{00000000-0005-0000-0000-0000BE430000}"/>
    <cellStyle name="Normal 15 2 16" xfId="37480" xr:uid="{00000000-0005-0000-0000-0000BF430000}"/>
    <cellStyle name="Normal 15 2 17" xfId="24882" xr:uid="{00000000-0005-0000-0000-0000C0430000}"/>
    <cellStyle name="Normal 15 2 18" xfId="60095" xr:uid="{00000000-0005-0000-0000-0000C1430000}"/>
    <cellStyle name="Normal 15 2 2" xfId="1038" xr:uid="{00000000-0005-0000-0000-0000C2430000}"/>
    <cellStyle name="Normal 15 2 2 10" xfId="6992" xr:uid="{00000000-0005-0000-0000-0000C3430000}"/>
    <cellStyle name="Normal 15 2 2 10 2" xfId="19618" xr:uid="{00000000-0005-0000-0000-0000C4430000}"/>
    <cellStyle name="Normal 15 2 2 10 2 2" xfId="54834" xr:uid="{00000000-0005-0000-0000-0000C5430000}"/>
    <cellStyle name="Normal 15 2 2 10 3" xfId="42237" xr:uid="{00000000-0005-0000-0000-0000C6430000}"/>
    <cellStyle name="Normal 15 2 2 10 4" xfId="32223" xr:uid="{00000000-0005-0000-0000-0000C7430000}"/>
    <cellStyle name="Normal 15 2 2 11" xfId="8773" xr:uid="{00000000-0005-0000-0000-0000C8430000}"/>
    <cellStyle name="Normal 15 2 2 11 2" xfId="21394" xr:uid="{00000000-0005-0000-0000-0000C9430000}"/>
    <cellStyle name="Normal 15 2 2 11 2 2" xfId="56610" xr:uid="{00000000-0005-0000-0000-0000CA430000}"/>
    <cellStyle name="Normal 15 2 2 11 3" xfId="44013" xr:uid="{00000000-0005-0000-0000-0000CB430000}"/>
    <cellStyle name="Normal 15 2 2 11 4" xfId="33999" xr:uid="{00000000-0005-0000-0000-0000CC430000}"/>
    <cellStyle name="Normal 15 2 2 12" xfId="10544" xr:uid="{00000000-0005-0000-0000-0000CD430000}"/>
    <cellStyle name="Normal 15 2 2 12 2" xfId="23155" xr:uid="{00000000-0005-0000-0000-0000CE430000}"/>
    <cellStyle name="Normal 15 2 2 12 2 2" xfId="58371" xr:uid="{00000000-0005-0000-0000-0000CF430000}"/>
    <cellStyle name="Normal 15 2 2 12 3" xfId="45774" xr:uid="{00000000-0005-0000-0000-0000D0430000}"/>
    <cellStyle name="Normal 15 2 2 12 4" xfId="35760" xr:uid="{00000000-0005-0000-0000-0000D1430000}"/>
    <cellStyle name="Normal 15 2 2 13" xfId="14933" xr:uid="{00000000-0005-0000-0000-0000D2430000}"/>
    <cellStyle name="Normal 15 2 2 13 2" xfId="50150" xr:uid="{00000000-0005-0000-0000-0000D3430000}"/>
    <cellStyle name="Normal 15 2 2 13 3" xfId="27539" xr:uid="{00000000-0005-0000-0000-0000D4430000}"/>
    <cellStyle name="Normal 15 2 2 14" xfId="12347" xr:uid="{00000000-0005-0000-0000-0000D5430000}"/>
    <cellStyle name="Normal 15 2 2 14 2" xfId="47565" xr:uid="{00000000-0005-0000-0000-0000D6430000}"/>
    <cellStyle name="Normal 15 2 2 15" xfId="37552" xr:uid="{00000000-0005-0000-0000-0000D7430000}"/>
    <cellStyle name="Normal 15 2 2 16" xfId="24954" xr:uid="{00000000-0005-0000-0000-0000D8430000}"/>
    <cellStyle name="Normal 15 2 2 17" xfId="60167" xr:uid="{00000000-0005-0000-0000-0000D9430000}"/>
    <cellStyle name="Normal 15 2 2 2" xfId="1039" xr:uid="{00000000-0005-0000-0000-0000DA430000}"/>
    <cellStyle name="Normal 15 2 2 2 10" xfId="10545" xr:uid="{00000000-0005-0000-0000-0000DB430000}"/>
    <cellStyle name="Normal 15 2 2 2 10 2" xfId="23156" xr:uid="{00000000-0005-0000-0000-0000DC430000}"/>
    <cellStyle name="Normal 15 2 2 2 10 2 2" xfId="58372" xr:uid="{00000000-0005-0000-0000-0000DD430000}"/>
    <cellStyle name="Normal 15 2 2 2 10 3" xfId="45775" xr:uid="{00000000-0005-0000-0000-0000DE430000}"/>
    <cellStyle name="Normal 15 2 2 2 10 4" xfId="35761" xr:uid="{00000000-0005-0000-0000-0000DF430000}"/>
    <cellStyle name="Normal 15 2 2 2 11" xfId="15088" xr:uid="{00000000-0005-0000-0000-0000E0430000}"/>
    <cellStyle name="Normal 15 2 2 2 11 2" xfId="50304" xr:uid="{00000000-0005-0000-0000-0000E1430000}"/>
    <cellStyle name="Normal 15 2 2 2 11 3" xfId="27693" xr:uid="{00000000-0005-0000-0000-0000E2430000}"/>
    <cellStyle name="Normal 15 2 2 2 12" xfId="12501" xr:uid="{00000000-0005-0000-0000-0000E3430000}"/>
    <cellStyle name="Normal 15 2 2 2 12 2" xfId="47719" xr:uid="{00000000-0005-0000-0000-0000E4430000}"/>
    <cellStyle name="Normal 15 2 2 2 13" xfId="37707" xr:uid="{00000000-0005-0000-0000-0000E5430000}"/>
    <cellStyle name="Normal 15 2 2 2 14" xfId="25108" xr:uid="{00000000-0005-0000-0000-0000E6430000}"/>
    <cellStyle name="Normal 15 2 2 2 15" xfId="60321" xr:uid="{00000000-0005-0000-0000-0000E7430000}"/>
    <cellStyle name="Normal 15 2 2 2 2" xfId="3224" xr:uid="{00000000-0005-0000-0000-0000E8430000}"/>
    <cellStyle name="Normal 15 2 2 2 2 10" xfId="25592" xr:uid="{00000000-0005-0000-0000-0000E9430000}"/>
    <cellStyle name="Normal 15 2 2 2 2 11" xfId="61127" xr:uid="{00000000-0005-0000-0000-0000EA430000}"/>
    <cellStyle name="Normal 15 2 2 2 2 2" xfId="5024" xr:uid="{00000000-0005-0000-0000-0000EB430000}"/>
    <cellStyle name="Normal 15 2 2 2 2 2 2" xfId="17670" xr:uid="{00000000-0005-0000-0000-0000EC430000}"/>
    <cellStyle name="Normal 15 2 2 2 2 2 2 2" xfId="52886" xr:uid="{00000000-0005-0000-0000-0000ED430000}"/>
    <cellStyle name="Normal 15 2 2 2 2 2 2 3" xfId="30275" xr:uid="{00000000-0005-0000-0000-0000EE430000}"/>
    <cellStyle name="Normal 15 2 2 2 2 2 3" xfId="14116" xr:uid="{00000000-0005-0000-0000-0000EF430000}"/>
    <cellStyle name="Normal 15 2 2 2 2 2 3 2" xfId="49334" xr:uid="{00000000-0005-0000-0000-0000F0430000}"/>
    <cellStyle name="Normal 15 2 2 2 2 2 4" xfId="40289" xr:uid="{00000000-0005-0000-0000-0000F1430000}"/>
    <cellStyle name="Normal 15 2 2 2 2 2 5" xfId="26723" xr:uid="{00000000-0005-0000-0000-0000F2430000}"/>
    <cellStyle name="Normal 15 2 2 2 2 3" xfId="6494" xr:uid="{00000000-0005-0000-0000-0000F3430000}"/>
    <cellStyle name="Normal 15 2 2 2 2 3 2" xfId="19124" xr:uid="{00000000-0005-0000-0000-0000F4430000}"/>
    <cellStyle name="Normal 15 2 2 2 2 3 2 2" xfId="54340" xr:uid="{00000000-0005-0000-0000-0000F5430000}"/>
    <cellStyle name="Normal 15 2 2 2 2 3 3" xfId="41743" xr:uid="{00000000-0005-0000-0000-0000F6430000}"/>
    <cellStyle name="Normal 15 2 2 2 2 3 4" xfId="31729" xr:uid="{00000000-0005-0000-0000-0000F7430000}"/>
    <cellStyle name="Normal 15 2 2 2 2 4" xfId="7953" xr:uid="{00000000-0005-0000-0000-0000F8430000}"/>
    <cellStyle name="Normal 15 2 2 2 2 4 2" xfId="20578" xr:uid="{00000000-0005-0000-0000-0000F9430000}"/>
    <cellStyle name="Normal 15 2 2 2 2 4 2 2" xfId="55794" xr:uid="{00000000-0005-0000-0000-0000FA430000}"/>
    <cellStyle name="Normal 15 2 2 2 2 4 3" xfId="43197" xr:uid="{00000000-0005-0000-0000-0000FB430000}"/>
    <cellStyle name="Normal 15 2 2 2 2 4 4" xfId="33183" xr:uid="{00000000-0005-0000-0000-0000FC430000}"/>
    <cellStyle name="Normal 15 2 2 2 2 5" xfId="9734" xr:uid="{00000000-0005-0000-0000-0000FD430000}"/>
    <cellStyle name="Normal 15 2 2 2 2 5 2" xfId="22354" xr:uid="{00000000-0005-0000-0000-0000FE430000}"/>
    <cellStyle name="Normal 15 2 2 2 2 5 2 2" xfId="57570" xr:uid="{00000000-0005-0000-0000-0000FF430000}"/>
    <cellStyle name="Normal 15 2 2 2 2 5 3" xfId="44973" xr:uid="{00000000-0005-0000-0000-000000440000}"/>
    <cellStyle name="Normal 15 2 2 2 2 5 4" xfId="34959" xr:uid="{00000000-0005-0000-0000-000001440000}"/>
    <cellStyle name="Normal 15 2 2 2 2 6" xfId="11527" xr:uid="{00000000-0005-0000-0000-000002440000}"/>
    <cellStyle name="Normal 15 2 2 2 2 6 2" xfId="24130" xr:uid="{00000000-0005-0000-0000-000003440000}"/>
    <cellStyle name="Normal 15 2 2 2 2 6 2 2" xfId="59346" xr:uid="{00000000-0005-0000-0000-000004440000}"/>
    <cellStyle name="Normal 15 2 2 2 2 6 3" xfId="46749" xr:uid="{00000000-0005-0000-0000-000005440000}"/>
    <cellStyle name="Normal 15 2 2 2 2 6 4" xfId="36735" xr:uid="{00000000-0005-0000-0000-000006440000}"/>
    <cellStyle name="Normal 15 2 2 2 2 7" xfId="15894" xr:uid="{00000000-0005-0000-0000-000007440000}"/>
    <cellStyle name="Normal 15 2 2 2 2 7 2" xfId="51110" xr:uid="{00000000-0005-0000-0000-000008440000}"/>
    <cellStyle name="Normal 15 2 2 2 2 7 3" xfId="28499" xr:uid="{00000000-0005-0000-0000-000009440000}"/>
    <cellStyle name="Normal 15 2 2 2 2 8" xfId="12985" xr:uid="{00000000-0005-0000-0000-00000A440000}"/>
    <cellStyle name="Normal 15 2 2 2 2 8 2" xfId="48203" xr:uid="{00000000-0005-0000-0000-00000B440000}"/>
    <cellStyle name="Normal 15 2 2 2 2 9" xfId="38513" xr:uid="{00000000-0005-0000-0000-00000C440000}"/>
    <cellStyle name="Normal 15 2 2 2 3" xfId="3553" xr:uid="{00000000-0005-0000-0000-00000D440000}"/>
    <cellStyle name="Normal 15 2 2 2 3 10" xfId="27048" xr:uid="{00000000-0005-0000-0000-00000E440000}"/>
    <cellStyle name="Normal 15 2 2 2 3 11" xfId="61452" xr:uid="{00000000-0005-0000-0000-00000F440000}"/>
    <cellStyle name="Normal 15 2 2 2 3 2" xfId="5349" xr:uid="{00000000-0005-0000-0000-000010440000}"/>
    <cellStyle name="Normal 15 2 2 2 3 2 2" xfId="17995" xr:uid="{00000000-0005-0000-0000-000011440000}"/>
    <cellStyle name="Normal 15 2 2 2 3 2 2 2" xfId="53211" xr:uid="{00000000-0005-0000-0000-000012440000}"/>
    <cellStyle name="Normal 15 2 2 2 3 2 3" xfId="40614" xr:uid="{00000000-0005-0000-0000-000013440000}"/>
    <cellStyle name="Normal 15 2 2 2 3 2 4" xfId="30600" xr:uid="{00000000-0005-0000-0000-000014440000}"/>
    <cellStyle name="Normal 15 2 2 2 3 3" xfId="6819" xr:uid="{00000000-0005-0000-0000-000015440000}"/>
    <cellStyle name="Normal 15 2 2 2 3 3 2" xfId="19449" xr:uid="{00000000-0005-0000-0000-000016440000}"/>
    <cellStyle name="Normal 15 2 2 2 3 3 2 2" xfId="54665" xr:uid="{00000000-0005-0000-0000-000017440000}"/>
    <cellStyle name="Normal 15 2 2 2 3 3 3" xfId="42068" xr:uid="{00000000-0005-0000-0000-000018440000}"/>
    <cellStyle name="Normal 15 2 2 2 3 3 4" xfId="32054" xr:uid="{00000000-0005-0000-0000-000019440000}"/>
    <cellStyle name="Normal 15 2 2 2 3 4" xfId="8278" xr:uid="{00000000-0005-0000-0000-00001A440000}"/>
    <cellStyle name="Normal 15 2 2 2 3 4 2" xfId="20903" xr:uid="{00000000-0005-0000-0000-00001B440000}"/>
    <cellStyle name="Normal 15 2 2 2 3 4 2 2" xfId="56119" xr:uid="{00000000-0005-0000-0000-00001C440000}"/>
    <cellStyle name="Normal 15 2 2 2 3 4 3" xfId="43522" xr:uid="{00000000-0005-0000-0000-00001D440000}"/>
    <cellStyle name="Normal 15 2 2 2 3 4 4" xfId="33508" xr:uid="{00000000-0005-0000-0000-00001E440000}"/>
    <cellStyle name="Normal 15 2 2 2 3 5" xfId="10059" xr:uid="{00000000-0005-0000-0000-00001F440000}"/>
    <cellStyle name="Normal 15 2 2 2 3 5 2" xfId="22679" xr:uid="{00000000-0005-0000-0000-000020440000}"/>
    <cellStyle name="Normal 15 2 2 2 3 5 2 2" xfId="57895" xr:uid="{00000000-0005-0000-0000-000021440000}"/>
    <cellStyle name="Normal 15 2 2 2 3 5 3" xfId="45298" xr:uid="{00000000-0005-0000-0000-000022440000}"/>
    <cellStyle name="Normal 15 2 2 2 3 5 4" xfId="35284" xr:uid="{00000000-0005-0000-0000-000023440000}"/>
    <cellStyle name="Normal 15 2 2 2 3 6" xfId="11852" xr:uid="{00000000-0005-0000-0000-000024440000}"/>
    <cellStyle name="Normal 15 2 2 2 3 6 2" xfId="24455" xr:uid="{00000000-0005-0000-0000-000025440000}"/>
    <cellStyle name="Normal 15 2 2 2 3 6 2 2" xfId="59671" xr:uid="{00000000-0005-0000-0000-000026440000}"/>
    <cellStyle name="Normal 15 2 2 2 3 6 3" xfId="47074" xr:uid="{00000000-0005-0000-0000-000027440000}"/>
    <cellStyle name="Normal 15 2 2 2 3 6 4" xfId="37060" xr:uid="{00000000-0005-0000-0000-000028440000}"/>
    <cellStyle name="Normal 15 2 2 2 3 7" xfId="16219" xr:uid="{00000000-0005-0000-0000-000029440000}"/>
    <cellStyle name="Normal 15 2 2 2 3 7 2" xfId="51435" xr:uid="{00000000-0005-0000-0000-00002A440000}"/>
    <cellStyle name="Normal 15 2 2 2 3 7 3" xfId="28824" xr:uid="{00000000-0005-0000-0000-00002B440000}"/>
    <cellStyle name="Normal 15 2 2 2 3 8" xfId="14441" xr:uid="{00000000-0005-0000-0000-00002C440000}"/>
    <cellStyle name="Normal 15 2 2 2 3 8 2" xfId="49659" xr:uid="{00000000-0005-0000-0000-00002D440000}"/>
    <cellStyle name="Normal 15 2 2 2 3 9" xfId="38838" xr:uid="{00000000-0005-0000-0000-00002E440000}"/>
    <cellStyle name="Normal 15 2 2 2 4" xfId="2715" xr:uid="{00000000-0005-0000-0000-00002F440000}"/>
    <cellStyle name="Normal 15 2 2 2 4 10" xfId="26239" xr:uid="{00000000-0005-0000-0000-000030440000}"/>
    <cellStyle name="Normal 15 2 2 2 4 11" xfId="60643" xr:uid="{00000000-0005-0000-0000-000031440000}"/>
    <cellStyle name="Normal 15 2 2 2 4 2" xfId="4540" xr:uid="{00000000-0005-0000-0000-000032440000}"/>
    <cellStyle name="Normal 15 2 2 2 4 2 2" xfId="17186" xr:uid="{00000000-0005-0000-0000-000033440000}"/>
    <cellStyle name="Normal 15 2 2 2 4 2 2 2" xfId="52402" xr:uid="{00000000-0005-0000-0000-000034440000}"/>
    <cellStyle name="Normal 15 2 2 2 4 2 3" xfId="39805" xr:uid="{00000000-0005-0000-0000-000035440000}"/>
    <cellStyle name="Normal 15 2 2 2 4 2 4" xfId="29791" xr:uid="{00000000-0005-0000-0000-000036440000}"/>
    <cellStyle name="Normal 15 2 2 2 4 3" xfId="6010" xr:uid="{00000000-0005-0000-0000-000037440000}"/>
    <cellStyle name="Normal 15 2 2 2 4 3 2" xfId="18640" xr:uid="{00000000-0005-0000-0000-000038440000}"/>
    <cellStyle name="Normal 15 2 2 2 4 3 2 2" xfId="53856" xr:uid="{00000000-0005-0000-0000-000039440000}"/>
    <cellStyle name="Normal 15 2 2 2 4 3 3" xfId="41259" xr:uid="{00000000-0005-0000-0000-00003A440000}"/>
    <cellStyle name="Normal 15 2 2 2 4 3 4" xfId="31245" xr:uid="{00000000-0005-0000-0000-00003B440000}"/>
    <cellStyle name="Normal 15 2 2 2 4 4" xfId="7469" xr:uid="{00000000-0005-0000-0000-00003C440000}"/>
    <cellStyle name="Normal 15 2 2 2 4 4 2" xfId="20094" xr:uid="{00000000-0005-0000-0000-00003D440000}"/>
    <cellStyle name="Normal 15 2 2 2 4 4 2 2" xfId="55310" xr:uid="{00000000-0005-0000-0000-00003E440000}"/>
    <cellStyle name="Normal 15 2 2 2 4 4 3" xfId="42713" xr:uid="{00000000-0005-0000-0000-00003F440000}"/>
    <cellStyle name="Normal 15 2 2 2 4 4 4" xfId="32699" xr:uid="{00000000-0005-0000-0000-000040440000}"/>
    <cellStyle name="Normal 15 2 2 2 4 5" xfId="9250" xr:uid="{00000000-0005-0000-0000-000041440000}"/>
    <cellStyle name="Normal 15 2 2 2 4 5 2" xfId="21870" xr:uid="{00000000-0005-0000-0000-000042440000}"/>
    <cellStyle name="Normal 15 2 2 2 4 5 2 2" xfId="57086" xr:uid="{00000000-0005-0000-0000-000043440000}"/>
    <cellStyle name="Normal 15 2 2 2 4 5 3" xfId="44489" xr:uid="{00000000-0005-0000-0000-000044440000}"/>
    <cellStyle name="Normal 15 2 2 2 4 5 4" xfId="34475" xr:uid="{00000000-0005-0000-0000-000045440000}"/>
    <cellStyle name="Normal 15 2 2 2 4 6" xfId="11043" xr:uid="{00000000-0005-0000-0000-000046440000}"/>
    <cellStyle name="Normal 15 2 2 2 4 6 2" xfId="23646" xr:uid="{00000000-0005-0000-0000-000047440000}"/>
    <cellStyle name="Normal 15 2 2 2 4 6 2 2" xfId="58862" xr:uid="{00000000-0005-0000-0000-000048440000}"/>
    <cellStyle name="Normal 15 2 2 2 4 6 3" xfId="46265" xr:uid="{00000000-0005-0000-0000-000049440000}"/>
    <cellStyle name="Normal 15 2 2 2 4 6 4" xfId="36251" xr:uid="{00000000-0005-0000-0000-00004A440000}"/>
    <cellStyle name="Normal 15 2 2 2 4 7" xfId="15410" xr:uid="{00000000-0005-0000-0000-00004B440000}"/>
    <cellStyle name="Normal 15 2 2 2 4 7 2" xfId="50626" xr:uid="{00000000-0005-0000-0000-00004C440000}"/>
    <cellStyle name="Normal 15 2 2 2 4 7 3" xfId="28015" xr:uid="{00000000-0005-0000-0000-00004D440000}"/>
    <cellStyle name="Normal 15 2 2 2 4 8" xfId="13632" xr:uid="{00000000-0005-0000-0000-00004E440000}"/>
    <cellStyle name="Normal 15 2 2 2 4 8 2" xfId="48850" xr:uid="{00000000-0005-0000-0000-00004F440000}"/>
    <cellStyle name="Normal 15 2 2 2 4 9" xfId="38029" xr:uid="{00000000-0005-0000-0000-000050440000}"/>
    <cellStyle name="Normal 15 2 2 2 5" xfId="3878" xr:uid="{00000000-0005-0000-0000-000051440000}"/>
    <cellStyle name="Normal 15 2 2 2 5 2" xfId="8601" xr:uid="{00000000-0005-0000-0000-000052440000}"/>
    <cellStyle name="Normal 15 2 2 2 5 2 2" xfId="21226" xr:uid="{00000000-0005-0000-0000-000053440000}"/>
    <cellStyle name="Normal 15 2 2 2 5 2 2 2" xfId="56442" xr:uid="{00000000-0005-0000-0000-000054440000}"/>
    <cellStyle name="Normal 15 2 2 2 5 2 3" xfId="43845" xr:uid="{00000000-0005-0000-0000-000055440000}"/>
    <cellStyle name="Normal 15 2 2 2 5 2 4" xfId="33831" xr:uid="{00000000-0005-0000-0000-000056440000}"/>
    <cellStyle name="Normal 15 2 2 2 5 3" xfId="10382" xr:uid="{00000000-0005-0000-0000-000057440000}"/>
    <cellStyle name="Normal 15 2 2 2 5 3 2" xfId="23002" xr:uid="{00000000-0005-0000-0000-000058440000}"/>
    <cellStyle name="Normal 15 2 2 2 5 3 2 2" xfId="58218" xr:uid="{00000000-0005-0000-0000-000059440000}"/>
    <cellStyle name="Normal 15 2 2 2 5 3 3" xfId="45621" xr:uid="{00000000-0005-0000-0000-00005A440000}"/>
    <cellStyle name="Normal 15 2 2 2 5 3 4" xfId="35607" xr:uid="{00000000-0005-0000-0000-00005B440000}"/>
    <cellStyle name="Normal 15 2 2 2 5 4" xfId="12177" xr:uid="{00000000-0005-0000-0000-00005C440000}"/>
    <cellStyle name="Normal 15 2 2 2 5 4 2" xfId="24778" xr:uid="{00000000-0005-0000-0000-00005D440000}"/>
    <cellStyle name="Normal 15 2 2 2 5 4 2 2" xfId="59994" xr:uid="{00000000-0005-0000-0000-00005E440000}"/>
    <cellStyle name="Normal 15 2 2 2 5 4 3" xfId="47397" xr:uid="{00000000-0005-0000-0000-00005F440000}"/>
    <cellStyle name="Normal 15 2 2 2 5 4 4" xfId="37383" xr:uid="{00000000-0005-0000-0000-000060440000}"/>
    <cellStyle name="Normal 15 2 2 2 5 5" xfId="16542" xr:uid="{00000000-0005-0000-0000-000061440000}"/>
    <cellStyle name="Normal 15 2 2 2 5 5 2" xfId="51758" xr:uid="{00000000-0005-0000-0000-000062440000}"/>
    <cellStyle name="Normal 15 2 2 2 5 5 3" xfId="29147" xr:uid="{00000000-0005-0000-0000-000063440000}"/>
    <cellStyle name="Normal 15 2 2 2 5 6" xfId="14764" xr:uid="{00000000-0005-0000-0000-000064440000}"/>
    <cellStyle name="Normal 15 2 2 2 5 6 2" xfId="49982" xr:uid="{00000000-0005-0000-0000-000065440000}"/>
    <cellStyle name="Normal 15 2 2 2 5 7" xfId="39161" xr:uid="{00000000-0005-0000-0000-000066440000}"/>
    <cellStyle name="Normal 15 2 2 2 5 8" xfId="27371" xr:uid="{00000000-0005-0000-0000-000067440000}"/>
    <cellStyle name="Normal 15 2 2 2 6" xfId="4218" xr:uid="{00000000-0005-0000-0000-000068440000}"/>
    <cellStyle name="Normal 15 2 2 2 6 2" xfId="16864" xr:uid="{00000000-0005-0000-0000-000069440000}"/>
    <cellStyle name="Normal 15 2 2 2 6 2 2" xfId="52080" xr:uid="{00000000-0005-0000-0000-00006A440000}"/>
    <cellStyle name="Normal 15 2 2 2 6 2 3" xfId="29469" xr:uid="{00000000-0005-0000-0000-00006B440000}"/>
    <cellStyle name="Normal 15 2 2 2 6 3" xfId="13310" xr:uid="{00000000-0005-0000-0000-00006C440000}"/>
    <cellStyle name="Normal 15 2 2 2 6 3 2" xfId="48528" xr:uid="{00000000-0005-0000-0000-00006D440000}"/>
    <cellStyle name="Normal 15 2 2 2 6 4" xfId="39483" xr:uid="{00000000-0005-0000-0000-00006E440000}"/>
    <cellStyle name="Normal 15 2 2 2 6 5" xfId="25917" xr:uid="{00000000-0005-0000-0000-00006F440000}"/>
    <cellStyle name="Normal 15 2 2 2 7" xfId="5688" xr:uid="{00000000-0005-0000-0000-000070440000}"/>
    <cellStyle name="Normal 15 2 2 2 7 2" xfId="18318" xr:uid="{00000000-0005-0000-0000-000071440000}"/>
    <cellStyle name="Normal 15 2 2 2 7 2 2" xfId="53534" xr:uid="{00000000-0005-0000-0000-000072440000}"/>
    <cellStyle name="Normal 15 2 2 2 7 3" xfId="40937" xr:uid="{00000000-0005-0000-0000-000073440000}"/>
    <cellStyle name="Normal 15 2 2 2 7 4" xfId="30923" xr:uid="{00000000-0005-0000-0000-000074440000}"/>
    <cellStyle name="Normal 15 2 2 2 8" xfId="7147" xr:uid="{00000000-0005-0000-0000-000075440000}"/>
    <cellStyle name="Normal 15 2 2 2 8 2" xfId="19772" xr:uid="{00000000-0005-0000-0000-000076440000}"/>
    <cellStyle name="Normal 15 2 2 2 8 2 2" xfId="54988" xr:uid="{00000000-0005-0000-0000-000077440000}"/>
    <cellStyle name="Normal 15 2 2 2 8 3" xfId="42391" xr:uid="{00000000-0005-0000-0000-000078440000}"/>
    <cellStyle name="Normal 15 2 2 2 8 4" xfId="32377" xr:uid="{00000000-0005-0000-0000-000079440000}"/>
    <cellStyle name="Normal 15 2 2 2 9" xfId="8928" xr:uid="{00000000-0005-0000-0000-00007A440000}"/>
    <cellStyle name="Normal 15 2 2 2 9 2" xfId="21548" xr:uid="{00000000-0005-0000-0000-00007B440000}"/>
    <cellStyle name="Normal 15 2 2 2 9 2 2" xfId="56764" xr:uid="{00000000-0005-0000-0000-00007C440000}"/>
    <cellStyle name="Normal 15 2 2 2 9 3" xfId="44167" xr:uid="{00000000-0005-0000-0000-00007D440000}"/>
    <cellStyle name="Normal 15 2 2 2 9 4" xfId="34153" xr:uid="{00000000-0005-0000-0000-00007E440000}"/>
    <cellStyle name="Normal 15 2 2 3" xfId="3064" xr:uid="{00000000-0005-0000-0000-00007F440000}"/>
    <cellStyle name="Normal 15 2 2 3 10" xfId="25435" xr:uid="{00000000-0005-0000-0000-000080440000}"/>
    <cellStyle name="Normal 15 2 2 3 11" xfId="60970" xr:uid="{00000000-0005-0000-0000-000081440000}"/>
    <cellStyle name="Normal 15 2 2 3 2" xfId="4867" xr:uid="{00000000-0005-0000-0000-000082440000}"/>
    <cellStyle name="Normal 15 2 2 3 2 2" xfId="17513" xr:uid="{00000000-0005-0000-0000-000083440000}"/>
    <cellStyle name="Normal 15 2 2 3 2 2 2" xfId="52729" xr:uid="{00000000-0005-0000-0000-000084440000}"/>
    <cellStyle name="Normal 15 2 2 3 2 2 3" xfId="30118" xr:uid="{00000000-0005-0000-0000-000085440000}"/>
    <cellStyle name="Normal 15 2 2 3 2 3" xfId="13959" xr:uid="{00000000-0005-0000-0000-000086440000}"/>
    <cellStyle name="Normal 15 2 2 3 2 3 2" xfId="49177" xr:uid="{00000000-0005-0000-0000-000087440000}"/>
    <cellStyle name="Normal 15 2 2 3 2 4" xfId="40132" xr:uid="{00000000-0005-0000-0000-000088440000}"/>
    <cellStyle name="Normal 15 2 2 3 2 5" xfId="26566" xr:uid="{00000000-0005-0000-0000-000089440000}"/>
    <cellStyle name="Normal 15 2 2 3 3" xfId="6337" xr:uid="{00000000-0005-0000-0000-00008A440000}"/>
    <cellStyle name="Normal 15 2 2 3 3 2" xfId="18967" xr:uid="{00000000-0005-0000-0000-00008B440000}"/>
    <cellStyle name="Normal 15 2 2 3 3 2 2" xfId="54183" xr:uid="{00000000-0005-0000-0000-00008C440000}"/>
    <cellStyle name="Normal 15 2 2 3 3 3" xfId="41586" xr:uid="{00000000-0005-0000-0000-00008D440000}"/>
    <cellStyle name="Normal 15 2 2 3 3 4" xfId="31572" xr:uid="{00000000-0005-0000-0000-00008E440000}"/>
    <cellStyle name="Normal 15 2 2 3 4" xfId="7796" xr:uid="{00000000-0005-0000-0000-00008F440000}"/>
    <cellStyle name="Normal 15 2 2 3 4 2" xfId="20421" xr:uid="{00000000-0005-0000-0000-000090440000}"/>
    <cellStyle name="Normal 15 2 2 3 4 2 2" xfId="55637" xr:uid="{00000000-0005-0000-0000-000091440000}"/>
    <cellStyle name="Normal 15 2 2 3 4 3" xfId="43040" xr:uid="{00000000-0005-0000-0000-000092440000}"/>
    <cellStyle name="Normal 15 2 2 3 4 4" xfId="33026" xr:uid="{00000000-0005-0000-0000-000093440000}"/>
    <cellStyle name="Normal 15 2 2 3 5" xfId="9577" xr:uid="{00000000-0005-0000-0000-000094440000}"/>
    <cellStyle name="Normal 15 2 2 3 5 2" xfId="22197" xr:uid="{00000000-0005-0000-0000-000095440000}"/>
    <cellStyle name="Normal 15 2 2 3 5 2 2" xfId="57413" xr:uid="{00000000-0005-0000-0000-000096440000}"/>
    <cellStyle name="Normal 15 2 2 3 5 3" xfId="44816" xr:uid="{00000000-0005-0000-0000-000097440000}"/>
    <cellStyle name="Normal 15 2 2 3 5 4" xfId="34802" xr:uid="{00000000-0005-0000-0000-000098440000}"/>
    <cellStyle name="Normal 15 2 2 3 6" xfId="11370" xr:uid="{00000000-0005-0000-0000-000099440000}"/>
    <cellStyle name="Normal 15 2 2 3 6 2" xfId="23973" xr:uid="{00000000-0005-0000-0000-00009A440000}"/>
    <cellStyle name="Normal 15 2 2 3 6 2 2" xfId="59189" xr:uid="{00000000-0005-0000-0000-00009B440000}"/>
    <cellStyle name="Normal 15 2 2 3 6 3" xfId="46592" xr:uid="{00000000-0005-0000-0000-00009C440000}"/>
    <cellStyle name="Normal 15 2 2 3 6 4" xfId="36578" xr:uid="{00000000-0005-0000-0000-00009D440000}"/>
    <cellStyle name="Normal 15 2 2 3 7" xfId="15737" xr:uid="{00000000-0005-0000-0000-00009E440000}"/>
    <cellStyle name="Normal 15 2 2 3 7 2" xfId="50953" xr:uid="{00000000-0005-0000-0000-00009F440000}"/>
    <cellStyle name="Normal 15 2 2 3 7 3" xfId="28342" xr:uid="{00000000-0005-0000-0000-0000A0440000}"/>
    <cellStyle name="Normal 15 2 2 3 8" xfId="12828" xr:uid="{00000000-0005-0000-0000-0000A1440000}"/>
    <cellStyle name="Normal 15 2 2 3 8 2" xfId="48046" xr:uid="{00000000-0005-0000-0000-0000A2440000}"/>
    <cellStyle name="Normal 15 2 2 3 9" xfId="38356" xr:uid="{00000000-0005-0000-0000-0000A3440000}"/>
    <cellStyle name="Normal 15 2 2 4" xfId="2891" xr:uid="{00000000-0005-0000-0000-0000A4440000}"/>
    <cellStyle name="Normal 15 2 2 4 10" xfId="25276" xr:uid="{00000000-0005-0000-0000-0000A5440000}"/>
    <cellStyle name="Normal 15 2 2 4 11" xfId="60811" xr:uid="{00000000-0005-0000-0000-0000A6440000}"/>
    <cellStyle name="Normal 15 2 2 4 2" xfId="4708" xr:uid="{00000000-0005-0000-0000-0000A7440000}"/>
    <cellStyle name="Normal 15 2 2 4 2 2" xfId="17354" xr:uid="{00000000-0005-0000-0000-0000A8440000}"/>
    <cellStyle name="Normal 15 2 2 4 2 2 2" xfId="52570" xr:uid="{00000000-0005-0000-0000-0000A9440000}"/>
    <cellStyle name="Normal 15 2 2 4 2 2 3" xfId="29959" xr:uid="{00000000-0005-0000-0000-0000AA440000}"/>
    <cellStyle name="Normal 15 2 2 4 2 3" xfId="13800" xr:uid="{00000000-0005-0000-0000-0000AB440000}"/>
    <cellStyle name="Normal 15 2 2 4 2 3 2" xfId="49018" xr:uid="{00000000-0005-0000-0000-0000AC440000}"/>
    <cellStyle name="Normal 15 2 2 4 2 4" xfId="39973" xr:uid="{00000000-0005-0000-0000-0000AD440000}"/>
    <cellStyle name="Normal 15 2 2 4 2 5" xfId="26407" xr:uid="{00000000-0005-0000-0000-0000AE440000}"/>
    <cellStyle name="Normal 15 2 2 4 3" xfId="6178" xr:uid="{00000000-0005-0000-0000-0000AF440000}"/>
    <cellStyle name="Normal 15 2 2 4 3 2" xfId="18808" xr:uid="{00000000-0005-0000-0000-0000B0440000}"/>
    <cellStyle name="Normal 15 2 2 4 3 2 2" xfId="54024" xr:uid="{00000000-0005-0000-0000-0000B1440000}"/>
    <cellStyle name="Normal 15 2 2 4 3 3" xfId="41427" xr:uid="{00000000-0005-0000-0000-0000B2440000}"/>
    <cellStyle name="Normal 15 2 2 4 3 4" xfId="31413" xr:uid="{00000000-0005-0000-0000-0000B3440000}"/>
    <cellStyle name="Normal 15 2 2 4 4" xfId="7637" xr:uid="{00000000-0005-0000-0000-0000B4440000}"/>
    <cellStyle name="Normal 15 2 2 4 4 2" xfId="20262" xr:uid="{00000000-0005-0000-0000-0000B5440000}"/>
    <cellStyle name="Normal 15 2 2 4 4 2 2" xfId="55478" xr:uid="{00000000-0005-0000-0000-0000B6440000}"/>
    <cellStyle name="Normal 15 2 2 4 4 3" xfId="42881" xr:uid="{00000000-0005-0000-0000-0000B7440000}"/>
    <cellStyle name="Normal 15 2 2 4 4 4" xfId="32867" xr:uid="{00000000-0005-0000-0000-0000B8440000}"/>
    <cellStyle name="Normal 15 2 2 4 5" xfId="9418" xr:uid="{00000000-0005-0000-0000-0000B9440000}"/>
    <cellStyle name="Normal 15 2 2 4 5 2" xfId="22038" xr:uid="{00000000-0005-0000-0000-0000BA440000}"/>
    <cellStyle name="Normal 15 2 2 4 5 2 2" xfId="57254" xr:uid="{00000000-0005-0000-0000-0000BB440000}"/>
    <cellStyle name="Normal 15 2 2 4 5 3" xfId="44657" xr:uid="{00000000-0005-0000-0000-0000BC440000}"/>
    <cellStyle name="Normal 15 2 2 4 5 4" xfId="34643" xr:uid="{00000000-0005-0000-0000-0000BD440000}"/>
    <cellStyle name="Normal 15 2 2 4 6" xfId="11211" xr:uid="{00000000-0005-0000-0000-0000BE440000}"/>
    <cellStyle name="Normal 15 2 2 4 6 2" xfId="23814" xr:uid="{00000000-0005-0000-0000-0000BF440000}"/>
    <cellStyle name="Normal 15 2 2 4 6 2 2" xfId="59030" xr:uid="{00000000-0005-0000-0000-0000C0440000}"/>
    <cellStyle name="Normal 15 2 2 4 6 3" xfId="46433" xr:uid="{00000000-0005-0000-0000-0000C1440000}"/>
    <cellStyle name="Normal 15 2 2 4 6 4" xfId="36419" xr:uid="{00000000-0005-0000-0000-0000C2440000}"/>
    <cellStyle name="Normal 15 2 2 4 7" xfId="15578" xr:uid="{00000000-0005-0000-0000-0000C3440000}"/>
    <cellStyle name="Normal 15 2 2 4 7 2" xfId="50794" xr:uid="{00000000-0005-0000-0000-0000C4440000}"/>
    <cellStyle name="Normal 15 2 2 4 7 3" xfId="28183" xr:uid="{00000000-0005-0000-0000-0000C5440000}"/>
    <cellStyle name="Normal 15 2 2 4 8" xfId="12669" xr:uid="{00000000-0005-0000-0000-0000C6440000}"/>
    <cellStyle name="Normal 15 2 2 4 8 2" xfId="47887" xr:uid="{00000000-0005-0000-0000-0000C7440000}"/>
    <cellStyle name="Normal 15 2 2 4 9" xfId="38197" xr:uid="{00000000-0005-0000-0000-0000C8440000}"/>
    <cellStyle name="Normal 15 2 2 5" xfId="3399" xr:uid="{00000000-0005-0000-0000-0000C9440000}"/>
    <cellStyle name="Normal 15 2 2 5 10" xfId="26894" xr:uid="{00000000-0005-0000-0000-0000CA440000}"/>
    <cellStyle name="Normal 15 2 2 5 11" xfId="61298" xr:uid="{00000000-0005-0000-0000-0000CB440000}"/>
    <cellStyle name="Normal 15 2 2 5 2" xfId="5195" xr:uid="{00000000-0005-0000-0000-0000CC440000}"/>
    <cellStyle name="Normal 15 2 2 5 2 2" xfId="17841" xr:uid="{00000000-0005-0000-0000-0000CD440000}"/>
    <cellStyle name="Normal 15 2 2 5 2 2 2" xfId="53057" xr:uid="{00000000-0005-0000-0000-0000CE440000}"/>
    <cellStyle name="Normal 15 2 2 5 2 3" xfId="40460" xr:uid="{00000000-0005-0000-0000-0000CF440000}"/>
    <cellStyle name="Normal 15 2 2 5 2 4" xfId="30446" xr:uid="{00000000-0005-0000-0000-0000D0440000}"/>
    <cellStyle name="Normal 15 2 2 5 3" xfId="6665" xr:uid="{00000000-0005-0000-0000-0000D1440000}"/>
    <cellStyle name="Normal 15 2 2 5 3 2" xfId="19295" xr:uid="{00000000-0005-0000-0000-0000D2440000}"/>
    <cellStyle name="Normal 15 2 2 5 3 2 2" xfId="54511" xr:uid="{00000000-0005-0000-0000-0000D3440000}"/>
    <cellStyle name="Normal 15 2 2 5 3 3" xfId="41914" xr:uid="{00000000-0005-0000-0000-0000D4440000}"/>
    <cellStyle name="Normal 15 2 2 5 3 4" xfId="31900" xr:uid="{00000000-0005-0000-0000-0000D5440000}"/>
    <cellStyle name="Normal 15 2 2 5 4" xfId="8124" xr:uid="{00000000-0005-0000-0000-0000D6440000}"/>
    <cellStyle name="Normal 15 2 2 5 4 2" xfId="20749" xr:uid="{00000000-0005-0000-0000-0000D7440000}"/>
    <cellStyle name="Normal 15 2 2 5 4 2 2" xfId="55965" xr:uid="{00000000-0005-0000-0000-0000D8440000}"/>
    <cellStyle name="Normal 15 2 2 5 4 3" xfId="43368" xr:uid="{00000000-0005-0000-0000-0000D9440000}"/>
    <cellStyle name="Normal 15 2 2 5 4 4" xfId="33354" xr:uid="{00000000-0005-0000-0000-0000DA440000}"/>
    <cellStyle name="Normal 15 2 2 5 5" xfId="9905" xr:uid="{00000000-0005-0000-0000-0000DB440000}"/>
    <cellStyle name="Normal 15 2 2 5 5 2" xfId="22525" xr:uid="{00000000-0005-0000-0000-0000DC440000}"/>
    <cellStyle name="Normal 15 2 2 5 5 2 2" xfId="57741" xr:uid="{00000000-0005-0000-0000-0000DD440000}"/>
    <cellStyle name="Normal 15 2 2 5 5 3" xfId="45144" xr:uid="{00000000-0005-0000-0000-0000DE440000}"/>
    <cellStyle name="Normal 15 2 2 5 5 4" xfId="35130" xr:uid="{00000000-0005-0000-0000-0000DF440000}"/>
    <cellStyle name="Normal 15 2 2 5 6" xfId="11698" xr:uid="{00000000-0005-0000-0000-0000E0440000}"/>
    <cellStyle name="Normal 15 2 2 5 6 2" xfId="24301" xr:uid="{00000000-0005-0000-0000-0000E1440000}"/>
    <cellStyle name="Normal 15 2 2 5 6 2 2" xfId="59517" xr:uid="{00000000-0005-0000-0000-0000E2440000}"/>
    <cellStyle name="Normal 15 2 2 5 6 3" xfId="46920" xr:uid="{00000000-0005-0000-0000-0000E3440000}"/>
    <cellStyle name="Normal 15 2 2 5 6 4" xfId="36906" xr:uid="{00000000-0005-0000-0000-0000E4440000}"/>
    <cellStyle name="Normal 15 2 2 5 7" xfId="16065" xr:uid="{00000000-0005-0000-0000-0000E5440000}"/>
    <cellStyle name="Normal 15 2 2 5 7 2" xfId="51281" xr:uid="{00000000-0005-0000-0000-0000E6440000}"/>
    <cellStyle name="Normal 15 2 2 5 7 3" xfId="28670" xr:uid="{00000000-0005-0000-0000-0000E7440000}"/>
    <cellStyle name="Normal 15 2 2 5 8" xfId="14287" xr:uid="{00000000-0005-0000-0000-0000E8440000}"/>
    <cellStyle name="Normal 15 2 2 5 8 2" xfId="49505" xr:uid="{00000000-0005-0000-0000-0000E9440000}"/>
    <cellStyle name="Normal 15 2 2 5 9" xfId="38684" xr:uid="{00000000-0005-0000-0000-0000EA440000}"/>
    <cellStyle name="Normal 15 2 2 6" xfId="2560" xr:uid="{00000000-0005-0000-0000-0000EB440000}"/>
    <cellStyle name="Normal 15 2 2 6 10" xfId="26085" xr:uid="{00000000-0005-0000-0000-0000EC440000}"/>
    <cellStyle name="Normal 15 2 2 6 11" xfId="60489" xr:uid="{00000000-0005-0000-0000-0000ED440000}"/>
    <cellStyle name="Normal 15 2 2 6 2" xfId="4386" xr:uid="{00000000-0005-0000-0000-0000EE440000}"/>
    <cellStyle name="Normal 15 2 2 6 2 2" xfId="17032" xr:uid="{00000000-0005-0000-0000-0000EF440000}"/>
    <cellStyle name="Normal 15 2 2 6 2 2 2" xfId="52248" xr:uid="{00000000-0005-0000-0000-0000F0440000}"/>
    <cellStyle name="Normal 15 2 2 6 2 3" xfId="39651" xr:uid="{00000000-0005-0000-0000-0000F1440000}"/>
    <cellStyle name="Normal 15 2 2 6 2 4" xfId="29637" xr:uid="{00000000-0005-0000-0000-0000F2440000}"/>
    <cellStyle name="Normal 15 2 2 6 3" xfId="5856" xr:uid="{00000000-0005-0000-0000-0000F3440000}"/>
    <cellStyle name="Normal 15 2 2 6 3 2" xfId="18486" xr:uid="{00000000-0005-0000-0000-0000F4440000}"/>
    <cellStyle name="Normal 15 2 2 6 3 2 2" xfId="53702" xr:uid="{00000000-0005-0000-0000-0000F5440000}"/>
    <cellStyle name="Normal 15 2 2 6 3 3" xfId="41105" xr:uid="{00000000-0005-0000-0000-0000F6440000}"/>
    <cellStyle name="Normal 15 2 2 6 3 4" xfId="31091" xr:uid="{00000000-0005-0000-0000-0000F7440000}"/>
    <cellStyle name="Normal 15 2 2 6 4" xfId="7315" xr:uid="{00000000-0005-0000-0000-0000F8440000}"/>
    <cellStyle name="Normal 15 2 2 6 4 2" xfId="19940" xr:uid="{00000000-0005-0000-0000-0000F9440000}"/>
    <cellStyle name="Normal 15 2 2 6 4 2 2" xfId="55156" xr:uid="{00000000-0005-0000-0000-0000FA440000}"/>
    <cellStyle name="Normal 15 2 2 6 4 3" xfId="42559" xr:uid="{00000000-0005-0000-0000-0000FB440000}"/>
    <cellStyle name="Normal 15 2 2 6 4 4" xfId="32545" xr:uid="{00000000-0005-0000-0000-0000FC440000}"/>
    <cellStyle name="Normal 15 2 2 6 5" xfId="9096" xr:uid="{00000000-0005-0000-0000-0000FD440000}"/>
    <cellStyle name="Normal 15 2 2 6 5 2" xfId="21716" xr:uid="{00000000-0005-0000-0000-0000FE440000}"/>
    <cellStyle name="Normal 15 2 2 6 5 2 2" xfId="56932" xr:uid="{00000000-0005-0000-0000-0000FF440000}"/>
    <cellStyle name="Normal 15 2 2 6 5 3" xfId="44335" xr:uid="{00000000-0005-0000-0000-000000450000}"/>
    <cellStyle name="Normal 15 2 2 6 5 4" xfId="34321" xr:uid="{00000000-0005-0000-0000-000001450000}"/>
    <cellStyle name="Normal 15 2 2 6 6" xfId="10889" xr:uid="{00000000-0005-0000-0000-000002450000}"/>
    <cellStyle name="Normal 15 2 2 6 6 2" xfId="23492" xr:uid="{00000000-0005-0000-0000-000003450000}"/>
    <cellStyle name="Normal 15 2 2 6 6 2 2" xfId="58708" xr:uid="{00000000-0005-0000-0000-000004450000}"/>
    <cellStyle name="Normal 15 2 2 6 6 3" xfId="46111" xr:uid="{00000000-0005-0000-0000-000005450000}"/>
    <cellStyle name="Normal 15 2 2 6 6 4" xfId="36097" xr:uid="{00000000-0005-0000-0000-000006450000}"/>
    <cellStyle name="Normal 15 2 2 6 7" xfId="15256" xr:uid="{00000000-0005-0000-0000-000007450000}"/>
    <cellStyle name="Normal 15 2 2 6 7 2" xfId="50472" xr:uid="{00000000-0005-0000-0000-000008450000}"/>
    <cellStyle name="Normal 15 2 2 6 7 3" xfId="27861" xr:uid="{00000000-0005-0000-0000-000009450000}"/>
    <cellStyle name="Normal 15 2 2 6 8" xfId="13478" xr:uid="{00000000-0005-0000-0000-00000A450000}"/>
    <cellStyle name="Normal 15 2 2 6 8 2" xfId="48696" xr:uid="{00000000-0005-0000-0000-00000B450000}"/>
    <cellStyle name="Normal 15 2 2 6 9" xfId="37875" xr:uid="{00000000-0005-0000-0000-00000C450000}"/>
    <cellStyle name="Normal 15 2 2 7" xfId="3723" xr:uid="{00000000-0005-0000-0000-00000D450000}"/>
    <cellStyle name="Normal 15 2 2 7 2" xfId="8447" xr:uid="{00000000-0005-0000-0000-00000E450000}"/>
    <cellStyle name="Normal 15 2 2 7 2 2" xfId="21072" xr:uid="{00000000-0005-0000-0000-00000F450000}"/>
    <cellStyle name="Normal 15 2 2 7 2 2 2" xfId="56288" xr:uid="{00000000-0005-0000-0000-000010450000}"/>
    <cellStyle name="Normal 15 2 2 7 2 3" xfId="43691" xr:uid="{00000000-0005-0000-0000-000011450000}"/>
    <cellStyle name="Normal 15 2 2 7 2 4" xfId="33677" xr:uid="{00000000-0005-0000-0000-000012450000}"/>
    <cellStyle name="Normal 15 2 2 7 3" xfId="10228" xr:uid="{00000000-0005-0000-0000-000013450000}"/>
    <cellStyle name="Normal 15 2 2 7 3 2" xfId="22848" xr:uid="{00000000-0005-0000-0000-000014450000}"/>
    <cellStyle name="Normal 15 2 2 7 3 2 2" xfId="58064" xr:uid="{00000000-0005-0000-0000-000015450000}"/>
    <cellStyle name="Normal 15 2 2 7 3 3" xfId="45467" xr:uid="{00000000-0005-0000-0000-000016450000}"/>
    <cellStyle name="Normal 15 2 2 7 3 4" xfId="35453" xr:uid="{00000000-0005-0000-0000-000017450000}"/>
    <cellStyle name="Normal 15 2 2 7 4" xfId="12023" xr:uid="{00000000-0005-0000-0000-000018450000}"/>
    <cellStyle name="Normal 15 2 2 7 4 2" xfId="24624" xr:uid="{00000000-0005-0000-0000-000019450000}"/>
    <cellStyle name="Normal 15 2 2 7 4 2 2" xfId="59840" xr:uid="{00000000-0005-0000-0000-00001A450000}"/>
    <cellStyle name="Normal 15 2 2 7 4 3" xfId="47243" xr:uid="{00000000-0005-0000-0000-00001B450000}"/>
    <cellStyle name="Normal 15 2 2 7 4 4" xfId="37229" xr:uid="{00000000-0005-0000-0000-00001C450000}"/>
    <cellStyle name="Normal 15 2 2 7 5" xfId="16388" xr:uid="{00000000-0005-0000-0000-00001D450000}"/>
    <cellStyle name="Normal 15 2 2 7 5 2" xfId="51604" xr:uid="{00000000-0005-0000-0000-00001E450000}"/>
    <cellStyle name="Normal 15 2 2 7 5 3" xfId="28993" xr:uid="{00000000-0005-0000-0000-00001F450000}"/>
    <cellStyle name="Normal 15 2 2 7 6" xfId="14610" xr:uid="{00000000-0005-0000-0000-000020450000}"/>
    <cellStyle name="Normal 15 2 2 7 6 2" xfId="49828" xr:uid="{00000000-0005-0000-0000-000021450000}"/>
    <cellStyle name="Normal 15 2 2 7 7" xfId="39007" xr:uid="{00000000-0005-0000-0000-000022450000}"/>
    <cellStyle name="Normal 15 2 2 7 8" xfId="27217" xr:uid="{00000000-0005-0000-0000-000023450000}"/>
    <cellStyle name="Normal 15 2 2 8" xfId="4061" xr:uid="{00000000-0005-0000-0000-000024450000}"/>
    <cellStyle name="Normal 15 2 2 8 2" xfId="16710" xr:uid="{00000000-0005-0000-0000-000025450000}"/>
    <cellStyle name="Normal 15 2 2 8 2 2" xfId="51926" xr:uid="{00000000-0005-0000-0000-000026450000}"/>
    <cellStyle name="Normal 15 2 2 8 2 3" xfId="29315" xr:uid="{00000000-0005-0000-0000-000027450000}"/>
    <cellStyle name="Normal 15 2 2 8 3" xfId="13156" xr:uid="{00000000-0005-0000-0000-000028450000}"/>
    <cellStyle name="Normal 15 2 2 8 3 2" xfId="48374" xr:uid="{00000000-0005-0000-0000-000029450000}"/>
    <cellStyle name="Normal 15 2 2 8 4" xfId="39329" xr:uid="{00000000-0005-0000-0000-00002A450000}"/>
    <cellStyle name="Normal 15 2 2 8 5" xfId="25763" xr:uid="{00000000-0005-0000-0000-00002B450000}"/>
    <cellStyle name="Normal 15 2 2 9" xfId="5534" xr:uid="{00000000-0005-0000-0000-00002C450000}"/>
    <cellStyle name="Normal 15 2 2 9 2" xfId="18164" xr:uid="{00000000-0005-0000-0000-00002D450000}"/>
    <cellStyle name="Normal 15 2 2 9 2 2" xfId="53380" xr:uid="{00000000-0005-0000-0000-00002E450000}"/>
    <cellStyle name="Normal 15 2 2 9 3" xfId="40783" xr:uid="{00000000-0005-0000-0000-00002F450000}"/>
    <cellStyle name="Normal 15 2 2 9 4" xfId="30769" xr:uid="{00000000-0005-0000-0000-000030450000}"/>
    <cellStyle name="Normal 15 2 3" xfId="1040" xr:uid="{00000000-0005-0000-0000-000031450000}"/>
    <cellStyle name="Normal 15 2 3 10" xfId="10546" xr:uid="{00000000-0005-0000-0000-000032450000}"/>
    <cellStyle name="Normal 15 2 3 10 2" xfId="23157" xr:uid="{00000000-0005-0000-0000-000033450000}"/>
    <cellStyle name="Normal 15 2 3 10 2 2" xfId="58373" xr:uid="{00000000-0005-0000-0000-000034450000}"/>
    <cellStyle name="Normal 15 2 3 10 3" xfId="45776" xr:uid="{00000000-0005-0000-0000-000035450000}"/>
    <cellStyle name="Normal 15 2 3 10 4" xfId="35762" xr:uid="{00000000-0005-0000-0000-000036450000}"/>
    <cellStyle name="Normal 15 2 3 11" xfId="15014" xr:uid="{00000000-0005-0000-0000-000037450000}"/>
    <cellStyle name="Normal 15 2 3 11 2" xfId="50230" xr:uid="{00000000-0005-0000-0000-000038450000}"/>
    <cellStyle name="Normal 15 2 3 11 3" xfId="27619" xr:uid="{00000000-0005-0000-0000-000039450000}"/>
    <cellStyle name="Normal 15 2 3 12" xfId="12427" xr:uid="{00000000-0005-0000-0000-00003A450000}"/>
    <cellStyle name="Normal 15 2 3 12 2" xfId="47645" xr:uid="{00000000-0005-0000-0000-00003B450000}"/>
    <cellStyle name="Normal 15 2 3 13" xfId="37633" xr:uid="{00000000-0005-0000-0000-00003C450000}"/>
    <cellStyle name="Normal 15 2 3 14" xfId="25034" xr:uid="{00000000-0005-0000-0000-00003D450000}"/>
    <cellStyle name="Normal 15 2 3 15" xfId="60247" xr:uid="{00000000-0005-0000-0000-00003E450000}"/>
    <cellStyle name="Normal 15 2 3 2" xfId="3150" xr:uid="{00000000-0005-0000-0000-00003F450000}"/>
    <cellStyle name="Normal 15 2 3 2 10" xfId="25518" xr:uid="{00000000-0005-0000-0000-000040450000}"/>
    <cellStyle name="Normal 15 2 3 2 11" xfId="61053" xr:uid="{00000000-0005-0000-0000-000041450000}"/>
    <cellStyle name="Normal 15 2 3 2 2" xfId="4950" xr:uid="{00000000-0005-0000-0000-000042450000}"/>
    <cellStyle name="Normal 15 2 3 2 2 2" xfId="17596" xr:uid="{00000000-0005-0000-0000-000043450000}"/>
    <cellStyle name="Normal 15 2 3 2 2 2 2" xfId="52812" xr:uid="{00000000-0005-0000-0000-000044450000}"/>
    <cellStyle name="Normal 15 2 3 2 2 2 3" xfId="30201" xr:uid="{00000000-0005-0000-0000-000045450000}"/>
    <cellStyle name="Normal 15 2 3 2 2 3" xfId="14042" xr:uid="{00000000-0005-0000-0000-000046450000}"/>
    <cellStyle name="Normal 15 2 3 2 2 3 2" xfId="49260" xr:uid="{00000000-0005-0000-0000-000047450000}"/>
    <cellStyle name="Normal 15 2 3 2 2 4" xfId="40215" xr:uid="{00000000-0005-0000-0000-000048450000}"/>
    <cellStyle name="Normal 15 2 3 2 2 5" xfId="26649" xr:uid="{00000000-0005-0000-0000-000049450000}"/>
    <cellStyle name="Normal 15 2 3 2 3" xfId="6420" xr:uid="{00000000-0005-0000-0000-00004A450000}"/>
    <cellStyle name="Normal 15 2 3 2 3 2" xfId="19050" xr:uid="{00000000-0005-0000-0000-00004B450000}"/>
    <cellStyle name="Normal 15 2 3 2 3 2 2" xfId="54266" xr:uid="{00000000-0005-0000-0000-00004C450000}"/>
    <cellStyle name="Normal 15 2 3 2 3 3" xfId="41669" xr:uid="{00000000-0005-0000-0000-00004D450000}"/>
    <cellStyle name="Normal 15 2 3 2 3 4" xfId="31655" xr:uid="{00000000-0005-0000-0000-00004E450000}"/>
    <cellStyle name="Normal 15 2 3 2 4" xfId="7879" xr:uid="{00000000-0005-0000-0000-00004F450000}"/>
    <cellStyle name="Normal 15 2 3 2 4 2" xfId="20504" xr:uid="{00000000-0005-0000-0000-000050450000}"/>
    <cellStyle name="Normal 15 2 3 2 4 2 2" xfId="55720" xr:uid="{00000000-0005-0000-0000-000051450000}"/>
    <cellStyle name="Normal 15 2 3 2 4 3" xfId="43123" xr:uid="{00000000-0005-0000-0000-000052450000}"/>
    <cellStyle name="Normal 15 2 3 2 4 4" xfId="33109" xr:uid="{00000000-0005-0000-0000-000053450000}"/>
    <cellStyle name="Normal 15 2 3 2 5" xfId="9660" xr:uid="{00000000-0005-0000-0000-000054450000}"/>
    <cellStyle name="Normal 15 2 3 2 5 2" xfId="22280" xr:uid="{00000000-0005-0000-0000-000055450000}"/>
    <cellStyle name="Normal 15 2 3 2 5 2 2" xfId="57496" xr:uid="{00000000-0005-0000-0000-000056450000}"/>
    <cellStyle name="Normal 15 2 3 2 5 3" xfId="44899" xr:uid="{00000000-0005-0000-0000-000057450000}"/>
    <cellStyle name="Normal 15 2 3 2 5 4" xfId="34885" xr:uid="{00000000-0005-0000-0000-000058450000}"/>
    <cellStyle name="Normal 15 2 3 2 6" xfId="11453" xr:uid="{00000000-0005-0000-0000-000059450000}"/>
    <cellStyle name="Normal 15 2 3 2 6 2" xfId="24056" xr:uid="{00000000-0005-0000-0000-00005A450000}"/>
    <cellStyle name="Normal 15 2 3 2 6 2 2" xfId="59272" xr:uid="{00000000-0005-0000-0000-00005B450000}"/>
    <cellStyle name="Normal 15 2 3 2 6 3" xfId="46675" xr:uid="{00000000-0005-0000-0000-00005C450000}"/>
    <cellStyle name="Normal 15 2 3 2 6 4" xfId="36661" xr:uid="{00000000-0005-0000-0000-00005D450000}"/>
    <cellStyle name="Normal 15 2 3 2 7" xfId="15820" xr:uid="{00000000-0005-0000-0000-00005E450000}"/>
    <cellStyle name="Normal 15 2 3 2 7 2" xfId="51036" xr:uid="{00000000-0005-0000-0000-00005F450000}"/>
    <cellStyle name="Normal 15 2 3 2 7 3" xfId="28425" xr:uid="{00000000-0005-0000-0000-000060450000}"/>
    <cellStyle name="Normal 15 2 3 2 8" xfId="12911" xr:uid="{00000000-0005-0000-0000-000061450000}"/>
    <cellStyle name="Normal 15 2 3 2 8 2" xfId="48129" xr:uid="{00000000-0005-0000-0000-000062450000}"/>
    <cellStyle name="Normal 15 2 3 2 9" xfId="38439" xr:uid="{00000000-0005-0000-0000-000063450000}"/>
    <cellStyle name="Normal 15 2 3 3" xfId="3479" xr:uid="{00000000-0005-0000-0000-000064450000}"/>
    <cellStyle name="Normal 15 2 3 3 10" xfId="26974" xr:uid="{00000000-0005-0000-0000-000065450000}"/>
    <cellStyle name="Normal 15 2 3 3 11" xfId="61378" xr:uid="{00000000-0005-0000-0000-000066450000}"/>
    <cellStyle name="Normal 15 2 3 3 2" xfId="5275" xr:uid="{00000000-0005-0000-0000-000067450000}"/>
    <cellStyle name="Normal 15 2 3 3 2 2" xfId="17921" xr:uid="{00000000-0005-0000-0000-000068450000}"/>
    <cellStyle name="Normal 15 2 3 3 2 2 2" xfId="53137" xr:uid="{00000000-0005-0000-0000-000069450000}"/>
    <cellStyle name="Normal 15 2 3 3 2 3" xfId="40540" xr:uid="{00000000-0005-0000-0000-00006A450000}"/>
    <cellStyle name="Normal 15 2 3 3 2 4" xfId="30526" xr:uid="{00000000-0005-0000-0000-00006B450000}"/>
    <cellStyle name="Normal 15 2 3 3 3" xfId="6745" xr:uid="{00000000-0005-0000-0000-00006C450000}"/>
    <cellStyle name="Normal 15 2 3 3 3 2" xfId="19375" xr:uid="{00000000-0005-0000-0000-00006D450000}"/>
    <cellStyle name="Normal 15 2 3 3 3 2 2" xfId="54591" xr:uid="{00000000-0005-0000-0000-00006E450000}"/>
    <cellStyle name="Normal 15 2 3 3 3 3" xfId="41994" xr:uid="{00000000-0005-0000-0000-00006F450000}"/>
    <cellStyle name="Normal 15 2 3 3 3 4" xfId="31980" xr:uid="{00000000-0005-0000-0000-000070450000}"/>
    <cellStyle name="Normal 15 2 3 3 4" xfId="8204" xr:uid="{00000000-0005-0000-0000-000071450000}"/>
    <cellStyle name="Normal 15 2 3 3 4 2" xfId="20829" xr:uid="{00000000-0005-0000-0000-000072450000}"/>
    <cellStyle name="Normal 15 2 3 3 4 2 2" xfId="56045" xr:uid="{00000000-0005-0000-0000-000073450000}"/>
    <cellStyle name="Normal 15 2 3 3 4 3" xfId="43448" xr:uid="{00000000-0005-0000-0000-000074450000}"/>
    <cellStyle name="Normal 15 2 3 3 4 4" xfId="33434" xr:uid="{00000000-0005-0000-0000-000075450000}"/>
    <cellStyle name="Normal 15 2 3 3 5" xfId="9985" xr:uid="{00000000-0005-0000-0000-000076450000}"/>
    <cellStyle name="Normal 15 2 3 3 5 2" xfId="22605" xr:uid="{00000000-0005-0000-0000-000077450000}"/>
    <cellStyle name="Normal 15 2 3 3 5 2 2" xfId="57821" xr:uid="{00000000-0005-0000-0000-000078450000}"/>
    <cellStyle name="Normal 15 2 3 3 5 3" xfId="45224" xr:uid="{00000000-0005-0000-0000-000079450000}"/>
    <cellStyle name="Normal 15 2 3 3 5 4" xfId="35210" xr:uid="{00000000-0005-0000-0000-00007A450000}"/>
    <cellStyle name="Normal 15 2 3 3 6" xfId="11778" xr:uid="{00000000-0005-0000-0000-00007B450000}"/>
    <cellStyle name="Normal 15 2 3 3 6 2" xfId="24381" xr:uid="{00000000-0005-0000-0000-00007C450000}"/>
    <cellStyle name="Normal 15 2 3 3 6 2 2" xfId="59597" xr:uid="{00000000-0005-0000-0000-00007D450000}"/>
    <cellStyle name="Normal 15 2 3 3 6 3" xfId="47000" xr:uid="{00000000-0005-0000-0000-00007E450000}"/>
    <cellStyle name="Normal 15 2 3 3 6 4" xfId="36986" xr:uid="{00000000-0005-0000-0000-00007F450000}"/>
    <cellStyle name="Normal 15 2 3 3 7" xfId="16145" xr:uid="{00000000-0005-0000-0000-000080450000}"/>
    <cellStyle name="Normal 15 2 3 3 7 2" xfId="51361" xr:uid="{00000000-0005-0000-0000-000081450000}"/>
    <cellStyle name="Normal 15 2 3 3 7 3" xfId="28750" xr:uid="{00000000-0005-0000-0000-000082450000}"/>
    <cellStyle name="Normal 15 2 3 3 8" xfId="14367" xr:uid="{00000000-0005-0000-0000-000083450000}"/>
    <cellStyle name="Normal 15 2 3 3 8 2" xfId="49585" xr:uid="{00000000-0005-0000-0000-000084450000}"/>
    <cellStyle name="Normal 15 2 3 3 9" xfId="38764" xr:uid="{00000000-0005-0000-0000-000085450000}"/>
    <cellStyle name="Normal 15 2 3 4" xfId="2641" xr:uid="{00000000-0005-0000-0000-000086450000}"/>
    <cellStyle name="Normal 15 2 3 4 10" xfId="26165" xr:uid="{00000000-0005-0000-0000-000087450000}"/>
    <cellStyle name="Normal 15 2 3 4 11" xfId="60569" xr:uid="{00000000-0005-0000-0000-000088450000}"/>
    <cellStyle name="Normal 15 2 3 4 2" xfId="4466" xr:uid="{00000000-0005-0000-0000-000089450000}"/>
    <cellStyle name="Normal 15 2 3 4 2 2" xfId="17112" xr:uid="{00000000-0005-0000-0000-00008A450000}"/>
    <cellStyle name="Normal 15 2 3 4 2 2 2" xfId="52328" xr:uid="{00000000-0005-0000-0000-00008B450000}"/>
    <cellStyle name="Normal 15 2 3 4 2 3" xfId="39731" xr:uid="{00000000-0005-0000-0000-00008C450000}"/>
    <cellStyle name="Normal 15 2 3 4 2 4" xfId="29717" xr:uid="{00000000-0005-0000-0000-00008D450000}"/>
    <cellStyle name="Normal 15 2 3 4 3" xfId="5936" xr:uid="{00000000-0005-0000-0000-00008E450000}"/>
    <cellStyle name="Normal 15 2 3 4 3 2" xfId="18566" xr:uid="{00000000-0005-0000-0000-00008F450000}"/>
    <cellStyle name="Normal 15 2 3 4 3 2 2" xfId="53782" xr:uid="{00000000-0005-0000-0000-000090450000}"/>
    <cellStyle name="Normal 15 2 3 4 3 3" xfId="41185" xr:uid="{00000000-0005-0000-0000-000091450000}"/>
    <cellStyle name="Normal 15 2 3 4 3 4" xfId="31171" xr:uid="{00000000-0005-0000-0000-000092450000}"/>
    <cellStyle name="Normal 15 2 3 4 4" xfId="7395" xr:uid="{00000000-0005-0000-0000-000093450000}"/>
    <cellStyle name="Normal 15 2 3 4 4 2" xfId="20020" xr:uid="{00000000-0005-0000-0000-000094450000}"/>
    <cellStyle name="Normal 15 2 3 4 4 2 2" xfId="55236" xr:uid="{00000000-0005-0000-0000-000095450000}"/>
    <cellStyle name="Normal 15 2 3 4 4 3" xfId="42639" xr:uid="{00000000-0005-0000-0000-000096450000}"/>
    <cellStyle name="Normal 15 2 3 4 4 4" xfId="32625" xr:uid="{00000000-0005-0000-0000-000097450000}"/>
    <cellStyle name="Normal 15 2 3 4 5" xfId="9176" xr:uid="{00000000-0005-0000-0000-000098450000}"/>
    <cellStyle name="Normal 15 2 3 4 5 2" xfId="21796" xr:uid="{00000000-0005-0000-0000-000099450000}"/>
    <cellStyle name="Normal 15 2 3 4 5 2 2" xfId="57012" xr:uid="{00000000-0005-0000-0000-00009A450000}"/>
    <cellStyle name="Normal 15 2 3 4 5 3" xfId="44415" xr:uid="{00000000-0005-0000-0000-00009B450000}"/>
    <cellStyle name="Normal 15 2 3 4 5 4" xfId="34401" xr:uid="{00000000-0005-0000-0000-00009C450000}"/>
    <cellStyle name="Normal 15 2 3 4 6" xfId="10969" xr:uid="{00000000-0005-0000-0000-00009D450000}"/>
    <cellStyle name="Normal 15 2 3 4 6 2" xfId="23572" xr:uid="{00000000-0005-0000-0000-00009E450000}"/>
    <cellStyle name="Normal 15 2 3 4 6 2 2" xfId="58788" xr:uid="{00000000-0005-0000-0000-00009F450000}"/>
    <cellStyle name="Normal 15 2 3 4 6 3" xfId="46191" xr:uid="{00000000-0005-0000-0000-0000A0450000}"/>
    <cellStyle name="Normal 15 2 3 4 6 4" xfId="36177" xr:uid="{00000000-0005-0000-0000-0000A1450000}"/>
    <cellStyle name="Normal 15 2 3 4 7" xfId="15336" xr:uid="{00000000-0005-0000-0000-0000A2450000}"/>
    <cellStyle name="Normal 15 2 3 4 7 2" xfId="50552" xr:uid="{00000000-0005-0000-0000-0000A3450000}"/>
    <cellStyle name="Normal 15 2 3 4 7 3" xfId="27941" xr:uid="{00000000-0005-0000-0000-0000A4450000}"/>
    <cellStyle name="Normal 15 2 3 4 8" xfId="13558" xr:uid="{00000000-0005-0000-0000-0000A5450000}"/>
    <cellStyle name="Normal 15 2 3 4 8 2" xfId="48776" xr:uid="{00000000-0005-0000-0000-0000A6450000}"/>
    <cellStyle name="Normal 15 2 3 4 9" xfId="37955" xr:uid="{00000000-0005-0000-0000-0000A7450000}"/>
    <cellStyle name="Normal 15 2 3 5" xfId="3804" xr:uid="{00000000-0005-0000-0000-0000A8450000}"/>
    <cellStyle name="Normal 15 2 3 5 2" xfId="8527" xr:uid="{00000000-0005-0000-0000-0000A9450000}"/>
    <cellStyle name="Normal 15 2 3 5 2 2" xfId="21152" xr:uid="{00000000-0005-0000-0000-0000AA450000}"/>
    <cellStyle name="Normal 15 2 3 5 2 2 2" xfId="56368" xr:uid="{00000000-0005-0000-0000-0000AB450000}"/>
    <cellStyle name="Normal 15 2 3 5 2 3" xfId="43771" xr:uid="{00000000-0005-0000-0000-0000AC450000}"/>
    <cellStyle name="Normal 15 2 3 5 2 4" xfId="33757" xr:uid="{00000000-0005-0000-0000-0000AD450000}"/>
    <cellStyle name="Normal 15 2 3 5 3" xfId="10308" xr:uid="{00000000-0005-0000-0000-0000AE450000}"/>
    <cellStyle name="Normal 15 2 3 5 3 2" xfId="22928" xr:uid="{00000000-0005-0000-0000-0000AF450000}"/>
    <cellStyle name="Normal 15 2 3 5 3 2 2" xfId="58144" xr:uid="{00000000-0005-0000-0000-0000B0450000}"/>
    <cellStyle name="Normal 15 2 3 5 3 3" xfId="45547" xr:uid="{00000000-0005-0000-0000-0000B1450000}"/>
    <cellStyle name="Normal 15 2 3 5 3 4" xfId="35533" xr:uid="{00000000-0005-0000-0000-0000B2450000}"/>
    <cellStyle name="Normal 15 2 3 5 4" xfId="12103" xr:uid="{00000000-0005-0000-0000-0000B3450000}"/>
    <cellStyle name="Normal 15 2 3 5 4 2" xfId="24704" xr:uid="{00000000-0005-0000-0000-0000B4450000}"/>
    <cellStyle name="Normal 15 2 3 5 4 2 2" xfId="59920" xr:uid="{00000000-0005-0000-0000-0000B5450000}"/>
    <cellStyle name="Normal 15 2 3 5 4 3" xfId="47323" xr:uid="{00000000-0005-0000-0000-0000B6450000}"/>
    <cellStyle name="Normal 15 2 3 5 4 4" xfId="37309" xr:uid="{00000000-0005-0000-0000-0000B7450000}"/>
    <cellStyle name="Normal 15 2 3 5 5" xfId="16468" xr:uid="{00000000-0005-0000-0000-0000B8450000}"/>
    <cellStyle name="Normal 15 2 3 5 5 2" xfId="51684" xr:uid="{00000000-0005-0000-0000-0000B9450000}"/>
    <cellStyle name="Normal 15 2 3 5 5 3" xfId="29073" xr:uid="{00000000-0005-0000-0000-0000BA450000}"/>
    <cellStyle name="Normal 15 2 3 5 6" xfId="14690" xr:uid="{00000000-0005-0000-0000-0000BB450000}"/>
    <cellStyle name="Normal 15 2 3 5 6 2" xfId="49908" xr:uid="{00000000-0005-0000-0000-0000BC450000}"/>
    <cellStyle name="Normal 15 2 3 5 7" xfId="39087" xr:uid="{00000000-0005-0000-0000-0000BD450000}"/>
    <cellStyle name="Normal 15 2 3 5 8" xfId="27297" xr:uid="{00000000-0005-0000-0000-0000BE450000}"/>
    <cellStyle name="Normal 15 2 3 6" xfId="4144" xr:uid="{00000000-0005-0000-0000-0000BF450000}"/>
    <cellStyle name="Normal 15 2 3 6 2" xfId="16790" xr:uid="{00000000-0005-0000-0000-0000C0450000}"/>
    <cellStyle name="Normal 15 2 3 6 2 2" xfId="52006" xr:uid="{00000000-0005-0000-0000-0000C1450000}"/>
    <cellStyle name="Normal 15 2 3 6 2 3" xfId="29395" xr:uid="{00000000-0005-0000-0000-0000C2450000}"/>
    <cellStyle name="Normal 15 2 3 6 3" xfId="13236" xr:uid="{00000000-0005-0000-0000-0000C3450000}"/>
    <cellStyle name="Normal 15 2 3 6 3 2" xfId="48454" xr:uid="{00000000-0005-0000-0000-0000C4450000}"/>
    <cellStyle name="Normal 15 2 3 6 4" xfId="39409" xr:uid="{00000000-0005-0000-0000-0000C5450000}"/>
    <cellStyle name="Normal 15 2 3 6 5" xfId="25843" xr:uid="{00000000-0005-0000-0000-0000C6450000}"/>
    <cellStyle name="Normal 15 2 3 7" xfId="5614" xr:uid="{00000000-0005-0000-0000-0000C7450000}"/>
    <cellStyle name="Normal 15 2 3 7 2" xfId="18244" xr:uid="{00000000-0005-0000-0000-0000C8450000}"/>
    <cellStyle name="Normal 15 2 3 7 2 2" xfId="53460" xr:uid="{00000000-0005-0000-0000-0000C9450000}"/>
    <cellStyle name="Normal 15 2 3 7 3" xfId="40863" xr:uid="{00000000-0005-0000-0000-0000CA450000}"/>
    <cellStyle name="Normal 15 2 3 7 4" xfId="30849" xr:uid="{00000000-0005-0000-0000-0000CB450000}"/>
    <cellStyle name="Normal 15 2 3 8" xfId="7073" xr:uid="{00000000-0005-0000-0000-0000CC450000}"/>
    <cellStyle name="Normal 15 2 3 8 2" xfId="19698" xr:uid="{00000000-0005-0000-0000-0000CD450000}"/>
    <cellStyle name="Normal 15 2 3 8 2 2" xfId="54914" xr:uid="{00000000-0005-0000-0000-0000CE450000}"/>
    <cellStyle name="Normal 15 2 3 8 3" xfId="42317" xr:uid="{00000000-0005-0000-0000-0000CF450000}"/>
    <cellStyle name="Normal 15 2 3 8 4" xfId="32303" xr:uid="{00000000-0005-0000-0000-0000D0450000}"/>
    <cellStyle name="Normal 15 2 3 9" xfId="8854" xr:uid="{00000000-0005-0000-0000-0000D1450000}"/>
    <cellStyle name="Normal 15 2 3 9 2" xfId="21474" xr:uid="{00000000-0005-0000-0000-0000D2450000}"/>
    <cellStyle name="Normal 15 2 3 9 2 2" xfId="56690" xr:uid="{00000000-0005-0000-0000-0000D3450000}"/>
    <cellStyle name="Normal 15 2 3 9 3" xfId="44093" xr:uid="{00000000-0005-0000-0000-0000D4450000}"/>
    <cellStyle name="Normal 15 2 3 9 4" xfId="34079" xr:uid="{00000000-0005-0000-0000-0000D5450000}"/>
    <cellStyle name="Normal 15 2 4" xfId="2980" xr:uid="{00000000-0005-0000-0000-0000D6450000}"/>
    <cellStyle name="Normal 15 2 4 10" xfId="25359" xr:uid="{00000000-0005-0000-0000-0000D7450000}"/>
    <cellStyle name="Normal 15 2 4 11" xfId="60894" xr:uid="{00000000-0005-0000-0000-0000D8450000}"/>
    <cellStyle name="Normal 15 2 4 2" xfId="4791" xr:uid="{00000000-0005-0000-0000-0000D9450000}"/>
    <cellStyle name="Normal 15 2 4 2 2" xfId="17437" xr:uid="{00000000-0005-0000-0000-0000DA450000}"/>
    <cellStyle name="Normal 15 2 4 2 2 2" xfId="52653" xr:uid="{00000000-0005-0000-0000-0000DB450000}"/>
    <cellStyle name="Normal 15 2 4 2 2 3" xfId="30042" xr:uid="{00000000-0005-0000-0000-0000DC450000}"/>
    <cellStyle name="Normal 15 2 4 2 3" xfId="13883" xr:uid="{00000000-0005-0000-0000-0000DD450000}"/>
    <cellStyle name="Normal 15 2 4 2 3 2" xfId="49101" xr:uid="{00000000-0005-0000-0000-0000DE450000}"/>
    <cellStyle name="Normal 15 2 4 2 4" xfId="40056" xr:uid="{00000000-0005-0000-0000-0000DF450000}"/>
    <cellStyle name="Normal 15 2 4 2 5" xfId="26490" xr:uid="{00000000-0005-0000-0000-0000E0450000}"/>
    <cellStyle name="Normal 15 2 4 3" xfId="6261" xr:uid="{00000000-0005-0000-0000-0000E1450000}"/>
    <cellStyle name="Normal 15 2 4 3 2" xfId="18891" xr:uid="{00000000-0005-0000-0000-0000E2450000}"/>
    <cellStyle name="Normal 15 2 4 3 2 2" xfId="54107" xr:uid="{00000000-0005-0000-0000-0000E3450000}"/>
    <cellStyle name="Normal 15 2 4 3 3" xfId="41510" xr:uid="{00000000-0005-0000-0000-0000E4450000}"/>
    <cellStyle name="Normal 15 2 4 3 4" xfId="31496" xr:uid="{00000000-0005-0000-0000-0000E5450000}"/>
    <cellStyle name="Normal 15 2 4 4" xfId="7720" xr:uid="{00000000-0005-0000-0000-0000E6450000}"/>
    <cellStyle name="Normal 15 2 4 4 2" xfId="20345" xr:uid="{00000000-0005-0000-0000-0000E7450000}"/>
    <cellStyle name="Normal 15 2 4 4 2 2" xfId="55561" xr:uid="{00000000-0005-0000-0000-0000E8450000}"/>
    <cellStyle name="Normal 15 2 4 4 3" xfId="42964" xr:uid="{00000000-0005-0000-0000-0000E9450000}"/>
    <cellStyle name="Normal 15 2 4 4 4" xfId="32950" xr:uid="{00000000-0005-0000-0000-0000EA450000}"/>
    <cellStyle name="Normal 15 2 4 5" xfId="9501" xr:uid="{00000000-0005-0000-0000-0000EB450000}"/>
    <cellStyle name="Normal 15 2 4 5 2" xfId="22121" xr:uid="{00000000-0005-0000-0000-0000EC450000}"/>
    <cellStyle name="Normal 15 2 4 5 2 2" xfId="57337" xr:uid="{00000000-0005-0000-0000-0000ED450000}"/>
    <cellStyle name="Normal 15 2 4 5 3" xfId="44740" xr:uid="{00000000-0005-0000-0000-0000EE450000}"/>
    <cellStyle name="Normal 15 2 4 5 4" xfId="34726" xr:uid="{00000000-0005-0000-0000-0000EF450000}"/>
    <cellStyle name="Normal 15 2 4 6" xfId="11294" xr:uid="{00000000-0005-0000-0000-0000F0450000}"/>
    <cellStyle name="Normal 15 2 4 6 2" xfId="23897" xr:uid="{00000000-0005-0000-0000-0000F1450000}"/>
    <cellStyle name="Normal 15 2 4 6 2 2" xfId="59113" xr:uid="{00000000-0005-0000-0000-0000F2450000}"/>
    <cellStyle name="Normal 15 2 4 6 3" xfId="46516" xr:uid="{00000000-0005-0000-0000-0000F3450000}"/>
    <cellStyle name="Normal 15 2 4 6 4" xfId="36502" xr:uid="{00000000-0005-0000-0000-0000F4450000}"/>
    <cellStyle name="Normal 15 2 4 7" xfId="15661" xr:uid="{00000000-0005-0000-0000-0000F5450000}"/>
    <cellStyle name="Normal 15 2 4 7 2" xfId="50877" xr:uid="{00000000-0005-0000-0000-0000F6450000}"/>
    <cellStyle name="Normal 15 2 4 7 3" xfId="28266" xr:uid="{00000000-0005-0000-0000-0000F7450000}"/>
    <cellStyle name="Normal 15 2 4 8" xfId="12752" xr:uid="{00000000-0005-0000-0000-0000F8450000}"/>
    <cellStyle name="Normal 15 2 4 8 2" xfId="47970" xr:uid="{00000000-0005-0000-0000-0000F9450000}"/>
    <cellStyle name="Normal 15 2 4 9" xfId="38280" xr:uid="{00000000-0005-0000-0000-0000FA450000}"/>
    <cellStyle name="Normal 15 2 5" xfId="2814" xr:uid="{00000000-0005-0000-0000-0000FB450000}"/>
    <cellStyle name="Normal 15 2 5 10" xfId="25204" xr:uid="{00000000-0005-0000-0000-0000FC450000}"/>
    <cellStyle name="Normal 15 2 5 11" xfId="60739" xr:uid="{00000000-0005-0000-0000-0000FD450000}"/>
    <cellStyle name="Normal 15 2 5 2" xfId="4636" xr:uid="{00000000-0005-0000-0000-0000FE450000}"/>
    <cellStyle name="Normal 15 2 5 2 2" xfId="17282" xr:uid="{00000000-0005-0000-0000-0000FF450000}"/>
    <cellStyle name="Normal 15 2 5 2 2 2" xfId="52498" xr:uid="{00000000-0005-0000-0000-000000460000}"/>
    <cellStyle name="Normal 15 2 5 2 2 3" xfId="29887" xr:uid="{00000000-0005-0000-0000-000001460000}"/>
    <cellStyle name="Normal 15 2 5 2 3" xfId="13728" xr:uid="{00000000-0005-0000-0000-000002460000}"/>
    <cellStyle name="Normal 15 2 5 2 3 2" xfId="48946" xr:uid="{00000000-0005-0000-0000-000003460000}"/>
    <cellStyle name="Normal 15 2 5 2 4" xfId="39901" xr:uid="{00000000-0005-0000-0000-000004460000}"/>
    <cellStyle name="Normal 15 2 5 2 5" xfId="26335" xr:uid="{00000000-0005-0000-0000-000005460000}"/>
    <cellStyle name="Normal 15 2 5 3" xfId="6106" xr:uid="{00000000-0005-0000-0000-000006460000}"/>
    <cellStyle name="Normal 15 2 5 3 2" xfId="18736" xr:uid="{00000000-0005-0000-0000-000007460000}"/>
    <cellStyle name="Normal 15 2 5 3 2 2" xfId="53952" xr:uid="{00000000-0005-0000-0000-000008460000}"/>
    <cellStyle name="Normal 15 2 5 3 3" xfId="41355" xr:uid="{00000000-0005-0000-0000-000009460000}"/>
    <cellStyle name="Normal 15 2 5 3 4" xfId="31341" xr:uid="{00000000-0005-0000-0000-00000A460000}"/>
    <cellStyle name="Normal 15 2 5 4" xfId="7565" xr:uid="{00000000-0005-0000-0000-00000B460000}"/>
    <cellStyle name="Normal 15 2 5 4 2" xfId="20190" xr:uid="{00000000-0005-0000-0000-00000C460000}"/>
    <cellStyle name="Normal 15 2 5 4 2 2" xfId="55406" xr:uid="{00000000-0005-0000-0000-00000D460000}"/>
    <cellStyle name="Normal 15 2 5 4 3" xfId="42809" xr:uid="{00000000-0005-0000-0000-00000E460000}"/>
    <cellStyle name="Normal 15 2 5 4 4" xfId="32795" xr:uid="{00000000-0005-0000-0000-00000F460000}"/>
    <cellStyle name="Normal 15 2 5 5" xfId="9346" xr:uid="{00000000-0005-0000-0000-000010460000}"/>
    <cellStyle name="Normal 15 2 5 5 2" xfId="21966" xr:uid="{00000000-0005-0000-0000-000011460000}"/>
    <cellStyle name="Normal 15 2 5 5 2 2" xfId="57182" xr:uid="{00000000-0005-0000-0000-000012460000}"/>
    <cellStyle name="Normal 15 2 5 5 3" xfId="44585" xr:uid="{00000000-0005-0000-0000-000013460000}"/>
    <cellStyle name="Normal 15 2 5 5 4" xfId="34571" xr:uid="{00000000-0005-0000-0000-000014460000}"/>
    <cellStyle name="Normal 15 2 5 6" xfId="11139" xr:uid="{00000000-0005-0000-0000-000015460000}"/>
    <cellStyle name="Normal 15 2 5 6 2" xfId="23742" xr:uid="{00000000-0005-0000-0000-000016460000}"/>
    <cellStyle name="Normal 15 2 5 6 2 2" xfId="58958" xr:uid="{00000000-0005-0000-0000-000017460000}"/>
    <cellStyle name="Normal 15 2 5 6 3" xfId="46361" xr:uid="{00000000-0005-0000-0000-000018460000}"/>
    <cellStyle name="Normal 15 2 5 6 4" xfId="36347" xr:uid="{00000000-0005-0000-0000-000019460000}"/>
    <cellStyle name="Normal 15 2 5 7" xfId="15506" xr:uid="{00000000-0005-0000-0000-00001A460000}"/>
    <cellStyle name="Normal 15 2 5 7 2" xfId="50722" xr:uid="{00000000-0005-0000-0000-00001B460000}"/>
    <cellStyle name="Normal 15 2 5 7 3" xfId="28111" xr:uid="{00000000-0005-0000-0000-00001C460000}"/>
    <cellStyle name="Normal 15 2 5 8" xfId="12597" xr:uid="{00000000-0005-0000-0000-00001D460000}"/>
    <cellStyle name="Normal 15 2 5 8 2" xfId="47815" xr:uid="{00000000-0005-0000-0000-00001E460000}"/>
    <cellStyle name="Normal 15 2 5 9" xfId="38125" xr:uid="{00000000-0005-0000-0000-00001F460000}"/>
    <cellStyle name="Normal 15 2 6" xfId="3327" xr:uid="{00000000-0005-0000-0000-000020460000}"/>
    <cellStyle name="Normal 15 2 6 10" xfId="26822" xr:uid="{00000000-0005-0000-0000-000021460000}"/>
    <cellStyle name="Normal 15 2 6 11" xfId="61226" xr:uid="{00000000-0005-0000-0000-000022460000}"/>
    <cellStyle name="Normal 15 2 6 2" xfId="5123" xr:uid="{00000000-0005-0000-0000-000023460000}"/>
    <cellStyle name="Normal 15 2 6 2 2" xfId="17769" xr:uid="{00000000-0005-0000-0000-000024460000}"/>
    <cellStyle name="Normal 15 2 6 2 2 2" xfId="52985" xr:uid="{00000000-0005-0000-0000-000025460000}"/>
    <cellStyle name="Normal 15 2 6 2 3" xfId="40388" xr:uid="{00000000-0005-0000-0000-000026460000}"/>
    <cellStyle name="Normal 15 2 6 2 4" xfId="30374" xr:uid="{00000000-0005-0000-0000-000027460000}"/>
    <cellStyle name="Normal 15 2 6 3" xfId="6593" xr:uid="{00000000-0005-0000-0000-000028460000}"/>
    <cellStyle name="Normal 15 2 6 3 2" xfId="19223" xr:uid="{00000000-0005-0000-0000-000029460000}"/>
    <cellStyle name="Normal 15 2 6 3 2 2" xfId="54439" xr:uid="{00000000-0005-0000-0000-00002A460000}"/>
    <cellStyle name="Normal 15 2 6 3 3" xfId="41842" xr:uid="{00000000-0005-0000-0000-00002B460000}"/>
    <cellStyle name="Normal 15 2 6 3 4" xfId="31828" xr:uid="{00000000-0005-0000-0000-00002C460000}"/>
    <cellStyle name="Normal 15 2 6 4" xfId="8052" xr:uid="{00000000-0005-0000-0000-00002D460000}"/>
    <cellStyle name="Normal 15 2 6 4 2" xfId="20677" xr:uid="{00000000-0005-0000-0000-00002E460000}"/>
    <cellStyle name="Normal 15 2 6 4 2 2" xfId="55893" xr:uid="{00000000-0005-0000-0000-00002F460000}"/>
    <cellStyle name="Normal 15 2 6 4 3" xfId="43296" xr:uid="{00000000-0005-0000-0000-000030460000}"/>
    <cellStyle name="Normal 15 2 6 4 4" xfId="33282" xr:uid="{00000000-0005-0000-0000-000031460000}"/>
    <cellStyle name="Normal 15 2 6 5" xfId="9833" xr:uid="{00000000-0005-0000-0000-000032460000}"/>
    <cellStyle name="Normal 15 2 6 5 2" xfId="22453" xr:uid="{00000000-0005-0000-0000-000033460000}"/>
    <cellStyle name="Normal 15 2 6 5 2 2" xfId="57669" xr:uid="{00000000-0005-0000-0000-000034460000}"/>
    <cellStyle name="Normal 15 2 6 5 3" xfId="45072" xr:uid="{00000000-0005-0000-0000-000035460000}"/>
    <cellStyle name="Normal 15 2 6 5 4" xfId="35058" xr:uid="{00000000-0005-0000-0000-000036460000}"/>
    <cellStyle name="Normal 15 2 6 6" xfId="11626" xr:uid="{00000000-0005-0000-0000-000037460000}"/>
    <cellStyle name="Normal 15 2 6 6 2" xfId="24229" xr:uid="{00000000-0005-0000-0000-000038460000}"/>
    <cellStyle name="Normal 15 2 6 6 2 2" xfId="59445" xr:uid="{00000000-0005-0000-0000-000039460000}"/>
    <cellStyle name="Normal 15 2 6 6 3" xfId="46848" xr:uid="{00000000-0005-0000-0000-00003A460000}"/>
    <cellStyle name="Normal 15 2 6 6 4" xfId="36834" xr:uid="{00000000-0005-0000-0000-00003B460000}"/>
    <cellStyle name="Normal 15 2 6 7" xfId="15993" xr:uid="{00000000-0005-0000-0000-00003C460000}"/>
    <cellStyle name="Normal 15 2 6 7 2" xfId="51209" xr:uid="{00000000-0005-0000-0000-00003D460000}"/>
    <cellStyle name="Normal 15 2 6 7 3" xfId="28598" xr:uid="{00000000-0005-0000-0000-00003E460000}"/>
    <cellStyle name="Normal 15 2 6 8" xfId="14215" xr:uid="{00000000-0005-0000-0000-00003F460000}"/>
    <cellStyle name="Normal 15 2 6 8 2" xfId="49433" xr:uid="{00000000-0005-0000-0000-000040460000}"/>
    <cellStyle name="Normal 15 2 6 9" xfId="38612" xr:uid="{00000000-0005-0000-0000-000041460000}"/>
    <cellStyle name="Normal 15 2 7" xfId="2484" xr:uid="{00000000-0005-0000-0000-000042460000}"/>
    <cellStyle name="Normal 15 2 7 10" xfId="26013" xr:uid="{00000000-0005-0000-0000-000043460000}"/>
    <cellStyle name="Normal 15 2 7 11" xfId="60417" xr:uid="{00000000-0005-0000-0000-000044460000}"/>
    <cellStyle name="Normal 15 2 7 2" xfId="4314" xr:uid="{00000000-0005-0000-0000-000045460000}"/>
    <cellStyle name="Normal 15 2 7 2 2" xfId="16960" xr:uid="{00000000-0005-0000-0000-000046460000}"/>
    <cellStyle name="Normal 15 2 7 2 2 2" xfId="52176" xr:uid="{00000000-0005-0000-0000-000047460000}"/>
    <cellStyle name="Normal 15 2 7 2 3" xfId="39579" xr:uid="{00000000-0005-0000-0000-000048460000}"/>
    <cellStyle name="Normal 15 2 7 2 4" xfId="29565" xr:uid="{00000000-0005-0000-0000-000049460000}"/>
    <cellStyle name="Normal 15 2 7 3" xfId="5784" xr:uid="{00000000-0005-0000-0000-00004A460000}"/>
    <cellStyle name="Normal 15 2 7 3 2" xfId="18414" xr:uid="{00000000-0005-0000-0000-00004B460000}"/>
    <cellStyle name="Normal 15 2 7 3 2 2" xfId="53630" xr:uid="{00000000-0005-0000-0000-00004C460000}"/>
    <cellStyle name="Normal 15 2 7 3 3" xfId="41033" xr:uid="{00000000-0005-0000-0000-00004D460000}"/>
    <cellStyle name="Normal 15 2 7 3 4" xfId="31019" xr:uid="{00000000-0005-0000-0000-00004E460000}"/>
    <cellStyle name="Normal 15 2 7 4" xfId="7243" xr:uid="{00000000-0005-0000-0000-00004F460000}"/>
    <cellStyle name="Normal 15 2 7 4 2" xfId="19868" xr:uid="{00000000-0005-0000-0000-000050460000}"/>
    <cellStyle name="Normal 15 2 7 4 2 2" xfId="55084" xr:uid="{00000000-0005-0000-0000-000051460000}"/>
    <cellStyle name="Normal 15 2 7 4 3" xfId="42487" xr:uid="{00000000-0005-0000-0000-000052460000}"/>
    <cellStyle name="Normal 15 2 7 4 4" xfId="32473" xr:uid="{00000000-0005-0000-0000-000053460000}"/>
    <cellStyle name="Normal 15 2 7 5" xfId="9024" xr:uid="{00000000-0005-0000-0000-000054460000}"/>
    <cellStyle name="Normal 15 2 7 5 2" xfId="21644" xr:uid="{00000000-0005-0000-0000-000055460000}"/>
    <cellStyle name="Normal 15 2 7 5 2 2" xfId="56860" xr:uid="{00000000-0005-0000-0000-000056460000}"/>
    <cellStyle name="Normal 15 2 7 5 3" xfId="44263" xr:uid="{00000000-0005-0000-0000-000057460000}"/>
    <cellStyle name="Normal 15 2 7 5 4" xfId="34249" xr:uid="{00000000-0005-0000-0000-000058460000}"/>
    <cellStyle name="Normal 15 2 7 6" xfId="10817" xr:uid="{00000000-0005-0000-0000-000059460000}"/>
    <cellStyle name="Normal 15 2 7 6 2" xfId="23420" xr:uid="{00000000-0005-0000-0000-00005A460000}"/>
    <cellStyle name="Normal 15 2 7 6 2 2" xfId="58636" xr:uid="{00000000-0005-0000-0000-00005B460000}"/>
    <cellStyle name="Normal 15 2 7 6 3" xfId="46039" xr:uid="{00000000-0005-0000-0000-00005C460000}"/>
    <cellStyle name="Normal 15 2 7 6 4" xfId="36025" xr:uid="{00000000-0005-0000-0000-00005D460000}"/>
    <cellStyle name="Normal 15 2 7 7" xfId="15184" xr:uid="{00000000-0005-0000-0000-00005E460000}"/>
    <cellStyle name="Normal 15 2 7 7 2" xfId="50400" xr:uid="{00000000-0005-0000-0000-00005F460000}"/>
    <cellStyle name="Normal 15 2 7 7 3" xfId="27789" xr:uid="{00000000-0005-0000-0000-000060460000}"/>
    <cellStyle name="Normal 15 2 7 8" xfId="13406" xr:uid="{00000000-0005-0000-0000-000061460000}"/>
    <cellStyle name="Normal 15 2 7 8 2" xfId="48624" xr:uid="{00000000-0005-0000-0000-000062460000}"/>
    <cellStyle name="Normal 15 2 7 9" xfId="37803" xr:uid="{00000000-0005-0000-0000-000063460000}"/>
    <cellStyle name="Normal 15 2 8" xfId="3651" xr:uid="{00000000-0005-0000-0000-000064460000}"/>
    <cellStyle name="Normal 15 2 8 2" xfId="8375" xr:uid="{00000000-0005-0000-0000-000065460000}"/>
    <cellStyle name="Normal 15 2 8 2 2" xfId="21000" xr:uid="{00000000-0005-0000-0000-000066460000}"/>
    <cellStyle name="Normal 15 2 8 2 2 2" xfId="56216" xr:uid="{00000000-0005-0000-0000-000067460000}"/>
    <cellStyle name="Normal 15 2 8 2 3" xfId="43619" xr:uid="{00000000-0005-0000-0000-000068460000}"/>
    <cellStyle name="Normal 15 2 8 2 4" xfId="33605" xr:uid="{00000000-0005-0000-0000-000069460000}"/>
    <cellStyle name="Normal 15 2 8 3" xfId="10156" xr:uid="{00000000-0005-0000-0000-00006A460000}"/>
    <cellStyle name="Normal 15 2 8 3 2" xfId="22776" xr:uid="{00000000-0005-0000-0000-00006B460000}"/>
    <cellStyle name="Normal 15 2 8 3 2 2" xfId="57992" xr:uid="{00000000-0005-0000-0000-00006C460000}"/>
    <cellStyle name="Normal 15 2 8 3 3" xfId="45395" xr:uid="{00000000-0005-0000-0000-00006D460000}"/>
    <cellStyle name="Normal 15 2 8 3 4" xfId="35381" xr:uid="{00000000-0005-0000-0000-00006E460000}"/>
    <cellStyle name="Normal 15 2 8 4" xfId="11951" xr:uid="{00000000-0005-0000-0000-00006F460000}"/>
    <cellStyle name="Normal 15 2 8 4 2" xfId="24552" xr:uid="{00000000-0005-0000-0000-000070460000}"/>
    <cellStyle name="Normal 15 2 8 4 2 2" xfId="59768" xr:uid="{00000000-0005-0000-0000-000071460000}"/>
    <cellStyle name="Normal 15 2 8 4 3" xfId="47171" xr:uid="{00000000-0005-0000-0000-000072460000}"/>
    <cellStyle name="Normal 15 2 8 4 4" xfId="37157" xr:uid="{00000000-0005-0000-0000-000073460000}"/>
    <cellStyle name="Normal 15 2 8 5" xfId="16316" xr:uid="{00000000-0005-0000-0000-000074460000}"/>
    <cellStyle name="Normal 15 2 8 5 2" xfId="51532" xr:uid="{00000000-0005-0000-0000-000075460000}"/>
    <cellStyle name="Normal 15 2 8 5 3" xfId="28921" xr:uid="{00000000-0005-0000-0000-000076460000}"/>
    <cellStyle name="Normal 15 2 8 6" xfId="14538" xr:uid="{00000000-0005-0000-0000-000077460000}"/>
    <cellStyle name="Normal 15 2 8 6 2" xfId="49756" xr:uid="{00000000-0005-0000-0000-000078460000}"/>
    <cellStyle name="Normal 15 2 8 7" xfId="38935" xr:uid="{00000000-0005-0000-0000-000079460000}"/>
    <cellStyle name="Normal 15 2 8 8" xfId="27145" xr:uid="{00000000-0005-0000-0000-00007A460000}"/>
    <cellStyle name="Normal 15 2 9" xfId="3981" xr:uid="{00000000-0005-0000-0000-00007B460000}"/>
    <cellStyle name="Normal 15 2 9 2" xfId="16638" xr:uid="{00000000-0005-0000-0000-00007C460000}"/>
    <cellStyle name="Normal 15 2 9 2 2" xfId="51854" xr:uid="{00000000-0005-0000-0000-00007D460000}"/>
    <cellStyle name="Normal 15 2 9 2 3" xfId="29243" xr:uid="{00000000-0005-0000-0000-00007E460000}"/>
    <cellStyle name="Normal 15 2 9 3" xfId="13084" xr:uid="{00000000-0005-0000-0000-00007F460000}"/>
    <cellStyle name="Normal 15 2 9 3 2" xfId="48302" xr:uid="{00000000-0005-0000-0000-000080460000}"/>
    <cellStyle name="Normal 15 2 9 4" xfId="39257" xr:uid="{00000000-0005-0000-0000-000081460000}"/>
    <cellStyle name="Normal 15 2 9 5" xfId="25691" xr:uid="{00000000-0005-0000-0000-000082460000}"/>
    <cellStyle name="Normal 15 2_District Target Attainment" xfId="1041" xr:uid="{00000000-0005-0000-0000-000083460000}"/>
    <cellStyle name="Normal 15 3" xfId="1042" xr:uid="{00000000-0005-0000-0000-000084460000}"/>
    <cellStyle name="Normal 15 3 10" xfId="6963" xr:uid="{00000000-0005-0000-0000-000085460000}"/>
    <cellStyle name="Normal 15 3 10 2" xfId="19589" xr:uid="{00000000-0005-0000-0000-000086460000}"/>
    <cellStyle name="Normal 15 3 10 2 2" xfId="54805" xr:uid="{00000000-0005-0000-0000-000087460000}"/>
    <cellStyle name="Normal 15 3 10 3" xfId="42208" xr:uid="{00000000-0005-0000-0000-000088460000}"/>
    <cellStyle name="Normal 15 3 10 4" xfId="32194" xr:uid="{00000000-0005-0000-0000-000089460000}"/>
    <cellStyle name="Normal 15 3 11" xfId="8744" xr:uid="{00000000-0005-0000-0000-00008A460000}"/>
    <cellStyle name="Normal 15 3 11 2" xfId="21365" xr:uid="{00000000-0005-0000-0000-00008B460000}"/>
    <cellStyle name="Normal 15 3 11 2 2" xfId="56581" xr:uid="{00000000-0005-0000-0000-00008C460000}"/>
    <cellStyle name="Normal 15 3 11 3" xfId="43984" xr:uid="{00000000-0005-0000-0000-00008D460000}"/>
    <cellStyle name="Normal 15 3 11 4" xfId="33970" xr:uid="{00000000-0005-0000-0000-00008E460000}"/>
    <cellStyle name="Normal 15 3 12" xfId="10547" xr:uid="{00000000-0005-0000-0000-00008F460000}"/>
    <cellStyle name="Normal 15 3 12 2" xfId="23158" xr:uid="{00000000-0005-0000-0000-000090460000}"/>
    <cellStyle name="Normal 15 3 12 2 2" xfId="58374" xr:uid="{00000000-0005-0000-0000-000091460000}"/>
    <cellStyle name="Normal 15 3 12 3" xfId="45777" xr:uid="{00000000-0005-0000-0000-000092460000}"/>
    <cellStyle name="Normal 15 3 12 4" xfId="35763" xr:uid="{00000000-0005-0000-0000-000093460000}"/>
    <cellStyle name="Normal 15 3 13" xfId="14904" xr:uid="{00000000-0005-0000-0000-000094460000}"/>
    <cellStyle name="Normal 15 3 13 2" xfId="50121" xr:uid="{00000000-0005-0000-0000-000095460000}"/>
    <cellStyle name="Normal 15 3 13 3" xfId="27510" xr:uid="{00000000-0005-0000-0000-000096460000}"/>
    <cellStyle name="Normal 15 3 14" xfId="12318" xr:uid="{00000000-0005-0000-0000-000097460000}"/>
    <cellStyle name="Normal 15 3 14 2" xfId="47536" xr:uid="{00000000-0005-0000-0000-000098460000}"/>
    <cellStyle name="Normal 15 3 15" xfId="37523" xr:uid="{00000000-0005-0000-0000-000099460000}"/>
    <cellStyle name="Normal 15 3 16" xfId="24925" xr:uid="{00000000-0005-0000-0000-00009A460000}"/>
    <cellStyle name="Normal 15 3 17" xfId="60138" xr:uid="{00000000-0005-0000-0000-00009B460000}"/>
    <cellStyle name="Normal 15 3 2" xfId="1043" xr:uid="{00000000-0005-0000-0000-00009C460000}"/>
    <cellStyle name="Normal 15 3 2 10" xfId="10548" xr:uid="{00000000-0005-0000-0000-00009D460000}"/>
    <cellStyle name="Normal 15 3 2 10 2" xfId="23159" xr:uid="{00000000-0005-0000-0000-00009E460000}"/>
    <cellStyle name="Normal 15 3 2 10 2 2" xfId="58375" xr:uid="{00000000-0005-0000-0000-00009F460000}"/>
    <cellStyle name="Normal 15 3 2 10 3" xfId="45778" xr:uid="{00000000-0005-0000-0000-0000A0460000}"/>
    <cellStyle name="Normal 15 3 2 10 4" xfId="35764" xr:uid="{00000000-0005-0000-0000-0000A1460000}"/>
    <cellStyle name="Normal 15 3 2 11" xfId="15059" xr:uid="{00000000-0005-0000-0000-0000A2460000}"/>
    <cellStyle name="Normal 15 3 2 11 2" xfId="50275" xr:uid="{00000000-0005-0000-0000-0000A3460000}"/>
    <cellStyle name="Normal 15 3 2 11 3" xfId="27664" xr:uid="{00000000-0005-0000-0000-0000A4460000}"/>
    <cellStyle name="Normal 15 3 2 12" xfId="12472" xr:uid="{00000000-0005-0000-0000-0000A5460000}"/>
    <cellStyle name="Normal 15 3 2 12 2" xfId="47690" xr:uid="{00000000-0005-0000-0000-0000A6460000}"/>
    <cellStyle name="Normal 15 3 2 13" xfId="37678" xr:uid="{00000000-0005-0000-0000-0000A7460000}"/>
    <cellStyle name="Normal 15 3 2 14" xfId="25079" xr:uid="{00000000-0005-0000-0000-0000A8460000}"/>
    <cellStyle name="Normal 15 3 2 15" xfId="60292" xr:uid="{00000000-0005-0000-0000-0000A9460000}"/>
    <cellStyle name="Normal 15 3 2 2" xfId="3195" xr:uid="{00000000-0005-0000-0000-0000AA460000}"/>
    <cellStyle name="Normal 15 3 2 2 10" xfId="25563" xr:uid="{00000000-0005-0000-0000-0000AB460000}"/>
    <cellStyle name="Normal 15 3 2 2 11" xfId="61098" xr:uid="{00000000-0005-0000-0000-0000AC460000}"/>
    <cellStyle name="Normal 15 3 2 2 2" xfId="4995" xr:uid="{00000000-0005-0000-0000-0000AD460000}"/>
    <cellStyle name="Normal 15 3 2 2 2 2" xfId="17641" xr:uid="{00000000-0005-0000-0000-0000AE460000}"/>
    <cellStyle name="Normal 15 3 2 2 2 2 2" xfId="52857" xr:uid="{00000000-0005-0000-0000-0000AF460000}"/>
    <cellStyle name="Normal 15 3 2 2 2 2 3" xfId="30246" xr:uid="{00000000-0005-0000-0000-0000B0460000}"/>
    <cellStyle name="Normal 15 3 2 2 2 3" xfId="14087" xr:uid="{00000000-0005-0000-0000-0000B1460000}"/>
    <cellStyle name="Normal 15 3 2 2 2 3 2" xfId="49305" xr:uid="{00000000-0005-0000-0000-0000B2460000}"/>
    <cellStyle name="Normal 15 3 2 2 2 4" xfId="40260" xr:uid="{00000000-0005-0000-0000-0000B3460000}"/>
    <cellStyle name="Normal 15 3 2 2 2 5" xfId="26694" xr:uid="{00000000-0005-0000-0000-0000B4460000}"/>
    <cellStyle name="Normal 15 3 2 2 3" xfId="6465" xr:uid="{00000000-0005-0000-0000-0000B5460000}"/>
    <cellStyle name="Normal 15 3 2 2 3 2" xfId="19095" xr:uid="{00000000-0005-0000-0000-0000B6460000}"/>
    <cellStyle name="Normal 15 3 2 2 3 2 2" xfId="54311" xr:uid="{00000000-0005-0000-0000-0000B7460000}"/>
    <cellStyle name="Normal 15 3 2 2 3 3" xfId="41714" xr:uid="{00000000-0005-0000-0000-0000B8460000}"/>
    <cellStyle name="Normal 15 3 2 2 3 4" xfId="31700" xr:uid="{00000000-0005-0000-0000-0000B9460000}"/>
    <cellStyle name="Normal 15 3 2 2 4" xfId="7924" xr:uid="{00000000-0005-0000-0000-0000BA460000}"/>
    <cellStyle name="Normal 15 3 2 2 4 2" xfId="20549" xr:uid="{00000000-0005-0000-0000-0000BB460000}"/>
    <cellStyle name="Normal 15 3 2 2 4 2 2" xfId="55765" xr:uid="{00000000-0005-0000-0000-0000BC460000}"/>
    <cellStyle name="Normal 15 3 2 2 4 3" xfId="43168" xr:uid="{00000000-0005-0000-0000-0000BD460000}"/>
    <cellStyle name="Normal 15 3 2 2 4 4" xfId="33154" xr:uid="{00000000-0005-0000-0000-0000BE460000}"/>
    <cellStyle name="Normal 15 3 2 2 5" xfId="9705" xr:uid="{00000000-0005-0000-0000-0000BF460000}"/>
    <cellStyle name="Normal 15 3 2 2 5 2" xfId="22325" xr:uid="{00000000-0005-0000-0000-0000C0460000}"/>
    <cellStyle name="Normal 15 3 2 2 5 2 2" xfId="57541" xr:uid="{00000000-0005-0000-0000-0000C1460000}"/>
    <cellStyle name="Normal 15 3 2 2 5 3" xfId="44944" xr:uid="{00000000-0005-0000-0000-0000C2460000}"/>
    <cellStyle name="Normal 15 3 2 2 5 4" xfId="34930" xr:uid="{00000000-0005-0000-0000-0000C3460000}"/>
    <cellStyle name="Normal 15 3 2 2 6" xfId="11498" xr:uid="{00000000-0005-0000-0000-0000C4460000}"/>
    <cellStyle name="Normal 15 3 2 2 6 2" xfId="24101" xr:uid="{00000000-0005-0000-0000-0000C5460000}"/>
    <cellStyle name="Normal 15 3 2 2 6 2 2" xfId="59317" xr:uid="{00000000-0005-0000-0000-0000C6460000}"/>
    <cellStyle name="Normal 15 3 2 2 6 3" xfId="46720" xr:uid="{00000000-0005-0000-0000-0000C7460000}"/>
    <cellStyle name="Normal 15 3 2 2 6 4" xfId="36706" xr:uid="{00000000-0005-0000-0000-0000C8460000}"/>
    <cellStyle name="Normal 15 3 2 2 7" xfId="15865" xr:uid="{00000000-0005-0000-0000-0000C9460000}"/>
    <cellStyle name="Normal 15 3 2 2 7 2" xfId="51081" xr:uid="{00000000-0005-0000-0000-0000CA460000}"/>
    <cellStyle name="Normal 15 3 2 2 7 3" xfId="28470" xr:uid="{00000000-0005-0000-0000-0000CB460000}"/>
    <cellStyle name="Normal 15 3 2 2 8" xfId="12956" xr:uid="{00000000-0005-0000-0000-0000CC460000}"/>
    <cellStyle name="Normal 15 3 2 2 8 2" xfId="48174" xr:uid="{00000000-0005-0000-0000-0000CD460000}"/>
    <cellStyle name="Normal 15 3 2 2 9" xfId="38484" xr:uid="{00000000-0005-0000-0000-0000CE460000}"/>
    <cellStyle name="Normal 15 3 2 3" xfId="3524" xr:uid="{00000000-0005-0000-0000-0000CF460000}"/>
    <cellStyle name="Normal 15 3 2 3 10" xfId="27019" xr:uid="{00000000-0005-0000-0000-0000D0460000}"/>
    <cellStyle name="Normal 15 3 2 3 11" xfId="61423" xr:uid="{00000000-0005-0000-0000-0000D1460000}"/>
    <cellStyle name="Normal 15 3 2 3 2" xfId="5320" xr:uid="{00000000-0005-0000-0000-0000D2460000}"/>
    <cellStyle name="Normal 15 3 2 3 2 2" xfId="17966" xr:uid="{00000000-0005-0000-0000-0000D3460000}"/>
    <cellStyle name="Normal 15 3 2 3 2 2 2" xfId="53182" xr:uid="{00000000-0005-0000-0000-0000D4460000}"/>
    <cellStyle name="Normal 15 3 2 3 2 3" xfId="40585" xr:uid="{00000000-0005-0000-0000-0000D5460000}"/>
    <cellStyle name="Normal 15 3 2 3 2 4" xfId="30571" xr:uid="{00000000-0005-0000-0000-0000D6460000}"/>
    <cellStyle name="Normal 15 3 2 3 3" xfId="6790" xr:uid="{00000000-0005-0000-0000-0000D7460000}"/>
    <cellStyle name="Normal 15 3 2 3 3 2" xfId="19420" xr:uid="{00000000-0005-0000-0000-0000D8460000}"/>
    <cellStyle name="Normal 15 3 2 3 3 2 2" xfId="54636" xr:uid="{00000000-0005-0000-0000-0000D9460000}"/>
    <cellStyle name="Normal 15 3 2 3 3 3" xfId="42039" xr:uid="{00000000-0005-0000-0000-0000DA460000}"/>
    <cellStyle name="Normal 15 3 2 3 3 4" xfId="32025" xr:uid="{00000000-0005-0000-0000-0000DB460000}"/>
    <cellStyle name="Normal 15 3 2 3 4" xfId="8249" xr:uid="{00000000-0005-0000-0000-0000DC460000}"/>
    <cellStyle name="Normal 15 3 2 3 4 2" xfId="20874" xr:uid="{00000000-0005-0000-0000-0000DD460000}"/>
    <cellStyle name="Normal 15 3 2 3 4 2 2" xfId="56090" xr:uid="{00000000-0005-0000-0000-0000DE460000}"/>
    <cellStyle name="Normal 15 3 2 3 4 3" xfId="43493" xr:uid="{00000000-0005-0000-0000-0000DF460000}"/>
    <cellStyle name="Normal 15 3 2 3 4 4" xfId="33479" xr:uid="{00000000-0005-0000-0000-0000E0460000}"/>
    <cellStyle name="Normal 15 3 2 3 5" xfId="10030" xr:uid="{00000000-0005-0000-0000-0000E1460000}"/>
    <cellStyle name="Normal 15 3 2 3 5 2" xfId="22650" xr:uid="{00000000-0005-0000-0000-0000E2460000}"/>
    <cellStyle name="Normal 15 3 2 3 5 2 2" xfId="57866" xr:uid="{00000000-0005-0000-0000-0000E3460000}"/>
    <cellStyle name="Normal 15 3 2 3 5 3" xfId="45269" xr:uid="{00000000-0005-0000-0000-0000E4460000}"/>
    <cellStyle name="Normal 15 3 2 3 5 4" xfId="35255" xr:uid="{00000000-0005-0000-0000-0000E5460000}"/>
    <cellStyle name="Normal 15 3 2 3 6" xfId="11823" xr:uid="{00000000-0005-0000-0000-0000E6460000}"/>
    <cellStyle name="Normal 15 3 2 3 6 2" xfId="24426" xr:uid="{00000000-0005-0000-0000-0000E7460000}"/>
    <cellStyle name="Normal 15 3 2 3 6 2 2" xfId="59642" xr:uid="{00000000-0005-0000-0000-0000E8460000}"/>
    <cellStyle name="Normal 15 3 2 3 6 3" xfId="47045" xr:uid="{00000000-0005-0000-0000-0000E9460000}"/>
    <cellStyle name="Normal 15 3 2 3 6 4" xfId="37031" xr:uid="{00000000-0005-0000-0000-0000EA460000}"/>
    <cellStyle name="Normal 15 3 2 3 7" xfId="16190" xr:uid="{00000000-0005-0000-0000-0000EB460000}"/>
    <cellStyle name="Normal 15 3 2 3 7 2" xfId="51406" xr:uid="{00000000-0005-0000-0000-0000EC460000}"/>
    <cellStyle name="Normal 15 3 2 3 7 3" xfId="28795" xr:uid="{00000000-0005-0000-0000-0000ED460000}"/>
    <cellStyle name="Normal 15 3 2 3 8" xfId="14412" xr:uid="{00000000-0005-0000-0000-0000EE460000}"/>
    <cellStyle name="Normal 15 3 2 3 8 2" xfId="49630" xr:uid="{00000000-0005-0000-0000-0000EF460000}"/>
    <cellStyle name="Normal 15 3 2 3 9" xfId="38809" xr:uid="{00000000-0005-0000-0000-0000F0460000}"/>
    <cellStyle name="Normal 15 3 2 4" xfId="2686" xr:uid="{00000000-0005-0000-0000-0000F1460000}"/>
    <cellStyle name="Normal 15 3 2 4 10" xfId="26210" xr:uid="{00000000-0005-0000-0000-0000F2460000}"/>
    <cellStyle name="Normal 15 3 2 4 11" xfId="60614" xr:uid="{00000000-0005-0000-0000-0000F3460000}"/>
    <cellStyle name="Normal 15 3 2 4 2" xfId="4511" xr:uid="{00000000-0005-0000-0000-0000F4460000}"/>
    <cellStyle name="Normal 15 3 2 4 2 2" xfId="17157" xr:uid="{00000000-0005-0000-0000-0000F5460000}"/>
    <cellStyle name="Normal 15 3 2 4 2 2 2" xfId="52373" xr:uid="{00000000-0005-0000-0000-0000F6460000}"/>
    <cellStyle name="Normal 15 3 2 4 2 3" xfId="39776" xr:uid="{00000000-0005-0000-0000-0000F7460000}"/>
    <cellStyle name="Normal 15 3 2 4 2 4" xfId="29762" xr:uid="{00000000-0005-0000-0000-0000F8460000}"/>
    <cellStyle name="Normal 15 3 2 4 3" xfId="5981" xr:uid="{00000000-0005-0000-0000-0000F9460000}"/>
    <cellStyle name="Normal 15 3 2 4 3 2" xfId="18611" xr:uid="{00000000-0005-0000-0000-0000FA460000}"/>
    <cellStyle name="Normal 15 3 2 4 3 2 2" xfId="53827" xr:uid="{00000000-0005-0000-0000-0000FB460000}"/>
    <cellStyle name="Normal 15 3 2 4 3 3" xfId="41230" xr:uid="{00000000-0005-0000-0000-0000FC460000}"/>
    <cellStyle name="Normal 15 3 2 4 3 4" xfId="31216" xr:uid="{00000000-0005-0000-0000-0000FD460000}"/>
    <cellStyle name="Normal 15 3 2 4 4" xfId="7440" xr:uid="{00000000-0005-0000-0000-0000FE460000}"/>
    <cellStyle name="Normal 15 3 2 4 4 2" xfId="20065" xr:uid="{00000000-0005-0000-0000-0000FF460000}"/>
    <cellStyle name="Normal 15 3 2 4 4 2 2" xfId="55281" xr:uid="{00000000-0005-0000-0000-000000470000}"/>
    <cellStyle name="Normal 15 3 2 4 4 3" xfId="42684" xr:uid="{00000000-0005-0000-0000-000001470000}"/>
    <cellStyle name="Normal 15 3 2 4 4 4" xfId="32670" xr:uid="{00000000-0005-0000-0000-000002470000}"/>
    <cellStyle name="Normal 15 3 2 4 5" xfId="9221" xr:uid="{00000000-0005-0000-0000-000003470000}"/>
    <cellStyle name="Normal 15 3 2 4 5 2" xfId="21841" xr:uid="{00000000-0005-0000-0000-000004470000}"/>
    <cellStyle name="Normal 15 3 2 4 5 2 2" xfId="57057" xr:uid="{00000000-0005-0000-0000-000005470000}"/>
    <cellStyle name="Normal 15 3 2 4 5 3" xfId="44460" xr:uid="{00000000-0005-0000-0000-000006470000}"/>
    <cellStyle name="Normal 15 3 2 4 5 4" xfId="34446" xr:uid="{00000000-0005-0000-0000-000007470000}"/>
    <cellStyle name="Normal 15 3 2 4 6" xfId="11014" xr:uid="{00000000-0005-0000-0000-000008470000}"/>
    <cellStyle name="Normal 15 3 2 4 6 2" xfId="23617" xr:uid="{00000000-0005-0000-0000-000009470000}"/>
    <cellStyle name="Normal 15 3 2 4 6 2 2" xfId="58833" xr:uid="{00000000-0005-0000-0000-00000A470000}"/>
    <cellStyle name="Normal 15 3 2 4 6 3" xfId="46236" xr:uid="{00000000-0005-0000-0000-00000B470000}"/>
    <cellStyle name="Normal 15 3 2 4 6 4" xfId="36222" xr:uid="{00000000-0005-0000-0000-00000C470000}"/>
    <cellStyle name="Normal 15 3 2 4 7" xfId="15381" xr:uid="{00000000-0005-0000-0000-00000D470000}"/>
    <cellStyle name="Normal 15 3 2 4 7 2" xfId="50597" xr:uid="{00000000-0005-0000-0000-00000E470000}"/>
    <cellStyle name="Normal 15 3 2 4 7 3" xfId="27986" xr:uid="{00000000-0005-0000-0000-00000F470000}"/>
    <cellStyle name="Normal 15 3 2 4 8" xfId="13603" xr:uid="{00000000-0005-0000-0000-000010470000}"/>
    <cellStyle name="Normal 15 3 2 4 8 2" xfId="48821" xr:uid="{00000000-0005-0000-0000-000011470000}"/>
    <cellStyle name="Normal 15 3 2 4 9" xfId="38000" xr:uid="{00000000-0005-0000-0000-000012470000}"/>
    <cellStyle name="Normal 15 3 2 5" xfId="3849" xr:uid="{00000000-0005-0000-0000-000013470000}"/>
    <cellStyle name="Normal 15 3 2 5 2" xfId="8572" xr:uid="{00000000-0005-0000-0000-000014470000}"/>
    <cellStyle name="Normal 15 3 2 5 2 2" xfId="21197" xr:uid="{00000000-0005-0000-0000-000015470000}"/>
    <cellStyle name="Normal 15 3 2 5 2 2 2" xfId="56413" xr:uid="{00000000-0005-0000-0000-000016470000}"/>
    <cellStyle name="Normal 15 3 2 5 2 3" xfId="43816" xr:uid="{00000000-0005-0000-0000-000017470000}"/>
    <cellStyle name="Normal 15 3 2 5 2 4" xfId="33802" xr:uid="{00000000-0005-0000-0000-000018470000}"/>
    <cellStyle name="Normal 15 3 2 5 3" xfId="10353" xr:uid="{00000000-0005-0000-0000-000019470000}"/>
    <cellStyle name="Normal 15 3 2 5 3 2" xfId="22973" xr:uid="{00000000-0005-0000-0000-00001A470000}"/>
    <cellStyle name="Normal 15 3 2 5 3 2 2" xfId="58189" xr:uid="{00000000-0005-0000-0000-00001B470000}"/>
    <cellStyle name="Normal 15 3 2 5 3 3" xfId="45592" xr:uid="{00000000-0005-0000-0000-00001C470000}"/>
    <cellStyle name="Normal 15 3 2 5 3 4" xfId="35578" xr:uid="{00000000-0005-0000-0000-00001D470000}"/>
    <cellStyle name="Normal 15 3 2 5 4" xfId="12148" xr:uid="{00000000-0005-0000-0000-00001E470000}"/>
    <cellStyle name="Normal 15 3 2 5 4 2" xfId="24749" xr:uid="{00000000-0005-0000-0000-00001F470000}"/>
    <cellStyle name="Normal 15 3 2 5 4 2 2" xfId="59965" xr:uid="{00000000-0005-0000-0000-000020470000}"/>
    <cellStyle name="Normal 15 3 2 5 4 3" xfId="47368" xr:uid="{00000000-0005-0000-0000-000021470000}"/>
    <cellStyle name="Normal 15 3 2 5 4 4" xfId="37354" xr:uid="{00000000-0005-0000-0000-000022470000}"/>
    <cellStyle name="Normal 15 3 2 5 5" xfId="16513" xr:uid="{00000000-0005-0000-0000-000023470000}"/>
    <cellStyle name="Normal 15 3 2 5 5 2" xfId="51729" xr:uid="{00000000-0005-0000-0000-000024470000}"/>
    <cellStyle name="Normal 15 3 2 5 5 3" xfId="29118" xr:uid="{00000000-0005-0000-0000-000025470000}"/>
    <cellStyle name="Normal 15 3 2 5 6" xfId="14735" xr:uid="{00000000-0005-0000-0000-000026470000}"/>
    <cellStyle name="Normal 15 3 2 5 6 2" xfId="49953" xr:uid="{00000000-0005-0000-0000-000027470000}"/>
    <cellStyle name="Normal 15 3 2 5 7" xfId="39132" xr:uid="{00000000-0005-0000-0000-000028470000}"/>
    <cellStyle name="Normal 15 3 2 5 8" xfId="27342" xr:uid="{00000000-0005-0000-0000-000029470000}"/>
    <cellStyle name="Normal 15 3 2 6" xfId="4189" xr:uid="{00000000-0005-0000-0000-00002A470000}"/>
    <cellStyle name="Normal 15 3 2 6 2" xfId="16835" xr:uid="{00000000-0005-0000-0000-00002B470000}"/>
    <cellStyle name="Normal 15 3 2 6 2 2" xfId="52051" xr:uid="{00000000-0005-0000-0000-00002C470000}"/>
    <cellStyle name="Normal 15 3 2 6 2 3" xfId="29440" xr:uid="{00000000-0005-0000-0000-00002D470000}"/>
    <cellStyle name="Normal 15 3 2 6 3" xfId="13281" xr:uid="{00000000-0005-0000-0000-00002E470000}"/>
    <cellStyle name="Normal 15 3 2 6 3 2" xfId="48499" xr:uid="{00000000-0005-0000-0000-00002F470000}"/>
    <cellStyle name="Normal 15 3 2 6 4" xfId="39454" xr:uid="{00000000-0005-0000-0000-000030470000}"/>
    <cellStyle name="Normal 15 3 2 6 5" xfId="25888" xr:uid="{00000000-0005-0000-0000-000031470000}"/>
    <cellStyle name="Normal 15 3 2 7" xfId="5659" xr:uid="{00000000-0005-0000-0000-000032470000}"/>
    <cellStyle name="Normal 15 3 2 7 2" xfId="18289" xr:uid="{00000000-0005-0000-0000-000033470000}"/>
    <cellStyle name="Normal 15 3 2 7 2 2" xfId="53505" xr:uid="{00000000-0005-0000-0000-000034470000}"/>
    <cellStyle name="Normal 15 3 2 7 3" xfId="40908" xr:uid="{00000000-0005-0000-0000-000035470000}"/>
    <cellStyle name="Normal 15 3 2 7 4" xfId="30894" xr:uid="{00000000-0005-0000-0000-000036470000}"/>
    <cellStyle name="Normal 15 3 2 8" xfId="7118" xr:uid="{00000000-0005-0000-0000-000037470000}"/>
    <cellStyle name="Normal 15 3 2 8 2" xfId="19743" xr:uid="{00000000-0005-0000-0000-000038470000}"/>
    <cellStyle name="Normal 15 3 2 8 2 2" xfId="54959" xr:uid="{00000000-0005-0000-0000-000039470000}"/>
    <cellStyle name="Normal 15 3 2 8 3" xfId="42362" xr:uid="{00000000-0005-0000-0000-00003A470000}"/>
    <cellStyle name="Normal 15 3 2 8 4" xfId="32348" xr:uid="{00000000-0005-0000-0000-00003B470000}"/>
    <cellStyle name="Normal 15 3 2 9" xfId="8899" xr:uid="{00000000-0005-0000-0000-00003C470000}"/>
    <cellStyle name="Normal 15 3 2 9 2" xfId="21519" xr:uid="{00000000-0005-0000-0000-00003D470000}"/>
    <cellStyle name="Normal 15 3 2 9 2 2" xfId="56735" xr:uid="{00000000-0005-0000-0000-00003E470000}"/>
    <cellStyle name="Normal 15 3 2 9 3" xfId="44138" xr:uid="{00000000-0005-0000-0000-00003F470000}"/>
    <cellStyle name="Normal 15 3 2 9 4" xfId="34124" xr:uid="{00000000-0005-0000-0000-000040470000}"/>
    <cellStyle name="Normal 15 3 3" xfId="3034" xr:uid="{00000000-0005-0000-0000-000041470000}"/>
    <cellStyle name="Normal 15 3 3 10" xfId="25406" xr:uid="{00000000-0005-0000-0000-000042470000}"/>
    <cellStyle name="Normal 15 3 3 11" xfId="60941" xr:uid="{00000000-0005-0000-0000-000043470000}"/>
    <cellStyle name="Normal 15 3 3 2" xfId="4838" xr:uid="{00000000-0005-0000-0000-000044470000}"/>
    <cellStyle name="Normal 15 3 3 2 2" xfId="17484" xr:uid="{00000000-0005-0000-0000-000045470000}"/>
    <cellStyle name="Normal 15 3 3 2 2 2" xfId="52700" xr:uid="{00000000-0005-0000-0000-000046470000}"/>
    <cellStyle name="Normal 15 3 3 2 2 3" xfId="30089" xr:uid="{00000000-0005-0000-0000-000047470000}"/>
    <cellStyle name="Normal 15 3 3 2 3" xfId="13930" xr:uid="{00000000-0005-0000-0000-000048470000}"/>
    <cellStyle name="Normal 15 3 3 2 3 2" xfId="49148" xr:uid="{00000000-0005-0000-0000-000049470000}"/>
    <cellStyle name="Normal 15 3 3 2 4" xfId="40103" xr:uid="{00000000-0005-0000-0000-00004A470000}"/>
    <cellStyle name="Normal 15 3 3 2 5" xfId="26537" xr:uid="{00000000-0005-0000-0000-00004B470000}"/>
    <cellStyle name="Normal 15 3 3 3" xfId="6308" xr:uid="{00000000-0005-0000-0000-00004C470000}"/>
    <cellStyle name="Normal 15 3 3 3 2" xfId="18938" xr:uid="{00000000-0005-0000-0000-00004D470000}"/>
    <cellStyle name="Normal 15 3 3 3 2 2" xfId="54154" xr:uid="{00000000-0005-0000-0000-00004E470000}"/>
    <cellStyle name="Normal 15 3 3 3 3" xfId="41557" xr:uid="{00000000-0005-0000-0000-00004F470000}"/>
    <cellStyle name="Normal 15 3 3 3 4" xfId="31543" xr:uid="{00000000-0005-0000-0000-000050470000}"/>
    <cellStyle name="Normal 15 3 3 4" xfId="7767" xr:uid="{00000000-0005-0000-0000-000051470000}"/>
    <cellStyle name="Normal 15 3 3 4 2" xfId="20392" xr:uid="{00000000-0005-0000-0000-000052470000}"/>
    <cellStyle name="Normal 15 3 3 4 2 2" xfId="55608" xr:uid="{00000000-0005-0000-0000-000053470000}"/>
    <cellStyle name="Normal 15 3 3 4 3" xfId="43011" xr:uid="{00000000-0005-0000-0000-000054470000}"/>
    <cellStyle name="Normal 15 3 3 4 4" xfId="32997" xr:uid="{00000000-0005-0000-0000-000055470000}"/>
    <cellStyle name="Normal 15 3 3 5" xfId="9548" xr:uid="{00000000-0005-0000-0000-000056470000}"/>
    <cellStyle name="Normal 15 3 3 5 2" xfId="22168" xr:uid="{00000000-0005-0000-0000-000057470000}"/>
    <cellStyle name="Normal 15 3 3 5 2 2" xfId="57384" xr:uid="{00000000-0005-0000-0000-000058470000}"/>
    <cellStyle name="Normal 15 3 3 5 3" xfId="44787" xr:uid="{00000000-0005-0000-0000-000059470000}"/>
    <cellStyle name="Normal 15 3 3 5 4" xfId="34773" xr:uid="{00000000-0005-0000-0000-00005A470000}"/>
    <cellStyle name="Normal 15 3 3 6" xfId="11341" xr:uid="{00000000-0005-0000-0000-00005B470000}"/>
    <cellStyle name="Normal 15 3 3 6 2" xfId="23944" xr:uid="{00000000-0005-0000-0000-00005C470000}"/>
    <cellStyle name="Normal 15 3 3 6 2 2" xfId="59160" xr:uid="{00000000-0005-0000-0000-00005D470000}"/>
    <cellStyle name="Normal 15 3 3 6 3" xfId="46563" xr:uid="{00000000-0005-0000-0000-00005E470000}"/>
    <cellStyle name="Normal 15 3 3 6 4" xfId="36549" xr:uid="{00000000-0005-0000-0000-00005F470000}"/>
    <cellStyle name="Normal 15 3 3 7" xfId="15708" xr:uid="{00000000-0005-0000-0000-000060470000}"/>
    <cellStyle name="Normal 15 3 3 7 2" xfId="50924" xr:uid="{00000000-0005-0000-0000-000061470000}"/>
    <cellStyle name="Normal 15 3 3 7 3" xfId="28313" xr:uid="{00000000-0005-0000-0000-000062470000}"/>
    <cellStyle name="Normal 15 3 3 8" xfId="12799" xr:uid="{00000000-0005-0000-0000-000063470000}"/>
    <cellStyle name="Normal 15 3 3 8 2" xfId="48017" xr:uid="{00000000-0005-0000-0000-000064470000}"/>
    <cellStyle name="Normal 15 3 3 9" xfId="38327" xr:uid="{00000000-0005-0000-0000-000065470000}"/>
    <cellStyle name="Normal 15 3 4" xfId="2862" xr:uid="{00000000-0005-0000-0000-000066470000}"/>
    <cellStyle name="Normal 15 3 4 10" xfId="25247" xr:uid="{00000000-0005-0000-0000-000067470000}"/>
    <cellStyle name="Normal 15 3 4 11" xfId="60782" xr:uid="{00000000-0005-0000-0000-000068470000}"/>
    <cellStyle name="Normal 15 3 4 2" xfId="4679" xr:uid="{00000000-0005-0000-0000-000069470000}"/>
    <cellStyle name="Normal 15 3 4 2 2" xfId="17325" xr:uid="{00000000-0005-0000-0000-00006A470000}"/>
    <cellStyle name="Normal 15 3 4 2 2 2" xfId="52541" xr:uid="{00000000-0005-0000-0000-00006B470000}"/>
    <cellStyle name="Normal 15 3 4 2 2 3" xfId="29930" xr:uid="{00000000-0005-0000-0000-00006C470000}"/>
    <cellStyle name="Normal 15 3 4 2 3" xfId="13771" xr:uid="{00000000-0005-0000-0000-00006D470000}"/>
    <cellStyle name="Normal 15 3 4 2 3 2" xfId="48989" xr:uid="{00000000-0005-0000-0000-00006E470000}"/>
    <cellStyle name="Normal 15 3 4 2 4" xfId="39944" xr:uid="{00000000-0005-0000-0000-00006F470000}"/>
    <cellStyle name="Normal 15 3 4 2 5" xfId="26378" xr:uid="{00000000-0005-0000-0000-000070470000}"/>
    <cellStyle name="Normal 15 3 4 3" xfId="6149" xr:uid="{00000000-0005-0000-0000-000071470000}"/>
    <cellStyle name="Normal 15 3 4 3 2" xfId="18779" xr:uid="{00000000-0005-0000-0000-000072470000}"/>
    <cellStyle name="Normal 15 3 4 3 2 2" xfId="53995" xr:uid="{00000000-0005-0000-0000-000073470000}"/>
    <cellStyle name="Normal 15 3 4 3 3" xfId="41398" xr:uid="{00000000-0005-0000-0000-000074470000}"/>
    <cellStyle name="Normal 15 3 4 3 4" xfId="31384" xr:uid="{00000000-0005-0000-0000-000075470000}"/>
    <cellStyle name="Normal 15 3 4 4" xfId="7608" xr:uid="{00000000-0005-0000-0000-000076470000}"/>
    <cellStyle name="Normal 15 3 4 4 2" xfId="20233" xr:uid="{00000000-0005-0000-0000-000077470000}"/>
    <cellStyle name="Normal 15 3 4 4 2 2" xfId="55449" xr:uid="{00000000-0005-0000-0000-000078470000}"/>
    <cellStyle name="Normal 15 3 4 4 3" xfId="42852" xr:uid="{00000000-0005-0000-0000-000079470000}"/>
    <cellStyle name="Normal 15 3 4 4 4" xfId="32838" xr:uid="{00000000-0005-0000-0000-00007A470000}"/>
    <cellStyle name="Normal 15 3 4 5" xfId="9389" xr:uid="{00000000-0005-0000-0000-00007B470000}"/>
    <cellStyle name="Normal 15 3 4 5 2" xfId="22009" xr:uid="{00000000-0005-0000-0000-00007C470000}"/>
    <cellStyle name="Normal 15 3 4 5 2 2" xfId="57225" xr:uid="{00000000-0005-0000-0000-00007D470000}"/>
    <cellStyle name="Normal 15 3 4 5 3" xfId="44628" xr:uid="{00000000-0005-0000-0000-00007E470000}"/>
    <cellStyle name="Normal 15 3 4 5 4" xfId="34614" xr:uid="{00000000-0005-0000-0000-00007F470000}"/>
    <cellStyle name="Normal 15 3 4 6" xfId="11182" xr:uid="{00000000-0005-0000-0000-000080470000}"/>
    <cellStyle name="Normal 15 3 4 6 2" xfId="23785" xr:uid="{00000000-0005-0000-0000-000081470000}"/>
    <cellStyle name="Normal 15 3 4 6 2 2" xfId="59001" xr:uid="{00000000-0005-0000-0000-000082470000}"/>
    <cellStyle name="Normal 15 3 4 6 3" xfId="46404" xr:uid="{00000000-0005-0000-0000-000083470000}"/>
    <cellStyle name="Normal 15 3 4 6 4" xfId="36390" xr:uid="{00000000-0005-0000-0000-000084470000}"/>
    <cellStyle name="Normal 15 3 4 7" xfId="15549" xr:uid="{00000000-0005-0000-0000-000085470000}"/>
    <cellStyle name="Normal 15 3 4 7 2" xfId="50765" xr:uid="{00000000-0005-0000-0000-000086470000}"/>
    <cellStyle name="Normal 15 3 4 7 3" xfId="28154" xr:uid="{00000000-0005-0000-0000-000087470000}"/>
    <cellStyle name="Normal 15 3 4 8" xfId="12640" xr:uid="{00000000-0005-0000-0000-000088470000}"/>
    <cellStyle name="Normal 15 3 4 8 2" xfId="47858" xr:uid="{00000000-0005-0000-0000-000089470000}"/>
    <cellStyle name="Normal 15 3 4 9" xfId="38168" xr:uid="{00000000-0005-0000-0000-00008A470000}"/>
    <cellStyle name="Normal 15 3 5" xfId="3370" xr:uid="{00000000-0005-0000-0000-00008B470000}"/>
    <cellStyle name="Normal 15 3 5 10" xfId="26865" xr:uid="{00000000-0005-0000-0000-00008C470000}"/>
    <cellStyle name="Normal 15 3 5 11" xfId="61269" xr:uid="{00000000-0005-0000-0000-00008D470000}"/>
    <cellStyle name="Normal 15 3 5 2" xfId="5166" xr:uid="{00000000-0005-0000-0000-00008E470000}"/>
    <cellStyle name="Normal 15 3 5 2 2" xfId="17812" xr:uid="{00000000-0005-0000-0000-00008F470000}"/>
    <cellStyle name="Normal 15 3 5 2 2 2" xfId="53028" xr:uid="{00000000-0005-0000-0000-000090470000}"/>
    <cellStyle name="Normal 15 3 5 2 3" xfId="40431" xr:uid="{00000000-0005-0000-0000-000091470000}"/>
    <cellStyle name="Normal 15 3 5 2 4" xfId="30417" xr:uid="{00000000-0005-0000-0000-000092470000}"/>
    <cellStyle name="Normal 15 3 5 3" xfId="6636" xr:uid="{00000000-0005-0000-0000-000093470000}"/>
    <cellStyle name="Normal 15 3 5 3 2" xfId="19266" xr:uid="{00000000-0005-0000-0000-000094470000}"/>
    <cellStyle name="Normal 15 3 5 3 2 2" xfId="54482" xr:uid="{00000000-0005-0000-0000-000095470000}"/>
    <cellStyle name="Normal 15 3 5 3 3" xfId="41885" xr:uid="{00000000-0005-0000-0000-000096470000}"/>
    <cellStyle name="Normal 15 3 5 3 4" xfId="31871" xr:uid="{00000000-0005-0000-0000-000097470000}"/>
    <cellStyle name="Normal 15 3 5 4" xfId="8095" xr:uid="{00000000-0005-0000-0000-000098470000}"/>
    <cellStyle name="Normal 15 3 5 4 2" xfId="20720" xr:uid="{00000000-0005-0000-0000-000099470000}"/>
    <cellStyle name="Normal 15 3 5 4 2 2" xfId="55936" xr:uid="{00000000-0005-0000-0000-00009A470000}"/>
    <cellStyle name="Normal 15 3 5 4 3" xfId="43339" xr:uid="{00000000-0005-0000-0000-00009B470000}"/>
    <cellStyle name="Normal 15 3 5 4 4" xfId="33325" xr:uid="{00000000-0005-0000-0000-00009C470000}"/>
    <cellStyle name="Normal 15 3 5 5" xfId="9876" xr:uid="{00000000-0005-0000-0000-00009D470000}"/>
    <cellStyle name="Normal 15 3 5 5 2" xfId="22496" xr:uid="{00000000-0005-0000-0000-00009E470000}"/>
    <cellStyle name="Normal 15 3 5 5 2 2" xfId="57712" xr:uid="{00000000-0005-0000-0000-00009F470000}"/>
    <cellStyle name="Normal 15 3 5 5 3" xfId="45115" xr:uid="{00000000-0005-0000-0000-0000A0470000}"/>
    <cellStyle name="Normal 15 3 5 5 4" xfId="35101" xr:uid="{00000000-0005-0000-0000-0000A1470000}"/>
    <cellStyle name="Normal 15 3 5 6" xfId="11669" xr:uid="{00000000-0005-0000-0000-0000A2470000}"/>
    <cellStyle name="Normal 15 3 5 6 2" xfId="24272" xr:uid="{00000000-0005-0000-0000-0000A3470000}"/>
    <cellStyle name="Normal 15 3 5 6 2 2" xfId="59488" xr:uid="{00000000-0005-0000-0000-0000A4470000}"/>
    <cellStyle name="Normal 15 3 5 6 3" xfId="46891" xr:uid="{00000000-0005-0000-0000-0000A5470000}"/>
    <cellStyle name="Normal 15 3 5 6 4" xfId="36877" xr:uid="{00000000-0005-0000-0000-0000A6470000}"/>
    <cellStyle name="Normal 15 3 5 7" xfId="16036" xr:uid="{00000000-0005-0000-0000-0000A7470000}"/>
    <cellStyle name="Normal 15 3 5 7 2" xfId="51252" xr:uid="{00000000-0005-0000-0000-0000A8470000}"/>
    <cellStyle name="Normal 15 3 5 7 3" xfId="28641" xr:uid="{00000000-0005-0000-0000-0000A9470000}"/>
    <cellStyle name="Normal 15 3 5 8" xfId="14258" xr:uid="{00000000-0005-0000-0000-0000AA470000}"/>
    <cellStyle name="Normal 15 3 5 8 2" xfId="49476" xr:uid="{00000000-0005-0000-0000-0000AB470000}"/>
    <cellStyle name="Normal 15 3 5 9" xfId="38655" xr:uid="{00000000-0005-0000-0000-0000AC470000}"/>
    <cellStyle name="Normal 15 3 6" xfId="2531" xr:uid="{00000000-0005-0000-0000-0000AD470000}"/>
    <cellStyle name="Normal 15 3 6 10" xfId="26056" xr:uid="{00000000-0005-0000-0000-0000AE470000}"/>
    <cellStyle name="Normal 15 3 6 11" xfId="60460" xr:uid="{00000000-0005-0000-0000-0000AF470000}"/>
    <cellStyle name="Normal 15 3 6 2" xfId="4357" xr:uid="{00000000-0005-0000-0000-0000B0470000}"/>
    <cellStyle name="Normal 15 3 6 2 2" xfId="17003" xr:uid="{00000000-0005-0000-0000-0000B1470000}"/>
    <cellStyle name="Normal 15 3 6 2 2 2" xfId="52219" xr:uid="{00000000-0005-0000-0000-0000B2470000}"/>
    <cellStyle name="Normal 15 3 6 2 3" xfId="39622" xr:uid="{00000000-0005-0000-0000-0000B3470000}"/>
    <cellStyle name="Normal 15 3 6 2 4" xfId="29608" xr:uid="{00000000-0005-0000-0000-0000B4470000}"/>
    <cellStyle name="Normal 15 3 6 3" xfId="5827" xr:uid="{00000000-0005-0000-0000-0000B5470000}"/>
    <cellStyle name="Normal 15 3 6 3 2" xfId="18457" xr:uid="{00000000-0005-0000-0000-0000B6470000}"/>
    <cellStyle name="Normal 15 3 6 3 2 2" xfId="53673" xr:uid="{00000000-0005-0000-0000-0000B7470000}"/>
    <cellStyle name="Normal 15 3 6 3 3" xfId="41076" xr:uid="{00000000-0005-0000-0000-0000B8470000}"/>
    <cellStyle name="Normal 15 3 6 3 4" xfId="31062" xr:uid="{00000000-0005-0000-0000-0000B9470000}"/>
    <cellStyle name="Normal 15 3 6 4" xfId="7286" xr:uid="{00000000-0005-0000-0000-0000BA470000}"/>
    <cellStyle name="Normal 15 3 6 4 2" xfId="19911" xr:uid="{00000000-0005-0000-0000-0000BB470000}"/>
    <cellStyle name="Normal 15 3 6 4 2 2" xfId="55127" xr:uid="{00000000-0005-0000-0000-0000BC470000}"/>
    <cellStyle name="Normal 15 3 6 4 3" xfId="42530" xr:uid="{00000000-0005-0000-0000-0000BD470000}"/>
    <cellStyle name="Normal 15 3 6 4 4" xfId="32516" xr:uid="{00000000-0005-0000-0000-0000BE470000}"/>
    <cellStyle name="Normal 15 3 6 5" xfId="9067" xr:uid="{00000000-0005-0000-0000-0000BF470000}"/>
    <cellStyle name="Normal 15 3 6 5 2" xfId="21687" xr:uid="{00000000-0005-0000-0000-0000C0470000}"/>
    <cellStyle name="Normal 15 3 6 5 2 2" xfId="56903" xr:uid="{00000000-0005-0000-0000-0000C1470000}"/>
    <cellStyle name="Normal 15 3 6 5 3" xfId="44306" xr:uid="{00000000-0005-0000-0000-0000C2470000}"/>
    <cellStyle name="Normal 15 3 6 5 4" xfId="34292" xr:uid="{00000000-0005-0000-0000-0000C3470000}"/>
    <cellStyle name="Normal 15 3 6 6" xfId="10860" xr:uid="{00000000-0005-0000-0000-0000C4470000}"/>
    <cellStyle name="Normal 15 3 6 6 2" xfId="23463" xr:uid="{00000000-0005-0000-0000-0000C5470000}"/>
    <cellStyle name="Normal 15 3 6 6 2 2" xfId="58679" xr:uid="{00000000-0005-0000-0000-0000C6470000}"/>
    <cellStyle name="Normal 15 3 6 6 3" xfId="46082" xr:uid="{00000000-0005-0000-0000-0000C7470000}"/>
    <cellStyle name="Normal 15 3 6 6 4" xfId="36068" xr:uid="{00000000-0005-0000-0000-0000C8470000}"/>
    <cellStyle name="Normal 15 3 6 7" xfId="15227" xr:uid="{00000000-0005-0000-0000-0000C9470000}"/>
    <cellStyle name="Normal 15 3 6 7 2" xfId="50443" xr:uid="{00000000-0005-0000-0000-0000CA470000}"/>
    <cellStyle name="Normal 15 3 6 7 3" xfId="27832" xr:uid="{00000000-0005-0000-0000-0000CB470000}"/>
    <cellStyle name="Normal 15 3 6 8" xfId="13449" xr:uid="{00000000-0005-0000-0000-0000CC470000}"/>
    <cellStyle name="Normal 15 3 6 8 2" xfId="48667" xr:uid="{00000000-0005-0000-0000-0000CD470000}"/>
    <cellStyle name="Normal 15 3 6 9" xfId="37846" xr:uid="{00000000-0005-0000-0000-0000CE470000}"/>
    <cellStyle name="Normal 15 3 7" xfId="3694" xr:uid="{00000000-0005-0000-0000-0000CF470000}"/>
    <cellStyle name="Normal 15 3 7 2" xfId="8418" xr:uid="{00000000-0005-0000-0000-0000D0470000}"/>
    <cellStyle name="Normal 15 3 7 2 2" xfId="21043" xr:uid="{00000000-0005-0000-0000-0000D1470000}"/>
    <cellStyle name="Normal 15 3 7 2 2 2" xfId="56259" xr:uid="{00000000-0005-0000-0000-0000D2470000}"/>
    <cellStyle name="Normal 15 3 7 2 3" xfId="43662" xr:uid="{00000000-0005-0000-0000-0000D3470000}"/>
    <cellStyle name="Normal 15 3 7 2 4" xfId="33648" xr:uid="{00000000-0005-0000-0000-0000D4470000}"/>
    <cellStyle name="Normal 15 3 7 3" xfId="10199" xr:uid="{00000000-0005-0000-0000-0000D5470000}"/>
    <cellStyle name="Normal 15 3 7 3 2" xfId="22819" xr:uid="{00000000-0005-0000-0000-0000D6470000}"/>
    <cellStyle name="Normal 15 3 7 3 2 2" xfId="58035" xr:uid="{00000000-0005-0000-0000-0000D7470000}"/>
    <cellStyle name="Normal 15 3 7 3 3" xfId="45438" xr:uid="{00000000-0005-0000-0000-0000D8470000}"/>
    <cellStyle name="Normal 15 3 7 3 4" xfId="35424" xr:uid="{00000000-0005-0000-0000-0000D9470000}"/>
    <cellStyle name="Normal 15 3 7 4" xfId="11994" xr:uid="{00000000-0005-0000-0000-0000DA470000}"/>
    <cellStyle name="Normal 15 3 7 4 2" xfId="24595" xr:uid="{00000000-0005-0000-0000-0000DB470000}"/>
    <cellStyle name="Normal 15 3 7 4 2 2" xfId="59811" xr:uid="{00000000-0005-0000-0000-0000DC470000}"/>
    <cellStyle name="Normal 15 3 7 4 3" xfId="47214" xr:uid="{00000000-0005-0000-0000-0000DD470000}"/>
    <cellStyle name="Normal 15 3 7 4 4" xfId="37200" xr:uid="{00000000-0005-0000-0000-0000DE470000}"/>
    <cellStyle name="Normal 15 3 7 5" xfId="16359" xr:uid="{00000000-0005-0000-0000-0000DF470000}"/>
    <cellStyle name="Normal 15 3 7 5 2" xfId="51575" xr:uid="{00000000-0005-0000-0000-0000E0470000}"/>
    <cellStyle name="Normal 15 3 7 5 3" xfId="28964" xr:uid="{00000000-0005-0000-0000-0000E1470000}"/>
    <cellStyle name="Normal 15 3 7 6" xfId="14581" xr:uid="{00000000-0005-0000-0000-0000E2470000}"/>
    <cellStyle name="Normal 15 3 7 6 2" xfId="49799" xr:uid="{00000000-0005-0000-0000-0000E3470000}"/>
    <cellStyle name="Normal 15 3 7 7" xfId="38978" xr:uid="{00000000-0005-0000-0000-0000E4470000}"/>
    <cellStyle name="Normal 15 3 7 8" xfId="27188" xr:uid="{00000000-0005-0000-0000-0000E5470000}"/>
    <cellStyle name="Normal 15 3 8" xfId="4030" xr:uid="{00000000-0005-0000-0000-0000E6470000}"/>
    <cellStyle name="Normal 15 3 8 2" xfId="16681" xr:uid="{00000000-0005-0000-0000-0000E7470000}"/>
    <cellStyle name="Normal 15 3 8 2 2" xfId="51897" xr:uid="{00000000-0005-0000-0000-0000E8470000}"/>
    <cellStyle name="Normal 15 3 8 2 3" xfId="29286" xr:uid="{00000000-0005-0000-0000-0000E9470000}"/>
    <cellStyle name="Normal 15 3 8 3" xfId="13127" xr:uid="{00000000-0005-0000-0000-0000EA470000}"/>
    <cellStyle name="Normal 15 3 8 3 2" xfId="48345" xr:uid="{00000000-0005-0000-0000-0000EB470000}"/>
    <cellStyle name="Normal 15 3 8 4" xfId="39300" xr:uid="{00000000-0005-0000-0000-0000EC470000}"/>
    <cellStyle name="Normal 15 3 8 5" xfId="25734" xr:uid="{00000000-0005-0000-0000-0000ED470000}"/>
    <cellStyle name="Normal 15 3 9" xfId="5505" xr:uid="{00000000-0005-0000-0000-0000EE470000}"/>
    <cellStyle name="Normal 15 3 9 2" xfId="18135" xr:uid="{00000000-0005-0000-0000-0000EF470000}"/>
    <cellStyle name="Normal 15 3 9 2 2" xfId="53351" xr:uid="{00000000-0005-0000-0000-0000F0470000}"/>
    <cellStyle name="Normal 15 3 9 3" xfId="40754" xr:uid="{00000000-0005-0000-0000-0000F1470000}"/>
    <cellStyle name="Normal 15 3 9 4" xfId="30740" xr:uid="{00000000-0005-0000-0000-0000F2470000}"/>
    <cellStyle name="Normal 15 4" xfId="1044" xr:uid="{00000000-0005-0000-0000-0000F3470000}"/>
    <cellStyle name="Normal 15 4 10" xfId="10549" xr:uid="{00000000-0005-0000-0000-0000F4470000}"/>
    <cellStyle name="Normal 15 4 10 2" xfId="23160" xr:uid="{00000000-0005-0000-0000-0000F5470000}"/>
    <cellStyle name="Normal 15 4 10 2 2" xfId="58376" xr:uid="{00000000-0005-0000-0000-0000F6470000}"/>
    <cellStyle name="Normal 15 4 10 3" xfId="45779" xr:uid="{00000000-0005-0000-0000-0000F7470000}"/>
    <cellStyle name="Normal 15 4 10 4" xfId="35765" xr:uid="{00000000-0005-0000-0000-0000F8470000}"/>
    <cellStyle name="Normal 15 4 11" xfId="14985" xr:uid="{00000000-0005-0000-0000-0000F9470000}"/>
    <cellStyle name="Normal 15 4 11 2" xfId="50201" xr:uid="{00000000-0005-0000-0000-0000FA470000}"/>
    <cellStyle name="Normal 15 4 11 3" xfId="27590" xr:uid="{00000000-0005-0000-0000-0000FB470000}"/>
    <cellStyle name="Normal 15 4 12" xfId="12398" xr:uid="{00000000-0005-0000-0000-0000FC470000}"/>
    <cellStyle name="Normal 15 4 12 2" xfId="47616" xr:uid="{00000000-0005-0000-0000-0000FD470000}"/>
    <cellStyle name="Normal 15 4 13" xfId="37604" xr:uid="{00000000-0005-0000-0000-0000FE470000}"/>
    <cellStyle name="Normal 15 4 14" xfId="25005" xr:uid="{00000000-0005-0000-0000-0000FF470000}"/>
    <cellStyle name="Normal 15 4 15" xfId="60218" xr:uid="{00000000-0005-0000-0000-000000480000}"/>
    <cellStyle name="Normal 15 4 2" xfId="3121" xr:uid="{00000000-0005-0000-0000-000001480000}"/>
    <cellStyle name="Normal 15 4 2 10" xfId="25489" xr:uid="{00000000-0005-0000-0000-000002480000}"/>
    <cellStyle name="Normal 15 4 2 11" xfId="61024" xr:uid="{00000000-0005-0000-0000-000003480000}"/>
    <cellStyle name="Normal 15 4 2 2" xfId="4921" xr:uid="{00000000-0005-0000-0000-000004480000}"/>
    <cellStyle name="Normal 15 4 2 2 2" xfId="17567" xr:uid="{00000000-0005-0000-0000-000005480000}"/>
    <cellStyle name="Normal 15 4 2 2 2 2" xfId="52783" xr:uid="{00000000-0005-0000-0000-000006480000}"/>
    <cellStyle name="Normal 15 4 2 2 2 3" xfId="30172" xr:uid="{00000000-0005-0000-0000-000007480000}"/>
    <cellStyle name="Normal 15 4 2 2 3" xfId="14013" xr:uid="{00000000-0005-0000-0000-000008480000}"/>
    <cellStyle name="Normal 15 4 2 2 3 2" xfId="49231" xr:uid="{00000000-0005-0000-0000-000009480000}"/>
    <cellStyle name="Normal 15 4 2 2 4" xfId="40186" xr:uid="{00000000-0005-0000-0000-00000A480000}"/>
    <cellStyle name="Normal 15 4 2 2 5" xfId="26620" xr:uid="{00000000-0005-0000-0000-00000B480000}"/>
    <cellStyle name="Normal 15 4 2 3" xfId="6391" xr:uid="{00000000-0005-0000-0000-00000C480000}"/>
    <cellStyle name="Normal 15 4 2 3 2" xfId="19021" xr:uid="{00000000-0005-0000-0000-00000D480000}"/>
    <cellStyle name="Normal 15 4 2 3 2 2" xfId="54237" xr:uid="{00000000-0005-0000-0000-00000E480000}"/>
    <cellStyle name="Normal 15 4 2 3 3" xfId="41640" xr:uid="{00000000-0005-0000-0000-00000F480000}"/>
    <cellStyle name="Normal 15 4 2 3 4" xfId="31626" xr:uid="{00000000-0005-0000-0000-000010480000}"/>
    <cellStyle name="Normal 15 4 2 4" xfId="7850" xr:uid="{00000000-0005-0000-0000-000011480000}"/>
    <cellStyle name="Normal 15 4 2 4 2" xfId="20475" xr:uid="{00000000-0005-0000-0000-000012480000}"/>
    <cellStyle name="Normal 15 4 2 4 2 2" xfId="55691" xr:uid="{00000000-0005-0000-0000-000013480000}"/>
    <cellStyle name="Normal 15 4 2 4 3" xfId="43094" xr:uid="{00000000-0005-0000-0000-000014480000}"/>
    <cellStyle name="Normal 15 4 2 4 4" xfId="33080" xr:uid="{00000000-0005-0000-0000-000015480000}"/>
    <cellStyle name="Normal 15 4 2 5" xfId="9631" xr:uid="{00000000-0005-0000-0000-000016480000}"/>
    <cellStyle name="Normal 15 4 2 5 2" xfId="22251" xr:uid="{00000000-0005-0000-0000-000017480000}"/>
    <cellStyle name="Normal 15 4 2 5 2 2" xfId="57467" xr:uid="{00000000-0005-0000-0000-000018480000}"/>
    <cellStyle name="Normal 15 4 2 5 3" xfId="44870" xr:uid="{00000000-0005-0000-0000-000019480000}"/>
    <cellStyle name="Normal 15 4 2 5 4" xfId="34856" xr:uid="{00000000-0005-0000-0000-00001A480000}"/>
    <cellStyle name="Normal 15 4 2 6" xfId="11424" xr:uid="{00000000-0005-0000-0000-00001B480000}"/>
    <cellStyle name="Normal 15 4 2 6 2" xfId="24027" xr:uid="{00000000-0005-0000-0000-00001C480000}"/>
    <cellStyle name="Normal 15 4 2 6 2 2" xfId="59243" xr:uid="{00000000-0005-0000-0000-00001D480000}"/>
    <cellStyle name="Normal 15 4 2 6 3" xfId="46646" xr:uid="{00000000-0005-0000-0000-00001E480000}"/>
    <cellStyle name="Normal 15 4 2 6 4" xfId="36632" xr:uid="{00000000-0005-0000-0000-00001F480000}"/>
    <cellStyle name="Normal 15 4 2 7" xfId="15791" xr:uid="{00000000-0005-0000-0000-000020480000}"/>
    <cellStyle name="Normal 15 4 2 7 2" xfId="51007" xr:uid="{00000000-0005-0000-0000-000021480000}"/>
    <cellStyle name="Normal 15 4 2 7 3" xfId="28396" xr:uid="{00000000-0005-0000-0000-000022480000}"/>
    <cellStyle name="Normal 15 4 2 8" xfId="12882" xr:uid="{00000000-0005-0000-0000-000023480000}"/>
    <cellStyle name="Normal 15 4 2 8 2" xfId="48100" xr:uid="{00000000-0005-0000-0000-000024480000}"/>
    <cellStyle name="Normal 15 4 2 9" xfId="38410" xr:uid="{00000000-0005-0000-0000-000025480000}"/>
    <cellStyle name="Normal 15 4 3" xfId="3450" xr:uid="{00000000-0005-0000-0000-000026480000}"/>
    <cellStyle name="Normal 15 4 3 10" xfId="26945" xr:uid="{00000000-0005-0000-0000-000027480000}"/>
    <cellStyle name="Normal 15 4 3 11" xfId="61349" xr:uid="{00000000-0005-0000-0000-000028480000}"/>
    <cellStyle name="Normal 15 4 3 2" xfId="5246" xr:uid="{00000000-0005-0000-0000-000029480000}"/>
    <cellStyle name="Normal 15 4 3 2 2" xfId="17892" xr:uid="{00000000-0005-0000-0000-00002A480000}"/>
    <cellStyle name="Normal 15 4 3 2 2 2" xfId="53108" xr:uid="{00000000-0005-0000-0000-00002B480000}"/>
    <cellStyle name="Normal 15 4 3 2 3" xfId="40511" xr:uid="{00000000-0005-0000-0000-00002C480000}"/>
    <cellStyle name="Normal 15 4 3 2 4" xfId="30497" xr:uid="{00000000-0005-0000-0000-00002D480000}"/>
    <cellStyle name="Normal 15 4 3 3" xfId="6716" xr:uid="{00000000-0005-0000-0000-00002E480000}"/>
    <cellStyle name="Normal 15 4 3 3 2" xfId="19346" xr:uid="{00000000-0005-0000-0000-00002F480000}"/>
    <cellStyle name="Normal 15 4 3 3 2 2" xfId="54562" xr:uid="{00000000-0005-0000-0000-000030480000}"/>
    <cellStyle name="Normal 15 4 3 3 3" xfId="41965" xr:uid="{00000000-0005-0000-0000-000031480000}"/>
    <cellStyle name="Normal 15 4 3 3 4" xfId="31951" xr:uid="{00000000-0005-0000-0000-000032480000}"/>
    <cellStyle name="Normal 15 4 3 4" xfId="8175" xr:uid="{00000000-0005-0000-0000-000033480000}"/>
    <cellStyle name="Normal 15 4 3 4 2" xfId="20800" xr:uid="{00000000-0005-0000-0000-000034480000}"/>
    <cellStyle name="Normal 15 4 3 4 2 2" xfId="56016" xr:uid="{00000000-0005-0000-0000-000035480000}"/>
    <cellStyle name="Normal 15 4 3 4 3" xfId="43419" xr:uid="{00000000-0005-0000-0000-000036480000}"/>
    <cellStyle name="Normal 15 4 3 4 4" xfId="33405" xr:uid="{00000000-0005-0000-0000-000037480000}"/>
    <cellStyle name="Normal 15 4 3 5" xfId="9956" xr:uid="{00000000-0005-0000-0000-000038480000}"/>
    <cellStyle name="Normal 15 4 3 5 2" xfId="22576" xr:uid="{00000000-0005-0000-0000-000039480000}"/>
    <cellStyle name="Normal 15 4 3 5 2 2" xfId="57792" xr:uid="{00000000-0005-0000-0000-00003A480000}"/>
    <cellStyle name="Normal 15 4 3 5 3" xfId="45195" xr:uid="{00000000-0005-0000-0000-00003B480000}"/>
    <cellStyle name="Normal 15 4 3 5 4" xfId="35181" xr:uid="{00000000-0005-0000-0000-00003C480000}"/>
    <cellStyle name="Normal 15 4 3 6" xfId="11749" xr:uid="{00000000-0005-0000-0000-00003D480000}"/>
    <cellStyle name="Normal 15 4 3 6 2" xfId="24352" xr:uid="{00000000-0005-0000-0000-00003E480000}"/>
    <cellStyle name="Normal 15 4 3 6 2 2" xfId="59568" xr:uid="{00000000-0005-0000-0000-00003F480000}"/>
    <cellStyle name="Normal 15 4 3 6 3" xfId="46971" xr:uid="{00000000-0005-0000-0000-000040480000}"/>
    <cellStyle name="Normal 15 4 3 6 4" xfId="36957" xr:uid="{00000000-0005-0000-0000-000041480000}"/>
    <cellStyle name="Normal 15 4 3 7" xfId="16116" xr:uid="{00000000-0005-0000-0000-000042480000}"/>
    <cellStyle name="Normal 15 4 3 7 2" xfId="51332" xr:uid="{00000000-0005-0000-0000-000043480000}"/>
    <cellStyle name="Normal 15 4 3 7 3" xfId="28721" xr:uid="{00000000-0005-0000-0000-000044480000}"/>
    <cellStyle name="Normal 15 4 3 8" xfId="14338" xr:uid="{00000000-0005-0000-0000-000045480000}"/>
    <cellStyle name="Normal 15 4 3 8 2" xfId="49556" xr:uid="{00000000-0005-0000-0000-000046480000}"/>
    <cellStyle name="Normal 15 4 3 9" xfId="38735" xr:uid="{00000000-0005-0000-0000-000047480000}"/>
    <cellStyle name="Normal 15 4 4" xfId="2612" xr:uid="{00000000-0005-0000-0000-000048480000}"/>
    <cellStyle name="Normal 15 4 4 10" xfId="26136" xr:uid="{00000000-0005-0000-0000-000049480000}"/>
    <cellStyle name="Normal 15 4 4 11" xfId="60540" xr:uid="{00000000-0005-0000-0000-00004A480000}"/>
    <cellStyle name="Normal 15 4 4 2" xfId="4437" xr:uid="{00000000-0005-0000-0000-00004B480000}"/>
    <cellStyle name="Normal 15 4 4 2 2" xfId="17083" xr:uid="{00000000-0005-0000-0000-00004C480000}"/>
    <cellStyle name="Normal 15 4 4 2 2 2" xfId="52299" xr:uid="{00000000-0005-0000-0000-00004D480000}"/>
    <cellStyle name="Normal 15 4 4 2 3" xfId="39702" xr:uid="{00000000-0005-0000-0000-00004E480000}"/>
    <cellStyle name="Normal 15 4 4 2 4" xfId="29688" xr:uid="{00000000-0005-0000-0000-00004F480000}"/>
    <cellStyle name="Normal 15 4 4 3" xfId="5907" xr:uid="{00000000-0005-0000-0000-000050480000}"/>
    <cellStyle name="Normal 15 4 4 3 2" xfId="18537" xr:uid="{00000000-0005-0000-0000-000051480000}"/>
    <cellStyle name="Normal 15 4 4 3 2 2" xfId="53753" xr:uid="{00000000-0005-0000-0000-000052480000}"/>
    <cellStyle name="Normal 15 4 4 3 3" xfId="41156" xr:uid="{00000000-0005-0000-0000-000053480000}"/>
    <cellStyle name="Normal 15 4 4 3 4" xfId="31142" xr:uid="{00000000-0005-0000-0000-000054480000}"/>
    <cellStyle name="Normal 15 4 4 4" xfId="7366" xr:uid="{00000000-0005-0000-0000-000055480000}"/>
    <cellStyle name="Normal 15 4 4 4 2" xfId="19991" xr:uid="{00000000-0005-0000-0000-000056480000}"/>
    <cellStyle name="Normal 15 4 4 4 2 2" xfId="55207" xr:uid="{00000000-0005-0000-0000-000057480000}"/>
    <cellStyle name="Normal 15 4 4 4 3" xfId="42610" xr:uid="{00000000-0005-0000-0000-000058480000}"/>
    <cellStyle name="Normal 15 4 4 4 4" xfId="32596" xr:uid="{00000000-0005-0000-0000-000059480000}"/>
    <cellStyle name="Normal 15 4 4 5" xfId="9147" xr:uid="{00000000-0005-0000-0000-00005A480000}"/>
    <cellStyle name="Normal 15 4 4 5 2" xfId="21767" xr:uid="{00000000-0005-0000-0000-00005B480000}"/>
    <cellStyle name="Normal 15 4 4 5 2 2" xfId="56983" xr:uid="{00000000-0005-0000-0000-00005C480000}"/>
    <cellStyle name="Normal 15 4 4 5 3" xfId="44386" xr:uid="{00000000-0005-0000-0000-00005D480000}"/>
    <cellStyle name="Normal 15 4 4 5 4" xfId="34372" xr:uid="{00000000-0005-0000-0000-00005E480000}"/>
    <cellStyle name="Normal 15 4 4 6" xfId="10940" xr:uid="{00000000-0005-0000-0000-00005F480000}"/>
    <cellStyle name="Normal 15 4 4 6 2" xfId="23543" xr:uid="{00000000-0005-0000-0000-000060480000}"/>
    <cellStyle name="Normal 15 4 4 6 2 2" xfId="58759" xr:uid="{00000000-0005-0000-0000-000061480000}"/>
    <cellStyle name="Normal 15 4 4 6 3" xfId="46162" xr:uid="{00000000-0005-0000-0000-000062480000}"/>
    <cellStyle name="Normal 15 4 4 6 4" xfId="36148" xr:uid="{00000000-0005-0000-0000-000063480000}"/>
    <cellStyle name="Normal 15 4 4 7" xfId="15307" xr:uid="{00000000-0005-0000-0000-000064480000}"/>
    <cellStyle name="Normal 15 4 4 7 2" xfId="50523" xr:uid="{00000000-0005-0000-0000-000065480000}"/>
    <cellStyle name="Normal 15 4 4 7 3" xfId="27912" xr:uid="{00000000-0005-0000-0000-000066480000}"/>
    <cellStyle name="Normal 15 4 4 8" xfId="13529" xr:uid="{00000000-0005-0000-0000-000067480000}"/>
    <cellStyle name="Normal 15 4 4 8 2" xfId="48747" xr:uid="{00000000-0005-0000-0000-000068480000}"/>
    <cellStyle name="Normal 15 4 4 9" xfId="37926" xr:uid="{00000000-0005-0000-0000-000069480000}"/>
    <cellStyle name="Normal 15 4 5" xfId="3775" xr:uid="{00000000-0005-0000-0000-00006A480000}"/>
    <cellStyle name="Normal 15 4 5 2" xfId="8498" xr:uid="{00000000-0005-0000-0000-00006B480000}"/>
    <cellStyle name="Normal 15 4 5 2 2" xfId="21123" xr:uid="{00000000-0005-0000-0000-00006C480000}"/>
    <cellStyle name="Normal 15 4 5 2 2 2" xfId="56339" xr:uid="{00000000-0005-0000-0000-00006D480000}"/>
    <cellStyle name="Normal 15 4 5 2 3" xfId="43742" xr:uid="{00000000-0005-0000-0000-00006E480000}"/>
    <cellStyle name="Normal 15 4 5 2 4" xfId="33728" xr:uid="{00000000-0005-0000-0000-00006F480000}"/>
    <cellStyle name="Normal 15 4 5 3" xfId="10279" xr:uid="{00000000-0005-0000-0000-000070480000}"/>
    <cellStyle name="Normal 15 4 5 3 2" xfId="22899" xr:uid="{00000000-0005-0000-0000-000071480000}"/>
    <cellStyle name="Normal 15 4 5 3 2 2" xfId="58115" xr:uid="{00000000-0005-0000-0000-000072480000}"/>
    <cellStyle name="Normal 15 4 5 3 3" xfId="45518" xr:uid="{00000000-0005-0000-0000-000073480000}"/>
    <cellStyle name="Normal 15 4 5 3 4" xfId="35504" xr:uid="{00000000-0005-0000-0000-000074480000}"/>
    <cellStyle name="Normal 15 4 5 4" xfId="12074" xr:uid="{00000000-0005-0000-0000-000075480000}"/>
    <cellStyle name="Normal 15 4 5 4 2" xfId="24675" xr:uid="{00000000-0005-0000-0000-000076480000}"/>
    <cellStyle name="Normal 15 4 5 4 2 2" xfId="59891" xr:uid="{00000000-0005-0000-0000-000077480000}"/>
    <cellStyle name="Normal 15 4 5 4 3" xfId="47294" xr:uid="{00000000-0005-0000-0000-000078480000}"/>
    <cellStyle name="Normal 15 4 5 4 4" xfId="37280" xr:uid="{00000000-0005-0000-0000-000079480000}"/>
    <cellStyle name="Normal 15 4 5 5" xfId="16439" xr:uid="{00000000-0005-0000-0000-00007A480000}"/>
    <cellStyle name="Normal 15 4 5 5 2" xfId="51655" xr:uid="{00000000-0005-0000-0000-00007B480000}"/>
    <cellStyle name="Normal 15 4 5 5 3" xfId="29044" xr:uid="{00000000-0005-0000-0000-00007C480000}"/>
    <cellStyle name="Normal 15 4 5 6" xfId="14661" xr:uid="{00000000-0005-0000-0000-00007D480000}"/>
    <cellStyle name="Normal 15 4 5 6 2" xfId="49879" xr:uid="{00000000-0005-0000-0000-00007E480000}"/>
    <cellStyle name="Normal 15 4 5 7" xfId="39058" xr:uid="{00000000-0005-0000-0000-00007F480000}"/>
    <cellStyle name="Normal 15 4 5 8" xfId="27268" xr:uid="{00000000-0005-0000-0000-000080480000}"/>
    <cellStyle name="Normal 15 4 6" xfId="4115" xr:uid="{00000000-0005-0000-0000-000081480000}"/>
    <cellStyle name="Normal 15 4 6 2" xfId="16761" xr:uid="{00000000-0005-0000-0000-000082480000}"/>
    <cellStyle name="Normal 15 4 6 2 2" xfId="51977" xr:uid="{00000000-0005-0000-0000-000083480000}"/>
    <cellStyle name="Normal 15 4 6 2 3" xfId="29366" xr:uid="{00000000-0005-0000-0000-000084480000}"/>
    <cellStyle name="Normal 15 4 6 3" xfId="13207" xr:uid="{00000000-0005-0000-0000-000085480000}"/>
    <cellStyle name="Normal 15 4 6 3 2" xfId="48425" xr:uid="{00000000-0005-0000-0000-000086480000}"/>
    <cellStyle name="Normal 15 4 6 4" xfId="39380" xr:uid="{00000000-0005-0000-0000-000087480000}"/>
    <cellStyle name="Normal 15 4 6 5" xfId="25814" xr:uid="{00000000-0005-0000-0000-000088480000}"/>
    <cellStyle name="Normal 15 4 7" xfId="5585" xr:uid="{00000000-0005-0000-0000-000089480000}"/>
    <cellStyle name="Normal 15 4 7 2" xfId="18215" xr:uid="{00000000-0005-0000-0000-00008A480000}"/>
    <cellStyle name="Normal 15 4 7 2 2" xfId="53431" xr:uid="{00000000-0005-0000-0000-00008B480000}"/>
    <cellStyle name="Normal 15 4 7 3" xfId="40834" xr:uid="{00000000-0005-0000-0000-00008C480000}"/>
    <cellStyle name="Normal 15 4 7 4" xfId="30820" xr:uid="{00000000-0005-0000-0000-00008D480000}"/>
    <cellStyle name="Normal 15 4 8" xfId="7044" xr:uid="{00000000-0005-0000-0000-00008E480000}"/>
    <cellStyle name="Normal 15 4 8 2" xfId="19669" xr:uid="{00000000-0005-0000-0000-00008F480000}"/>
    <cellStyle name="Normal 15 4 8 2 2" xfId="54885" xr:uid="{00000000-0005-0000-0000-000090480000}"/>
    <cellStyle name="Normal 15 4 8 3" xfId="42288" xr:uid="{00000000-0005-0000-0000-000091480000}"/>
    <cellStyle name="Normal 15 4 8 4" xfId="32274" xr:uid="{00000000-0005-0000-0000-000092480000}"/>
    <cellStyle name="Normal 15 4 9" xfId="8825" xr:uid="{00000000-0005-0000-0000-000093480000}"/>
    <cellStyle name="Normal 15 4 9 2" xfId="21445" xr:uid="{00000000-0005-0000-0000-000094480000}"/>
    <cellStyle name="Normal 15 4 9 2 2" xfId="56661" xr:uid="{00000000-0005-0000-0000-000095480000}"/>
    <cellStyle name="Normal 15 4 9 3" xfId="44064" xr:uid="{00000000-0005-0000-0000-000096480000}"/>
    <cellStyle name="Normal 15 4 9 4" xfId="34050" xr:uid="{00000000-0005-0000-0000-000097480000}"/>
    <cellStyle name="Normal 15 5" xfId="2944" xr:uid="{00000000-0005-0000-0000-000098480000}"/>
    <cellStyle name="Normal 15 5 10" xfId="25327" xr:uid="{00000000-0005-0000-0000-000099480000}"/>
    <cellStyle name="Normal 15 5 11" xfId="60862" xr:uid="{00000000-0005-0000-0000-00009A480000}"/>
    <cellStyle name="Normal 15 5 2" xfId="4759" xr:uid="{00000000-0005-0000-0000-00009B480000}"/>
    <cellStyle name="Normal 15 5 2 2" xfId="17405" xr:uid="{00000000-0005-0000-0000-00009C480000}"/>
    <cellStyle name="Normal 15 5 2 2 2" xfId="52621" xr:uid="{00000000-0005-0000-0000-00009D480000}"/>
    <cellStyle name="Normal 15 5 2 2 3" xfId="30010" xr:uid="{00000000-0005-0000-0000-00009E480000}"/>
    <cellStyle name="Normal 15 5 2 3" xfId="13851" xr:uid="{00000000-0005-0000-0000-00009F480000}"/>
    <cellStyle name="Normal 15 5 2 3 2" xfId="49069" xr:uid="{00000000-0005-0000-0000-0000A0480000}"/>
    <cellStyle name="Normal 15 5 2 4" xfId="40024" xr:uid="{00000000-0005-0000-0000-0000A1480000}"/>
    <cellStyle name="Normal 15 5 2 5" xfId="26458" xr:uid="{00000000-0005-0000-0000-0000A2480000}"/>
    <cellStyle name="Normal 15 5 3" xfId="6229" xr:uid="{00000000-0005-0000-0000-0000A3480000}"/>
    <cellStyle name="Normal 15 5 3 2" xfId="18859" xr:uid="{00000000-0005-0000-0000-0000A4480000}"/>
    <cellStyle name="Normal 15 5 3 2 2" xfId="54075" xr:uid="{00000000-0005-0000-0000-0000A5480000}"/>
    <cellStyle name="Normal 15 5 3 3" xfId="41478" xr:uid="{00000000-0005-0000-0000-0000A6480000}"/>
    <cellStyle name="Normal 15 5 3 4" xfId="31464" xr:uid="{00000000-0005-0000-0000-0000A7480000}"/>
    <cellStyle name="Normal 15 5 4" xfId="7688" xr:uid="{00000000-0005-0000-0000-0000A8480000}"/>
    <cellStyle name="Normal 15 5 4 2" xfId="20313" xr:uid="{00000000-0005-0000-0000-0000A9480000}"/>
    <cellStyle name="Normal 15 5 4 2 2" xfId="55529" xr:uid="{00000000-0005-0000-0000-0000AA480000}"/>
    <cellStyle name="Normal 15 5 4 3" xfId="42932" xr:uid="{00000000-0005-0000-0000-0000AB480000}"/>
    <cellStyle name="Normal 15 5 4 4" xfId="32918" xr:uid="{00000000-0005-0000-0000-0000AC480000}"/>
    <cellStyle name="Normal 15 5 5" xfId="9469" xr:uid="{00000000-0005-0000-0000-0000AD480000}"/>
    <cellStyle name="Normal 15 5 5 2" xfId="22089" xr:uid="{00000000-0005-0000-0000-0000AE480000}"/>
    <cellStyle name="Normal 15 5 5 2 2" xfId="57305" xr:uid="{00000000-0005-0000-0000-0000AF480000}"/>
    <cellStyle name="Normal 15 5 5 3" xfId="44708" xr:uid="{00000000-0005-0000-0000-0000B0480000}"/>
    <cellStyle name="Normal 15 5 5 4" xfId="34694" xr:uid="{00000000-0005-0000-0000-0000B1480000}"/>
    <cellStyle name="Normal 15 5 6" xfId="11262" xr:uid="{00000000-0005-0000-0000-0000B2480000}"/>
    <cellStyle name="Normal 15 5 6 2" xfId="23865" xr:uid="{00000000-0005-0000-0000-0000B3480000}"/>
    <cellStyle name="Normal 15 5 6 2 2" xfId="59081" xr:uid="{00000000-0005-0000-0000-0000B4480000}"/>
    <cellStyle name="Normal 15 5 6 3" xfId="46484" xr:uid="{00000000-0005-0000-0000-0000B5480000}"/>
    <cellStyle name="Normal 15 5 6 4" xfId="36470" xr:uid="{00000000-0005-0000-0000-0000B6480000}"/>
    <cellStyle name="Normal 15 5 7" xfId="15629" xr:uid="{00000000-0005-0000-0000-0000B7480000}"/>
    <cellStyle name="Normal 15 5 7 2" xfId="50845" xr:uid="{00000000-0005-0000-0000-0000B8480000}"/>
    <cellStyle name="Normal 15 5 7 3" xfId="28234" xr:uid="{00000000-0005-0000-0000-0000B9480000}"/>
    <cellStyle name="Normal 15 5 8" xfId="12720" xr:uid="{00000000-0005-0000-0000-0000BA480000}"/>
    <cellStyle name="Normal 15 5 8 2" xfId="47938" xr:uid="{00000000-0005-0000-0000-0000BB480000}"/>
    <cellStyle name="Normal 15 5 9" xfId="38248" xr:uid="{00000000-0005-0000-0000-0000BC480000}"/>
    <cellStyle name="Normal 15 6" xfId="2782" xr:uid="{00000000-0005-0000-0000-0000BD480000}"/>
    <cellStyle name="Normal 15 6 10" xfId="25175" xr:uid="{00000000-0005-0000-0000-0000BE480000}"/>
    <cellStyle name="Normal 15 6 11" xfId="60710" xr:uid="{00000000-0005-0000-0000-0000BF480000}"/>
    <cellStyle name="Normal 15 6 2" xfId="4607" xr:uid="{00000000-0005-0000-0000-0000C0480000}"/>
    <cellStyle name="Normal 15 6 2 2" xfId="17253" xr:uid="{00000000-0005-0000-0000-0000C1480000}"/>
    <cellStyle name="Normal 15 6 2 2 2" xfId="52469" xr:uid="{00000000-0005-0000-0000-0000C2480000}"/>
    <cellStyle name="Normal 15 6 2 2 3" xfId="29858" xr:uid="{00000000-0005-0000-0000-0000C3480000}"/>
    <cellStyle name="Normal 15 6 2 3" xfId="13699" xr:uid="{00000000-0005-0000-0000-0000C4480000}"/>
    <cellStyle name="Normal 15 6 2 3 2" xfId="48917" xr:uid="{00000000-0005-0000-0000-0000C5480000}"/>
    <cellStyle name="Normal 15 6 2 4" xfId="39872" xr:uid="{00000000-0005-0000-0000-0000C6480000}"/>
    <cellStyle name="Normal 15 6 2 5" xfId="26306" xr:uid="{00000000-0005-0000-0000-0000C7480000}"/>
    <cellStyle name="Normal 15 6 3" xfId="6077" xr:uid="{00000000-0005-0000-0000-0000C8480000}"/>
    <cellStyle name="Normal 15 6 3 2" xfId="18707" xr:uid="{00000000-0005-0000-0000-0000C9480000}"/>
    <cellStyle name="Normal 15 6 3 2 2" xfId="53923" xr:uid="{00000000-0005-0000-0000-0000CA480000}"/>
    <cellStyle name="Normal 15 6 3 3" xfId="41326" xr:uid="{00000000-0005-0000-0000-0000CB480000}"/>
    <cellStyle name="Normal 15 6 3 4" xfId="31312" xr:uid="{00000000-0005-0000-0000-0000CC480000}"/>
    <cellStyle name="Normal 15 6 4" xfId="7536" xr:uid="{00000000-0005-0000-0000-0000CD480000}"/>
    <cellStyle name="Normal 15 6 4 2" xfId="20161" xr:uid="{00000000-0005-0000-0000-0000CE480000}"/>
    <cellStyle name="Normal 15 6 4 2 2" xfId="55377" xr:uid="{00000000-0005-0000-0000-0000CF480000}"/>
    <cellStyle name="Normal 15 6 4 3" xfId="42780" xr:uid="{00000000-0005-0000-0000-0000D0480000}"/>
    <cellStyle name="Normal 15 6 4 4" xfId="32766" xr:uid="{00000000-0005-0000-0000-0000D1480000}"/>
    <cellStyle name="Normal 15 6 5" xfId="9317" xr:uid="{00000000-0005-0000-0000-0000D2480000}"/>
    <cellStyle name="Normal 15 6 5 2" xfId="21937" xr:uid="{00000000-0005-0000-0000-0000D3480000}"/>
    <cellStyle name="Normal 15 6 5 2 2" xfId="57153" xr:uid="{00000000-0005-0000-0000-0000D4480000}"/>
    <cellStyle name="Normal 15 6 5 3" xfId="44556" xr:uid="{00000000-0005-0000-0000-0000D5480000}"/>
    <cellStyle name="Normal 15 6 5 4" xfId="34542" xr:uid="{00000000-0005-0000-0000-0000D6480000}"/>
    <cellStyle name="Normal 15 6 6" xfId="11110" xr:uid="{00000000-0005-0000-0000-0000D7480000}"/>
    <cellStyle name="Normal 15 6 6 2" xfId="23713" xr:uid="{00000000-0005-0000-0000-0000D8480000}"/>
    <cellStyle name="Normal 15 6 6 2 2" xfId="58929" xr:uid="{00000000-0005-0000-0000-0000D9480000}"/>
    <cellStyle name="Normal 15 6 6 3" xfId="46332" xr:uid="{00000000-0005-0000-0000-0000DA480000}"/>
    <cellStyle name="Normal 15 6 6 4" xfId="36318" xr:uid="{00000000-0005-0000-0000-0000DB480000}"/>
    <cellStyle name="Normal 15 6 7" xfId="15477" xr:uid="{00000000-0005-0000-0000-0000DC480000}"/>
    <cellStyle name="Normal 15 6 7 2" xfId="50693" xr:uid="{00000000-0005-0000-0000-0000DD480000}"/>
    <cellStyle name="Normal 15 6 7 3" xfId="28082" xr:uid="{00000000-0005-0000-0000-0000DE480000}"/>
    <cellStyle name="Normal 15 6 8" xfId="12568" xr:uid="{00000000-0005-0000-0000-0000DF480000}"/>
    <cellStyle name="Normal 15 6 8 2" xfId="47786" xr:uid="{00000000-0005-0000-0000-0000E0480000}"/>
    <cellStyle name="Normal 15 6 9" xfId="38096" xr:uid="{00000000-0005-0000-0000-0000E1480000}"/>
    <cellStyle name="Normal 15 7" xfId="3297" xr:uid="{00000000-0005-0000-0000-0000E2480000}"/>
    <cellStyle name="Normal 15 7 10" xfId="26793" xr:uid="{00000000-0005-0000-0000-0000E3480000}"/>
    <cellStyle name="Normal 15 7 11" xfId="61197" xr:uid="{00000000-0005-0000-0000-0000E4480000}"/>
    <cellStyle name="Normal 15 7 2" xfId="5094" xr:uid="{00000000-0005-0000-0000-0000E5480000}"/>
    <cellStyle name="Normal 15 7 2 2" xfId="17740" xr:uid="{00000000-0005-0000-0000-0000E6480000}"/>
    <cellStyle name="Normal 15 7 2 2 2" xfId="52956" xr:uid="{00000000-0005-0000-0000-0000E7480000}"/>
    <cellStyle name="Normal 15 7 2 3" xfId="40359" xr:uid="{00000000-0005-0000-0000-0000E8480000}"/>
    <cellStyle name="Normal 15 7 2 4" xfId="30345" xr:uid="{00000000-0005-0000-0000-0000E9480000}"/>
    <cellStyle name="Normal 15 7 3" xfId="6564" xr:uid="{00000000-0005-0000-0000-0000EA480000}"/>
    <cellStyle name="Normal 15 7 3 2" xfId="19194" xr:uid="{00000000-0005-0000-0000-0000EB480000}"/>
    <cellStyle name="Normal 15 7 3 2 2" xfId="54410" xr:uid="{00000000-0005-0000-0000-0000EC480000}"/>
    <cellStyle name="Normal 15 7 3 3" xfId="41813" xr:uid="{00000000-0005-0000-0000-0000ED480000}"/>
    <cellStyle name="Normal 15 7 3 4" xfId="31799" xr:uid="{00000000-0005-0000-0000-0000EE480000}"/>
    <cellStyle name="Normal 15 7 4" xfId="8023" xr:uid="{00000000-0005-0000-0000-0000EF480000}"/>
    <cellStyle name="Normal 15 7 4 2" xfId="20648" xr:uid="{00000000-0005-0000-0000-0000F0480000}"/>
    <cellStyle name="Normal 15 7 4 2 2" xfId="55864" xr:uid="{00000000-0005-0000-0000-0000F1480000}"/>
    <cellStyle name="Normal 15 7 4 3" xfId="43267" xr:uid="{00000000-0005-0000-0000-0000F2480000}"/>
    <cellStyle name="Normal 15 7 4 4" xfId="33253" xr:uid="{00000000-0005-0000-0000-0000F3480000}"/>
    <cellStyle name="Normal 15 7 5" xfId="9804" xr:uid="{00000000-0005-0000-0000-0000F4480000}"/>
    <cellStyle name="Normal 15 7 5 2" xfId="22424" xr:uid="{00000000-0005-0000-0000-0000F5480000}"/>
    <cellStyle name="Normal 15 7 5 2 2" xfId="57640" xr:uid="{00000000-0005-0000-0000-0000F6480000}"/>
    <cellStyle name="Normal 15 7 5 3" xfId="45043" xr:uid="{00000000-0005-0000-0000-0000F7480000}"/>
    <cellStyle name="Normal 15 7 5 4" xfId="35029" xr:uid="{00000000-0005-0000-0000-0000F8480000}"/>
    <cellStyle name="Normal 15 7 6" xfId="11597" xr:uid="{00000000-0005-0000-0000-0000F9480000}"/>
    <cellStyle name="Normal 15 7 6 2" xfId="24200" xr:uid="{00000000-0005-0000-0000-0000FA480000}"/>
    <cellStyle name="Normal 15 7 6 2 2" xfId="59416" xr:uid="{00000000-0005-0000-0000-0000FB480000}"/>
    <cellStyle name="Normal 15 7 6 3" xfId="46819" xr:uid="{00000000-0005-0000-0000-0000FC480000}"/>
    <cellStyle name="Normal 15 7 6 4" xfId="36805" xr:uid="{00000000-0005-0000-0000-0000FD480000}"/>
    <cellStyle name="Normal 15 7 7" xfId="15964" xr:uid="{00000000-0005-0000-0000-0000FE480000}"/>
    <cellStyle name="Normal 15 7 7 2" xfId="51180" xr:uid="{00000000-0005-0000-0000-0000FF480000}"/>
    <cellStyle name="Normal 15 7 7 3" xfId="28569" xr:uid="{00000000-0005-0000-0000-000000490000}"/>
    <cellStyle name="Normal 15 7 8" xfId="14186" xr:uid="{00000000-0005-0000-0000-000001490000}"/>
    <cellStyle name="Normal 15 7 8 2" xfId="49404" xr:uid="{00000000-0005-0000-0000-000002490000}"/>
    <cellStyle name="Normal 15 7 9" xfId="38583" xr:uid="{00000000-0005-0000-0000-000003490000}"/>
    <cellStyle name="Normal 15 8" xfId="2452" xr:uid="{00000000-0005-0000-0000-000004490000}"/>
    <cellStyle name="Normal 15 8 10" xfId="25984" xr:uid="{00000000-0005-0000-0000-000005490000}"/>
    <cellStyle name="Normal 15 8 11" xfId="60388" xr:uid="{00000000-0005-0000-0000-000006490000}"/>
    <cellStyle name="Normal 15 8 2" xfId="4285" xr:uid="{00000000-0005-0000-0000-000007490000}"/>
    <cellStyle name="Normal 15 8 2 2" xfId="16931" xr:uid="{00000000-0005-0000-0000-000008490000}"/>
    <cellStyle name="Normal 15 8 2 2 2" xfId="52147" xr:uid="{00000000-0005-0000-0000-000009490000}"/>
    <cellStyle name="Normal 15 8 2 3" xfId="39550" xr:uid="{00000000-0005-0000-0000-00000A490000}"/>
    <cellStyle name="Normal 15 8 2 4" xfId="29536" xr:uid="{00000000-0005-0000-0000-00000B490000}"/>
    <cellStyle name="Normal 15 8 3" xfId="5755" xr:uid="{00000000-0005-0000-0000-00000C490000}"/>
    <cellStyle name="Normal 15 8 3 2" xfId="18385" xr:uid="{00000000-0005-0000-0000-00000D490000}"/>
    <cellStyle name="Normal 15 8 3 2 2" xfId="53601" xr:uid="{00000000-0005-0000-0000-00000E490000}"/>
    <cellStyle name="Normal 15 8 3 3" xfId="41004" xr:uid="{00000000-0005-0000-0000-00000F490000}"/>
    <cellStyle name="Normal 15 8 3 4" xfId="30990" xr:uid="{00000000-0005-0000-0000-000010490000}"/>
    <cellStyle name="Normal 15 8 4" xfId="7214" xr:uid="{00000000-0005-0000-0000-000011490000}"/>
    <cellStyle name="Normal 15 8 4 2" xfId="19839" xr:uid="{00000000-0005-0000-0000-000012490000}"/>
    <cellStyle name="Normal 15 8 4 2 2" xfId="55055" xr:uid="{00000000-0005-0000-0000-000013490000}"/>
    <cellStyle name="Normal 15 8 4 3" xfId="42458" xr:uid="{00000000-0005-0000-0000-000014490000}"/>
    <cellStyle name="Normal 15 8 4 4" xfId="32444" xr:uid="{00000000-0005-0000-0000-000015490000}"/>
    <cellStyle name="Normal 15 8 5" xfId="8995" xr:uid="{00000000-0005-0000-0000-000016490000}"/>
    <cellStyle name="Normal 15 8 5 2" xfId="21615" xr:uid="{00000000-0005-0000-0000-000017490000}"/>
    <cellStyle name="Normal 15 8 5 2 2" xfId="56831" xr:uid="{00000000-0005-0000-0000-000018490000}"/>
    <cellStyle name="Normal 15 8 5 3" xfId="44234" xr:uid="{00000000-0005-0000-0000-000019490000}"/>
    <cellStyle name="Normal 15 8 5 4" xfId="34220" xr:uid="{00000000-0005-0000-0000-00001A490000}"/>
    <cellStyle name="Normal 15 8 6" xfId="10788" xr:uid="{00000000-0005-0000-0000-00001B490000}"/>
    <cellStyle name="Normal 15 8 6 2" xfId="23391" xr:uid="{00000000-0005-0000-0000-00001C490000}"/>
    <cellStyle name="Normal 15 8 6 2 2" xfId="58607" xr:uid="{00000000-0005-0000-0000-00001D490000}"/>
    <cellStyle name="Normal 15 8 6 3" xfId="46010" xr:uid="{00000000-0005-0000-0000-00001E490000}"/>
    <cellStyle name="Normal 15 8 6 4" xfId="35996" xr:uid="{00000000-0005-0000-0000-00001F490000}"/>
    <cellStyle name="Normal 15 8 7" xfId="15155" xr:uid="{00000000-0005-0000-0000-000020490000}"/>
    <cellStyle name="Normal 15 8 7 2" xfId="50371" xr:uid="{00000000-0005-0000-0000-000021490000}"/>
    <cellStyle name="Normal 15 8 7 3" xfId="27760" xr:uid="{00000000-0005-0000-0000-000022490000}"/>
    <cellStyle name="Normal 15 8 8" xfId="13377" xr:uid="{00000000-0005-0000-0000-000023490000}"/>
    <cellStyle name="Normal 15 8 8 2" xfId="48595" xr:uid="{00000000-0005-0000-0000-000024490000}"/>
    <cellStyle name="Normal 15 8 9" xfId="37774" xr:uid="{00000000-0005-0000-0000-000025490000}"/>
    <cellStyle name="Normal 15 9" xfId="3621" xr:uid="{00000000-0005-0000-0000-000026490000}"/>
    <cellStyle name="Normal 15 9 2" xfId="8346" xr:uid="{00000000-0005-0000-0000-000027490000}"/>
    <cellStyle name="Normal 15 9 2 2" xfId="20971" xr:uid="{00000000-0005-0000-0000-000028490000}"/>
    <cellStyle name="Normal 15 9 2 2 2" xfId="56187" xr:uid="{00000000-0005-0000-0000-000029490000}"/>
    <cellStyle name="Normal 15 9 2 3" xfId="43590" xr:uid="{00000000-0005-0000-0000-00002A490000}"/>
    <cellStyle name="Normal 15 9 2 4" xfId="33576" xr:uid="{00000000-0005-0000-0000-00002B490000}"/>
    <cellStyle name="Normal 15 9 3" xfId="10127" xr:uid="{00000000-0005-0000-0000-00002C490000}"/>
    <cellStyle name="Normal 15 9 3 2" xfId="22747" xr:uid="{00000000-0005-0000-0000-00002D490000}"/>
    <cellStyle name="Normal 15 9 3 2 2" xfId="57963" xr:uid="{00000000-0005-0000-0000-00002E490000}"/>
    <cellStyle name="Normal 15 9 3 3" xfId="45366" xr:uid="{00000000-0005-0000-0000-00002F490000}"/>
    <cellStyle name="Normal 15 9 3 4" xfId="35352" xr:uid="{00000000-0005-0000-0000-000030490000}"/>
    <cellStyle name="Normal 15 9 4" xfId="11922" xr:uid="{00000000-0005-0000-0000-000031490000}"/>
    <cellStyle name="Normal 15 9 4 2" xfId="24523" xr:uid="{00000000-0005-0000-0000-000032490000}"/>
    <cellStyle name="Normal 15 9 4 2 2" xfId="59739" xr:uid="{00000000-0005-0000-0000-000033490000}"/>
    <cellStyle name="Normal 15 9 4 3" xfId="47142" xr:uid="{00000000-0005-0000-0000-000034490000}"/>
    <cellStyle name="Normal 15 9 4 4" xfId="37128" xr:uid="{00000000-0005-0000-0000-000035490000}"/>
    <cellStyle name="Normal 15 9 5" xfId="16287" xr:uid="{00000000-0005-0000-0000-000036490000}"/>
    <cellStyle name="Normal 15 9 5 2" xfId="51503" xr:uid="{00000000-0005-0000-0000-000037490000}"/>
    <cellStyle name="Normal 15 9 5 3" xfId="28892" xr:uid="{00000000-0005-0000-0000-000038490000}"/>
    <cellStyle name="Normal 15 9 6" xfId="14509" xr:uid="{00000000-0005-0000-0000-000039490000}"/>
    <cellStyle name="Normal 15 9 6 2" xfId="49727" xr:uid="{00000000-0005-0000-0000-00003A490000}"/>
    <cellStyle name="Normal 15 9 7" xfId="38906" xr:uid="{00000000-0005-0000-0000-00003B490000}"/>
    <cellStyle name="Normal 15 9 8" xfId="27116" xr:uid="{00000000-0005-0000-0000-00003C490000}"/>
    <cellStyle name="Normal 15_District Target Attainment" xfId="1045" xr:uid="{00000000-0005-0000-0000-00003D490000}"/>
    <cellStyle name="Normal 16" xfId="1046" xr:uid="{00000000-0005-0000-0000-00003E490000}"/>
    <cellStyle name="Normal 16 10" xfId="3947" xr:uid="{00000000-0005-0000-0000-00003F490000}"/>
    <cellStyle name="Normal 16 10 2" xfId="16610" xr:uid="{00000000-0005-0000-0000-000040490000}"/>
    <cellStyle name="Normal 16 10 2 2" xfId="51826" xr:uid="{00000000-0005-0000-0000-000041490000}"/>
    <cellStyle name="Normal 16 10 2 3" xfId="29215" xr:uid="{00000000-0005-0000-0000-000042490000}"/>
    <cellStyle name="Normal 16 10 3" xfId="13056" xr:uid="{00000000-0005-0000-0000-000043490000}"/>
    <cellStyle name="Normal 16 10 3 2" xfId="48274" xr:uid="{00000000-0005-0000-0000-000044490000}"/>
    <cellStyle name="Normal 16 10 4" xfId="39229" xr:uid="{00000000-0005-0000-0000-000045490000}"/>
    <cellStyle name="Normal 16 10 5" xfId="25663" xr:uid="{00000000-0005-0000-0000-000046490000}"/>
    <cellStyle name="Normal 16 11" xfId="5433" xr:uid="{00000000-0005-0000-0000-000047490000}"/>
    <cellStyle name="Normal 16 11 2" xfId="18064" xr:uid="{00000000-0005-0000-0000-000048490000}"/>
    <cellStyle name="Normal 16 11 2 2" xfId="53280" xr:uid="{00000000-0005-0000-0000-000049490000}"/>
    <cellStyle name="Normal 16 11 3" xfId="40683" xr:uid="{00000000-0005-0000-0000-00004A490000}"/>
    <cellStyle name="Normal 16 11 4" xfId="30669" xr:uid="{00000000-0005-0000-0000-00004B490000}"/>
    <cellStyle name="Normal 16 12" xfId="6889" xr:uid="{00000000-0005-0000-0000-00004C490000}"/>
    <cellStyle name="Normal 16 12 2" xfId="19518" xr:uid="{00000000-0005-0000-0000-00004D490000}"/>
    <cellStyle name="Normal 16 12 2 2" xfId="54734" xr:uid="{00000000-0005-0000-0000-00004E490000}"/>
    <cellStyle name="Normal 16 12 3" xfId="42137" xr:uid="{00000000-0005-0000-0000-00004F490000}"/>
    <cellStyle name="Normal 16 12 4" xfId="32123" xr:uid="{00000000-0005-0000-0000-000050490000}"/>
    <cellStyle name="Normal 16 13" xfId="8671" xr:uid="{00000000-0005-0000-0000-000051490000}"/>
    <cellStyle name="Normal 16 13 2" xfId="21294" xr:uid="{00000000-0005-0000-0000-000052490000}"/>
    <cellStyle name="Normal 16 13 2 2" xfId="56510" xr:uid="{00000000-0005-0000-0000-000053490000}"/>
    <cellStyle name="Normal 16 13 3" xfId="43913" xr:uid="{00000000-0005-0000-0000-000054490000}"/>
    <cellStyle name="Normal 16 13 4" xfId="33899" xr:uid="{00000000-0005-0000-0000-000055490000}"/>
    <cellStyle name="Normal 16 14" xfId="10550" xr:uid="{00000000-0005-0000-0000-000056490000}"/>
    <cellStyle name="Normal 16 14 2" xfId="23161" xr:uid="{00000000-0005-0000-0000-000057490000}"/>
    <cellStyle name="Normal 16 14 2 2" xfId="58377" xr:uid="{00000000-0005-0000-0000-000058490000}"/>
    <cellStyle name="Normal 16 14 3" xfId="45780" xr:uid="{00000000-0005-0000-0000-000059490000}"/>
    <cellStyle name="Normal 16 14 4" xfId="35766" xr:uid="{00000000-0005-0000-0000-00005A490000}"/>
    <cellStyle name="Normal 16 15" xfId="14832" xr:uid="{00000000-0005-0000-0000-00005B490000}"/>
    <cellStyle name="Normal 16 15 2" xfId="50050" xr:uid="{00000000-0005-0000-0000-00005C490000}"/>
    <cellStyle name="Normal 16 15 3" xfId="27439" xr:uid="{00000000-0005-0000-0000-00005D490000}"/>
    <cellStyle name="Normal 16 16" xfId="12246" xr:uid="{00000000-0005-0000-0000-00005E490000}"/>
    <cellStyle name="Normal 16 16 2" xfId="47465" xr:uid="{00000000-0005-0000-0000-00005F490000}"/>
    <cellStyle name="Normal 16 17" xfId="37451" xr:uid="{00000000-0005-0000-0000-000060490000}"/>
    <cellStyle name="Normal 16 18" xfId="24853" xr:uid="{00000000-0005-0000-0000-000061490000}"/>
    <cellStyle name="Normal 16 19" xfId="60066" xr:uid="{00000000-0005-0000-0000-000062490000}"/>
    <cellStyle name="Normal 16 2" xfId="1047" xr:uid="{00000000-0005-0000-0000-000063490000}"/>
    <cellStyle name="Normal 16 2 10" xfId="5463" xr:uid="{00000000-0005-0000-0000-000064490000}"/>
    <cellStyle name="Normal 16 2 10 2" xfId="18093" xr:uid="{00000000-0005-0000-0000-000065490000}"/>
    <cellStyle name="Normal 16 2 10 2 2" xfId="53309" xr:uid="{00000000-0005-0000-0000-000066490000}"/>
    <cellStyle name="Normal 16 2 10 3" xfId="40712" xr:uid="{00000000-0005-0000-0000-000067490000}"/>
    <cellStyle name="Normal 16 2 10 4" xfId="30698" xr:uid="{00000000-0005-0000-0000-000068490000}"/>
    <cellStyle name="Normal 16 2 11" xfId="6919" xr:uid="{00000000-0005-0000-0000-000069490000}"/>
    <cellStyle name="Normal 16 2 11 2" xfId="19547" xr:uid="{00000000-0005-0000-0000-00006A490000}"/>
    <cellStyle name="Normal 16 2 11 2 2" xfId="54763" xr:uid="{00000000-0005-0000-0000-00006B490000}"/>
    <cellStyle name="Normal 16 2 11 3" xfId="42166" xr:uid="{00000000-0005-0000-0000-00006C490000}"/>
    <cellStyle name="Normal 16 2 11 4" xfId="32152" xr:uid="{00000000-0005-0000-0000-00006D490000}"/>
    <cellStyle name="Normal 16 2 12" xfId="8701" xr:uid="{00000000-0005-0000-0000-00006E490000}"/>
    <cellStyle name="Normal 16 2 12 2" xfId="21323" xr:uid="{00000000-0005-0000-0000-00006F490000}"/>
    <cellStyle name="Normal 16 2 12 2 2" xfId="56539" xr:uid="{00000000-0005-0000-0000-000070490000}"/>
    <cellStyle name="Normal 16 2 12 3" xfId="43942" xr:uid="{00000000-0005-0000-0000-000071490000}"/>
    <cellStyle name="Normal 16 2 12 4" xfId="33928" xr:uid="{00000000-0005-0000-0000-000072490000}"/>
    <cellStyle name="Normal 16 2 13" xfId="10551" xr:uid="{00000000-0005-0000-0000-000073490000}"/>
    <cellStyle name="Normal 16 2 13 2" xfId="23162" xr:uid="{00000000-0005-0000-0000-000074490000}"/>
    <cellStyle name="Normal 16 2 13 2 2" xfId="58378" xr:uid="{00000000-0005-0000-0000-000075490000}"/>
    <cellStyle name="Normal 16 2 13 3" xfId="45781" xr:uid="{00000000-0005-0000-0000-000076490000}"/>
    <cellStyle name="Normal 16 2 13 4" xfId="35767" xr:uid="{00000000-0005-0000-0000-000077490000}"/>
    <cellStyle name="Normal 16 2 14" xfId="14862" xr:uid="{00000000-0005-0000-0000-000078490000}"/>
    <cellStyle name="Normal 16 2 14 2" xfId="50079" xr:uid="{00000000-0005-0000-0000-000079490000}"/>
    <cellStyle name="Normal 16 2 14 3" xfId="27468" xr:uid="{00000000-0005-0000-0000-00007A490000}"/>
    <cellStyle name="Normal 16 2 15" xfId="12276" xr:uid="{00000000-0005-0000-0000-00007B490000}"/>
    <cellStyle name="Normal 16 2 15 2" xfId="47494" xr:uid="{00000000-0005-0000-0000-00007C490000}"/>
    <cellStyle name="Normal 16 2 16" xfId="37481" xr:uid="{00000000-0005-0000-0000-00007D490000}"/>
    <cellStyle name="Normal 16 2 17" xfId="24883" xr:uid="{00000000-0005-0000-0000-00007E490000}"/>
    <cellStyle name="Normal 16 2 18" xfId="60096" xr:uid="{00000000-0005-0000-0000-00007F490000}"/>
    <cellStyle name="Normal 16 2 2" xfId="1048" xr:uid="{00000000-0005-0000-0000-000080490000}"/>
    <cellStyle name="Normal 16 2 2 10" xfId="6993" xr:uid="{00000000-0005-0000-0000-000081490000}"/>
    <cellStyle name="Normal 16 2 2 10 2" xfId="19619" xr:uid="{00000000-0005-0000-0000-000082490000}"/>
    <cellStyle name="Normal 16 2 2 10 2 2" xfId="54835" xr:uid="{00000000-0005-0000-0000-000083490000}"/>
    <cellStyle name="Normal 16 2 2 10 3" xfId="42238" xr:uid="{00000000-0005-0000-0000-000084490000}"/>
    <cellStyle name="Normal 16 2 2 10 4" xfId="32224" xr:uid="{00000000-0005-0000-0000-000085490000}"/>
    <cellStyle name="Normal 16 2 2 11" xfId="8774" xr:uid="{00000000-0005-0000-0000-000086490000}"/>
    <cellStyle name="Normal 16 2 2 11 2" xfId="21395" xr:uid="{00000000-0005-0000-0000-000087490000}"/>
    <cellStyle name="Normal 16 2 2 11 2 2" xfId="56611" xr:uid="{00000000-0005-0000-0000-000088490000}"/>
    <cellStyle name="Normal 16 2 2 11 3" xfId="44014" xr:uid="{00000000-0005-0000-0000-000089490000}"/>
    <cellStyle name="Normal 16 2 2 11 4" xfId="34000" xr:uid="{00000000-0005-0000-0000-00008A490000}"/>
    <cellStyle name="Normal 16 2 2 12" xfId="10552" xr:uid="{00000000-0005-0000-0000-00008B490000}"/>
    <cellStyle name="Normal 16 2 2 12 2" xfId="23163" xr:uid="{00000000-0005-0000-0000-00008C490000}"/>
    <cellStyle name="Normal 16 2 2 12 2 2" xfId="58379" xr:uid="{00000000-0005-0000-0000-00008D490000}"/>
    <cellStyle name="Normal 16 2 2 12 3" xfId="45782" xr:uid="{00000000-0005-0000-0000-00008E490000}"/>
    <cellStyle name="Normal 16 2 2 12 4" xfId="35768" xr:uid="{00000000-0005-0000-0000-00008F490000}"/>
    <cellStyle name="Normal 16 2 2 13" xfId="14934" xr:uid="{00000000-0005-0000-0000-000090490000}"/>
    <cellStyle name="Normal 16 2 2 13 2" xfId="50151" xr:uid="{00000000-0005-0000-0000-000091490000}"/>
    <cellStyle name="Normal 16 2 2 13 3" xfId="27540" xr:uid="{00000000-0005-0000-0000-000092490000}"/>
    <cellStyle name="Normal 16 2 2 14" xfId="12348" xr:uid="{00000000-0005-0000-0000-000093490000}"/>
    <cellStyle name="Normal 16 2 2 14 2" xfId="47566" xr:uid="{00000000-0005-0000-0000-000094490000}"/>
    <cellStyle name="Normal 16 2 2 15" xfId="37553" xr:uid="{00000000-0005-0000-0000-000095490000}"/>
    <cellStyle name="Normal 16 2 2 16" xfId="24955" xr:uid="{00000000-0005-0000-0000-000096490000}"/>
    <cellStyle name="Normal 16 2 2 17" xfId="60168" xr:uid="{00000000-0005-0000-0000-000097490000}"/>
    <cellStyle name="Normal 16 2 2 2" xfId="1049" xr:uid="{00000000-0005-0000-0000-000098490000}"/>
    <cellStyle name="Normal 16 2 2 2 10" xfId="10553" xr:uid="{00000000-0005-0000-0000-000099490000}"/>
    <cellStyle name="Normal 16 2 2 2 10 2" xfId="23164" xr:uid="{00000000-0005-0000-0000-00009A490000}"/>
    <cellStyle name="Normal 16 2 2 2 10 2 2" xfId="58380" xr:uid="{00000000-0005-0000-0000-00009B490000}"/>
    <cellStyle name="Normal 16 2 2 2 10 3" xfId="45783" xr:uid="{00000000-0005-0000-0000-00009C490000}"/>
    <cellStyle name="Normal 16 2 2 2 10 4" xfId="35769" xr:uid="{00000000-0005-0000-0000-00009D490000}"/>
    <cellStyle name="Normal 16 2 2 2 11" xfId="15089" xr:uid="{00000000-0005-0000-0000-00009E490000}"/>
    <cellStyle name="Normal 16 2 2 2 11 2" xfId="50305" xr:uid="{00000000-0005-0000-0000-00009F490000}"/>
    <cellStyle name="Normal 16 2 2 2 11 3" xfId="27694" xr:uid="{00000000-0005-0000-0000-0000A0490000}"/>
    <cellStyle name="Normal 16 2 2 2 12" xfId="12502" xr:uid="{00000000-0005-0000-0000-0000A1490000}"/>
    <cellStyle name="Normal 16 2 2 2 12 2" xfId="47720" xr:uid="{00000000-0005-0000-0000-0000A2490000}"/>
    <cellStyle name="Normal 16 2 2 2 13" xfId="37708" xr:uid="{00000000-0005-0000-0000-0000A3490000}"/>
    <cellStyle name="Normal 16 2 2 2 14" xfId="25109" xr:uid="{00000000-0005-0000-0000-0000A4490000}"/>
    <cellStyle name="Normal 16 2 2 2 15" xfId="60322" xr:uid="{00000000-0005-0000-0000-0000A5490000}"/>
    <cellStyle name="Normal 16 2 2 2 2" xfId="3225" xr:uid="{00000000-0005-0000-0000-0000A6490000}"/>
    <cellStyle name="Normal 16 2 2 2 2 10" xfId="25593" xr:uid="{00000000-0005-0000-0000-0000A7490000}"/>
    <cellStyle name="Normal 16 2 2 2 2 11" xfId="61128" xr:uid="{00000000-0005-0000-0000-0000A8490000}"/>
    <cellStyle name="Normal 16 2 2 2 2 2" xfId="5025" xr:uid="{00000000-0005-0000-0000-0000A9490000}"/>
    <cellStyle name="Normal 16 2 2 2 2 2 2" xfId="17671" xr:uid="{00000000-0005-0000-0000-0000AA490000}"/>
    <cellStyle name="Normal 16 2 2 2 2 2 2 2" xfId="52887" xr:uid="{00000000-0005-0000-0000-0000AB490000}"/>
    <cellStyle name="Normal 16 2 2 2 2 2 2 3" xfId="30276" xr:uid="{00000000-0005-0000-0000-0000AC490000}"/>
    <cellStyle name="Normal 16 2 2 2 2 2 3" xfId="14117" xr:uid="{00000000-0005-0000-0000-0000AD490000}"/>
    <cellStyle name="Normal 16 2 2 2 2 2 3 2" xfId="49335" xr:uid="{00000000-0005-0000-0000-0000AE490000}"/>
    <cellStyle name="Normal 16 2 2 2 2 2 4" xfId="40290" xr:uid="{00000000-0005-0000-0000-0000AF490000}"/>
    <cellStyle name="Normal 16 2 2 2 2 2 5" xfId="26724" xr:uid="{00000000-0005-0000-0000-0000B0490000}"/>
    <cellStyle name="Normal 16 2 2 2 2 3" xfId="6495" xr:uid="{00000000-0005-0000-0000-0000B1490000}"/>
    <cellStyle name="Normal 16 2 2 2 2 3 2" xfId="19125" xr:uid="{00000000-0005-0000-0000-0000B2490000}"/>
    <cellStyle name="Normal 16 2 2 2 2 3 2 2" xfId="54341" xr:uid="{00000000-0005-0000-0000-0000B3490000}"/>
    <cellStyle name="Normal 16 2 2 2 2 3 3" xfId="41744" xr:uid="{00000000-0005-0000-0000-0000B4490000}"/>
    <cellStyle name="Normal 16 2 2 2 2 3 4" xfId="31730" xr:uid="{00000000-0005-0000-0000-0000B5490000}"/>
    <cellStyle name="Normal 16 2 2 2 2 4" xfId="7954" xr:uid="{00000000-0005-0000-0000-0000B6490000}"/>
    <cellStyle name="Normal 16 2 2 2 2 4 2" xfId="20579" xr:uid="{00000000-0005-0000-0000-0000B7490000}"/>
    <cellStyle name="Normal 16 2 2 2 2 4 2 2" xfId="55795" xr:uid="{00000000-0005-0000-0000-0000B8490000}"/>
    <cellStyle name="Normal 16 2 2 2 2 4 3" xfId="43198" xr:uid="{00000000-0005-0000-0000-0000B9490000}"/>
    <cellStyle name="Normal 16 2 2 2 2 4 4" xfId="33184" xr:uid="{00000000-0005-0000-0000-0000BA490000}"/>
    <cellStyle name="Normal 16 2 2 2 2 5" xfId="9735" xr:uid="{00000000-0005-0000-0000-0000BB490000}"/>
    <cellStyle name="Normal 16 2 2 2 2 5 2" xfId="22355" xr:uid="{00000000-0005-0000-0000-0000BC490000}"/>
    <cellStyle name="Normal 16 2 2 2 2 5 2 2" xfId="57571" xr:uid="{00000000-0005-0000-0000-0000BD490000}"/>
    <cellStyle name="Normal 16 2 2 2 2 5 3" xfId="44974" xr:uid="{00000000-0005-0000-0000-0000BE490000}"/>
    <cellStyle name="Normal 16 2 2 2 2 5 4" xfId="34960" xr:uid="{00000000-0005-0000-0000-0000BF490000}"/>
    <cellStyle name="Normal 16 2 2 2 2 6" xfId="11528" xr:uid="{00000000-0005-0000-0000-0000C0490000}"/>
    <cellStyle name="Normal 16 2 2 2 2 6 2" xfId="24131" xr:uid="{00000000-0005-0000-0000-0000C1490000}"/>
    <cellStyle name="Normal 16 2 2 2 2 6 2 2" xfId="59347" xr:uid="{00000000-0005-0000-0000-0000C2490000}"/>
    <cellStyle name="Normal 16 2 2 2 2 6 3" xfId="46750" xr:uid="{00000000-0005-0000-0000-0000C3490000}"/>
    <cellStyle name="Normal 16 2 2 2 2 6 4" xfId="36736" xr:uid="{00000000-0005-0000-0000-0000C4490000}"/>
    <cellStyle name="Normal 16 2 2 2 2 7" xfId="15895" xr:uid="{00000000-0005-0000-0000-0000C5490000}"/>
    <cellStyle name="Normal 16 2 2 2 2 7 2" xfId="51111" xr:uid="{00000000-0005-0000-0000-0000C6490000}"/>
    <cellStyle name="Normal 16 2 2 2 2 7 3" xfId="28500" xr:uid="{00000000-0005-0000-0000-0000C7490000}"/>
    <cellStyle name="Normal 16 2 2 2 2 8" xfId="12986" xr:uid="{00000000-0005-0000-0000-0000C8490000}"/>
    <cellStyle name="Normal 16 2 2 2 2 8 2" xfId="48204" xr:uid="{00000000-0005-0000-0000-0000C9490000}"/>
    <cellStyle name="Normal 16 2 2 2 2 9" xfId="38514" xr:uid="{00000000-0005-0000-0000-0000CA490000}"/>
    <cellStyle name="Normal 16 2 2 2 3" xfId="3554" xr:uid="{00000000-0005-0000-0000-0000CB490000}"/>
    <cellStyle name="Normal 16 2 2 2 3 10" xfId="27049" xr:uid="{00000000-0005-0000-0000-0000CC490000}"/>
    <cellStyle name="Normal 16 2 2 2 3 11" xfId="61453" xr:uid="{00000000-0005-0000-0000-0000CD490000}"/>
    <cellStyle name="Normal 16 2 2 2 3 2" xfId="5350" xr:uid="{00000000-0005-0000-0000-0000CE490000}"/>
    <cellStyle name="Normal 16 2 2 2 3 2 2" xfId="17996" xr:uid="{00000000-0005-0000-0000-0000CF490000}"/>
    <cellStyle name="Normal 16 2 2 2 3 2 2 2" xfId="53212" xr:uid="{00000000-0005-0000-0000-0000D0490000}"/>
    <cellStyle name="Normal 16 2 2 2 3 2 3" xfId="40615" xr:uid="{00000000-0005-0000-0000-0000D1490000}"/>
    <cellStyle name="Normal 16 2 2 2 3 2 4" xfId="30601" xr:uid="{00000000-0005-0000-0000-0000D2490000}"/>
    <cellStyle name="Normal 16 2 2 2 3 3" xfId="6820" xr:uid="{00000000-0005-0000-0000-0000D3490000}"/>
    <cellStyle name="Normal 16 2 2 2 3 3 2" xfId="19450" xr:uid="{00000000-0005-0000-0000-0000D4490000}"/>
    <cellStyle name="Normal 16 2 2 2 3 3 2 2" xfId="54666" xr:uid="{00000000-0005-0000-0000-0000D5490000}"/>
    <cellStyle name="Normal 16 2 2 2 3 3 3" xfId="42069" xr:uid="{00000000-0005-0000-0000-0000D6490000}"/>
    <cellStyle name="Normal 16 2 2 2 3 3 4" xfId="32055" xr:uid="{00000000-0005-0000-0000-0000D7490000}"/>
    <cellStyle name="Normal 16 2 2 2 3 4" xfId="8279" xr:uid="{00000000-0005-0000-0000-0000D8490000}"/>
    <cellStyle name="Normal 16 2 2 2 3 4 2" xfId="20904" xr:uid="{00000000-0005-0000-0000-0000D9490000}"/>
    <cellStyle name="Normal 16 2 2 2 3 4 2 2" xfId="56120" xr:uid="{00000000-0005-0000-0000-0000DA490000}"/>
    <cellStyle name="Normal 16 2 2 2 3 4 3" xfId="43523" xr:uid="{00000000-0005-0000-0000-0000DB490000}"/>
    <cellStyle name="Normal 16 2 2 2 3 4 4" xfId="33509" xr:uid="{00000000-0005-0000-0000-0000DC490000}"/>
    <cellStyle name="Normal 16 2 2 2 3 5" xfId="10060" xr:uid="{00000000-0005-0000-0000-0000DD490000}"/>
    <cellStyle name="Normal 16 2 2 2 3 5 2" xfId="22680" xr:uid="{00000000-0005-0000-0000-0000DE490000}"/>
    <cellStyle name="Normal 16 2 2 2 3 5 2 2" xfId="57896" xr:uid="{00000000-0005-0000-0000-0000DF490000}"/>
    <cellStyle name="Normal 16 2 2 2 3 5 3" xfId="45299" xr:uid="{00000000-0005-0000-0000-0000E0490000}"/>
    <cellStyle name="Normal 16 2 2 2 3 5 4" xfId="35285" xr:uid="{00000000-0005-0000-0000-0000E1490000}"/>
    <cellStyle name="Normal 16 2 2 2 3 6" xfId="11853" xr:uid="{00000000-0005-0000-0000-0000E2490000}"/>
    <cellStyle name="Normal 16 2 2 2 3 6 2" xfId="24456" xr:uid="{00000000-0005-0000-0000-0000E3490000}"/>
    <cellStyle name="Normal 16 2 2 2 3 6 2 2" xfId="59672" xr:uid="{00000000-0005-0000-0000-0000E4490000}"/>
    <cellStyle name="Normal 16 2 2 2 3 6 3" xfId="47075" xr:uid="{00000000-0005-0000-0000-0000E5490000}"/>
    <cellStyle name="Normal 16 2 2 2 3 6 4" xfId="37061" xr:uid="{00000000-0005-0000-0000-0000E6490000}"/>
    <cellStyle name="Normal 16 2 2 2 3 7" xfId="16220" xr:uid="{00000000-0005-0000-0000-0000E7490000}"/>
    <cellStyle name="Normal 16 2 2 2 3 7 2" xfId="51436" xr:uid="{00000000-0005-0000-0000-0000E8490000}"/>
    <cellStyle name="Normal 16 2 2 2 3 7 3" xfId="28825" xr:uid="{00000000-0005-0000-0000-0000E9490000}"/>
    <cellStyle name="Normal 16 2 2 2 3 8" xfId="14442" xr:uid="{00000000-0005-0000-0000-0000EA490000}"/>
    <cellStyle name="Normal 16 2 2 2 3 8 2" xfId="49660" xr:uid="{00000000-0005-0000-0000-0000EB490000}"/>
    <cellStyle name="Normal 16 2 2 2 3 9" xfId="38839" xr:uid="{00000000-0005-0000-0000-0000EC490000}"/>
    <cellStyle name="Normal 16 2 2 2 4" xfId="2716" xr:uid="{00000000-0005-0000-0000-0000ED490000}"/>
    <cellStyle name="Normal 16 2 2 2 4 10" xfId="26240" xr:uid="{00000000-0005-0000-0000-0000EE490000}"/>
    <cellStyle name="Normal 16 2 2 2 4 11" xfId="60644" xr:uid="{00000000-0005-0000-0000-0000EF490000}"/>
    <cellStyle name="Normal 16 2 2 2 4 2" xfId="4541" xr:uid="{00000000-0005-0000-0000-0000F0490000}"/>
    <cellStyle name="Normal 16 2 2 2 4 2 2" xfId="17187" xr:uid="{00000000-0005-0000-0000-0000F1490000}"/>
    <cellStyle name="Normal 16 2 2 2 4 2 2 2" xfId="52403" xr:uid="{00000000-0005-0000-0000-0000F2490000}"/>
    <cellStyle name="Normal 16 2 2 2 4 2 3" xfId="39806" xr:uid="{00000000-0005-0000-0000-0000F3490000}"/>
    <cellStyle name="Normal 16 2 2 2 4 2 4" xfId="29792" xr:uid="{00000000-0005-0000-0000-0000F4490000}"/>
    <cellStyle name="Normal 16 2 2 2 4 3" xfId="6011" xr:uid="{00000000-0005-0000-0000-0000F5490000}"/>
    <cellStyle name="Normal 16 2 2 2 4 3 2" xfId="18641" xr:uid="{00000000-0005-0000-0000-0000F6490000}"/>
    <cellStyle name="Normal 16 2 2 2 4 3 2 2" xfId="53857" xr:uid="{00000000-0005-0000-0000-0000F7490000}"/>
    <cellStyle name="Normal 16 2 2 2 4 3 3" xfId="41260" xr:uid="{00000000-0005-0000-0000-0000F8490000}"/>
    <cellStyle name="Normal 16 2 2 2 4 3 4" xfId="31246" xr:uid="{00000000-0005-0000-0000-0000F9490000}"/>
    <cellStyle name="Normal 16 2 2 2 4 4" xfId="7470" xr:uid="{00000000-0005-0000-0000-0000FA490000}"/>
    <cellStyle name="Normal 16 2 2 2 4 4 2" xfId="20095" xr:uid="{00000000-0005-0000-0000-0000FB490000}"/>
    <cellStyle name="Normal 16 2 2 2 4 4 2 2" xfId="55311" xr:uid="{00000000-0005-0000-0000-0000FC490000}"/>
    <cellStyle name="Normal 16 2 2 2 4 4 3" xfId="42714" xr:uid="{00000000-0005-0000-0000-0000FD490000}"/>
    <cellStyle name="Normal 16 2 2 2 4 4 4" xfId="32700" xr:uid="{00000000-0005-0000-0000-0000FE490000}"/>
    <cellStyle name="Normal 16 2 2 2 4 5" xfId="9251" xr:uid="{00000000-0005-0000-0000-0000FF490000}"/>
    <cellStyle name="Normal 16 2 2 2 4 5 2" xfId="21871" xr:uid="{00000000-0005-0000-0000-0000004A0000}"/>
    <cellStyle name="Normal 16 2 2 2 4 5 2 2" xfId="57087" xr:uid="{00000000-0005-0000-0000-0000014A0000}"/>
    <cellStyle name="Normal 16 2 2 2 4 5 3" xfId="44490" xr:uid="{00000000-0005-0000-0000-0000024A0000}"/>
    <cellStyle name="Normal 16 2 2 2 4 5 4" xfId="34476" xr:uid="{00000000-0005-0000-0000-0000034A0000}"/>
    <cellStyle name="Normal 16 2 2 2 4 6" xfId="11044" xr:uid="{00000000-0005-0000-0000-0000044A0000}"/>
    <cellStyle name="Normal 16 2 2 2 4 6 2" xfId="23647" xr:uid="{00000000-0005-0000-0000-0000054A0000}"/>
    <cellStyle name="Normal 16 2 2 2 4 6 2 2" xfId="58863" xr:uid="{00000000-0005-0000-0000-0000064A0000}"/>
    <cellStyle name="Normal 16 2 2 2 4 6 3" xfId="46266" xr:uid="{00000000-0005-0000-0000-0000074A0000}"/>
    <cellStyle name="Normal 16 2 2 2 4 6 4" xfId="36252" xr:uid="{00000000-0005-0000-0000-0000084A0000}"/>
    <cellStyle name="Normal 16 2 2 2 4 7" xfId="15411" xr:uid="{00000000-0005-0000-0000-0000094A0000}"/>
    <cellStyle name="Normal 16 2 2 2 4 7 2" xfId="50627" xr:uid="{00000000-0005-0000-0000-00000A4A0000}"/>
    <cellStyle name="Normal 16 2 2 2 4 7 3" xfId="28016" xr:uid="{00000000-0005-0000-0000-00000B4A0000}"/>
    <cellStyle name="Normal 16 2 2 2 4 8" xfId="13633" xr:uid="{00000000-0005-0000-0000-00000C4A0000}"/>
    <cellStyle name="Normal 16 2 2 2 4 8 2" xfId="48851" xr:uid="{00000000-0005-0000-0000-00000D4A0000}"/>
    <cellStyle name="Normal 16 2 2 2 4 9" xfId="38030" xr:uid="{00000000-0005-0000-0000-00000E4A0000}"/>
    <cellStyle name="Normal 16 2 2 2 5" xfId="3879" xr:uid="{00000000-0005-0000-0000-00000F4A0000}"/>
    <cellStyle name="Normal 16 2 2 2 5 2" xfId="8602" xr:uid="{00000000-0005-0000-0000-0000104A0000}"/>
    <cellStyle name="Normal 16 2 2 2 5 2 2" xfId="21227" xr:uid="{00000000-0005-0000-0000-0000114A0000}"/>
    <cellStyle name="Normal 16 2 2 2 5 2 2 2" xfId="56443" xr:uid="{00000000-0005-0000-0000-0000124A0000}"/>
    <cellStyle name="Normal 16 2 2 2 5 2 3" xfId="43846" xr:uid="{00000000-0005-0000-0000-0000134A0000}"/>
    <cellStyle name="Normal 16 2 2 2 5 2 4" xfId="33832" xr:uid="{00000000-0005-0000-0000-0000144A0000}"/>
    <cellStyle name="Normal 16 2 2 2 5 3" xfId="10383" xr:uid="{00000000-0005-0000-0000-0000154A0000}"/>
    <cellStyle name="Normal 16 2 2 2 5 3 2" xfId="23003" xr:uid="{00000000-0005-0000-0000-0000164A0000}"/>
    <cellStyle name="Normal 16 2 2 2 5 3 2 2" xfId="58219" xr:uid="{00000000-0005-0000-0000-0000174A0000}"/>
    <cellStyle name="Normal 16 2 2 2 5 3 3" xfId="45622" xr:uid="{00000000-0005-0000-0000-0000184A0000}"/>
    <cellStyle name="Normal 16 2 2 2 5 3 4" xfId="35608" xr:uid="{00000000-0005-0000-0000-0000194A0000}"/>
    <cellStyle name="Normal 16 2 2 2 5 4" xfId="12178" xr:uid="{00000000-0005-0000-0000-00001A4A0000}"/>
    <cellStyle name="Normal 16 2 2 2 5 4 2" xfId="24779" xr:uid="{00000000-0005-0000-0000-00001B4A0000}"/>
    <cellStyle name="Normal 16 2 2 2 5 4 2 2" xfId="59995" xr:uid="{00000000-0005-0000-0000-00001C4A0000}"/>
    <cellStyle name="Normal 16 2 2 2 5 4 3" xfId="47398" xr:uid="{00000000-0005-0000-0000-00001D4A0000}"/>
    <cellStyle name="Normal 16 2 2 2 5 4 4" xfId="37384" xr:uid="{00000000-0005-0000-0000-00001E4A0000}"/>
    <cellStyle name="Normal 16 2 2 2 5 5" xfId="16543" xr:uid="{00000000-0005-0000-0000-00001F4A0000}"/>
    <cellStyle name="Normal 16 2 2 2 5 5 2" xfId="51759" xr:uid="{00000000-0005-0000-0000-0000204A0000}"/>
    <cellStyle name="Normal 16 2 2 2 5 5 3" xfId="29148" xr:uid="{00000000-0005-0000-0000-0000214A0000}"/>
    <cellStyle name="Normal 16 2 2 2 5 6" xfId="14765" xr:uid="{00000000-0005-0000-0000-0000224A0000}"/>
    <cellStyle name="Normal 16 2 2 2 5 6 2" xfId="49983" xr:uid="{00000000-0005-0000-0000-0000234A0000}"/>
    <cellStyle name="Normal 16 2 2 2 5 7" xfId="39162" xr:uid="{00000000-0005-0000-0000-0000244A0000}"/>
    <cellStyle name="Normal 16 2 2 2 5 8" xfId="27372" xr:uid="{00000000-0005-0000-0000-0000254A0000}"/>
    <cellStyle name="Normal 16 2 2 2 6" xfId="4219" xr:uid="{00000000-0005-0000-0000-0000264A0000}"/>
    <cellStyle name="Normal 16 2 2 2 6 2" xfId="16865" xr:uid="{00000000-0005-0000-0000-0000274A0000}"/>
    <cellStyle name="Normal 16 2 2 2 6 2 2" xfId="52081" xr:uid="{00000000-0005-0000-0000-0000284A0000}"/>
    <cellStyle name="Normal 16 2 2 2 6 2 3" xfId="29470" xr:uid="{00000000-0005-0000-0000-0000294A0000}"/>
    <cellStyle name="Normal 16 2 2 2 6 3" xfId="13311" xr:uid="{00000000-0005-0000-0000-00002A4A0000}"/>
    <cellStyle name="Normal 16 2 2 2 6 3 2" xfId="48529" xr:uid="{00000000-0005-0000-0000-00002B4A0000}"/>
    <cellStyle name="Normal 16 2 2 2 6 4" xfId="39484" xr:uid="{00000000-0005-0000-0000-00002C4A0000}"/>
    <cellStyle name="Normal 16 2 2 2 6 5" xfId="25918" xr:uid="{00000000-0005-0000-0000-00002D4A0000}"/>
    <cellStyle name="Normal 16 2 2 2 7" xfId="5689" xr:uid="{00000000-0005-0000-0000-00002E4A0000}"/>
    <cellStyle name="Normal 16 2 2 2 7 2" xfId="18319" xr:uid="{00000000-0005-0000-0000-00002F4A0000}"/>
    <cellStyle name="Normal 16 2 2 2 7 2 2" xfId="53535" xr:uid="{00000000-0005-0000-0000-0000304A0000}"/>
    <cellStyle name="Normal 16 2 2 2 7 3" xfId="40938" xr:uid="{00000000-0005-0000-0000-0000314A0000}"/>
    <cellStyle name="Normal 16 2 2 2 7 4" xfId="30924" xr:uid="{00000000-0005-0000-0000-0000324A0000}"/>
    <cellStyle name="Normal 16 2 2 2 8" xfId="7148" xr:uid="{00000000-0005-0000-0000-0000334A0000}"/>
    <cellStyle name="Normal 16 2 2 2 8 2" xfId="19773" xr:uid="{00000000-0005-0000-0000-0000344A0000}"/>
    <cellStyle name="Normal 16 2 2 2 8 2 2" xfId="54989" xr:uid="{00000000-0005-0000-0000-0000354A0000}"/>
    <cellStyle name="Normal 16 2 2 2 8 3" xfId="42392" xr:uid="{00000000-0005-0000-0000-0000364A0000}"/>
    <cellStyle name="Normal 16 2 2 2 8 4" xfId="32378" xr:uid="{00000000-0005-0000-0000-0000374A0000}"/>
    <cellStyle name="Normal 16 2 2 2 9" xfId="8929" xr:uid="{00000000-0005-0000-0000-0000384A0000}"/>
    <cellStyle name="Normal 16 2 2 2 9 2" xfId="21549" xr:uid="{00000000-0005-0000-0000-0000394A0000}"/>
    <cellStyle name="Normal 16 2 2 2 9 2 2" xfId="56765" xr:uid="{00000000-0005-0000-0000-00003A4A0000}"/>
    <cellStyle name="Normal 16 2 2 2 9 3" xfId="44168" xr:uid="{00000000-0005-0000-0000-00003B4A0000}"/>
    <cellStyle name="Normal 16 2 2 2 9 4" xfId="34154" xr:uid="{00000000-0005-0000-0000-00003C4A0000}"/>
    <cellStyle name="Normal 16 2 2 3" xfId="3065" xr:uid="{00000000-0005-0000-0000-00003D4A0000}"/>
    <cellStyle name="Normal 16 2 2 3 10" xfId="25436" xr:uid="{00000000-0005-0000-0000-00003E4A0000}"/>
    <cellStyle name="Normal 16 2 2 3 11" xfId="60971" xr:uid="{00000000-0005-0000-0000-00003F4A0000}"/>
    <cellStyle name="Normal 16 2 2 3 2" xfId="4868" xr:uid="{00000000-0005-0000-0000-0000404A0000}"/>
    <cellStyle name="Normal 16 2 2 3 2 2" xfId="17514" xr:uid="{00000000-0005-0000-0000-0000414A0000}"/>
    <cellStyle name="Normal 16 2 2 3 2 2 2" xfId="52730" xr:uid="{00000000-0005-0000-0000-0000424A0000}"/>
    <cellStyle name="Normal 16 2 2 3 2 2 3" xfId="30119" xr:uid="{00000000-0005-0000-0000-0000434A0000}"/>
    <cellStyle name="Normal 16 2 2 3 2 3" xfId="13960" xr:uid="{00000000-0005-0000-0000-0000444A0000}"/>
    <cellStyle name="Normal 16 2 2 3 2 3 2" xfId="49178" xr:uid="{00000000-0005-0000-0000-0000454A0000}"/>
    <cellStyle name="Normal 16 2 2 3 2 4" xfId="40133" xr:uid="{00000000-0005-0000-0000-0000464A0000}"/>
    <cellStyle name="Normal 16 2 2 3 2 5" xfId="26567" xr:uid="{00000000-0005-0000-0000-0000474A0000}"/>
    <cellStyle name="Normal 16 2 2 3 3" xfId="6338" xr:uid="{00000000-0005-0000-0000-0000484A0000}"/>
    <cellStyle name="Normal 16 2 2 3 3 2" xfId="18968" xr:uid="{00000000-0005-0000-0000-0000494A0000}"/>
    <cellStyle name="Normal 16 2 2 3 3 2 2" xfId="54184" xr:uid="{00000000-0005-0000-0000-00004A4A0000}"/>
    <cellStyle name="Normal 16 2 2 3 3 3" xfId="41587" xr:uid="{00000000-0005-0000-0000-00004B4A0000}"/>
    <cellStyle name="Normal 16 2 2 3 3 4" xfId="31573" xr:uid="{00000000-0005-0000-0000-00004C4A0000}"/>
    <cellStyle name="Normal 16 2 2 3 4" xfId="7797" xr:uid="{00000000-0005-0000-0000-00004D4A0000}"/>
    <cellStyle name="Normal 16 2 2 3 4 2" xfId="20422" xr:uid="{00000000-0005-0000-0000-00004E4A0000}"/>
    <cellStyle name="Normal 16 2 2 3 4 2 2" xfId="55638" xr:uid="{00000000-0005-0000-0000-00004F4A0000}"/>
    <cellStyle name="Normal 16 2 2 3 4 3" xfId="43041" xr:uid="{00000000-0005-0000-0000-0000504A0000}"/>
    <cellStyle name="Normal 16 2 2 3 4 4" xfId="33027" xr:uid="{00000000-0005-0000-0000-0000514A0000}"/>
    <cellStyle name="Normal 16 2 2 3 5" xfId="9578" xr:uid="{00000000-0005-0000-0000-0000524A0000}"/>
    <cellStyle name="Normal 16 2 2 3 5 2" xfId="22198" xr:uid="{00000000-0005-0000-0000-0000534A0000}"/>
    <cellStyle name="Normal 16 2 2 3 5 2 2" xfId="57414" xr:uid="{00000000-0005-0000-0000-0000544A0000}"/>
    <cellStyle name="Normal 16 2 2 3 5 3" xfId="44817" xr:uid="{00000000-0005-0000-0000-0000554A0000}"/>
    <cellStyle name="Normal 16 2 2 3 5 4" xfId="34803" xr:uid="{00000000-0005-0000-0000-0000564A0000}"/>
    <cellStyle name="Normal 16 2 2 3 6" xfId="11371" xr:uid="{00000000-0005-0000-0000-0000574A0000}"/>
    <cellStyle name="Normal 16 2 2 3 6 2" xfId="23974" xr:uid="{00000000-0005-0000-0000-0000584A0000}"/>
    <cellStyle name="Normal 16 2 2 3 6 2 2" xfId="59190" xr:uid="{00000000-0005-0000-0000-0000594A0000}"/>
    <cellStyle name="Normal 16 2 2 3 6 3" xfId="46593" xr:uid="{00000000-0005-0000-0000-00005A4A0000}"/>
    <cellStyle name="Normal 16 2 2 3 6 4" xfId="36579" xr:uid="{00000000-0005-0000-0000-00005B4A0000}"/>
    <cellStyle name="Normal 16 2 2 3 7" xfId="15738" xr:uid="{00000000-0005-0000-0000-00005C4A0000}"/>
    <cellStyle name="Normal 16 2 2 3 7 2" xfId="50954" xr:uid="{00000000-0005-0000-0000-00005D4A0000}"/>
    <cellStyle name="Normal 16 2 2 3 7 3" xfId="28343" xr:uid="{00000000-0005-0000-0000-00005E4A0000}"/>
    <cellStyle name="Normal 16 2 2 3 8" xfId="12829" xr:uid="{00000000-0005-0000-0000-00005F4A0000}"/>
    <cellStyle name="Normal 16 2 2 3 8 2" xfId="48047" xr:uid="{00000000-0005-0000-0000-0000604A0000}"/>
    <cellStyle name="Normal 16 2 2 3 9" xfId="38357" xr:uid="{00000000-0005-0000-0000-0000614A0000}"/>
    <cellStyle name="Normal 16 2 2 4" xfId="2892" xr:uid="{00000000-0005-0000-0000-0000624A0000}"/>
    <cellStyle name="Normal 16 2 2 4 10" xfId="25277" xr:uid="{00000000-0005-0000-0000-0000634A0000}"/>
    <cellStyle name="Normal 16 2 2 4 11" xfId="60812" xr:uid="{00000000-0005-0000-0000-0000644A0000}"/>
    <cellStyle name="Normal 16 2 2 4 2" xfId="4709" xr:uid="{00000000-0005-0000-0000-0000654A0000}"/>
    <cellStyle name="Normal 16 2 2 4 2 2" xfId="17355" xr:uid="{00000000-0005-0000-0000-0000664A0000}"/>
    <cellStyle name="Normal 16 2 2 4 2 2 2" xfId="52571" xr:uid="{00000000-0005-0000-0000-0000674A0000}"/>
    <cellStyle name="Normal 16 2 2 4 2 2 3" xfId="29960" xr:uid="{00000000-0005-0000-0000-0000684A0000}"/>
    <cellStyle name="Normal 16 2 2 4 2 3" xfId="13801" xr:uid="{00000000-0005-0000-0000-0000694A0000}"/>
    <cellStyle name="Normal 16 2 2 4 2 3 2" xfId="49019" xr:uid="{00000000-0005-0000-0000-00006A4A0000}"/>
    <cellStyle name="Normal 16 2 2 4 2 4" xfId="39974" xr:uid="{00000000-0005-0000-0000-00006B4A0000}"/>
    <cellStyle name="Normal 16 2 2 4 2 5" xfId="26408" xr:uid="{00000000-0005-0000-0000-00006C4A0000}"/>
    <cellStyle name="Normal 16 2 2 4 3" xfId="6179" xr:uid="{00000000-0005-0000-0000-00006D4A0000}"/>
    <cellStyle name="Normal 16 2 2 4 3 2" xfId="18809" xr:uid="{00000000-0005-0000-0000-00006E4A0000}"/>
    <cellStyle name="Normal 16 2 2 4 3 2 2" xfId="54025" xr:uid="{00000000-0005-0000-0000-00006F4A0000}"/>
    <cellStyle name="Normal 16 2 2 4 3 3" xfId="41428" xr:uid="{00000000-0005-0000-0000-0000704A0000}"/>
    <cellStyle name="Normal 16 2 2 4 3 4" xfId="31414" xr:uid="{00000000-0005-0000-0000-0000714A0000}"/>
    <cellStyle name="Normal 16 2 2 4 4" xfId="7638" xr:uid="{00000000-0005-0000-0000-0000724A0000}"/>
    <cellStyle name="Normal 16 2 2 4 4 2" xfId="20263" xr:uid="{00000000-0005-0000-0000-0000734A0000}"/>
    <cellStyle name="Normal 16 2 2 4 4 2 2" xfId="55479" xr:uid="{00000000-0005-0000-0000-0000744A0000}"/>
    <cellStyle name="Normal 16 2 2 4 4 3" xfId="42882" xr:uid="{00000000-0005-0000-0000-0000754A0000}"/>
    <cellStyle name="Normal 16 2 2 4 4 4" xfId="32868" xr:uid="{00000000-0005-0000-0000-0000764A0000}"/>
    <cellStyle name="Normal 16 2 2 4 5" xfId="9419" xr:uid="{00000000-0005-0000-0000-0000774A0000}"/>
    <cellStyle name="Normal 16 2 2 4 5 2" xfId="22039" xr:uid="{00000000-0005-0000-0000-0000784A0000}"/>
    <cellStyle name="Normal 16 2 2 4 5 2 2" xfId="57255" xr:uid="{00000000-0005-0000-0000-0000794A0000}"/>
    <cellStyle name="Normal 16 2 2 4 5 3" xfId="44658" xr:uid="{00000000-0005-0000-0000-00007A4A0000}"/>
    <cellStyle name="Normal 16 2 2 4 5 4" xfId="34644" xr:uid="{00000000-0005-0000-0000-00007B4A0000}"/>
    <cellStyle name="Normal 16 2 2 4 6" xfId="11212" xr:uid="{00000000-0005-0000-0000-00007C4A0000}"/>
    <cellStyle name="Normal 16 2 2 4 6 2" xfId="23815" xr:uid="{00000000-0005-0000-0000-00007D4A0000}"/>
    <cellStyle name="Normal 16 2 2 4 6 2 2" xfId="59031" xr:uid="{00000000-0005-0000-0000-00007E4A0000}"/>
    <cellStyle name="Normal 16 2 2 4 6 3" xfId="46434" xr:uid="{00000000-0005-0000-0000-00007F4A0000}"/>
    <cellStyle name="Normal 16 2 2 4 6 4" xfId="36420" xr:uid="{00000000-0005-0000-0000-0000804A0000}"/>
    <cellStyle name="Normal 16 2 2 4 7" xfId="15579" xr:uid="{00000000-0005-0000-0000-0000814A0000}"/>
    <cellStyle name="Normal 16 2 2 4 7 2" xfId="50795" xr:uid="{00000000-0005-0000-0000-0000824A0000}"/>
    <cellStyle name="Normal 16 2 2 4 7 3" xfId="28184" xr:uid="{00000000-0005-0000-0000-0000834A0000}"/>
    <cellStyle name="Normal 16 2 2 4 8" xfId="12670" xr:uid="{00000000-0005-0000-0000-0000844A0000}"/>
    <cellStyle name="Normal 16 2 2 4 8 2" xfId="47888" xr:uid="{00000000-0005-0000-0000-0000854A0000}"/>
    <cellStyle name="Normal 16 2 2 4 9" xfId="38198" xr:uid="{00000000-0005-0000-0000-0000864A0000}"/>
    <cellStyle name="Normal 16 2 2 5" xfId="3400" xr:uid="{00000000-0005-0000-0000-0000874A0000}"/>
    <cellStyle name="Normal 16 2 2 5 10" xfId="26895" xr:uid="{00000000-0005-0000-0000-0000884A0000}"/>
    <cellStyle name="Normal 16 2 2 5 11" xfId="61299" xr:uid="{00000000-0005-0000-0000-0000894A0000}"/>
    <cellStyle name="Normal 16 2 2 5 2" xfId="5196" xr:uid="{00000000-0005-0000-0000-00008A4A0000}"/>
    <cellStyle name="Normal 16 2 2 5 2 2" xfId="17842" xr:uid="{00000000-0005-0000-0000-00008B4A0000}"/>
    <cellStyle name="Normal 16 2 2 5 2 2 2" xfId="53058" xr:uid="{00000000-0005-0000-0000-00008C4A0000}"/>
    <cellStyle name="Normal 16 2 2 5 2 3" xfId="40461" xr:uid="{00000000-0005-0000-0000-00008D4A0000}"/>
    <cellStyle name="Normal 16 2 2 5 2 4" xfId="30447" xr:uid="{00000000-0005-0000-0000-00008E4A0000}"/>
    <cellStyle name="Normal 16 2 2 5 3" xfId="6666" xr:uid="{00000000-0005-0000-0000-00008F4A0000}"/>
    <cellStyle name="Normal 16 2 2 5 3 2" xfId="19296" xr:uid="{00000000-0005-0000-0000-0000904A0000}"/>
    <cellStyle name="Normal 16 2 2 5 3 2 2" xfId="54512" xr:uid="{00000000-0005-0000-0000-0000914A0000}"/>
    <cellStyle name="Normal 16 2 2 5 3 3" xfId="41915" xr:uid="{00000000-0005-0000-0000-0000924A0000}"/>
    <cellStyle name="Normal 16 2 2 5 3 4" xfId="31901" xr:uid="{00000000-0005-0000-0000-0000934A0000}"/>
    <cellStyle name="Normal 16 2 2 5 4" xfId="8125" xr:uid="{00000000-0005-0000-0000-0000944A0000}"/>
    <cellStyle name="Normal 16 2 2 5 4 2" xfId="20750" xr:uid="{00000000-0005-0000-0000-0000954A0000}"/>
    <cellStyle name="Normal 16 2 2 5 4 2 2" xfId="55966" xr:uid="{00000000-0005-0000-0000-0000964A0000}"/>
    <cellStyle name="Normal 16 2 2 5 4 3" xfId="43369" xr:uid="{00000000-0005-0000-0000-0000974A0000}"/>
    <cellStyle name="Normal 16 2 2 5 4 4" xfId="33355" xr:uid="{00000000-0005-0000-0000-0000984A0000}"/>
    <cellStyle name="Normal 16 2 2 5 5" xfId="9906" xr:uid="{00000000-0005-0000-0000-0000994A0000}"/>
    <cellStyle name="Normal 16 2 2 5 5 2" xfId="22526" xr:uid="{00000000-0005-0000-0000-00009A4A0000}"/>
    <cellStyle name="Normal 16 2 2 5 5 2 2" xfId="57742" xr:uid="{00000000-0005-0000-0000-00009B4A0000}"/>
    <cellStyle name="Normal 16 2 2 5 5 3" xfId="45145" xr:uid="{00000000-0005-0000-0000-00009C4A0000}"/>
    <cellStyle name="Normal 16 2 2 5 5 4" xfId="35131" xr:uid="{00000000-0005-0000-0000-00009D4A0000}"/>
    <cellStyle name="Normal 16 2 2 5 6" xfId="11699" xr:uid="{00000000-0005-0000-0000-00009E4A0000}"/>
    <cellStyle name="Normal 16 2 2 5 6 2" xfId="24302" xr:uid="{00000000-0005-0000-0000-00009F4A0000}"/>
    <cellStyle name="Normal 16 2 2 5 6 2 2" xfId="59518" xr:uid="{00000000-0005-0000-0000-0000A04A0000}"/>
    <cellStyle name="Normal 16 2 2 5 6 3" xfId="46921" xr:uid="{00000000-0005-0000-0000-0000A14A0000}"/>
    <cellStyle name="Normal 16 2 2 5 6 4" xfId="36907" xr:uid="{00000000-0005-0000-0000-0000A24A0000}"/>
    <cellStyle name="Normal 16 2 2 5 7" xfId="16066" xr:uid="{00000000-0005-0000-0000-0000A34A0000}"/>
    <cellStyle name="Normal 16 2 2 5 7 2" xfId="51282" xr:uid="{00000000-0005-0000-0000-0000A44A0000}"/>
    <cellStyle name="Normal 16 2 2 5 7 3" xfId="28671" xr:uid="{00000000-0005-0000-0000-0000A54A0000}"/>
    <cellStyle name="Normal 16 2 2 5 8" xfId="14288" xr:uid="{00000000-0005-0000-0000-0000A64A0000}"/>
    <cellStyle name="Normal 16 2 2 5 8 2" xfId="49506" xr:uid="{00000000-0005-0000-0000-0000A74A0000}"/>
    <cellStyle name="Normal 16 2 2 5 9" xfId="38685" xr:uid="{00000000-0005-0000-0000-0000A84A0000}"/>
    <cellStyle name="Normal 16 2 2 6" xfId="2561" xr:uid="{00000000-0005-0000-0000-0000A94A0000}"/>
    <cellStyle name="Normal 16 2 2 6 10" xfId="26086" xr:uid="{00000000-0005-0000-0000-0000AA4A0000}"/>
    <cellStyle name="Normal 16 2 2 6 11" xfId="60490" xr:uid="{00000000-0005-0000-0000-0000AB4A0000}"/>
    <cellStyle name="Normal 16 2 2 6 2" xfId="4387" xr:uid="{00000000-0005-0000-0000-0000AC4A0000}"/>
    <cellStyle name="Normal 16 2 2 6 2 2" xfId="17033" xr:uid="{00000000-0005-0000-0000-0000AD4A0000}"/>
    <cellStyle name="Normal 16 2 2 6 2 2 2" xfId="52249" xr:uid="{00000000-0005-0000-0000-0000AE4A0000}"/>
    <cellStyle name="Normal 16 2 2 6 2 3" xfId="39652" xr:uid="{00000000-0005-0000-0000-0000AF4A0000}"/>
    <cellStyle name="Normal 16 2 2 6 2 4" xfId="29638" xr:uid="{00000000-0005-0000-0000-0000B04A0000}"/>
    <cellStyle name="Normal 16 2 2 6 3" xfId="5857" xr:uid="{00000000-0005-0000-0000-0000B14A0000}"/>
    <cellStyle name="Normal 16 2 2 6 3 2" xfId="18487" xr:uid="{00000000-0005-0000-0000-0000B24A0000}"/>
    <cellStyle name="Normal 16 2 2 6 3 2 2" xfId="53703" xr:uid="{00000000-0005-0000-0000-0000B34A0000}"/>
    <cellStyle name="Normal 16 2 2 6 3 3" xfId="41106" xr:uid="{00000000-0005-0000-0000-0000B44A0000}"/>
    <cellStyle name="Normal 16 2 2 6 3 4" xfId="31092" xr:uid="{00000000-0005-0000-0000-0000B54A0000}"/>
    <cellStyle name="Normal 16 2 2 6 4" xfId="7316" xr:uid="{00000000-0005-0000-0000-0000B64A0000}"/>
    <cellStyle name="Normal 16 2 2 6 4 2" xfId="19941" xr:uid="{00000000-0005-0000-0000-0000B74A0000}"/>
    <cellStyle name="Normal 16 2 2 6 4 2 2" xfId="55157" xr:uid="{00000000-0005-0000-0000-0000B84A0000}"/>
    <cellStyle name="Normal 16 2 2 6 4 3" xfId="42560" xr:uid="{00000000-0005-0000-0000-0000B94A0000}"/>
    <cellStyle name="Normal 16 2 2 6 4 4" xfId="32546" xr:uid="{00000000-0005-0000-0000-0000BA4A0000}"/>
    <cellStyle name="Normal 16 2 2 6 5" xfId="9097" xr:uid="{00000000-0005-0000-0000-0000BB4A0000}"/>
    <cellStyle name="Normal 16 2 2 6 5 2" xfId="21717" xr:uid="{00000000-0005-0000-0000-0000BC4A0000}"/>
    <cellStyle name="Normal 16 2 2 6 5 2 2" xfId="56933" xr:uid="{00000000-0005-0000-0000-0000BD4A0000}"/>
    <cellStyle name="Normal 16 2 2 6 5 3" xfId="44336" xr:uid="{00000000-0005-0000-0000-0000BE4A0000}"/>
    <cellStyle name="Normal 16 2 2 6 5 4" xfId="34322" xr:uid="{00000000-0005-0000-0000-0000BF4A0000}"/>
    <cellStyle name="Normal 16 2 2 6 6" xfId="10890" xr:uid="{00000000-0005-0000-0000-0000C04A0000}"/>
    <cellStyle name="Normal 16 2 2 6 6 2" xfId="23493" xr:uid="{00000000-0005-0000-0000-0000C14A0000}"/>
    <cellStyle name="Normal 16 2 2 6 6 2 2" xfId="58709" xr:uid="{00000000-0005-0000-0000-0000C24A0000}"/>
    <cellStyle name="Normal 16 2 2 6 6 3" xfId="46112" xr:uid="{00000000-0005-0000-0000-0000C34A0000}"/>
    <cellStyle name="Normal 16 2 2 6 6 4" xfId="36098" xr:uid="{00000000-0005-0000-0000-0000C44A0000}"/>
    <cellStyle name="Normal 16 2 2 6 7" xfId="15257" xr:uid="{00000000-0005-0000-0000-0000C54A0000}"/>
    <cellStyle name="Normal 16 2 2 6 7 2" xfId="50473" xr:uid="{00000000-0005-0000-0000-0000C64A0000}"/>
    <cellStyle name="Normal 16 2 2 6 7 3" xfId="27862" xr:uid="{00000000-0005-0000-0000-0000C74A0000}"/>
    <cellStyle name="Normal 16 2 2 6 8" xfId="13479" xr:uid="{00000000-0005-0000-0000-0000C84A0000}"/>
    <cellStyle name="Normal 16 2 2 6 8 2" xfId="48697" xr:uid="{00000000-0005-0000-0000-0000C94A0000}"/>
    <cellStyle name="Normal 16 2 2 6 9" xfId="37876" xr:uid="{00000000-0005-0000-0000-0000CA4A0000}"/>
    <cellStyle name="Normal 16 2 2 7" xfId="3724" xr:uid="{00000000-0005-0000-0000-0000CB4A0000}"/>
    <cellStyle name="Normal 16 2 2 7 2" xfId="8448" xr:uid="{00000000-0005-0000-0000-0000CC4A0000}"/>
    <cellStyle name="Normal 16 2 2 7 2 2" xfId="21073" xr:uid="{00000000-0005-0000-0000-0000CD4A0000}"/>
    <cellStyle name="Normal 16 2 2 7 2 2 2" xfId="56289" xr:uid="{00000000-0005-0000-0000-0000CE4A0000}"/>
    <cellStyle name="Normal 16 2 2 7 2 3" xfId="43692" xr:uid="{00000000-0005-0000-0000-0000CF4A0000}"/>
    <cellStyle name="Normal 16 2 2 7 2 4" xfId="33678" xr:uid="{00000000-0005-0000-0000-0000D04A0000}"/>
    <cellStyle name="Normal 16 2 2 7 3" xfId="10229" xr:uid="{00000000-0005-0000-0000-0000D14A0000}"/>
    <cellStyle name="Normal 16 2 2 7 3 2" xfId="22849" xr:uid="{00000000-0005-0000-0000-0000D24A0000}"/>
    <cellStyle name="Normal 16 2 2 7 3 2 2" xfId="58065" xr:uid="{00000000-0005-0000-0000-0000D34A0000}"/>
    <cellStyle name="Normal 16 2 2 7 3 3" xfId="45468" xr:uid="{00000000-0005-0000-0000-0000D44A0000}"/>
    <cellStyle name="Normal 16 2 2 7 3 4" xfId="35454" xr:uid="{00000000-0005-0000-0000-0000D54A0000}"/>
    <cellStyle name="Normal 16 2 2 7 4" xfId="12024" xr:uid="{00000000-0005-0000-0000-0000D64A0000}"/>
    <cellStyle name="Normal 16 2 2 7 4 2" xfId="24625" xr:uid="{00000000-0005-0000-0000-0000D74A0000}"/>
    <cellStyle name="Normal 16 2 2 7 4 2 2" xfId="59841" xr:uid="{00000000-0005-0000-0000-0000D84A0000}"/>
    <cellStyle name="Normal 16 2 2 7 4 3" xfId="47244" xr:uid="{00000000-0005-0000-0000-0000D94A0000}"/>
    <cellStyle name="Normal 16 2 2 7 4 4" xfId="37230" xr:uid="{00000000-0005-0000-0000-0000DA4A0000}"/>
    <cellStyle name="Normal 16 2 2 7 5" xfId="16389" xr:uid="{00000000-0005-0000-0000-0000DB4A0000}"/>
    <cellStyle name="Normal 16 2 2 7 5 2" xfId="51605" xr:uid="{00000000-0005-0000-0000-0000DC4A0000}"/>
    <cellStyle name="Normal 16 2 2 7 5 3" xfId="28994" xr:uid="{00000000-0005-0000-0000-0000DD4A0000}"/>
    <cellStyle name="Normal 16 2 2 7 6" xfId="14611" xr:uid="{00000000-0005-0000-0000-0000DE4A0000}"/>
    <cellStyle name="Normal 16 2 2 7 6 2" xfId="49829" xr:uid="{00000000-0005-0000-0000-0000DF4A0000}"/>
    <cellStyle name="Normal 16 2 2 7 7" xfId="39008" xr:uid="{00000000-0005-0000-0000-0000E04A0000}"/>
    <cellStyle name="Normal 16 2 2 7 8" xfId="27218" xr:uid="{00000000-0005-0000-0000-0000E14A0000}"/>
    <cellStyle name="Normal 16 2 2 8" xfId="4062" xr:uid="{00000000-0005-0000-0000-0000E24A0000}"/>
    <cellStyle name="Normal 16 2 2 8 2" xfId="16711" xr:uid="{00000000-0005-0000-0000-0000E34A0000}"/>
    <cellStyle name="Normal 16 2 2 8 2 2" xfId="51927" xr:uid="{00000000-0005-0000-0000-0000E44A0000}"/>
    <cellStyle name="Normal 16 2 2 8 2 3" xfId="29316" xr:uid="{00000000-0005-0000-0000-0000E54A0000}"/>
    <cellStyle name="Normal 16 2 2 8 3" xfId="13157" xr:uid="{00000000-0005-0000-0000-0000E64A0000}"/>
    <cellStyle name="Normal 16 2 2 8 3 2" xfId="48375" xr:uid="{00000000-0005-0000-0000-0000E74A0000}"/>
    <cellStyle name="Normal 16 2 2 8 4" xfId="39330" xr:uid="{00000000-0005-0000-0000-0000E84A0000}"/>
    <cellStyle name="Normal 16 2 2 8 5" xfId="25764" xr:uid="{00000000-0005-0000-0000-0000E94A0000}"/>
    <cellStyle name="Normal 16 2 2 9" xfId="5535" xr:uid="{00000000-0005-0000-0000-0000EA4A0000}"/>
    <cellStyle name="Normal 16 2 2 9 2" xfId="18165" xr:uid="{00000000-0005-0000-0000-0000EB4A0000}"/>
    <cellStyle name="Normal 16 2 2 9 2 2" xfId="53381" xr:uid="{00000000-0005-0000-0000-0000EC4A0000}"/>
    <cellStyle name="Normal 16 2 2 9 3" xfId="40784" xr:uid="{00000000-0005-0000-0000-0000ED4A0000}"/>
    <cellStyle name="Normal 16 2 2 9 4" xfId="30770" xr:uid="{00000000-0005-0000-0000-0000EE4A0000}"/>
    <cellStyle name="Normal 16 2 3" xfId="1050" xr:uid="{00000000-0005-0000-0000-0000EF4A0000}"/>
    <cellStyle name="Normal 16 2 3 10" xfId="10554" xr:uid="{00000000-0005-0000-0000-0000F04A0000}"/>
    <cellStyle name="Normal 16 2 3 10 2" xfId="23165" xr:uid="{00000000-0005-0000-0000-0000F14A0000}"/>
    <cellStyle name="Normal 16 2 3 10 2 2" xfId="58381" xr:uid="{00000000-0005-0000-0000-0000F24A0000}"/>
    <cellStyle name="Normal 16 2 3 10 3" xfId="45784" xr:uid="{00000000-0005-0000-0000-0000F34A0000}"/>
    <cellStyle name="Normal 16 2 3 10 4" xfId="35770" xr:uid="{00000000-0005-0000-0000-0000F44A0000}"/>
    <cellStyle name="Normal 16 2 3 11" xfId="15015" xr:uid="{00000000-0005-0000-0000-0000F54A0000}"/>
    <cellStyle name="Normal 16 2 3 11 2" xfId="50231" xr:uid="{00000000-0005-0000-0000-0000F64A0000}"/>
    <cellStyle name="Normal 16 2 3 11 3" xfId="27620" xr:uid="{00000000-0005-0000-0000-0000F74A0000}"/>
    <cellStyle name="Normal 16 2 3 12" xfId="12428" xr:uid="{00000000-0005-0000-0000-0000F84A0000}"/>
    <cellStyle name="Normal 16 2 3 12 2" xfId="47646" xr:uid="{00000000-0005-0000-0000-0000F94A0000}"/>
    <cellStyle name="Normal 16 2 3 13" xfId="37634" xr:uid="{00000000-0005-0000-0000-0000FA4A0000}"/>
    <cellStyle name="Normal 16 2 3 14" xfId="25035" xr:uid="{00000000-0005-0000-0000-0000FB4A0000}"/>
    <cellStyle name="Normal 16 2 3 15" xfId="60248" xr:uid="{00000000-0005-0000-0000-0000FC4A0000}"/>
    <cellStyle name="Normal 16 2 3 2" xfId="3151" xr:uid="{00000000-0005-0000-0000-0000FD4A0000}"/>
    <cellStyle name="Normal 16 2 3 2 10" xfId="25519" xr:uid="{00000000-0005-0000-0000-0000FE4A0000}"/>
    <cellStyle name="Normal 16 2 3 2 11" xfId="61054" xr:uid="{00000000-0005-0000-0000-0000FF4A0000}"/>
    <cellStyle name="Normal 16 2 3 2 2" xfId="4951" xr:uid="{00000000-0005-0000-0000-0000004B0000}"/>
    <cellStyle name="Normal 16 2 3 2 2 2" xfId="17597" xr:uid="{00000000-0005-0000-0000-0000014B0000}"/>
    <cellStyle name="Normal 16 2 3 2 2 2 2" xfId="52813" xr:uid="{00000000-0005-0000-0000-0000024B0000}"/>
    <cellStyle name="Normal 16 2 3 2 2 2 3" xfId="30202" xr:uid="{00000000-0005-0000-0000-0000034B0000}"/>
    <cellStyle name="Normal 16 2 3 2 2 3" xfId="14043" xr:uid="{00000000-0005-0000-0000-0000044B0000}"/>
    <cellStyle name="Normal 16 2 3 2 2 3 2" xfId="49261" xr:uid="{00000000-0005-0000-0000-0000054B0000}"/>
    <cellStyle name="Normal 16 2 3 2 2 4" xfId="40216" xr:uid="{00000000-0005-0000-0000-0000064B0000}"/>
    <cellStyle name="Normal 16 2 3 2 2 5" xfId="26650" xr:uid="{00000000-0005-0000-0000-0000074B0000}"/>
    <cellStyle name="Normal 16 2 3 2 3" xfId="6421" xr:uid="{00000000-0005-0000-0000-0000084B0000}"/>
    <cellStyle name="Normal 16 2 3 2 3 2" xfId="19051" xr:uid="{00000000-0005-0000-0000-0000094B0000}"/>
    <cellStyle name="Normal 16 2 3 2 3 2 2" xfId="54267" xr:uid="{00000000-0005-0000-0000-00000A4B0000}"/>
    <cellStyle name="Normal 16 2 3 2 3 3" xfId="41670" xr:uid="{00000000-0005-0000-0000-00000B4B0000}"/>
    <cellStyle name="Normal 16 2 3 2 3 4" xfId="31656" xr:uid="{00000000-0005-0000-0000-00000C4B0000}"/>
    <cellStyle name="Normal 16 2 3 2 4" xfId="7880" xr:uid="{00000000-0005-0000-0000-00000D4B0000}"/>
    <cellStyle name="Normal 16 2 3 2 4 2" xfId="20505" xr:uid="{00000000-0005-0000-0000-00000E4B0000}"/>
    <cellStyle name="Normal 16 2 3 2 4 2 2" xfId="55721" xr:uid="{00000000-0005-0000-0000-00000F4B0000}"/>
    <cellStyle name="Normal 16 2 3 2 4 3" xfId="43124" xr:uid="{00000000-0005-0000-0000-0000104B0000}"/>
    <cellStyle name="Normal 16 2 3 2 4 4" xfId="33110" xr:uid="{00000000-0005-0000-0000-0000114B0000}"/>
    <cellStyle name="Normal 16 2 3 2 5" xfId="9661" xr:uid="{00000000-0005-0000-0000-0000124B0000}"/>
    <cellStyle name="Normal 16 2 3 2 5 2" xfId="22281" xr:uid="{00000000-0005-0000-0000-0000134B0000}"/>
    <cellStyle name="Normal 16 2 3 2 5 2 2" xfId="57497" xr:uid="{00000000-0005-0000-0000-0000144B0000}"/>
    <cellStyle name="Normal 16 2 3 2 5 3" xfId="44900" xr:uid="{00000000-0005-0000-0000-0000154B0000}"/>
    <cellStyle name="Normal 16 2 3 2 5 4" xfId="34886" xr:uid="{00000000-0005-0000-0000-0000164B0000}"/>
    <cellStyle name="Normal 16 2 3 2 6" xfId="11454" xr:uid="{00000000-0005-0000-0000-0000174B0000}"/>
    <cellStyle name="Normal 16 2 3 2 6 2" xfId="24057" xr:uid="{00000000-0005-0000-0000-0000184B0000}"/>
    <cellStyle name="Normal 16 2 3 2 6 2 2" xfId="59273" xr:uid="{00000000-0005-0000-0000-0000194B0000}"/>
    <cellStyle name="Normal 16 2 3 2 6 3" xfId="46676" xr:uid="{00000000-0005-0000-0000-00001A4B0000}"/>
    <cellStyle name="Normal 16 2 3 2 6 4" xfId="36662" xr:uid="{00000000-0005-0000-0000-00001B4B0000}"/>
    <cellStyle name="Normal 16 2 3 2 7" xfId="15821" xr:uid="{00000000-0005-0000-0000-00001C4B0000}"/>
    <cellStyle name="Normal 16 2 3 2 7 2" xfId="51037" xr:uid="{00000000-0005-0000-0000-00001D4B0000}"/>
    <cellStyle name="Normal 16 2 3 2 7 3" xfId="28426" xr:uid="{00000000-0005-0000-0000-00001E4B0000}"/>
    <cellStyle name="Normal 16 2 3 2 8" xfId="12912" xr:uid="{00000000-0005-0000-0000-00001F4B0000}"/>
    <cellStyle name="Normal 16 2 3 2 8 2" xfId="48130" xr:uid="{00000000-0005-0000-0000-0000204B0000}"/>
    <cellStyle name="Normal 16 2 3 2 9" xfId="38440" xr:uid="{00000000-0005-0000-0000-0000214B0000}"/>
    <cellStyle name="Normal 16 2 3 3" xfId="3480" xr:uid="{00000000-0005-0000-0000-0000224B0000}"/>
    <cellStyle name="Normal 16 2 3 3 10" xfId="26975" xr:uid="{00000000-0005-0000-0000-0000234B0000}"/>
    <cellStyle name="Normal 16 2 3 3 11" xfId="61379" xr:uid="{00000000-0005-0000-0000-0000244B0000}"/>
    <cellStyle name="Normal 16 2 3 3 2" xfId="5276" xr:uid="{00000000-0005-0000-0000-0000254B0000}"/>
    <cellStyle name="Normal 16 2 3 3 2 2" xfId="17922" xr:uid="{00000000-0005-0000-0000-0000264B0000}"/>
    <cellStyle name="Normal 16 2 3 3 2 2 2" xfId="53138" xr:uid="{00000000-0005-0000-0000-0000274B0000}"/>
    <cellStyle name="Normal 16 2 3 3 2 3" xfId="40541" xr:uid="{00000000-0005-0000-0000-0000284B0000}"/>
    <cellStyle name="Normal 16 2 3 3 2 4" xfId="30527" xr:uid="{00000000-0005-0000-0000-0000294B0000}"/>
    <cellStyle name="Normal 16 2 3 3 3" xfId="6746" xr:uid="{00000000-0005-0000-0000-00002A4B0000}"/>
    <cellStyle name="Normal 16 2 3 3 3 2" xfId="19376" xr:uid="{00000000-0005-0000-0000-00002B4B0000}"/>
    <cellStyle name="Normal 16 2 3 3 3 2 2" xfId="54592" xr:uid="{00000000-0005-0000-0000-00002C4B0000}"/>
    <cellStyle name="Normal 16 2 3 3 3 3" xfId="41995" xr:uid="{00000000-0005-0000-0000-00002D4B0000}"/>
    <cellStyle name="Normal 16 2 3 3 3 4" xfId="31981" xr:uid="{00000000-0005-0000-0000-00002E4B0000}"/>
    <cellStyle name="Normal 16 2 3 3 4" xfId="8205" xr:uid="{00000000-0005-0000-0000-00002F4B0000}"/>
    <cellStyle name="Normal 16 2 3 3 4 2" xfId="20830" xr:uid="{00000000-0005-0000-0000-0000304B0000}"/>
    <cellStyle name="Normal 16 2 3 3 4 2 2" xfId="56046" xr:uid="{00000000-0005-0000-0000-0000314B0000}"/>
    <cellStyle name="Normal 16 2 3 3 4 3" xfId="43449" xr:uid="{00000000-0005-0000-0000-0000324B0000}"/>
    <cellStyle name="Normal 16 2 3 3 4 4" xfId="33435" xr:uid="{00000000-0005-0000-0000-0000334B0000}"/>
    <cellStyle name="Normal 16 2 3 3 5" xfId="9986" xr:uid="{00000000-0005-0000-0000-0000344B0000}"/>
    <cellStyle name="Normal 16 2 3 3 5 2" xfId="22606" xr:uid="{00000000-0005-0000-0000-0000354B0000}"/>
    <cellStyle name="Normal 16 2 3 3 5 2 2" xfId="57822" xr:uid="{00000000-0005-0000-0000-0000364B0000}"/>
    <cellStyle name="Normal 16 2 3 3 5 3" xfId="45225" xr:uid="{00000000-0005-0000-0000-0000374B0000}"/>
    <cellStyle name="Normal 16 2 3 3 5 4" xfId="35211" xr:uid="{00000000-0005-0000-0000-0000384B0000}"/>
    <cellStyle name="Normal 16 2 3 3 6" xfId="11779" xr:uid="{00000000-0005-0000-0000-0000394B0000}"/>
    <cellStyle name="Normal 16 2 3 3 6 2" xfId="24382" xr:uid="{00000000-0005-0000-0000-00003A4B0000}"/>
    <cellStyle name="Normal 16 2 3 3 6 2 2" xfId="59598" xr:uid="{00000000-0005-0000-0000-00003B4B0000}"/>
    <cellStyle name="Normal 16 2 3 3 6 3" xfId="47001" xr:uid="{00000000-0005-0000-0000-00003C4B0000}"/>
    <cellStyle name="Normal 16 2 3 3 6 4" xfId="36987" xr:uid="{00000000-0005-0000-0000-00003D4B0000}"/>
    <cellStyle name="Normal 16 2 3 3 7" xfId="16146" xr:uid="{00000000-0005-0000-0000-00003E4B0000}"/>
    <cellStyle name="Normal 16 2 3 3 7 2" xfId="51362" xr:uid="{00000000-0005-0000-0000-00003F4B0000}"/>
    <cellStyle name="Normal 16 2 3 3 7 3" xfId="28751" xr:uid="{00000000-0005-0000-0000-0000404B0000}"/>
    <cellStyle name="Normal 16 2 3 3 8" xfId="14368" xr:uid="{00000000-0005-0000-0000-0000414B0000}"/>
    <cellStyle name="Normal 16 2 3 3 8 2" xfId="49586" xr:uid="{00000000-0005-0000-0000-0000424B0000}"/>
    <cellStyle name="Normal 16 2 3 3 9" xfId="38765" xr:uid="{00000000-0005-0000-0000-0000434B0000}"/>
    <cellStyle name="Normal 16 2 3 4" xfId="2642" xr:uid="{00000000-0005-0000-0000-0000444B0000}"/>
    <cellStyle name="Normal 16 2 3 4 10" xfId="26166" xr:uid="{00000000-0005-0000-0000-0000454B0000}"/>
    <cellStyle name="Normal 16 2 3 4 11" xfId="60570" xr:uid="{00000000-0005-0000-0000-0000464B0000}"/>
    <cellStyle name="Normal 16 2 3 4 2" xfId="4467" xr:uid="{00000000-0005-0000-0000-0000474B0000}"/>
    <cellStyle name="Normal 16 2 3 4 2 2" xfId="17113" xr:uid="{00000000-0005-0000-0000-0000484B0000}"/>
    <cellStyle name="Normal 16 2 3 4 2 2 2" xfId="52329" xr:uid="{00000000-0005-0000-0000-0000494B0000}"/>
    <cellStyle name="Normal 16 2 3 4 2 3" xfId="39732" xr:uid="{00000000-0005-0000-0000-00004A4B0000}"/>
    <cellStyle name="Normal 16 2 3 4 2 4" xfId="29718" xr:uid="{00000000-0005-0000-0000-00004B4B0000}"/>
    <cellStyle name="Normal 16 2 3 4 3" xfId="5937" xr:uid="{00000000-0005-0000-0000-00004C4B0000}"/>
    <cellStyle name="Normal 16 2 3 4 3 2" xfId="18567" xr:uid="{00000000-0005-0000-0000-00004D4B0000}"/>
    <cellStyle name="Normal 16 2 3 4 3 2 2" xfId="53783" xr:uid="{00000000-0005-0000-0000-00004E4B0000}"/>
    <cellStyle name="Normal 16 2 3 4 3 3" xfId="41186" xr:uid="{00000000-0005-0000-0000-00004F4B0000}"/>
    <cellStyle name="Normal 16 2 3 4 3 4" xfId="31172" xr:uid="{00000000-0005-0000-0000-0000504B0000}"/>
    <cellStyle name="Normal 16 2 3 4 4" xfId="7396" xr:uid="{00000000-0005-0000-0000-0000514B0000}"/>
    <cellStyle name="Normal 16 2 3 4 4 2" xfId="20021" xr:uid="{00000000-0005-0000-0000-0000524B0000}"/>
    <cellStyle name="Normal 16 2 3 4 4 2 2" xfId="55237" xr:uid="{00000000-0005-0000-0000-0000534B0000}"/>
    <cellStyle name="Normal 16 2 3 4 4 3" xfId="42640" xr:uid="{00000000-0005-0000-0000-0000544B0000}"/>
    <cellStyle name="Normal 16 2 3 4 4 4" xfId="32626" xr:uid="{00000000-0005-0000-0000-0000554B0000}"/>
    <cellStyle name="Normal 16 2 3 4 5" xfId="9177" xr:uid="{00000000-0005-0000-0000-0000564B0000}"/>
    <cellStyle name="Normal 16 2 3 4 5 2" xfId="21797" xr:uid="{00000000-0005-0000-0000-0000574B0000}"/>
    <cellStyle name="Normal 16 2 3 4 5 2 2" xfId="57013" xr:uid="{00000000-0005-0000-0000-0000584B0000}"/>
    <cellStyle name="Normal 16 2 3 4 5 3" xfId="44416" xr:uid="{00000000-0005-0000-0000-0000594B0000}"/>
    <cellStyle name="Normal 16 2 3 4 5 4" xfId="34402" xr:uid="{00000000-0005-0000-0000-00005A4B0000}"/>
    <cellStyle name="Normal 16 2 3 4 6" xfId="10970" xr:uid="{00000000-0005-0000-0000-00005B4B0000}"/>
    <cellStyle name="Normal 16 2 3 4 6 2" xfId="23573" xr:uid="{00000000-0005-0000-0000-00005C4B0000}"/>
    <cellStyle name="Normal 16 2 3 4 6 2 2" xfId="58789" xr:uid="{00000000-0005-0000-0000-00005D4B0000}"/>
    <cellStyle name="Normal 16 2 3 4 6 3" xfId="46192" xr:uid="{00000000-0005-0000-0000-00005E4B0000}"/>
    <cellStyle name="Normal 16 2 3 4 6 4" xfId="36178" xr:uid="{00000000-0005-0000-0000-00005F4B0000}"/>
    <cellStyle name="Normal 16 2 3 4 7" xfId="15337" xr:uid="{00000000-0005-0000-0000-0000604B0000}"/>
    <cellStyle name="Normal 16 2 3 4 7 2" xfId="50553" xr:uid="{00000000-0005-0000-0000-0000614B0000}"/>
    <cellStyle name="Normal 16 2 3 4 7 3" xfId="27942" xr:uid="{00000000-0005-0000-0000-0000624B0000}"/>
    <cellStyle name="Normal 16 2 3 4 8" xfId="13559" xr:uid="{00000000-0005-0000-0000-0000634B0000}"/>
    <cellStyle name="Normal 16 2 3 4 8 2" xfId="48777" xr:uid="{00000000-0005-0000-0000-0000644B0000}"/>
    <cellStyle name="Normal 16 2 3 4 9" xfId="37956" xr:uid="{00000000-0005-0000-0000-0000654B0000}"/>
    <cellStyle name="Normal 16 2 3 5" xfId="3805" xr:uid="{00000000-0005-0000-0000-0000664B0000}"/>
    <cellStyle name="Normal 16 2 3 5 2" xfId="8528" xr:uid="{00000000-0005-0000-0000-0000674B0000}"/>
    <cellStyle name="Normal 16 2 3 5 2 2" xfId="21153" xr:uid="{00000000-0005-0000-0000-0000684B0000}"/>
    <cellStyle name="Normal 16 2 3 5 2 2 2" xfId="56369" xr:uid="{00000000-0005-0000-0000-0000694B0000}"/>
    <cellStyle name="Normal 16 2 3 5 2 3" xfId="43772" xr:uid="{00000000-0005-0000-0000-00006A4B0000}"/>
    <cellStyle name="Normal 16 2 3 5 2 4" xfId="33758" xr:uid="{00000000-0005-0000-0000-00006B4B0000}"/>
    <cellStyle name="Normal 16 2 3 5 3" xfId="10309" xr:uid="{00000000-0005-0000-0000-00006C4B0000}"/>
    <cellStyle name="Normal 16 2 3 5 3 2" xfId="22929" xr:uid="{00000000-0005-0000-0000-00006D4B0000}"/>
    <cellStyle name="Normal 16 2 3 5 3 2 2" xfId="58145" xr:uid="{00000000-0005-0000-0000-00006E4B0000}"/>
    <cellStyle name="Normal 16 2 3 5 3 3" xfId="45548" xr:uid="{00000000-0005-0000-0000-00006F4B0000}"/>
    <cellStyle name="Normal 16 2 3 5 3 4" xfId="35534" xr:uid="{00000000-0005-0000-0000-0000704B0000}"/>
    <cellStyle name="Normal 16 2 3 5 4" xfId="12104" xr:uid="{00000000-0005-0000-0000-0000714B0000}"/>
    <cellStyle name="Normal 16 2 3 5 4 2" xfId="24705" xr:uid="{00000000-0005-0000-0000-0000724B0000}"/>
    <cellStyle name="Normal 16 2 3 5 4 2 2" xfId="59921" xr:uid="{00000000-0005-0000-0000-0000734B0000}"/>
    <cellStyle name="Normal 16 2 3 5 4 3" xfId="47324" xr:uid="{00000000-0005-0000-0000-0000744B0000}"/>
    <cellStyle name="Normal 16 2 3 5 4 4" xfId="37310" xr:uid="{00000000-0005-0000-0000-0000754B0000}"/>
    <cellStyle name="Normal 16 2 3 5 5" xfId="16469" xr:uid="{00000000-0005-0000-0000-0000764B0000}"/>
    <cellStyle name="Normal 16 2 3 5 5 2" xfId="51685" xr:uid="{00000000-0005-0000-0000-0000774B0000}"/>
    <cellStyle name="Normal 16 2 3 5 5 3" xfId="29074" xr:uid="{00000000-0005-0000-0000-0000784B0000}"/>
    <cellStyle name="Normal 16 2 3 5 6" xfId="14691" xr:uid="{00000000-0005-0000-0000-0000794B0000}"/>
    <cellStyle name="Normal 16 2 3 5 6 2" xfId="49909" xr:uid="{00000000-0005-0000-0000-00007A4B0000}"/>
    <cellStyle name="Normal 16 2 3 5 7" xfId="39088" xr:uid="{00000000-0005-0000-0000-00007B4B0000}"/>
    <cellStyle name="Normal 16 2 3 5 8" xfId="27298" xr:uid="{00000000-0005-0000-0000-00007C4B0000}"/>
    <cellStyle name="Normal 16 2 3 6" xfId="4145" xr:uid="{00000000-0005-0000-0000-00007D4B0000}"/>
    <cellStyle name="Normal 16 2 3 6 2" xfId="16791" xr:uid="{00000000-0005-0000-0000-00007E4B0000}"/>
    <cellStyle name="Normal 16 2 3 6 2 2" xfId="52007" xr:uid="{00000000-0005-0000-0000-00007F4B0000}"/>
    <cellStyle name="Normal 16 2 3 6 2 3" xfId="29396" xr:uid="{00000000-0005-0000-0000-0000804B0000}"/>
    <cellStyle name="Normal 16 2 3 6 3" xfId="13237" xr:uid="{00000000-0005-0000-0000-0000814B0000}"/>
    <cellStyle name="Normal 16 2 3 6 3 2" xfId="48455" xr:uid="{00000000-0005-0000-0000-0000824B0000}"/>
    <cellStyle name="Normal 16 2 3 6 4" xfId="39410" xr:uid="{00000000-0005-0000-0000-0000834B0000}"/>
    <cellStyle name="Normal 16 2 3 6 5" xfId="25844" xr:uid="{00000000-0005-0000-0000-0000844B0000}"/>
    <cellStyle name="Normal 16 2 3 7" xfId="5615" xr:uid="{00000000-0005-0000-0000-0000854B0000}"/>
    <cellStyle name="Normal 16 2 3 7 2" xfId="18245" xr:uid="{00000000-0005-0000-0000-0000864B0000}"/>
    <cellStyle name="Normal 16 2 3 7 2 2" xfId="53461" xr:uid="{00000000-0005-0000-0000-0000874B0000}"/>
    <cellStyle name="Normal 16 2 3 7 3" xfId="40864" xr:uid="{00000000-0005-0000-0000-0000884B0000}"/>
    <cellStyle name="Normal 16 2 3 7 4" xfId="30850" xr:uid="{00000000-0005-0000-0000-0000894B0000}"/>
    <cellStyle name="Normal 16 2 3 8" xfId="7074" xr:uid="{00000000-0005-0000-0000-00008A4B0000}"/>
    <cellStyle name="Normal 16 2 3 8 2" xfId="19699" xr:uid="{00000000-0005-0000-0000-00008B4B0000}"/>
    <cellStyle name="Normal 16 2 3 8 2 2" xfId="54915" xr:uid="{00000000-0005-0000-0000-00008C4B0000}"/>
    <cellStyle name="Normal 16 2 3 8 3" xfId="42318" xr:uid="{00000000-0005-0000-0000-00008D4B0000}"/>
    <cellStyle name="Normal 16 2 3 8 4" xfId="32304" xr:uid="{00000000-0005-0000-0000-00008E4B0000}"/>
    <cellStyle name="Normal 16 2 3 9" xfId="8855" xr:uid="{00000000-0005-0000-0000-00008F4B0000}"/>
    <cellStyle name="Normal 16 2 3 9 2" xfId="21475" xr:uid="{00000000-0005-0000-0000-0000904B0000}"/>
    <cellStyle name="Normal 16 2 3 9 2 2" xfId="56691" xr:uid="{00000000-0005-0000-0000-0000914B0000}"/>
    <cellStyle name="Normal 16 2 3 9 3" xfId="44094" xr:uid="{00000000-0005-0000-0000-0000924B0000}"/>
    <cellStyle name="Normal 16 2 3 9 4" xfId="34080" xr:uid="{00000000-0005-0000-0000-0000934B0000}"/>
    <cellStyle name="Normal 16 2 4" xfId="2981" xr:uid="{00000000-0005-0000-0000-0000944B0000}"/>
    <cellStyle name="Normal 16 2 4 10" xfId="25360" xr:uid="{00000000-0005-0000-0000-0000954B0000}"/>
    <cellStyle name="Normal 16 2 4 11" xfId="60895" xr:uid="{00000000-0005-0000-0000-0000964B0000}"/>
    <cellStyle name="Normal 16 2 4 2" xfId="4792" xr:uid="{00000000-0005-0000-0000-0000974B0000}"/>
    <cellStyle name="Normal 16 2 4 2 2" xfId="17438" xr:uid="{00000000-0005-0000-0000-0000984B0000}"/>
    <cellStyle name="Normal 16 2 4 2 2 2" xfId="52654" xr:uid="{00000000-0005-0000-0000-0000994B0000}"/>
    <cellStyle name="Normal 16 2 4 2 2 3" xfId="30043" xr:uid="{00000000-0005-0000-0000-00009A4B0000}"/>
    <cellStyle name="Normal 16 2 4 2 3" xfId="13884" xr:uid="{00000000-0005-0000-0000-00009B4B0000}"/>
    <cellStyle name="Normal 16 2 4 2 3 2" xfId="49102" xr:uid="{00000000-0005-0000-0000-00009C4B0000}"/>
    <cellStyle name="Normal 16 2 4 2 4" xfId="40057" xr:uid="{00000000-0005-0000-0000-00009D4B0000}"/>
    <cellStyle name="Normal 16 2 4 2 5" xfId="26491" xr:uid="{00000000-0005-0000-0000-00009E4B0000}"/>
    <cellStyle name="Normal 16 2 4 3" xfId="6262" xr:uid="{00000000-0005-0000-0000-00009F4B0000}"/>
    <cellStyle name="Normal 16 2 4 3 2" xfId="18892" xr:uid="{00000000-0005-0000-0000-0000A04B0000}"/>
    <cellStyle name="Normal 16 2 4 3 2 2" xfId="54108" xr:uid="{00000000-0005-0000-0000-0000A14B0000}"/>
    <cellStyle name="Normal 16 2 4 3 3" xfId="41511" xr:uid="{00000000-0005-0000-0000-0000A24B0000}"/>
    <cellStyle name="Normal 16 2 4 3 4" xfId="31497" xr:uid="{00000000-0005-0000-0000-0000A34B0000}"/>
    <cellStyle name="Normal 16 2 4 4" xfId="7721" xr:uid="{00000000-0005-0000-0000-0000A44B0000}"/>
    <cellStyle name="Normal 16 2 4 4 2" xfId="20346" xr:uid="{00000000-0005-0000-0000-0000A54B0000}"/>
    <cellStyle name="Normal 16 2 4 4 2 2" xfId="55562" xr:uid="{00000000-0005-0000-0000-0000A64B0000}"/>
    <cellStyle name="Normal 16 2 4 4 3" xfId="42965" xr:uid="{00000000-0005-0000-0000-0000A74B0000}"/>
    <cellStyle name="Normal 16 2 4 4 4" xfId="32951" xr:uid="{00000000-0005-0000-0000-0000A84B0000}"/>
    <cellStyle name="Normal 16 2 4 5" xfId="9502" xr:uid="{00000000-0005-0000-0000-0000A94B0000}"/>
    <cellStyle name="Normal 16 2 4 5 2" xfId="22122" xr:uid="{00000000-0005-0000-0000-0000AA4B0000}"/>
    <cellStyle name="Normal 16 2 4 5 2 2" xfId="57338" xr:uid="{00000000-0005-0000-0000-0000AB4B0000}"/>
    <cellStyle name="Normal 16 2 4 5 3" xfId="44741" xr:uid="{00000000-0005-0000-0000-0000AC4B0000}"/>
    <cellStyle name="Normal 16 2 4 5 4" xfId="34727" xr:uid="{00000000-0005-0000-0000-0000AD4B0000}"/>
    <cellStyle name="Normal 16 2 4 6" xfId="11295" xr:uid="{00000000-0005-0000-0000-0000AE4B0000}"/>
    <cellStyle name="Normal 16 2 4 6 2" xfId="23898" xr:uid="{00000000-0005-0000-0000-0000AF4B0000}"/>
    <cellStyle name="Normal 16 2 4 6 2 2" xfId="59114" xr:uid="{00000000-0005-0000-0000-0000B04B0000}"/>
    <cellStyle name="Normal 16 2 4 6 3" xfId="46517" xr:uid="{00000000-0005-0000-0000-0000B14B0000}"/>
    <cellStyle name="Normal 16 2 4 6 4" xfId="36503" xr:uid="{00000000-0005-0000-0000-0000B24B0000}"/>
    <cellStyle name="Normal 16 2 4 7" xfId="15662" xr:uid="{00000000-0005-0000-0000-0000B34B0000}"/>
    <cellStyle name="Normal 16 2 4 7 2" xfId="50878" xr:uid="{00000000-0005-0000-0000-0000B44B0000}"/>
    <cellStyle name="Normal 16 2 4 7 3" xfId="28267" xr:uid="{00000000-0005-0000-0000-0000B54B0000}"/>
    <cellStyle name="Normal 16 2 4 8" xfId="12753" xr:uid="{00000000-0005-0000-0000-0000B64B0000}"/>
    <cellStyle name="Normal 16 2 4 8 2" xfId="47971" xr:uid="{00000000-0005-0000-0000-0000B74B0000}"/>
    <cellStyle name="Normal 16 2 4 9" xfId="38281" xr:uid="{00000000-0005-0000-0000-0000B84B0000}"/>
    <cellStyle name="Normal 16 2 5" xfId="2815" xr:uid="{00000000-0005-0000-0000-0000B94B0000}"/>
    <cellStyle name="Normal 16 2 5 10" xfId="25205" xr:uid="{00000000-0005-0000-0000-0000BA4B0000}"/>
    <cellStyle name="Normal 16 2 5 11" xfId="60740" xr:uid="{00000000-0005-0000-0000-0000BB4B0000}"/>
    <cellStyle name="Normal 16 2 5 2" xfId="4637" xr:uid="{00000000-0005-0000-0000-0000BC4B0000}"/>
    <cellStyle name="Normal 16 2 5 2 2" xfId="17283" xr:uid="{00000000-0005-0000-0000-0000BD4B0000}"/>
    <cellStyle name="Normal 16 2 5 2 2 2" xfId="52499" xr:uid="{00000000-0005-0000-0000-0000BE4B0000}"/>
    <cellStyle name="Normal 16 2 5 2 2 3" xfId="29888" xr:uid="{00000000-0005-0000-0000-0000BF4B0000}"/>
    <cellStyle name="Normal 16 2 5 2 3" xfId="13729" xr:uid="{00000000-0005-0000-0000-0000C04B0000}"/>
    <cellStyle name="Normal 16 2 5 2 3 2" xfId="48947" xr:uid="{00000000-0005-0000-0000-0000C14B0000}"/>
    <cellStyle name="Normal 16 2 5 2 4" xfId="39902" xr:uid="{00000000-0005-0000-0000-0000C24B0000}"/>
    <cellStyle name="Normal 16 2 5 2 5" xfId="26336" xr:uid="{00000000-0005-0000-0000-0000C34B0000}"/>
    <cellStyle name="Normal 16 2 5 3" xfId="6107" xr:uid="{00000000-0005-0000-0000-0000C44B0000}"/>
    <cellStyle name="Normal 16 2 5 3 2" xfId="18737" xr:uid="{00000000-0005-0000-0000-0000C54B0000}"/>
    <cellStyle name="Normal 16 2 5 3 2 2" xfId="53953" xr:uid="{00000000-0005-0000-0000-0000C64B0000}"/>
    <cellStyle name="Normal 16 2 5 3 3" xfId="41356" xr:uid="{00000000-0005-0000-0000-0000C74B0000}"/>
    <cellStyle name="Normal 16 2 5 3 4" xfId="31342" xr:uid="{00000000-0005-0000-0000-0000C84B0000}"/>
    <cellStyle name="Normal 16 2 5 4" xfId="7566" xr:uid="{00000000-0005-0000-0000-0000C94B0000}"/>
    <cellStyle name="Normal 16 2 5 4 2" xfId="20191" xr:uid="{00000000-0005-0000-0000-0000CA4B0000}"/>
    <cellStyle name="Normal 16 2 5 4 2 2" xfId="55407" xr:uid="{00000000-0005-0000-0000-0000CB4B0000}"/>
    <cellStyle name="Normal 16 2 5 4 3" xfId="42810" xr:uid="{00000000-0005-0000-0000-0000CC4B0000}"/>
    <cellStyle name="Normal 16 2 5 4 4" xfId="32796" xr:uid="{00000000-0005-0000-0000-0000CD4B0000}"/>
    <cellStyle name="Normal 16 2 5 5" xfId="9347" xr:uid="{00000000-0005-0000-0000-0000CE4B0000}"/>
    <cellStyle name="Normal 16 2 5 5 2" xfId="21967" xr:uid="{00000000-0005-0000-0000-0000CF4B0000}"/>
    <cellStyle name="Normal 16 2 5 5 2 2" xfId="57183" xr:uid="{00000000-0005-0000-0000-0000D04B0000}"/>
    <cellStyle name="Normal 16 2 5 5 3" xfId="44586" xr:uid="{00000000-0005-0000-0000-0000D14B0000}"/>
    <cellStyle name="Normal 16 2 5 5 4" xfId="34572" xr:uid="{00000000-0005-0000-0000-0000D24B0000}"/>
    <cellStyle name="Normal 16 2 5 6" xfId="11140" xr:uid="{00000000-0005-0000-0000-0000D34B0000}"/>
    <cellStyle name="Normal 16 2 5 6 2" xfId="23743" xr:uid="{00000000-0005-0000-0000-0000D44B0000}"/>
    <cellStyle name="Normal 16 2 5 6 2 2" xfId="58959" xr:uid="{00000000-0005-0000-0000-0000D54B0000}"/>
    <cellStyle name="Normal 16 2 5 6 3" xfId="46362" xr:uid="{00000000-0005-0000-0000-0000D64B0000}"/>
    <cellStyle name="Normal 16 2 5 6 4" xfId="36348" xr:uid="{00000000-0005-0000-0000-0000D74B0000}"/>
    <cellStyle name="Normal 16 2 5 7" xfId="15507" xr:uid="{00000000-0005-0000-0000-0000D84B0000}"/>
    <cellStyle name="Normal 16 2 5 7 2" xfId="50723" xr:uid="{00000000-0005-0000-0000-0000D94B0000}"/>
    <cellStyle name="Normal 16 2 5 7 3" xfId="28112" xr:uid="{00000000-0005-0000-0000-0000DA4B0000}"/>
    <cellStyle name="Normal 16 2 5 8" xfId="12598" xr:uid="{00000000-0005-0000-0000-0000DB4B0000}"/>
    <cellStyle name="Normal 16 2 5 8 2" xfId="47816" xr:uid="{00000000-0005-0000-0000-0000DC4B0000}"/>
    <cellStyle name="Normal 16 2 5 9" xfId="38126" xr:uid="{00000000-0005-0000-0000-0000DD4B0000}"/>
    <cellStyle name="Normal 16 2 6" xfId="3328" xr:uid="{00000000-0005-0000-0000-0000DE4B0000}"/>
    <cellStyle name="Normal 16 2 6 10" xfId="26823" xr:uid="{00000000-0005-0000-0000-0000DF4B0000}"/>
    <cellStyle name="Normal 16 2 6 11" xfId="61227" xr:uid="{00000000-0005-0000-0000-0000E04B0000}"/>
    <cellStyle name="Normal 16 2 6 2" xfId="5124" xr:uid="{00000000-0005-0000-0000-0000E14B0000}"/>
    <cellStyle name="Normal 16 2 6 2 2" xfId="17770" xr:uid="{00000000-0005-0000-0000-0000E24B0000}"/>
    <cellStyle name="Normal 16 2 6 2 2 2" xfId="52986" xr:uid="{00000000-0005-0000-0000-0000E34B0000}"/>
    <cellStyle name="Normal 16 2 6 2 3" xfId="40389" xr:uid="{00000000-0005-0000-0000-0000E44B0000}"/>
    <cellStyle name="Normal 16 2 6 2 4" xfId="30375" xr:uid="{00000000-0005-0000-0000-0000E54B0000}"/>
    <cellStyle name="Normal 16 2 6 3" xfId="6594" xr:uid="{00000000-0005-0000-0000-0000E64B0000}"/>
    <cellStyle name="Normal 16 2 6 3 2" xfId="19224" xr:uid="{00000000-0005-0000-0000-0000E74B0000}"/>
    <cellStyle name="Normal 16 2 6 3 2 2" xfId="54440" xr:uid="{00000000-0005-0000-0000-0000E84B0000}"/>
    <cellStyle name="Normal 16 2 6 3 3" xfId="41843" xr:uid="{00000000-0005-0000-0000-0000E94B0000}"/>
    <cellStyle name="Normal 16 2 6 3 4" xfId="31829" xr:uid="{00000000-0005-0000-0000-0000EA4B0000}"/>
    <cellStyle name="Normal 16 2 6 4" xfId="8053" xr:uid="{00000000-0005-0000-0000-0000EB4B0000}"/>
    <cellStyle name="Normal 16 2 6 4 2" xfId="20678" xr:uid="{00000000-0005-0000-0000-0000EC4B0000}"/>
    <cellStyle name="Normal 16 2 6 4 2 2" xfId="55894" xr:uid="{00000000-0005-0000-0000-0000ED4B0000}"/>
    <cellStyle name="Normal 16 2 6 4 3" xfId="43297" xr:uid="{00000000-0005-0000-0000-0000EE4B0000}"/>
    <cellStyle name="Normal 16 2 6 4 4" xfId="33283" xr:uid="{00000000-0005-0000-0000-0000EF4B0000}"/>
    <cellStyle name="Normal 16 2 6 5" xfId="9834" xr:uid="{00000000-0005-0000-0000-0000F04B0000}"/>
    <cellStyle name="Normal 16 2 6 5 2" xfId="22454" xr:uid="{00000000-0005-0000-0000-0000F14B0000}"/>
    <cellStyle name="Normal 16 2 6 5 2 2" xfId="57670" xr:uid="{00000000-0005-0000-0000-0000F24B0000}"/>
    <cellStyle name="Normal 16 2 6 5 3" xfId="45073" xr:uid="{00000000-0005-0000-0000-0000F34B0000}"/>
    <cellStyle name="Normal 16 2 6 5 4" xfId="35059" xr:uid="{00000000-0005-0000-0000-0000F44B0000}"/>
    <cellStyle name="Normal 16 2 6 6" xfId="11627" xr:uid="{00000000-0005-0000-0000-0000F54B0000}"/>
    <cellStyle name="Normal 16 2 6 6 2" xfId="24230" xr:uid="{00000000-0005-0000-0000-0000F64B0000}"/>
    <cellStyle name="Normal 16 2 6 6 2 2" xfId="59446" xr:uid="{00000000-0005-0000-0000-0000F74B0000}"/>
    <cellStyle name="Normal 16 2 6 6 3" xfId="46849" xr:uid="{00000000-0005-0000-0000-0000F84B0000}"/>
    <cellStyle name="Normal 16 2 6 6 4" xfId="36835" xr:uid="{00000000-0005-0000-0000-0000F94B0000}"/>
    <cellStyle name="Normal 16 2 6 7" xfId="15994" xr:uid="{00000000-0005-0000-0000-0000FA4B0000}"/>
    <cellStyle name="Normal 16 2 6 7 2" xfId="51210" xr:uid="{00000000-0005-0000-0000-0000FB4B0000}"/>
    <cellStyle name="Normal 16 2 6 7 3" xfId="28599" xr:uid="{00000000-0005-0000-0000-0000FC4B0000}"/>
    <cellStyle name="Normal 16 2 6 8" xfId="14216" xr:uid="{00000000-0005-0000-0000-0000FD4B0000}"/>
    <cellStyle name="Normal 16 2 6 8 2" xfId="49434" xr:uid="{00000000-0005-0000-0000-0000FE4B0000}"/>
    <cellStyle name="Normal 16 2 6 9" xfId="38613" xr:uid="{00000000-0005-0000-0000-0000FF4B0000}"/>
    <cellStyle name="Normal 16 2 7" xfId="2485" xr:uid="{00000000-0005-0000-0000-0000004C0000}"/>
    <cellStyle name="Normal 16 2 7 10" xfId="26014" xr:uid="{00000000-0005-0000-0000-0000014C0000}"/>
    <cellStyle name="Normal 16 2 7 11" xfId="60418" xr:uid="{00000000-0005-0000-0000-0000024C0000}"/>
    <cellStyle name="Normal 16 2 7 2" xfId="4315" xr:uid="{00000000-0005-0000-0000-0000034C0000}"/>
    <cellStyle name="Normal 16 2 7 2 2" xfId="16961" xr:uid="{00000000-0005-0000-0000-0000044C0000}"/>
    <cellStyle name="Normal 16 2 7 2 2 2" xfId="52177" xr:uid="{00000000-0005-0000-0000-0000054C0000}"/>
    <cellStyle name="Normal 16 2 7 2 3" xfId="39580" xr:uid="{00000000-0005-0000-0000-0000064C0000}"/>
    <cellStyle name="Normal 16 2 7 2 4" xfId="29566" xr:uid="{00000000-0005-0000-0000-0000074C0000}"/>
    <cellStyle name="Normal 16 2 7 3" xfId="5785" xr:uid="{00000000-0005-0000-0000-0000084C0000}"/>
    <cellStyle name="Normal 16 2 7 3 2" xfId="18415" xr:uid="{00000000-0005-0000-0000-0000094C0000}"/>
    <cellStyle name="Normal 16 2 7 3 2 2" xfId="53631" xr:uid="{00000000-0005-0000-0000-00000A4C0000}"/>
    <cellStyle name="Normal 16 2 7 3 3" xfId="41034" xr:uid="{00000000-0005-0000-0000-00000B4C0000}"/>
    <cellStyle name="Normal 16 2 7 3 4" xfId="31020" xr:uid="{00000000-0005-0000-0000-00000C4C0000}"/>
    <cellStyle name="Normal 16 2 7 4" xfId="7244" xr:uid="{00000000-0005-0000-0000-00000D4C0000}"/>
    <cellStyle name="Normal 16 2 7 4 2" xfId="19869" xr:uid="{00000000-0005-0000-0000-00000E4C0000}"/>
    <cellStyle name="Normal 16 2 7 4 2 2" xfId="55085" xr:uid="{00000000-0005-0000-0000-00000F4C0000}"/>
    <cellStyle name="Normal 16 2 7 4 3" xfId="42488" xr:uid="{00000000-0005-0000-0000-0000104C0000}"/>
    <cellStyle name="Normal 16 2 7 4 4" xfId="32474" xr:uid="{00000000-0005-0000-0000-0000114C0000}"/>
    <cellStyle name="Normal 16 2 7 5" xfId="9025" xr:uid="{00000000-0005-0000-0000-0000124C0000}"/>
    <cellStyle name="Normal 16 2 7 5 2" xfId="21645" xr:uid="{00000000-0005-0000-0000-0000134C0000}"/>
    <cellStyle name="Normal 16 2 7 5 2 2" xfId="56861" xr:uid="{00000000-0005-0000-0000-0000144C0000}"/>
    <cellStyle name="Normal 16 2 7 5 3" xfId="44264" xr:uid="{00000000-0005-0000-0000-0000154C0000}"/>
    <cellStyle name="Normal 16 2 7 5 4" xfId="34250" xr:uid="{00000000-0005-0000-0000-0000164C0000}"/>
    <cellStyle name="Normal 16 2 7 6" xfId="10818" xr:uid="{00000000-0005-0000-0000-0000174C0000}"/>
    <cellStyle name="Normal 16 2 7 6 2" xfId="23421" xr:uid="{00000000-0005-0000-0000-0000184C0000}"/>
    <cellStyle name="Normal 16 2 7 6 2 2" xfId="58637" xr:uid="{00000000-0005-0000-0000-0000194C0000}"/>
    <cellStyle name="Normal 16 2 7 6 3" xfId="46040" xr:uid="{00000000-0005-0000-0000-00001A4C0000}"/>
    <cellStyle name="Normal 16 2 7 6 4" xfId="36026" xr:uid="{00000000-0005-0000-0000-00001B4C0000}"/>
    <cellStyle name="Normal 16 2 7 7" xfId="15185" xr:uid="{00000000-0005-0000-0000-00001C4C0000}"/>
    <cellStyle name="Normal 16 2 7 7 2" xfId="50401" xr:uid="{00000000-0005-0000-0000-00001D4C0000}"/>
    <cellStyle name="Normal 16 2 7 7 3" xfId="27790" xr:uid="{00000000-0005-0000-0000-00001E4C0000}"/>
    <cellStyle name="Normal 16 2 7 8" xfId="13407" xr:uid="{00000000-0005-0000-0000-00001F4C0000}"/>
    <cellStyle name="Normal 16 2 7 8 2" xfId="48625" xr:uid="{00000000-0005-0000-0000-0000204C0000}"/>
    <cellStyle name="Normal 16 2 7 9" xfId="37804" xr:uid="{00000000-0005-0000-0000-0000214C0000}"/>
    <cellStyle name="Normal 16 2 8" xfId="3652" xr:uid="{00000000-0005-0000-0000-0000224C0000}"/>
    <cellStyle name="Normal 16 2 8 2" xfId="8376" xr:uid="{00000000-0005-0000-0000-0000234C0000}"/>
    <cellStyle name="Normal 16 2 8 2 2" xfId="21001" xr:uid="{00000000-0005-0000-0000-0000244C0000}"/>
    <cellStyle name="Normal 16 2 8 2 2 2" xfId="56217" xr:uid="{00000000-0005-0000-0000-0000254C0000}"/>
    <cellStyle name="Normal 16 2 8 2 3" xfId="43620" xr:uid="{00000000-0005-0000-0000-0000264C0000}"/>
    <cellStyle name="Normal 16 2 8 2 4" xfId="33606" xr:uid="{00000000-0005-0000-0000-0000274C0000}"/>
    <cellStyle name="Normal 16 2 8 3" xfId="10157" xr:uid="{00000000-0005-0000-0000-0000284C0000}"/>
    <cellStyle name="Normal 16 2 8 3 2" xfId="22777" xr:uid="{00000000-0005-0000-0000-0000294C0000}"/>
    <cellStyle name="Normal 16 2 8 3 2 2" xfId="57993" xr:uid="{00000000-0005-0000-0000-00002A4C0000}"/>
    <cellStyle name="Normal 16 2 8 3 3" xfId="45396" xr:uid="{00000000-0005-0000-0000-00002B4C0000}"/>
    <cellStyle name="Normal 16 2 8 3 4" xfId="35382" xr:uid="{00000000-0005-0000-0000-00002C4C0000}"/>
    <cellStyle name="Normal 16 2 8 4" xfId="11952" xr:uid="{00000000-0005-0000-0000-00002D4C0000}"/>
    <cellStyle name="Normal 16 2 8 4 2" xfId="24553" xr:uid="{00000000-0005-0000-0000-00002E4C0000}"/>
    <cellStyle name="Normal 16 2 8 4 2 2" xfId="59769" xr:uid="{00000000-0005-0000-0000-00002F4C0000}"/>
    <cellStyle name="Normal 16 2 8 4 3" xfId="47172" xr:uid="{00000000-0005-0000-0000-0000304C0000}"/>
    <cellStyle name="Normal 16 2 8 4 4" xfId="37158" xr:uid="{00000000-0005-0000-0000-0000314C0000}"/>
    <cellStyle name="Normal 16 2 8 5" xfId="16317" xr:uid="{00000000-0005-0000-0000-0000324C0000}"/>
    <cellStyle name="Normal 16 2 8 5 2" xfId="51533" xr:uid="{00000000-0005-0000-0000-0000334C0000}"/>
    <cellStyle name="Normal 16 2 8 5 3" xfId="28922" xr:uid="{00000000-0005-0000-0000-0000344C0000}"/>
    <cellStyle name="Normal 16 2 8 6" xfId="14539" xr:uid="{00000000-0005-0000-0000-0000354C0000}"/>
    <cellStyle name="Normal 16 2 8 6 2" xfId="49757" xr:uid="{00000000-0005-0000-0000-0000364C0000}"/>
    <cellStyle name="Normal 16 2 8 7" xfId="38936" xr:uid="{00000000-0005-0000-0000-0000374C0000}"/>
    <cellStyle name="Normal 16 2 8 8" xfId="27146" xr:uid="{00000000-0005-0000-0000-0000384C0000}"/>
    <cellStyle name="Normal 16 2 9" xfId="3982" xr:uid="{00000000-0005-0000-0000-0000394C0000}"/>
    <cellStyle name="Normal 16 2 9 2" xfId="16639" xr:uid="{00000000-0005-0000-0000-00003A4C0000}"/>
    <cellStyle name="Normal 16 2 9 2 2" xfId="51855" xr:uid="{00000000-0005-0000-0000-00003B4C0000}"/>
    <cellStyle name="Normal 16 2 9 2 3" xfId="29244" xr:uid="{00000000-0005-0000-0000-00003C4C0000}"/>
    <cellStyle name="Normal 16 2 9 3" xfId="13085" xr:uid="{00000000-0005-0000-0000-00003D4C0000}"/>
    <cellStyle name="Normal 16 2 9 3 2" xfId="48303" xr:uid="{00000000-0005-0000-0000-00003E4C0000}"/>
    <cellStyle name="Normal 16 2 9 4" xfId="39258" xr:uid="{00000000-0005-0000-0000-00003F4C0000}"/>
    <cellStyle name="Normal 16 2 9 5" xfId="25692" xr:uid="{00000000-0005-0000-0000-0000404C0000}"/>
    <cellStyle name="Normal 16 2_District Target Attainment" xfId="1051" xr:uid="{00000000-0005-0000-0000-0000414C0000}"/>
    <cellStyle name="Normal 16 3" xfId="1052" xr:uid="{00000000-0005-0000-0000-0000424C0000}"/>
    <cellStyle name="Normal 16 3 10" xfId="6964" xr:uid="{00000000-0005-0000-0000-0000434C0000}"/>
    <cellStyle name="Normal 16 3 10 2" xfId="19590" xr:uid="{00000000-0005-0000-0000-0000444C0000}"/>
    <cellStyle name="Normal 16 3 10 2 2" xfId="54806" xr:uid="{00000000-0005-0000-0000-0000454C0000}"/>
    <cellStyle name="Normal 16 3 10 3" xfId="42209" xr:uid="{00000000-0005-0000-0000-0000464C0000}"/>
    <cellStyle name="Normal 16 3 10 4" xfId="32195" xr:uid="{00000000-0005-0000-0000-0000474C0000}"/>
    <cellStyle name="Normal 16 3 11" xfId="8745" xr:uid="{00000000-0005-0000-0000-0000484C0000}"/>
    <cellStyle name="Normal 16 3 11 2" xfId="21366" xr:uid="{00000000-0005-0000-0000-0000494C0000}"/>
    <cellStyle name="Normal 16 3 11 2 2" xfId="56582" xr:uid="{00000000-0005-0000-0000-00004A4C0000}"/>
    <cellStyle name="Normal 16 3 11 3" xfId="43985" xr:uid="{00000000-0005-0000-0000-00004B4C0000}"/>
    <cellStyle name="Normal 16 3 11 4" xfId="33971" xr:uid="{00000000-0005-0000-0000-00004C4C0000}"/>
    <cellStyle name="Normal 16 3 12" xfId="10555" xr:uid="{00000000-0005-0000-0000-00004D4C0000}"/>
    <cellStyle name="Normal 16 3 12 2" xfId="23166" xr:uid="{00000000-0005-0000-0000-00004E4C0000}"/>
    <cellStyle name="Normal 16 3 12 2 2" xfId="58382" xr:uid="{00000000-0005-0000-0000-00004F4C0000}"/>
    <cellStyle name="Normal 16 3 12 3" xfId="45785" xr:uid="{00000000-0005-0000-0000-0000504C0000}"/>
    <cellStyle name="Normal 16 3 12 4" xfId="35771" xr:uid="{00000000-0005-0000-0000-0000514C0000}"/>
    <cellStyle name="Normal 16 3 13" xfId="14905" xr:uid="{00000000-0005-0000-0000-0000524C0000}"/>
    <cellStyle name="Normal 16 3 13 2" xfId="50122" xr:uid="{00000000-0005-0000-0000-0000534C0000}"/>
    <cellStyle name="Normal 16 3 13 3" xfId="27511" xr:uid="{00000000-0005-0000-0000-0000544C0000}"/>
    <cellStyle name="Normal 16 3 14" xfId="12319" xr:uid="{00000000-0005-0000-0000-0000554C0000}"/>
    <cellStyle name="Normal 16 3 14 2" xfId="47537" xr:uid="{00000000-0005-0000-0000-0000564C0000}"/>
    <cellStyle name="Normal 16 3 15" xfId="37524" xr:uid="{00000000-0005-0000-0000-0000574C0000}"/>
    <cellStyle name="Normal 16 3 16" xfId="24926" xr:uid="{00000000-0005-0000-0000-0000584C0000}"/>
    <cellStyle name="Normal 16 3 17" xfId="60139" xr:uid="{00000000-0005-0000-0000-0000594C0000}"/>
    <cellStyle name="Normal 16 3 2" xfId="1053" xr:uid="{00000000-0005-0000-0000-00005A4C0000}"/>
    <cellStyle name="Normal 16 3 2 10" xfId="10556" xr:uid="{00000000-0005-0000-0000-00005B4C0000}"/>
    <cellStyle name="Normal 16 3 2 10 2" xfId="23167" xr:uid="{00000000-0005-0000-0000-00005C4C0000}"/>
    <cellStyle name="Normal 16 3 2 10 2 2" xfId="58383" xr:uid="{00000000-0005-0000-0000-00005D4C0000}"/>
    <cellStyle name="Normal 16 3 2 10 3" xfId="45786" xr:uid="{00000000-0005-0000-0000-00005E4C0000}"/>
    <cellStyle name="Normal 16 3 2 10 4" xfId="35772" xr:uid="{00000000-0005-0000-0000-00005F4C0000}"/>
    <cellStyle name="Normal 16 3 2 11" xfId="15060" xr:uid="{00000000-0005-0000-0000-0000604C0000}"/>
    <cellStyle name="Normal 16 3 2 11 2" xfId="50276" xr:uid="{00000000-0005-0000-0000-0000614C0000}"/>
    <cellStyle name="Normal 16 3 2 11 3" xfId="27665" xr:uid="{00000000-0005-0000-0000-0000624C0000}"/>
    <cellStyle name="Normal 16 3 2 12" xfId="12473" xr:uid="{00000000-0005-0000-0000-0000634C0000}"/>
    <cellStyle name="Normal 16 3 2 12 2" xfId="47691" xr:uid="{00000000-0005-0000-0000-0000644C0000}"/>
    <cellStyle name="Normal 16 3 2 13" xfId="37679" xr:uid="{00000000-0005-0000-0000-0000654C0000}"/>
    <cellStyle name="Normal 16 3 2 14" xfId="25080" xr:uid="{00000000-0005-0000-0000-0000664C0000}"/>
    <cellStyle name="Normal 16 3 2 15" xfId="60293" xr:uid="{00000000-0005-0000-0000-0000674C0000}"/>
    <cellStyle name="Normal 16 3 2 2" xfId="3196" xr:uid="{00000000-0005-0000-0000-0000684C0000}"/>
    <cellStyle name="Normal 16 3 2 2 10" xfId="25564" xr:uid="{00000000-0005-0000-0000-0000694C0000}"/>
    <cellStyle name="Normal 16 3 2 2 11" xfId="61099" xr:uid="{00000000-0005-0000-0000-00006A4C0000}"/>
    <cellStyle name="Normal 16 3 2 2 2" xfId="4996" xr:uid="{00000000-0005-0000-0000-00006B4C0000}"/>
    <cellStyle name="Normal 16 3 2 2 2 2" xfId="17642" xr:uid="{00000000-0005-0000-0000-00006C4C0000}"/>
    <cellStyle name="Normal 16 3 2 2 2 2 2" xfId="52858" xr:uid="{00000000-0005-0000-0000-00006D4C0000}"/>
    <cellStyle name="Normal 16 3 2 2 2 2 3" xfId="30247" xr:uid="{00000000-0005-0000-0000-00006E4C0000}"/>
    <cellStyle name="Normal 16 3 2 2 2 3" xfId="14088" xr:uid="{00000000-0005-0000-0000-00006F4C0000}"/>
    <cellStyle name="Normal 16 3 2 2 2 3 2" xfId="49306" xr:uid="{00000000-0005-0000-0000-0000704C0000}"/>
    <cellStyle name="Normal 16 3 2 2 2 4" xfId="40261" xr:uid="{00000000-0005-0000-0000-0000714C0000}"/>
    <cellStyle name="Normal 16 3 2 2 2 5" xfId="26695" xr:uid="{00000000-0005-0000-0000-0000724C0000}"/>
    <cellStyle name="Normal 16 3 2 2 3" xfId="6466" xr:uid="{00000000-0005-0000-0000-0000734C0000}"/>
    <cellStyle name="Normal 16 3 2 2 3 2" xfId="19096" xr:uid="{00000000-0005-0000-0000-0000744C0000}"/>
    <cellStyle name="Normal 16 3 2 2 3 2 2" xfId="54312" xr:uid="{00000000-0005-0000-0000-0000754C0000}"/>
    <cellStyle name="Normal 16 3 2 2 3 3" xfId="41715" xr:uid="{00000000-0005-0000-0000-0000764C0000}"/>
    <cellStyle name="Normal 16 3 2 2 3 4" xfId="31701" xr:uid="{00000000-0005-0000-0000-0000774C0000}"/>
    <cellStyle name="Normal 16 3 2 2 4" xfId="7925" xr:uid="{00000000-0005-0000-0000-0000784C0000}"/>
    <cellStyle name="Normal 16 3 2 2 4 2" xfId="20550" xr:uid="{00000000-0005-0000-0000-0000794C0000}"/>
    <cellStyle name="Normal 16 3 2 2 4 2 2" xfId="55766" xr:uid="{00000000-0005-0000-0000-00007A4C0000}"/>
    <cellStyle name="Normal 16 3 2 2 4 3" xfId="43169" xr:uid="{00000000-0005-0000-0000-00007B4C0000}"/>
    <cellStyle name="Normal 16 3 2 2 4 4" xfId="33155" xr:uid="{00000000-0005-0000-0000-00007C4C0000}"/>
    <cellStyle name="Normal 16 3 2 2 5" xfId="9706" xr:uid="{00000000-0005-0000-0000-00007D4C0000}"/>
    <cellStyle name="Normal 16 3 2 2 5 2" xfId="22326" xr:uid="{00000000-0005-0000-0000-00007E4C0000}"/>
    <cellStyle name="Normal 16 3 2 2 5 2 2" xfId="57542" xr:uid="{00000000-0005-0000-0000-00007F4C0000}"/>
    <cellStyle name="Normal 16 3 2 2 5 3" xfId="44945" xr:uid="{00000000-0005-0000-0000-0000804C0000}"/>
    <cellStyle name="Normal 16 3 2 2 5 4" xfId="34931" xr:uid="{00000000-0005-0000-0000-0000814C0000}"/>
    <cellStyle name="Normal 16 3 2 2 6" xfId="11499" xr:uid="{00000000-0005-0000-0000-0000824C0000}"/>
    <cellStyle name="Normal 16 3 2 2 6 2" xfId="24102" xr:uid="{00000000-0005-0000-0000-0000834C0000}"/>
    <cellStyle name="Normal 16 3 2 2 6 2 2" xfId="59318" xr:uid="{00000000-0005-0000-0000-0000844C0000}"/>
    <cellStyle name="Normal 16 3 2 2 6 3" xfId="46721" xr:uid="{00000000-0005-0000-0000-0000854C0000}"/>
    <cellStyle name="Normal 16 3 2 2 6 4" xfId="36707" xr:uid="{00000000-0005-0000-0000-0000864C0000}"/>
    <cellStyle name="Normal 16 3 2 2 7" xfId="15866" xr:uid="{00000000-0005-0000-0000-0000874C0000}"/>
    <cellStyle name="Normal 16 3 2 2 7 2" xfId="51082" xr:uid="{00000000-0005-0000-0000-0000884C0000}"/>
    <cellStyle name="Normal 16 3 2 2 7 3" xfId="28471" xr:uid="{00000000-0005-0000-0000-0000894C0000}"/>
    <cellStyle name="Normal 16 3 2 2 8" xfId="12957" xr:uid="{00000000-0005-0000-0000-00008A4C0000}"/>
    <cellStyle name="Normal 16 3 2 2 8 2" xfId="48175" xr:uid="{00000000-0005-0000-0000-00008B4C0000}"/>
    <cellStyle name="Normal 16 3 2 2 9" xfId="38485" xr:uid="{00000000-0005-0000-0000-00008C4C0000}"/>
    <cellStyle name="Normal 16 3 2 3" xfId="3525" xr:uid="{00000000-0005-0000-0000-00008D4C0000}"/>
    <cellStyle name="Normal 16 3 2 3 10" xfId="27020" xr:uid="{00000000-0005-0000-0000-00008E4C0000}"/>
    <cellStyle name="Normal 16 3 2 3 11" xfId="61424" xr:uid="{00000000-0005-0000-0000-00008F4C0000}"/>
    <cellStyle name="Normal 16 3 2 3 2" xfId="5321" xr:uid="{00000000-0005-0000-0000-0000904C0000}"/>
    <cellStyle name="Normal 16 3 2 3 2 2" xfId="17967" xr:uid="{00000000-0005-0000-0000-0000914C0000}"/>
    <cellStyle name="Normal 16 3 2 3 2 2 2" xfId="53183" xr:uid="{00000000-0005-0000-0000-0000924C0000}"/>
    <cellStyle name="Normal 16 3 2 3 2 3" xfId="40586" xr:uid="{00000000-0005-0000-0000-0000934C0000}"/>
    <cellStyle name="Normal 16 3 2 3 2 4" xfId="30572" xr:uid="{00000000-0005-0000-0000-0000944C0000}"/>
    <cellStyle name="Normal 16 3 2 3 3" xfId="6791" xr:uid="{00000000-0005-0000-0000-0000954C0000}"/>
    <cellStyle name="Normal 16 3 2 3 3 2" xfId="19421" xr:uid="{00000000-0005-0000-0000-0000964C0000}"/>
    <cellStyle name="Normal 16 3 2 3 3 2 2" xfId="54637" xr:uid="{00000000-0005-0000-0000-0000974C0000}"/>
    <cellStyle name="Normal 16 3 2 3 3 3" xfId="42040" xr:uid="{00000000-0005-0000-0000-0000984C0000}"/>
    <cellStyle name="Normal 16 3 2 3 3 4" xfId="32026" xr:uid="{00000000-0005-0000-0000-0000994C0000}"/>
    <cellStyle name="Normal 16 3 2 3 4" xfId="8250" xr:uid="{00000000-0005-0000-0000-00009A4C0000}"/>
    <cellStyle name="Normal 16 3 2 3 4 2" xfId="20875" xr:uid="{00000000-0005-0000-0000-00009B4C0000}"/>
    <cellStyle name="Normal 16 3 2 3 4 2 2" xfId="56091" xr:uid="{00000000-0005-0000-0000-00009C4C0000}"/>
    <cellStyle name="Normal 16 3 2 3 4 3" xfId="43494" xr:uid="{00000000-0005-0000-0000-00009D4C0000}"/>
    <cellStyle name="Normal 16 3 2 3 4 4" xfId="33480" xr:uid="{00000000-0005-0000-0000-00009E4C0000}"/>
    <cellStyle name="Normal 16 3 2 3 5" xfId="10031" xr:uid="{00000000-0005-0000-0000-00009F4C0000}"/>
    <cellStyle name="Normal 16 3 2 3 5 2" xfId="22651" xr:uid="{00000000-0005-0000-0000-0000A04C0000}"/>
    <cellStyle name="Normal 16 3 2 3 5 2 2" xfId="57867" xr:uid="{00000000-0005-0000-0000-0000A14C0000}"/>
    <cellStyle name="Normal 16 3 2 3 5 3" xfId="45270" xr:uid="{00000000-0005-0000-0000-0000A24C0000}"/>
    <cellStyle name="Normal 16 3 2 3 5 4" xfId="35256" xr:uid="{00000000-0005-0000-0000-0000A34C0000}"/>
    <cellStyle name="Normal 16 3 2 3 6" xfId="11824" xr:uid="{00000000-0005-0000-0000-0000A44C0000}"/>
    <cellStyle name="Normal 16 3 2 3 6 2" xfId="24427" xr:uid="{00000000-0005-0000-0000-0000A54C0000}"/>
    <cellStyle name="Normal 16 3 2 3 6 2 2" xfId="59643" xr:uid="{00000000-0005-0000-0000-0000A64C0000}"/>
    <cellStyle name="Normal 16 3 2 3 6 3" xfId="47046" xr:uid="{00000000-0005-0000-0000-0000A74C0000}"/>
    <cellStyle name="Normal 16 3 2 3 6 4" xfId="37032" xr:uid="{00000000-0005-0000-0000-0000A84C0000}"/>
    <cellStyle name="Normal 16 3 2 3 7" xfId="16191" xr:uid="{00000000-0005-0000-0000-0000A94C0000}"/>
    <cellStyle name="Normal 16 3 2 3 7 2" xfId="51407" xr:uid="{00000000-0005-0000-0000-0000AA4C0000}"/>
    <cellStyle name="Normal 16 3 2 3 7 3" xfId="28796" xr:uid="{00000000-0005-0000-0000-0000AB4C0000}"/>
    <cellStyle name="Normal 16 3 2 3 8" xfId="14413" xr:uid="{00000000-0005-0000-0000-0000AC4C0000}"/>
    <cellStyle name="Normal 16 3 2 3 8 2" xfId="49631" xr:uid="{00000000-0005-0000-0000-0000AD4C0000}"/>
    <cellStyle name="Normal 16 3 2 3 9" xfId="38810" xr:uid="{00000000-0005-0000-0000-0000AE4C0000}"/>
    <cellStyle name="Normal 16 3 2 4" xfId="2687" xr:uid="{00000000-0005-0000-0000-0000AF4C0000}"/>
    <cellStyle name="Normal 16 3 2 4 10" xfId="26211" xr:uid="{00000000-0005-0000-0000-0000B04C0000}"/>
    <cellStyle name="Normal 16 3 2 4 11" xfId="60615" xr:uid="{00000000-0005-0000-0000-0000B14C0000}"/>
    <cellStyle name="Normal 16 3 2 4 2" xfId="4512" xr:uid="{00000000-0005-0000-0000-0000B24C0000}"/>
    <cellStyle name="Normal 16 3 2 4 2 2" xfId="17158" xr:uid="{00000000-0005-0000-0000-0000B34C0000}"/>
    <cellStyle name="Normal 16 3 2 4 2 2 2" xfId="52374" xr:uid="{00000000-0005-0000-0000-0000B44C0000}"/>
    <cellStyle name="Normal 16 3 2 4 2 3" xfId="39777" xr:uid="{00000000-0005-0000-0000-0000B54C0000}"/>
    <cellStyle name="Normal 16 3 2 4 2 4" xfId="29763" xr:uid="{00000000-0005-0000-0000-0000B64C0000}"/>
    <cellStyle name="Normal 16 3 2 4 3" xfId="5982" xr:uid="{00000000-0005-0000-0000-0000B74C0000}"/>
    <cellStyle name="Normal 16 3 2 4 3 2" xfId="18612" xr:uid="{00000000-0005-0000-0000-0000B84C0000}"/>
    <cellStyle name="Normal 16 3 2 4 3 2 2" xfId="53828" xr:uid="{00000000-0005-0000-0000-0000B94C0000}"/>
    <cellStyle name="Normal 16 3 2 4 3 3" xfId="41231" xr:uid="{00000000-0005-0000-0000-0000BA4C0000}"/>
    <cellStyle name="Normal 16 3 2 4 3 4" xfId="31217" xr:uid="{00000000-0005-0000-0000-0000BB4C0000}"/>
    <cellStyle name="Normal 16 3 2 4 4" xfId="7441" xr:uid="{00000000-0005-0000-0000-0000BC4C0000}"/>
    <cellStyle name="Normal 16 3 2 4 4 2" xfId="20066" xr:uid="{00000000-0005-0000-0000-0000BD4C0000}"/>
    <cellStyle name="Normal 16 3 2 4 4 2 2" xfId="55282" xr:uid="{00000000-0005-0000-0000-0000BE4C0000}"/>
    <cellStyle name="Normal 16 3 2 4 4 3" xfId="42685" xr:uid="{00000000-0005-0000-0000-0000BF4C0000}"/>
    <cellStyle name="Normal 16 3 2 4 4 4" xfId="32671" xr:uid="{00000000-0005-0000-0000-0000C04C0000}"/>
    <cellStyle name="Normal 16 3 2 4 5" xfId="9222" xr:uid="{00000000-0005-0000-0000-0000C14C0000}"/>
    <cellStyle name="Normal 16 3 2 4 5 2" xfId="21842" xr:uid="{00000000-0005-0000-0000-0000C24C0000}"/>
    <cellStyle name="Normal 16 3 2 4 5 2 2" xfId="57058" xr:uid="{00000000-0005-0000-0000-0000C34C0000}"/>
    <cellStyle name="Normal 16 3 2 4 5 3" xfId="44461" xr:uid="{00000000-0005-0000-0000-0000C44C0000}"/>
    <cellStyle name="Normal 16 3 2 4 5 4" xfId="34447" xr:uid="{00000000-0005-0000-0000-0000C54C0000}"/>
    <cellStyle name="Normal 16 3 2 4 6" xfId="11015" xr:uid="{00000000-0005-0000-0000-0000C64C0000}"/>
    <cellStyle name="Normal 16 3 2 4 6 2" xfId="23618" xr:uid="{00000000-0005-0000-0000-0000C74C0000}"/>
    <cellStyle name="Normal 16 3 2 4 6 2 2" xfId="58834" xr:uid="{00000000-0005-0000-0000-0000C84C0000}"/>
    <cellStyle name="Normal 16 3 2 4 6 3" xfId="46237" xr:uid="{00000000-0005-0000-0000-0000C94C0000}"/>
    <cellStyle name="Normal 16 3 2 4 6 4" xfId="36223" xr:uid="{00000000-0005-0000-0000-0000CA4C0000}"/>
    <cellStyle name="Normal 16 3 2 4 7" xfId="15382" xr:uid="{00000000-0005-0000-0000-0000CB4C0000}"/>
    <cellStyle name="Normal 16 3 2 4 7 2" xfId="50598" xr:uid="{00000000-0005-0000-0000-0000CC4C0000}"/>
    <cellStyle name="Normal 16 3 2 4 7 3" xfId="27987" xr:uid="{00000000-0005-0000-0000-0000CD4C0000}"/>
    <cellStyle name="Normal 16 3 2 4 8" xfId="13604" xr:uid="{00000000-0005-0000-0000-0000CE4C0000}"/>
    <cellStyle name="Normal 16 3 2 4 8 2" xfId="48822" xr:uid="{00000000-0005-0000-0000-0000CF4C0000}"/>
    <cellStyle name="Normal 16 3 2 4 9" xfId="38001" xr:uid="{00000000-0005-0000-0000-0000D04C0000}"/>
    <cellStyle name="Normal 16 3 2 5" xfId="3850" xr:uid="{00000000-0005-0000-0000-0000D14C0000}"/>
    <cellStyle name="Normal 16 3 2 5 2" xfId="8573" xr:uid="{00000000-0005-0000-0000-0000D24C0000}"/>
    <cellStyle name="Normal 16 3 2 5 2 2" xfId="21198" xr:uid="{00000000-0005-0000-0000-0000D34C0000}"/>
    <cellStyle name="Normal 16 3 2 5 2 2 2" xfId="56414" xr:uid="{00000000-0005-0000-0000-0000D44C0000}"/>
    <cellStyle name="Normal 16 3 2 5 2 3" xfId="43817" xr:uid="{00000000-0005-0000-0000-0000D54C0000}"/>
    <cellStyle name="Normal 16 3 2 5 2 4" xfId="33803" xr:uid="{00000000-0005-0000-0000-0000D64C0000}"/>
    <cellStyle name="Normal 16 3 2 5 3" xfId="10354" xr:uid="{00000000-0005-0000-0000-0000D74C0000}"/>
    <cellStyle name="Normal 16 3 2 5 3 2" xfId="22974" xr:uid="{00000000-0005-0000-0000-0000D84C0000}"/>
    <cellStyle name="Normal 16 3 2 5 3 2 2" xfId="58190" xr:uid="{00000000-0005-0000-0000-0000D94C0000}"/>
    <cellStyle name="Normal 16 3 2 5 3 3" xfId="45593" xr:uid="{00000000-0005-0000-0000-0000DA4C0000}"/>
    <cellStyle name="Normal 16 3 2 5 3 4" xfId="35579" xr:uid="{00000000-0005-0000-0000-0000DB4C0000}"/>
    <cellStyle name="Normal 16 3 2 5 4" xfId="12149" xr:uid="{00000000-0005-0000-0000-0000DC4C0000}"/>
    <cellStyle name="Normal 16 3 2 5 4 2" xfId="24750" xr:uid="{00000000-0005-0000-0000-0000DD4C0000}"/>
    <cellStyle name="Normal 16 3 2 5 4 2 2" xfId="59966" xr:uid="{00000000-0005-0000-0000-0000DE4C0000}"/>
    <cellStyle name="Normal 16 3 2 5 4 3" xfId="47369" xr:uid="{00000000-0005-0000-0000-0000DF4C0000}"/>
    <cellStyle name="Normal 16 3 2 5 4 4" xfId="37355" xr:uid="{00000000-0005-0000-0000-0000E04C0000}"/>
    <cellStyle name="Normal 16 3 2 5 5" xfId="16514" xr:uid="{00000000-0005-0000-0000-0000E14C0000}"/>
    <cellStyle name="Normal 16 3 2 5 5 2" xfId="51730" xr:uid="{00000000-0005-0000-0000-0000E24C0000}"/>
    <cellStyle name="Normal 16 3 2 5 5 3" xfId="29119" xr:uid="{00000000-0005-0000-0000-0000E34C0000}"/>
    <cellStyle name="Normal 16 3 2 5 6" xfId="14736" xr:uid="{00000000-0005-0000-0000-0000E44C0000}"/>
    <cellStyle name="Normal 16 3 2 5 6 2" xfId="49954" xr:uid="{00000000-0005-0000-0000-0000E54C0000}"/>
    <cellStyle name="Normal 16 3 2 5 7" xfId="39133" xr:uid="{00000000-0005-0000-0000-0000E64C0000}"/>
    <cellStyle name="Normal 16 3 2 5 8" xfId="27343" xr:uid="{00000000-0005-0000-0000-0000E74C0000}"/>
    <cellStyle name="Normal 16 3 2 6" xfId="4190" xr:uid="{00000000-0005-0000-0000-0000E84C0000}"/>
    <cellStyle name="Normal 16 3 2 6 2" xfId="16836" xr:uid="{00000000-0005-0000-0000-0000E94C0000}"/>
    <cellStyle name="Normal 16 3 2 6 2 2" xfId="52052" xr:uid="{00000000-0005-0000-0000-0000EA4C0000}"/>
    <cellStyle name="Normal 16 3 2 6 2 3" xfId="29441" xr:uid="{00000000-0005-0000-0000-0000EB4C0000}"/>
    <cellStyle name="Normal 16 3 2 6 3" xfId="13282" xr:uid="{00000000-0005-0000-0000-0000EC4C0000}"/>
    <cellStyle name="Normal 16 3 2 6 3 2" xfId="48500" xr:uid="{00000000-0005-0000-0000-0000ED4C0000}"/>
    <cellStyle name="Normal 16 3 2 6 4" xfId="39455" xr:uid="{00000000-0005-0000-0000-0000EE4C0000}"/>
    <cellStyle name="Normal 16 3 2 6 5" xfId="25889" xr:uid="{00000000-0005-0000-0000-0000EF4C0000}"/>
    <cellStyle name="Normal 16 3 2 7" xfId="5660" xr:uid="{00000000-0005-0000-0000-0000F04C0000}"/>
    <cellStyle name="Normal 16 3 2 7 2" xfId="18290" xr:uid="{00000000-0005-0000-0000-0000F14C0000}"/>
    <cellStyle name="Normal 16 3 2 7 2 2" xfId="53506" xr:uid="{00000000-0005-0000-0000-0000F24C0000}"/>
    <cellStyle name="Normal 16 3 2 7 3" xfId="40909" xr:uid="{00000000-0005-0000-0000-0000F34C0000}"/>
    <cellStyle name="Normal 16 3 2 7 4" xfId="30895" xr:uid="{00000000-0005-0000-0000-0000F44C0000}"/>
    <cellStyle name="Normal 16 3 2 8" xfId="7119" xr:uid="{00000000-0005-0000-0000-0000F54C0000}"/>
    <cellStyle name="Normal 16 3 2 8 2" xfId="19744" xr:uid="{00000000-0005-0000-0000-0000F64C0000}"/>
    <cellStyle name="Normal 16 3 2 8 2 2" xfId="54960" xr:uid="{00000000-0005-0000-0000-0000F74C0000}"/>
    <cellStyle name="Normal 16 3 2 8 3" xfId="42363" xr:uid="{00000000-0005-0000-0000-0000F84C0000}"/>
    <cellStyle name="Normal 16 3 2 8 4" xfId="32349" xr:uid="{00000000-0005-0000-0000-0000F94C0000}"/>
    <cellStyle name="Normal 16 3 2 9" xfId="8900" xr:uid="{00000000-0005-0000-0000-0000FA4C0000}"/>
    <cellStyle name="Normal 16 3 2 9 2" xfId="21520" xr:uid="{00000000-0005-0000-0000-0000FB4C0000}"/>
    <cellStyle name="Normal 16 3 2 9 2 2" xfId="56736" xr:uid="{00000000-0005-0000-0000-0000FC4C0000}"/>
    <cellStyle name="Normal 16 3 2 9 3" xfId="44139" xr:uid="{00000000-0005-0000-0000-0000FD4C0000}"/>
    <cellStyle name="Normal 16 3 2 9 4" xfId="34125" xr:uid="{00000000-0005-0000-0000-0000FE4C0000}"/>
    <cellStyle name="Normal 16 3 3" xfId="3035" xr:uid="{00000000-0005-0000-0000-0000FF4C0000}"/>
    <cellStyle name="Normal 16 3 3 10" xfId="25407" xr:uid="{00000000-0005-0000-0000-0000004D0000}"/>
    <cellStyle name="Normal 16 3 3 11" xfId="60942" xr:uid="{00000000-0005-0000-0000-0000014D0000}"/>
    <cellStyle name="Normal 16 3 3 2" xfId="4839" xr:uid="{00000000-0005-0000-0000-0000024D0000}"/>
    <cellStyle name="Normal 16 3 3 2 2" xfId="17485" xr:uid="{00000000-0005-0000-0000-0000034D0000}"/>
    <cellStyle name="Normal 16 3 3 2 2 2" xfId="52701" xr:uid="{00000000-0005-0000-0000-0000044D0000}"/>
    <cellStyle name="Normal 16 3 3 2 2 3" xfId="30090" xr:uid="{00000000-0005-0000-0000-0000054D0000}"/>
    <cellStyle name="Normal 16 3 3 2 3" xfId="13931" xr:uid="{00000000-0005-0000-0000-0000064D0000}"/>
    <cellStyle name="Normal 16 3 3 2 3 2" xfId="49149" xr:uid="{00000000-0005-0000-0000-0000074D0000}"/>
    <cellStyle name="Normal 16 3 3 2 4" xfId="40104" xr:uid="{00000000-0005-0000-0000-0000084D0000}"/>
    <cellStyle name="Normal 16 3 3 2 5" xfId="26538" xr:uid="{00000000-0005-0000-0000-0000094D0000}"/>
    <cellStyle name="Normal 16 3 3 3" xfId="6309" xr:uid="{00000000-0005-0000-0000-00000A4D0000}"/>
    <cellStyle name="Normal 16 3 3 3 2" xfId="18939" xr:uid="{00000000-0005-0000-0000-00000B4D0000}"/>
    <cellStyle name="Normal 16 3 3 3 2 2" xfId="54155" xr:uid="{00000000-0005-0000-0000-00000C4D0000}"/>
    <cellStyle name="Normal 16 3 3 3 3" xfId="41558" xr:uid="{00000000-0005-0000-0000-00000D4D0000}"/>
    <cellStyle name="Normal 16 3 3 3 4" xfId="31544" xr:uid="{00000000-0005-0000-0000-00000E4D0000}"/>
    <cellStyle name="Normal 16 3 3 4" xfId="7768" xr:uid="{00000000-0005-0000-0000-00000F4D0000}"/>
    <cellStyle name="Normal 16 3 3 4 2" xfId="20393" xr:uid="{00000000-0005-0000-0000-0000104D0000}"/>
    <cellStyle name="Normal 16 3 3 4 2 2" xfId="55609" xr:uid="{00000000-0005-0000-0000-0000114D0000}"/>
    <cellStyle name="Normal 16 3 3 4 3" xfId="43012" xr:uid="{00000000-0005-0000-0000-0000124D0000}"/>
    <cellStyle name="Normal 16 3 3 4 4" xfId="32998" xr:uid="{00000000-0005-0000-0000-0000134D0000}"/>
    <cellStyle name="Normal 16 3 3 5" xfId="9549" xr:uid="{00000000-0005-0000-0000-0000144D0000}"/>
    <cellStyle name="Normal 16 3 3 5 2" xfId="22169" xr:uid="{00000000-0005-0000-0000-0000154D0000}"/>
    <cellStyle name="Normal 16 3 3 5 2 2" xfId="57385" xr:uid="{00000000-0005-0000-0000-0000164D0000}"/>
    <cellStyle name="Normal 16 3 3 5 3" xfId="44788" xr:uid="{00000000-0005-0000-0000-0000174D0000}"/>
    <cellStyle name="Normal 16 3 3 5 4" xfId="34774" xr:uid="{00000000-0005-0000-0000-0000184D0000}"/>
    <cellStyle name="Normal 16 3 3 6" xfId="11342" xr:uid="{00000000-0005-0000-0000-0000194D0000}"/>
    <cellStyle name="Normal 16 3 3 6 2" xfId="23945" xr:uid="{00000000-0005-0000-0000-00001A4D0000}"/>
    <cellStyle name="Normal 16 3 3 6 2 2" xfId="59161" xr:uid="{00000000-0005-0000-0000-00001B4D0000}"/>
    <cellStyle name="Normal 16 3 3 6 3" xfId="46564" xr:uid="{00000000-0005-0000-0000-00001C4D0000}"/>
    <cellStyle name="Normal 16 3 3 6 4" xfId="36550" xr:uid="{00000000-0005-0000-0000-00001D4D0000}"/>
    <cellStyle name="Normal 16 3 3 7" xfId="15709" xr:uid="{00000000-0005-0000-0000-00001E4D0000}"/>
    <cellStyle name="Normal 16 3 3 7 2" xfId="50925" xr:uid="{00000000-0005-0000-0000-00001F4D0000}"/>
    <cellStyle name="Normal 16 3 3 7 3" xfId="28314" xr:uid="{00000000-0005-0000-0000-0000204D0000}"/>
    <cellStyle name="Normal 16 3 3 8" xfId="12800" xr:uid="{00000000-0005-0000-0000-0000214D0000}"/>
    <cellStyle name="Normal 16 3 3 8 2" xfId="48018" xr:uid="{00000000-0005-0000-0000-0000224D0000}"/>
    <cellStyle name="Normal 16 3 3 9" xfId="38328" xr:uid="{00000000-0005-0000-0000-0000234D0000}"/>
    <cellStyle name="Normal 16 3 4" xfId="2863" xr:uid="{00000000-0005-0000-0000-0000244D0000}"/>
    <cellStyle name="Normal 16 3 4 10" xfId="25248" xr:uid="{00000000-0005-0000-0000-0000254D0000}"/>
    <cellStyle name="Normal 16 3 4 11" xfId="60783" xr:uid="{00000000-0005-0000-0000-0000264D0000}"/>
    <cellStyle name="Normal 16 3 4 2" xfId="4680" xr:uid="{00000000-0005-0000-0000-0000274D0000}"/>
    <cellStyle name="Normal 16 3 4 2 2" xfId="17326" xr:uid="{00000000-0005-0000-0000-0000284D0000}"/>
    <cellStyle name="Normal 16 3 4 2 2 2" xfId="52542" xr:uid="{00000000-0005-0000-0000-0000294D0000}"/>
    <cellStyle name="Normal 16 3 4 2 2 3" xfId="29931" xr:uid="{00000000-0005-0000-0000-00002A4D0000}"/>
    <cellStyle name="Normal 16 3 4 2 3" xfId="13772" xr:uid="{00000000-0005-0000-0000-00002B4D0000}"/>
    <cellStyle name="Normal 16 3 4 2 3 2" xfId="48990" xr:uid="{00000000-0005-0000-0000-00002C4D0000}"/>
    <cellStyle name="Normal 16 3 4 2 4" xfId="39945" xr:uid="{00000000-0005-0000-0000-00002D4D0000}"/>
    <cellStyle name="Normal 16 3 4 2 5" xfId="26379" xr:uid="{00000000-0005-0000-0000-00002E4D0000}"/>
    <cellStyle name="Normal 16 3 4 3" xfId="6150" xr:uid="{00000000-0005-0000-0000-00002F4D0000}"/>
    <cellStyle name="Normal 16 3 4 3 2" xfId="18780" xr:uid="{00000000-0005-0000-0000-0000304D0000}"/>
    <cellStyle name="Normal 16 3 4 3 2 2" xfId="53996" xr:uid="{00000000-0005-0000-0000-0000314D0000}"/>
    <cellStyle name="Normal 16 3 4 3 3" xfId="41399" xr:uid="{00000000-0005-0000-0000-0000324D0000}"/>
    <cellStyle name="Normal 16 3 4 3 4" xfId="31385" xr:uid="{00000000-0005-0000-0000-0000334D0000}"/>
    <cellStyle name="Normal 16 3 4 4" xfId="7609" xr:uid="{00000000-0005-0000-0000-0000344D0000}"/>
    <cellStyle name="Normal 16 3 4 4 2" xfId="20234" xr:uid="{00000000-0005-0000-0000-0000354D0000}"/>
    <cellStyle name="Normal 16 3 4 4 2 2" xfId="55450" xr:uid="{00000000-0005-0000-0000-0000364D0000}"/>
    <cellStyle name="Normal 16 3 4 4 3" xfId="42853" xr:uid="{00000000-0005-0000-0000-0000374D0000}"/>
    <cellStyle name="Normal 16 3 4 4 4" xfId="32839" xr:uid="{00000000-0005-0000-0000-0000384D0000}"/>
    <cellStyle name="Normal 16 3 4 5" xfId="9390" xr:uid="{00000000-0005-0000-0000-0000394D0000}"/>
    <cellStyle name="Normal 16 3 4 5 2" xfId="22010" xr:uid="{00000000-0005-0000-0000-00003A4D0000}"/>
    <cellStyle name="Normal 16 3 4 5 2 2" xfId="57226" xr:uid="{00000000-0005-0000-0000-00003B4D0000}"/>
    <cellStyle name="Normal 16 3 4 5 3" xfId="44629" xr:uid="{00000000-0005-0000-0000-00003C4D0000}"/>
    <cellStyle name="Normal 16 3 4 5 4" xfId="34615" xr:uid="{00000000-0005-0000-0000-00003D4D0000}"/>
    <cellStyle name="Normal 16 3 4 6" xfId="11183" xr:uid="{00000000-0005-0000-0000-00003E4D0000}"/>
    <cellStyle name="Normal 16 3 4 6 2" xfId="23786" xr:uid="{00000000-0005-0000-0000-00003F4D0000}"/>
    <cellStyle name="Normal 16 3 4 6 2 2" xfId="59002" xr:uid="{00000000-0005-0000-0000-0000404D0000}"/>
    <cellStyle name="Normal 16 3 4 6 3" xfId="46405" xr:uid="{00000000-0005-0000-0000-0000414D0000}"/>
    <cellStyle name="Normal 16 3 4 6 4" xfId="36391" xr:uid="{00000000-0005-0000-0000-0000424D0000}"/>
    <cellStyle name="Normal 16 3 4 7" xfId="15550" xr:uid="{00000000-0005-0000-0000-0000434D0000}"/>
    <cellStyle name="Normal 16 3 4 7 2" xfId="50766" xr:uid="{00000000-0005-0000-0000-0000444D0000}"/>
    <cellStyle name="Normal 16 3 4 7 3" xfId="28155" xr:uid="{00000000-0005-0000-0000-0000454D0000}"/>
    <cellStyle name="Normal 16 3 4 8" xfId="12641" xr:uid="{00000000-0005-0000-0000-0000464D0000}"/>
    <cellStyle name="Normal 16 3 4 8 2" xfId="47859" xr:uid="{00000000-0005-0000-0000-0000474D0000}"/>
    <cellStyle name="Normal 16 3 4 9" xfId="38169" xr:uid="{00000000-0005-0000-0000-0000484D0000}"/>
    <cellStyle name="Normal 16 3 5" xfId="3371" xr:uid="{00000000-0005-0000-0000-0000494D0000}"/>
    <cellStyle name="Normal 16 3 5 10" xfId="26866" xr:uid="{00000000-0005-0000-0000-00004A4D0000}"/>
    <cellStyle name="Normal 16 3 5 11" xfId="61270" xr:uid="{00000000-0005-0000-0000-00004B4D0000}"/>
    <cellStyle name="Normal 16 3 5 2" xfId="5167" xr:uid="{00000000-0005-0000-0000-00004C4D0000}"/>
    <cellStyle name="Normal 16 3 5 2 2" xfId="17813" xr:uid="{00000000-0005-0000-0000-00004D4D0000}"/>
    <cellStyle name="Normal 16 3 5 2 2 2" xfId="53029" xr:uid="{00000000-0005-0000-0000-00004E4D0000}"/>
    <cellStyle name="Normal 16 3 5 2 3" xfId="40432" xr:uid="{00000000-0005-0000-0000-00004F4D0000}"/>
    <cellStyle name="Normal 16 3 5 2 4" xfId="30418" xr:uid="{00000000-0005-0000-0000-0000504D0000}"/>
    <cellStyle name="Normal 16 3 5 3" xfId="6637" xr:uid="{00000000-0005-0000-0000-0000514D0000}"/>
    <cellStyle name="Normal 16 3 5 3 2" xfId="19267" xr:uid="{00000000-0005-0000-0000-0000524D0000}"/>
    <cellStyle name="Normal 16 3 5 3 2 2" xfId="54483" xr:uid="{00000000-0005-0000-0000-0000534D0000}"/>
    <cellStyle name="Normal 16 3 5 3 3" xfId="41886" xr:uid="{00000000-0005-0000-0000-0000544D0000}"/>
    <cellStyle name="Normal 16 3 5 3 4" xfId="31872" xr:uid="{00000000-0005-0000-0000-0000554D0000}"/>
    <cellStyle name="Normal 16 3 5 4" xfId="8096" xr:uid="{00000000-0005-0000-0000-0000564D0000}"/>
    <cellStyle name="Normal 16 3 5 4 2" xfId="20721" xr:uid="{00000000-0005-0000-0000-0000574D0000}"/>
    <cellStyle name="Normal 16 3 5 4 2 2" xfId="55937" xr:uid="{00000000-0005-0000-0000-0000584D0000}"/>
    <cellStyle name="Normal 16 3 5 4 3" xfId="43340" xr:uid="{00000000-0005-0000-0000-0000594D0000}"/>
    <cellStyle name="Normal 16 3 5 4 4" xfId="33326" xr:uid="{00000000-0005-0000-0000-00005A4D0000}"/>
    <cellStyle name="Normal 16 3 5 5" xfId="9877" xr:uid="{00000000-0005-0000-0000-00005B4D0000}"/>
    <cellStyle name="Normal 16 3 5 5 2" xfId="22497" xr:uid="{00000000-0005-0000-0000-00005C4D0000}"/>
    <cellStyle name="Normal 16 3 5 5 2 2" xfId="57713" xr:uid="{00000000-0005-0000-0000-00005D4D0000}"/>
    <cellStyle name="Normal 16 3 5 5 3" xfId="45116" xr:uid="{00000000-0005-0000-0000-00005E4D0000}"/>
    <cellStyle name="Normal 16 3 5 5 4" xfId="35102" xr:uid="{00000000-0005-0000-0000-00005F4D0000}"/>
    <cellStyle name="Normal 16 3 5 6" xfId="11670" xr:uid="{00000000-0005-0000-0000-0000604D0000}"/>
    <cellStyle name="Normal 16 3 5 6 2" xfId="24273" xr:uid="{00000000-0005-0000-0000-0000614D0000}"/>
    <cellStyle name="Normal 16 3 5 6 2 2" xfId="59489" xr:uid="{00000000-0005-0000-0000-0000624D0000}"/>
    <cellStyle name="Normal 16 3 5 6 3" xfId="46892" xr:uid="{00000000-0005-0000-0000-0000634D0000}"/>
    <cellStyle name="Normal 16 3 5 6 4" xfId="36878" xr:uid="{00000000-0005-0000-0000-0000644D0000}"/>
    <cellStyle name="Normal 16 3 5 7" xfId="16037" xr:uid="{00000000-0005-0000-0000-0000654D0000}"/>
    <cellStyle name="Normal 16 3 5 7 2" xfId="51253" xr:uid="{00000000-0005-0000-0000-0000664D0000}"/>
    <cellStyle name="Normal 16 3 5 7 3" xfId="28642" xr:uid="{00000000-0005-0000-0000-0000674D0000}"/>
    <cellStyle name="Normal 16 3 5 8" xfId="14259" xr:uid="{00000000-0005-0000-0000-0000684D0000}"/>
    <cellStyle name="Normal 16 3 5 8 2" xfId="49477" xr:uid="{00000000-0005-0000-0000-0000694D0000}"/>
    <cellStyle name="Normal 16 3 5 9" xfId="38656" xr:uid="{00000000-0005-0000-0000-00006A4D0000}"/>
    <cellStyle name="Normal 16 3 6" xfId="2532" xr:uid="{00000000-0005-0000-0000-00006B4D0000}"/>
    <cellStyle name="Normal 16 3 6 10" xfId="26057" xr:uid="{00000000-0005-0000-0000-00006C4D0000}"/>
    <cellStyle name="Normal 16 3 6 11" xfId="60461" xr:uid="{00000000-0005-0000-0000-00006D4D0000}"/>
    <cellStyle name="Normal 16 3 6 2" xfId="4358" xr:uid="{00000000-0005-0000-0000-00006E4D0000}"/>
    <cellStyle name="Normal 16 3 6 2 2" xfId="17004" xr:uid="{00000000-0005-0000-0000-00006F4D0000}"/>
    <cellStyle name="Normal 16 3 6 2 2 2" xfId="52220" xr:uid="{00000000-0005-0000-0000-0000704D0000}"/>
    <cellStyle name="Normal 16 3 6 2 3" xfId="39623" xr:uid="{00000000-0005-0000-0000-0000714D0000}"/>
    <cellStyle name="Normal 16 3 6 2 4" xfId="29609" xr:uid="{00000000-0005-0000-0000-0000724D0000}"/>
    <cellStyle name="Normal 16 3 6 3" xfId="5828" xr:uid="{00000000-0005-0000-0000-0000734D0000}"/>
    <cellStyle name="Normal 16 3 6 3 2" xfId="18458" xr:uid="{00000000-0005-0000-0000-0000744D0000}"/>
    <cellStyle name="Normal 16 3 6 3 2 2" xfId="53674" xr:uid="{00000000-0005-0000-0000-0000754D0000}"/>
    <cellStyle name="Normal 16 3 6 3 3" xfId="41077" xr:uid="{00000000-0005-0000-0000-0000764D0000}"/>
    <cellStyle name="Normal 16 3 6 3 4" xfId="31063" xr:uid="{00000000-0005-0000-0000-0000774D0000}"/>
    <cellStyle name="Normal 16 3 6 4" xfId="7287" xr:uid="{00000000-0005-0000-0000-0000784D0000}"/>
    <cellStyle name="Normal 16 3 6 4 2" xfId="19912" xr:uid="{00000000-0005-0000-0000-0000794D0000}"/>
    <cellStyle name="Normal 16 3 6 4 2 2" xfId="55128" xr:uid="{00000000-0005-0000-0000-00007A4D0000}"/>
    <cellStyle name="Normal 16 3 6 4 3" xfId="42531" xr:uid="{00000000-0005-0000-0000-00007B4D0000}"/>
    <cellStyle name="Normal 16 3 6 4 4" xfId="32517" xr:uid="{00000000-0005-0000-0000-00007C4D0000}"/>
    <cellStyle name="Normal 16 3 6 5" xfId="9068" xr:uid="{00000000-0005-0000-0000-00007D4D0000}"/>
    <cellStyle name="Normal 16 3 6 5 2" xfId="21688" xr:uid="{00000000-0005-0000-0000-00007E4D0000}"/>
    <cellStyle name="Normal 16 3 6 5 2 2" xfId="56904" xr:uid="{00000000-0005-0000-0000-00007F4D0000}"/>
    <cellStyle name="Normal 16 3 6 5 3" xfId="44307" xr:uid="{00000000-0005-0000-0000-0000804D0000}"/>
    <cellStyle name="Normal 16 3 6 5 4" xfId="34293" xr:uid="{00000000-0005-0000-0000-0000814D0000}"/>
    <cellStyle name="Normal 16 3 6 6" xfId="10861" xr:uid="{00000000-0005-0000-0000-0000824D0000}"/>
    <cellStyle name="Normal 16 3 6 6 2" xfId="23464" xr:uid="{00000000-0005-0000-0000-0000834D0000}"/>
    <cellStyle name="Normal 16 3 6 6 2 2" xfId="58680" xr:uid="{00000000-0005-0000-0000-0000844D0000}"/>
    <cellStyle name="Normal 16 3 6 6 3" xfId="46083" xr:uid="{00000000-0005-0000-0000-0000854D0000}"/>
    <cellStyle name="Normal 16 3 6 6 4" xfId="36069" xr:uid="{00000000-0005-0000-0000-0000864D0000}"/>
    <cellStyle name="Normal 16 3 6 7" xfId="15228" xr:uid="{00000000-0005-0000-0000-0000874D0000}"/>
    <cellStyle name="Normal 16 3 6 7 2" xfId="50444" xr:uid="{00000000-0005-0000-0000-0000884D0000}"/>
    <cellStyle name="Normal 16 3 6 7 3" xfId="27833" xr:uid="{00000000-0005-0000-0000-0000894D0000}"/>
    <cellStyle name="Normal 16 3 6 8" xfId="13450" xr:uid="{00000000-0005-0000-0000-00008A4D0000}"/>
    <cellStyle name="Normal 16 3 6 8 2" xfId="48668" xr:uid="{00000000-0005-0000-0000-00008B4D0000}"/>
    <cellStyle name="Normal 16 3 6 9" xfId="37847" xr:uid="{00000000-0005-0000-0000-00008C4D0000}"/>
    <cellStyle name="Normal 16 3 7" xfId="3695" xr:uid="{00000000-0005-0000-0000-00008D4D0000}"/>
    <cellStyle name="Normal 16 3 7 2" xfId="8419" xr:uid="{00000000-0005-0000-0000-00008E4D0000}"/>
    <cellStyle name="Normal 16 3 7 2 2" xfId="21044" xr:uid="{00000000-0005-0000-0000-00008F4D0000}"/>
    <cellStyle name="Normal 16 3 7 2 2 2" xfId="56260" xr:uid="{00000000-0005-0000-0000-0000904D0000}"/>
    <cellStyle name="Normal 16 3 7 2 3" xfId="43663" xr:uid="{00000000-0005-0000-0000-0000914D0000}"/>
    <cellStyle name="Normal 16 3 7 2 4" xfId="33649" xr:uid="{00000000-0005-0000-0000-0000924D0000}"/>
    <cellStyle name="Normal 16 3 7 3" xfId="10200" xr:uid="{00000000-0005-0000-0000-0000934D0000}"/>
    <cellStyle name="Normal 16 3 7 3 2" xfId="22820" xr:uid="{00000000-0005-0000-0000-0000944D0000}"/>
    <cellStyle name="Normal 16 3 7 3 2 2" xfId="58036" xr:uid="{00000000-0005-0000-0000-0000954D0000}"/>
    <cellStyle name="Normal 16 3 7 3 3" xfId="45439" xr:uid="{00000000-0005-0000-0000-0000964D0000}"/>
    <cellStyle name="Normal 16 3 7 3 4" xfId="35425" xr:uid="{00000000-0005-0000-0000-0000974D0000}"/>
    <cellStyle name="Normal 16 3 7 4" xfId="11995" xr:uid="{00000000-0005-0000-0000-0000984D0000}"/>
    <cellStyle name="Normal 16 3 7 4 2" xfId="24596" xr:uid="{00000000-0005-0000-0000-0000994D0000}"/>
    <cellStyle name="Normal 16 3 7 4 2 2" xfId="59812" xr:uid="{00000000-0005-0000-0000-00009A4D0000}"/>
    <cellStyle name="Normal 16 3 7 4 3" xfId="47215" xr:uid="{00000000-0005-0000-0000-00009B4D0000}"/>
    <cellStyle name="Normal 16 3 7 4 4" xfId="37201" xr:uid="{00000000-0005-0000-0000-00009C4D0000}"/>
    <cellStyle name="Normal 16 3 7 5" xfId="16360" xr:uid="{00000000-0005-0000-0000-00009D4D0000}"/>
    <cellStyle name="Normal 16 3 7 5 2" xfId="51576" xr:uid="{00000000-0005-0000-0000-00009E4D0000}"/>
    <cellStyle name="Normal 16 3 7 5 3" xfId="28965" xr:uid="{00000000-0005-0000-0000-00009F4D0000}"/>
    <cellStyle name="Normal 16 3 7 6" xfId="14582" xr:uid="{00000000-0005-0000-0000-0000A04D0000}"/>
    <cellStyle name="Normal 16 3 7 6 2" xfId="49800" xr:uid="{00000000-0005-0000-0000-0000A14D0000}"/>
    <cellStyle name="Normal 16 3 7 7" xfId="38979" xr:uid="{00000000-0005-0000-0000-0000A24D0000}"/>
    <cellStyle name="Normal 16 3 7 8" xfId="27189" xr:uid="{00000000-0005-0000-0000-0000A34D0000}"/>
    <cellStyle name="Normal 16 3 8" xfId="4031" xr:uid="{00000000-0005-0000-0000-0000A44D0000}"/>
    <cellStyle name="Normal 16 3 8 2" xfId="16682" xr:uid="{00000000-0005-0000-0000-0000A54D0000}"/>
    <cellStyle name="Normal 16 3 8 2 2" xfId="51898" xr:uid="{00000000-0005-0000-0000-0000A64D0000}"/>
    <cellStyle name="Normal 16 3 8 2 3" xfId="29287" xr:uid="{00000000-0005-0000-0000-0000A74D0000}"/>
    <cellStyle name="Normal 16 3 8 3" xfId="13128" xr:uid="{00000000-0005-0000-0000-0000A84D0000}"/>
    <cellStyle name="Normal 16 3 8 3 2" xfId="48346" xr:uid="{00000000-0005-0000-0000-0000A94D0000}"/>
    <cellStyle name="Normal 16 3 8 4" xfId="39301" xr:uid="{00000000-0005-0000-0000-0000AA4D0000}"/>
    <cellStyle name="Normal 16 3 8 5" xfId="25735" xr:uid="{00000000-0005-0000-0000-0000AB4D0000}"/>
    <cellStyle name="Normal 16 3 9" xfId="5506" xr:uid="{00000000-0005-0000-0000-0000AC4D0000}"/>
    <cellStyle name="Normal 16 3 9 2" xfId="18136" xr:uid="{00000000-0005-0000-0000-0000AD4D0000}"/>
    <cellStyle name="Normal 16 3 9 2 2" xfId="53352" xr:uid="{00000000-0005-0000-0000-0000AE4D0000}"/>
    <cellStyle name="Normal 16 3 9 3" xfId="40755" xr:uid="{00000000-0005-0000-0000-0000AF4D0000}"/>
    <cellStyle name="Normal 16 3 9 4" xfId="30741" xr:uid="{00000000-0005-0000-0000-0000B04D0000}"/>
    <cellStyle name="Normal 16 4" xfId="1054" xr:uid="{00000000-0005-0000-0000-0000B14D0000}"/>
    <cellStyle name="Normal 16 4 10" xfId="10557" xr:uid="{00000000-0005-0000-0000-0000B24D0000}"/>
    <cellStyle name="Normal 16 4 10 2" xfId="23168" xr:uid="{00000000-0005-0000-0000-0000B34D0000}"/>
    <cellStyle name="Normal 16 4 10 2 2" xfId="58384" xr:uid="{00000000-0005-0000-0000-0000B44D0000}"/>
    <cellStyle name="Normal 16 4 10 3" xfId="45787" xr:uid="{00000000-0005-0000-0000-0000B54D0000}"/>
    <cellStyle name="Normal 16 4 10 4" xfId="35773" xr:uid="{00000000-0005-0000-0000-0000B64D0000}"/>
    <cellStyle name="Normal 16 4 11" xfId="14986" xr:uid="{00000000-0005-0000-0000-0000B74D0000}"/>
    <cellStyle name="Normal 16 4 11 2" xfId="50202" xr:uid="{00000000-0005-0000-0000-0000B84D0000}"/>
    <cellStyle name="Normal 16 4 11 3" xfId="27591" xr:uid="{00000000-0005-0000-0000-0000B94D0000}"/>
    <cellStyle name="Normal 16 4 12" xfId="12399" xr:uid="{00000000-0005-0000-0000-0000BA4D0000}"/>
    <cellStyle name="Normal 16 4 12 2" xfId="47617" xr:uid="{00000000-0005-0000-0000-0000BB4D0000}"/>
    <cellStyle name="Normal 16 4 13" xfId="37605" xr:uid="{00000000-0005-0000-0000-0000BC4D0000}"/>
    <cellStyle name="Normal 16 4 14" xfId="25006" xr:uid="{00000000-0005-0000-0000-0000BD4D0000}"/>
    <cellStyle name="Normal 16 4 15" xfId="60219" xr:uid="{00000000-0005-0000-0000-0000BE4D0000}"/>
    <cellStyle name="Normal 16 4 2" xfId="3122" xr:uid="{00000000-0005-0000-0000-0000BF4D0000}"/>
    <cellStyle name="Normal 16 4 2 10" xfId="25490" xr:uid="{00000000-0005-0000-0000-0000C04D0000}"/>
    <cellStyle name="Normal 16 4 2 11" xfId="61025" xr:uid="{00000000-0005-0000-0000-0000C14D0000}"/>
    <cellStyle name="Normal 16 4 2 2" xfId="4922" xr:uid="{00000000-0005-0000-0000-0000C24D0000}"/>
    <cellStyle name="Normal 16 4 2 2 2" xfId="17568" xr:uid="{00000000-0005-0000-0000-0000C34D0000}"/>
    <cellStyle name="Normal 16 4 2 2 2 2" xfId="52784" xr:uid="{00000000-0005-0000-0000-0000C44D0000}"/>
    <cellStyle name="Normal 16 4 2 2 2 3" xfId="30173" xr:uid="{00000000-0005-0000-0000-0000C54D0000}"/>
    <cellStyle name="Normal 16 4 2 2 3" xfId="14014" xr:uid="{00000000-0005-0000-0000-0000C64D0000}"/>
    <cellStyle name="Normal 16 4 2 2 3 2" xfId="49232" xr:uid="{00000000-0005-0000-0000-0000C74D0000}"/>
    <cellStyle name="Normal 16 4 2 2 4" xfId="40187" xr:uid="{00000000-0005-0000-0000-0000C84D0000}"/>
    <cellStyle name="Normal 16 4 2 2 5" xfId="26621" xr:uid="{00000000-0005-0000-0000-0000C94D0000}"/>
    <cellStyle name="Normal 16 4 2 3" xfId="6392" xr:uid="{00000000-0005-0000-0000-0000CA4D0000}"/>
    <cellStyle name="Normal 16 4 2 3 2" xfId="19022" xr:uid="{00000000-0005-0000-0000-0000CB4D0000}"/>
    <cellStyle name="Normal 16 4 2 3 2 2" xfId="54238" xr:uid="{00000000-0005-0000-0000-0000CC4D0000}"/>
    <cellStyle name="Normal 16 4 2 3 3" xfId="41641" xr:uid="{00000000-0005-0000-0000-0000CD4D0000}"/>
    <cellStyle name="Normal 16 4 2 3 4" xfId="31627" xr:uid="{00000000-0005-0000-0000-0000CE4D0000}"/>
    <cellStyle name="Normal 16 4 2 4" xfId="7851" xr:uid="{00000000-0005-0000-0000-0000CF4D0000}"/>
    <cellStyle name="Normal 16 4 2 4 2" xfId="20476" xr:uid="{00000000-0005-0000-0000-0000D04D0000}"/>
    <cellStyle name="Normal 16 4 2 4 2 2" xfId="55692" xr:uid="{00000000-0005-0000-0000-0000D14D0000}"/>
    <cellStyle name="Normal 16 4 2 4 3" xfId="43095" xr:uid="{00000000-0005-0000-0000-0000D24D0000}"/>
    <cellStyle name="Normal 16 4 2 4 4" xfId="33081" xr:uid="{00000000-0005-0000-0000-0000D34D0000}"/>
    <cellStyle name="Normal 16 4 2 5" xfId="9632" xr:uid="{00000000-0005-0000-0000-0000D44D0000}"/>
    <cellStyle name="Normal 16 4 2 5 2" xfId="22252" xr:uid="{00000000-0005-0000-0000-0000D54D0000}"/>
    <cellStyle name="Normal 16 4 2 5 2 2" xfId="57468" xr:uid="{00000000-0005-0000-0000-0000D64D0000}"/>
    <cellStyle name="Normal 16 4 2 5 3" xfId="44871" xr:uid="{00000000-0005-0000-0000-0000D74D0000}"/>
    <cellStyle name="Normal 16 4 2 5 4" xfId="34857" xr:uid="{00000000-0005-0000-0000-0000D84D0000}"/>
    <cellStyle name="Normal 16 4 2 6" xfId="11425" xr:uid="{00000000-0005-0000-0000-0000D94D0000}"/>
    <cellStyle name="Normal 16 4 2 6 2" xfId="24028" xr:uid="{00000000-0005-0000-0000-0000DA4D0000}"/>
    <cellStyle name="Normal 16 4 2 6 2 2" xfId="59244" xr:uid="{00000000-0005-0000-0000-0000DB4D0000}"/>
    <cellStyle name="Normal 16 4 2 6 3" xfId="46647" xr:uid="{00000000-0005-0000-0000-0000DC4D0000}"/>
    <cellStyle name="Normal 16 4 2 6 4" xfId="36633" xr:uid="{00000000-0005-0000-0000-0000DD4D0000}"/>
    <cellStyle name="Normal 16 4 2 7" xfId="15792" xr:uid="{00000000-0005-0000-0000-0000DE4D0000}"/>
    <cellStyle name="Normal 16 4 2 7 2" xfId="51008" xr:uid="{00000000-0005-0000-0000-0000DF4D0000}"/>
    <cellStyle name="Normal 16 4 2 7 3" xfId="28397" xr:uid="{00000000-0005-0000-0000-0000E04D0000}"/>
    <cellStyle name="Normal 16 4 2 8" xfId="12883" xr:uid="{00000000-0005-0000-0000-0000E14D0000}"/>
    <cellStyle name="Normal 16 4 2 8 2" xfId="48101" xr:uid="{00000000-0005-0000-0000-0000E24D0000}"/>
    <cellStyle name="Normal 16 4 2 9" xfId="38411" xr:uid="{00000000-0005-0000-0000-0000E34D0000}"/>
    <cellStyle name="Normal 16 4 3" xfId="3451" xr:uid="{00000000-0005-0000-0000-0000E44D0000}"/>
    <cellStyle name="Normal 16 4 3 10" xfId="26946" xr:uid="{00000000-0005-0000-0000-0000E54D0000}"/>
    <cellStyle name="Normal 16 4 3 11" xfId="61350" xr:uid="{00000000-0005-0000-0000-0000E64D0000}"/>
    <cellStyle name="Normal 16 4 3 2" xfId="5247" xr:uid="{00000000-0005-0000-0000-0000E74D0000}"/>
    <cellStyle name="Normal 16 4 3 2 2" xfId="17893" xr:uid="{00000000-0005-0000-0000-0000E84D0000}"/>
    <cellStyle name="Normal 16 4 3 2 2 2" xfId="53109" xr:uid="{00000000-0005-0000-0000-0000E94D0000}"/>
    <cellStyle name="Normal 16 4 3 2 3" xfId="40512" xr:uid="{00000000-0005-0000-0000-0000EA4D0000}"/>
    <cellStyle name="Normal 16 4 3 2 4" xfId="30498" xr:uid="{00000000-0005-0000-0000-0000EB4D0000}"/>
    <cellStyle name="Normal 16 4 3 3" xfId="6717" xr:uid="{00000000-0005-0000-0000-0000EC4D0000}"/>
    <cellStyle name="Normal 16 4 3 3 2" xfId="19347" xr:uid="{00000000-0005-0000-0000-0000ED4D0000}"/>
    <cellStyle name="Normal 16 4 3 3 2 2" xfId="54563" xr:uid="{00000000-0005-0000-0000-0000EE4D0000}"/>
    <cellStyle name="Normal 16 4 3 3 3" xfId="41966" xr:uid="{00000000-0005-0000-0000-0000EF4D0000}"/>
    <cellStyle name="Normal 16 4 3 3 4" xfId="31952" xr:uid="{00000000-0005-0000-0000-0000F04D0000}"/>
    <cellStyle name="Normal 16 4 3 4" xfId="8176" xr:uid="{00000000-0005-0000-0000-0000F14D0000}"/>
    <cellStyle name="Normal 16 4 3 4 2" xfId="20801" xr:uid="{00000000-0005-0000-0000-0000F24D0000}"/>
    <cellStyle name="Normal 16 4 3 4 2 2" xfId="56017" xr:uid="{00000000-0005-0000-0000-0000F34D0000}"/>
    <cellStyle name="Normal 16 4 3 4 3" xfId="43420" xr:uid="{00000000-0005-0000-0000-0000F44D0000}"/>
    <cellStyle name="Normal 16 4 3 4 4" xfId="33406" xr:uid="{00000000-0005-0000-0000-0000F54D0000}"/>
    <cellStyle name="Normal 16 4 3 5" xfId="9957" xr:uid="{00000000-0005-0000-0000-0000F64D0000}"/>
    <cellStyle name="Normal 16 4 3 5 2" xfId="22577" xr:uid="{00000000-0005-0000-0000-0000F74D0000}"/>
    <cellStyle name="Normal 16 4 3 5 2 2" xfId="57793" xr:uid="{00000000-0005-0000-0000-0000F84D0000}"/>
    <cellStyle name="Normal 16 4 3 5 3" xfId="45196" xr:uid="{00000000-0005-0000-0000-0000F94D0000}"/>
    <cellStyle name="Normal 16 4 3 5 4" xfId="35182" xr:uid="{00000000-0005-0000-0000-0000FA4D0000}"/>
    <cellStyle name="Normal 16 4 3 6" xfId="11750" xr:uid="{00000000-0005-0000-0000-0000FB4D0000}"/>
    <cellStyle name="Normal 16 4 3 6 2" xfId="24353" xr:uid="{00000000-0005-0000-0000-0000FC4D0000}"/>
    <cellStyle name="Normal 16 4 3 6 2 2" xfId="59569" xr:uid="{00000000-0005-0000-0000-0000FD4D0000}"/>
    <cellStyle name="Normal 16 4 3 6 3" xfId="46972" xr:uid="{00000000-0005-0000-0000-0000FE4D0000}"/>
    <cellStyle name="Normal 16 4 3 6 4" xfId="36958" xr:uid="{00000000-0005-0000-0000-0000FF4D0000}"/>
    <cellStyle name="Normal 16 4 3 7" xfId="16117" xr:uid="{00000000-0005-0000-0000-0000004E0000}"/>
    <cellStyle name="Normal 16 4 3 7 2" xfId="51333" xr:uid="{00000000-0005-0000-0000-0000014E0000}"/>
    <cellStyle name="Normal 16 4 3 7 3" xfId="28722" xr:uid="{00000000-0005-0000-0000-0000024E0000}"/>
    <cellStyle name="Normal 16 4 3 8" xfId="14339" xr:uid="{00000000-0005-0000-0000-0000034E0000}"/>
    <cellStyle name="Normal 16 4 3 8 2" xfId="49557" xr:uid="{00000000-0005-0000-0000-0000044E0000}"/>
    <cellStyle name="Normal 16 4 3 9" xfId="38736" xr:uid="{00000000-0005-0000-0000-0000054E0000}"/>
    <cellStyle name="Normal 16 4 4" xfId="2613" xr:uid="{00000000-0005-0000-0000-0000064E0000}"/>
    <cellStyle name="Normal 16 4 4 10" xfId="26137" xr:uid="{00000000-0005-0000-0000-0000074E0000}"/>
    <cellStyle name="Normal 16 4 4 11" xfId="60541" xr:uid="{00000000-0005-0000-0000-0000084E0000}"/>
    <cellStyle name="Normal 16 4 4 2" xfId="4438" xr:uid="{00000000-0005-0000-0000-0000094E0000}"/>
    <cellStyle name="Normal 16 4 4 2 2" xfId="17084" xr:uid="{00000000-0005-0000-0000-00000A4E0000}"/>
    <cellStyle name="Normal 16 4 4 2 2 2" xfId="52300" xr:uid="{00000000-0005-0000-0000-00000B4E0000}"/>
    <cellStyle name="Normal 16 4 4 2 3" xfId="39703" xr:uid="{00000000-0005-0000-0000-00000C4E0000}"/>
    <cellStyle name="Normal 16 4 4 2 4" xfId="29689" xr:uid="{00000000-0005-0000-0000-00000D4E0000}"/>
    <cellStyle name="Normal 16 4 4 3" xfId="5908" xr:uid="{00000000-0005-0000-0000-00000E4E0000}"/>
    <cellStyle name="Normal 16 4 4 3 2" xfId="18538" xr:uid="{00000000-0005-0000-0000-00000F4E0000}"/>
    <cellStyle name="Normal 16 4 4 3 2 2" xfId="53754" xr:uid="{00000000-0005-0000-0000-0000104E0000}"/>
    <cellStyle name="Normal 16 4 4 3 3" xfId="41157" xr:uid="{00000000-0005-0000-0000-0000114E0000}"/>
    <cellStyle name="Normal 16 4 4 3 4" xfId="31143" xr:uid="{00000000-0005-0000-0000-0000124E0000}"/>
    <cellStyle name="Normal 16 4 4 4" xfId="7367" xr:uid="{00000000-0005-0000-0000-0000134E0000}"/>
    <cellStyle name="Normal 16 4 4 4 2" xfId="19992" xr:uid="{00000000-0005-0000-0000-0000144E0000}"/>
    <cellStyle name="Normal 16 4 4 4 2 2" xfId="55208" xr:uid="{00000000-0005-0000-0000-0000154E0000}"/>
    <cellStyle name="Normal 16 4 4 4 3" xfId="42611" xr:uid="{00000000-0005-0000-0000-0000164E0000}"/>
    <cellStyle name="Normal 16 4 4 4 4" xfId="32597" xr:uid="{00000000-0005-0000-0000-0000174E0000}"/>
    <cellStyle name="Normal 16 4 4 5" xfId="9148" xr:uid="{00000000-0005-0000-0000-0000184E0000}"/>
    <cellStyle name="Normal 16 4 4 5 2" xfId="21768" xr:uid="{00000000-0005-0000-0000-0000194E0000}"/>
    <cellStyle name="Normal 16 4 4 5 2 2" xfId="56984" xr:uid="{00000000-0005-0000-0000-00001A4E0000}"/>
    <cellStyle name="Normal 16 4 4 5 3" xfId="44387" xr:uid="{00000000-0005-0000-0000-00001B4E0000}"/>
    <cellStyle name="Normal 16 4 4 5 4" xfId="34373" xr:uid="{00000000-0005-0000-0000-00001C4E0000}"/>
    <cellStyle name="Normal 16 4 4 6" xfId="10941" xr:uid="{00000000-0005-0000-0000-00001D4E0000}"/>
    <cellStyle name="Normal 16 4 4 6 2" xfId="23544" xr:uid="{00000000-0005-0000-0000-00001E4E0000}"/>
    <cellStyle name="Normal 16 4 4 6 2 2" xfId="58760" xr:uid="{00000000-0005-0000-0000-00001F4E0000}"/>
    <cellStyle name="Normal 16 4 4 6 3" xfId="46163" xr:uid="{00000000-0005-0000-0000-0000204E0000}"/>
    <cellStyle name="Normal 16 4 4 6 4" xfId="36149" xr:uid="{00000000-0005-0000-0000-0000214E0000}"/>
    <cellStyle name="Normal 16 4 4 7" xfId="15308" xr:uid="{00000000-0005-0000-0000-0000224E0000}"/>
    <cellStyle name="Normal 16 4 4 7 2" xfId="50524" xr:uid="{00000000-0005-0000-0000-0000234E0000}"/>
    <cellStyle name="Normal 16 4 4 7 3" xfId="27913" xr:uid="{00000000-0005-0000-0000-0000244E0000}"/>
    <cellStyle name="Normal 16 4 4 8" xfId="13530" xr:uid="{00000000-0005-0000-0000-0000254E0000}"/>
    <cellStyle name="Normal 16 4 4 8 2" xfId="48748" xr:uid="{00000000-0005-0000-0000-0000264E0000}"/>
    <cellStyle name="Normal 16 4 4 9" xfId="37927" xr:uid="{00000000-0005-0000-0000-0000274E0000}"/>
    <cellStyle name="Normal 16 4 5" xfId="3776" xr:uid="{00000000-0005-0000-0000-0000284E0000}"/>
    <cellStyle name="Normal 16 4 5 2" xfId="8499" xr:uid="{00000000-0005-0000-0000-0000294E0000}"/>
    <cellStyle name="Normal 16 4 5 2 2" xfId="21124" xr:uid="{00000000-0005-0000-0000-00002A4E0000}"/>
    <cellStyle name="Normal 16 4 5 2 2 2" xfId="56340" xr:uid="{00000000-0005-0000-0000-00002B4E0000}"/>
    <cellStyle name="Normal 16 4 5 2 3" xfId="43743" xr:uid="{00000000-0005-0000-0000-00002C4E0000}"/>
    <cellStyle name="Normal 16 4 5 2 4" xfId="33729" xr:uid="{00000000-0005-0000-0000-00002D4E0000}"/>
    <cellStyle name="Normal 16 4 5 3" xfId="10280" xr:uid="{00000000-0005-0000-0000-00002E4E0000}"/>
    <cellStyle name="Normal 16 4 5 3 2" xfId="22900" xr:uid="{00000000-0005-0000-0000-00002F4E0000}"/>
    <cellStyle name="Normal 16 4 5 3 2 2" xfId="58116" xr:uid="{00000000-0005-0000-0000-0000304E0000}"/>
    <cellStyle name="Normal 16 4 5 3 3" xfId="45519" xr:uid="{00000000-0005-0000-0000-0000314E0000}"/>
    <cellStyle name="Normal 16 4 5 3 4" xfId="35505" xr:uid="{00000000-0005-0000-0000-0000324E0000}"/>
    <cellStyle name="Normal 16 4 5 4" xfId="12075" xr:uid="{00000000-0005-0000-0000-0000334E0000}"/>
    <cellStyle name="Normal 16 4 5 4 2" xfId="24676" xr:uid="{00000000-0005-0000-0000-0000344E0000}"/>
    <cellStyle name="Normal 16 4 5 4 2 2" xfId="59892" xr:uid="{00000000-0005-0000-0000-0000354E0000}"/>
    <cellStyle name="Normal 16 4 5 4 3" xfId="47295" xr:uid="{00000000-0005-0000-0000-0000364E0000}"/>
    <cellStyle name="Normal 16 4 5 4 4" xfId="37281" xr:uid="{00000000-0005-0000-0000-0000374E0000}"/>
    <cellStyle name="Normal 16 4 5 5" xfId="16440" xr:uid="{00000000-0005-0000-0000-0000384E0000}"/>
    <cellStyle name="Normal 16 4 5 5 2" xfId="51656" xr:uid="{00000000-0005-0000-0000-0000394E0000}"/>
    <cellStyle name="Normal 16 4 5 5 3" xfId="29045" xr:uid="{00000000-0005-0000-0000-00003A4E0000}"/>
    <cellStyle name="Normal 16 4 5 6" xfId="14662" xr:uid="{00000000-0005-0000-0000-00003B4E0000}"/>
    <cellStyle name="Normal 16 4 5 6 2" xfId="49880" xr:uid="{00000000-0005-0000-0000-00003C4E0000}"/>
    <cellStyle name="Normal 16 4 5 7" xfId="39059" xr:uid="{00000000-0005-0000-0000-00003D4E0000}"/>
    <cellStyle name="Normal 16 4 5 8" xfId="27269" xr:uid="{00000000-0005-0000-0000-00003E4E0000}"/>
    <cellStyle name="Normal 16 4 6" xfId="4116" xr:uid="{00000000-0005-0000-0000-00003F4E0000}"/>
    <cellStyle name="Normal 16 4 6 2" xfId="16762" xr:uid="{00000000-0005-0000-0000-0000404E0000}"/>
    <cellStyle name="Normal 16 4 6 2 2" xfId="51978" xr:uid="{00000000-0005-0000-0000-0000414E0000}"/>
    <cellStyle name="Normal 16 4 6 2 3" xfId="29367" xr:uid="{00000000-0005-0000-0000-0000424E0000}"/>
    <cellStyle name="Normal 16 4 6 3" xfId="13208" xr:uid="{00000000-0005-0000-0000-0000434E0000}"/>
    <cellStyle name="Normal 16 4 6 3 2" xfId="48426" xr:uid="{00000000-0005-0000-0000-0000444E0000}"/>
    <cellStyle name="Normal 16 4 6 4" xfId="39381" xr:uid="{00000000-0005-0000-0000-0000454E0000}"/>
    <cellStyle name="Normal 16 4 6 5" xfId="25815" xr:uid="{00000000-0005-0000-0000-0000464E0000}"/>
    <cellStyle name="Normal 16 4 7" xfId="5586" xr:uid="{00000000-0005-0000-0000-0000474E0000}"/>
    <cellStyle name="Normal 16 4 7 2" xfId="18216" xr:uid="{00000000-0005-0000-0000-0000484E0000}"/>
    <cellStyle name="Normal 16 4 7 2 2" xfId="53432" xr:uid="{00000000-0005-0000-0000-0000494E0000}"/>
    <cellStyle name="Normal 16 4 7 3" xfId="40835" xr:uid="{00000000-0005-0000-0000-00004A4E0000}"/>
    <cellStyle name="Normal 16 4 7 4" xfId="30821" xr:uid="{00000000-0005-0000-0000-00004B4E0000}"/>
    <cellStyle name="Normal 16 4 8" xfId="7045" xr:uid="{00000000-0005-0000-0000-00004C4E0000}"/>
    <cellStyle name="Normal 16 4 8 2" xfId="19670" xr:uid="{00000000-0005-0000-0000-00004D4E0000}"/>
    <cellStyle name="Normal 16 4 8 2 2" xfId="54886" xr:uid="{00000000-0005-0000-0000-00004E4E0000}"/>
    <cellStyle name="Normal 16 4 8 3" xfId="42289" xr:uid="{00000000-0005-0000-0000-00004F4E0000}"/>
    <cellStyle name="Normal 16 4 8 4" xfId="32275" xr:uid="{00000000-0005-0000-0000-0000504E0000}"/>
    <cellStyle name="Normal 16 4 9" xfId="8826" xr:uid="{00000000-0005-0000-0000-0000514E0000}"/>
    <cellStyle name="Normal 16 4 9 2" xfId="21446" xr:uid="{00000000-0005-0000-0000-0000524E0000}"/>
    <cellStyle name="Normal 16 4 9 2 2" xfId="56662" xr:uid="{00000000-0005-0000-0000-0000534E0000}"/>
    <cellStyle name="Normal 16 4 9 3" xfId="44065" xr:uid="{00000000-0005-0000-0000-0000544E0000}"/>
    <cellStyle name="Normal 16 4 9 4" xfId="34051" xr:uid="{00000000-0005-0000-0000-0000554E0000}"/>
    <cellStyle name="Normal 16 5" xfId="2945" xr:uid="{00000000-0005-0000-0000-0000564E0000}"/>
    <cellStyle name="Normal 16 5 10" xfId="25328" xr:uid="{00000000-0005-0000-0000-0000574E0000}"/>
    <cellStyle name="Normal 16 5 11" xfId="60863" xr:uid="{00000000-0005-0000-0000-0000584E0000}"/>
    <cellStyle name="Normal 16 5 2" xfId="4760" xr:uid="{00000000-0005-0000-0000-0000594E0000}"/>
    <cellStyle name="Normal 16 5 2 2" xfId="17406" xr:uid="{00000000-0005-0000-0000-00005A4E0000}"/>
    <cellStyle name="Normal 16 5 2 2 2" xfId="52622" xr:uid="{00000000-0005-0000-0000-00005B4E0000}"/>
    <cellStyle name="Normal 16 5 2 2 3" xfId="30011" xr:uid="{00000000-0005-0000-0000-00005C4E0000}"/>
    <cellStyle name="Normal 16 5 2 3" xfId="13852" xr:uid="{00000000-0005-0000-0000-00005D4E0000}"/>
    <cellStyle name="Normal 16 5 2 3 2" xfId="49070" xr:uid="{00000000-0005-0000-0000-00005E4E0000}"/>
    <cellStyle name="Normal 16 5 2 4" xfId="40025" xr:uid="{00000000-0005-0000-0000-00005F4E0000}"/>
    <cellStyle name="Normal 16 5 2 5" xfId="26459" xr:uid="{00000000-0005-0000-0000-0000604E0000}"/>
    <cellStyle name="Normal 16 5 3" xfId="6230" xr:uid="{00000000-0005-0000-0000-0000614E0000}"/>
    <cellStyle name="Normal 16 5 3 2" xfId="18860" xr:uid="{00000000-0005-0000-0000-0000624E0000}"/>
    <cellStyle name="Normal 16 5 3 2 2" xfId="54076" xr:uid="{00000000-0005-0000-0000-0000634E0000}"/>
    <cellStyle name="Normal 16 5 3 3" xfId="41479" xr:uid="{00000000-0005-0000-0000-0000644E0000}"/>
    <cellStyle name="Normal 16 5 3 4" xfId="31465" xr:uid="{00000000-0005-0000-0000-0000654E0000}"/>
    <cellStyle name="Normal 16 5 4" xfId="7689" xr:uid="{00000000-0005-0000-0000-0000664E0000}"/>
    <cellStyle name="Normal 16 5 4 2" xfId="20314" xr:uid="{00000000-0005-0000-0000-0000674E0000}"/>
    <cellStyle name="Normal 16 5 4 2 2" xfId="55530" xr:uid="{00000000-0005-0000-0000-0000684E0000}"/>
    <cellStyle name="Normal 16 5 4 3" xfId="42933" xr:uid="{00000000-0005-0000-0000-0000694E0000}"/>
    <cellStyle name="Normal 16 5 4 4" xfId="32919" xr:uid="{00000000-0005-0000-0000-00006A4E0000}"/>
    <cellStyle name="Normal 16 5 5" xfId="9470" xr:uid="{00000000-0005-0000-0000-00006B4E0000}"/>
    <cellStyle name="Normal 16 5 5 2" xfId="22090" xr:uid="{00000000-0005-0000-0000-00006C4E0000}"/>
    <cellStyle name="Normal 16 5 5 2 2" xfId="57306" xr:uid="{00000000-0005-0000-0000-00006D4E0000}"/>
    <cellStyle name="Normal 16 5 5 3" xfId="44709" xr:uid="{00000000-0005-0000-0000-00006E4E0000}"/>
    <cellStyle name="Normal 16 5 5 4" xfId="34695" xr:uid="{00000000-0005-0000-0000-00006F4E0000}"/>
    <cellStyle name="Normal 16 5 6" xfId="11263" xr:uid="{00000000-0005-0000-0000-0000704E0000}"/>
    <cellStyle name="Normal 16 5 6 2" xfId="23866" xr:uid="{00000000-0005-0000-0000-0000714E0000}"/>
    <cellStyle name="Normal 16 5 6 2 2" xfId="59082" xr:uid="{00000000-0005-0000-0000-0000724E0000}"/>
    <cellStyle name="Normal 16 5 6 3" xfId="46485" xr:uid="{00000000-0005-0000-0000-0000734E0000}"/>
    <cellStyle name="Normal 16 5 6 4" xfId="36471" xr:uid="{00000000-0005-0000-0000-0000744E0000}"/>
    <cellStyle name="Normal 16 5 7" xfId="15630" xr:uid="{00000000-0005-0000-0000-0000754E0000}"/>
    <cellStyle name="Normal 16 5 7 2" xfId="50846" xr:uid="{00000000-0005-0000-0000-0000764E0000}"/>
    <cellStyle name="Normal 16 5 7 3" xfId="28235" xr:uid="{00000000-0005-0000-0000-0000774E0000}"/>
    <cellStyle name="Normal 16 5 8" xfId="12721" xr:uid="{00000000-0005-0000-0000-0000784E0000}"/>
    <cellStyle name="Normal 16 5 8 2" xfId="47939" xr:uid="{00000000-0005-0000-0000-0000794E0000}"/>
    <cellStyle name="Normal 16 5 9" xfId="38249" xr:uid="{00000000-0005-0000-0000-00007A4E0000}"/>
    <cellStyle name="Normal 16 6" xfId="2783" xr:uid="{00000000-0005-0000-0000-00007B4E0000}"/>
    <cellStyle name="Normal 16 6 10" xfId="25176" xr:uid="{00000000-0005-0000-0000-00007C4E0000}"/>
    <cellStyle name="Normal 16 6 11" xfId="60711" xr:uid="{00000000-0005-0000-0000-00007D4E0000}"/>
    <cellStyle name="Normal 16 6 2" xfId="4608" xr:uid="{00000000-0005-0000-0000-00007E4E0000}"/>
    <cellStyle name="Normal 16 6 2 2" xfId="17254" xr:uid="{00000000-0005-0000-0000-00007F4E0000}"/>
    <cellStyle name="Normal 16 6 2 2 2" xfId="52470" xr:uid="{00000000-0005-0000-0000-0000804E0000}"/>
    <cellStyle name="Normal 16 6 2 2 3" xfId="29859" xr:uid="{00000000-0005-0000-0000-0000814E0000}"/>
    <cellStyle name="Normal 16 6 2 3" xfId="13700" xr:uid="{00000000-0005-0000-0000-0000824E0000}"/>
    <cellStyle name="Normal 16 6 2 3 2" xfId="48918" xr:uid="{00000000-0005-0000-0000-0000834E0000}"/>
    <cellStyle name="Normal 16 6 2 4" xfId="39873" xr:uid="{00000000-0005-0000-0000-0000844E0000}"/>
    <cellStyle name="Normal 16 6 2 5" xfId="26307" xr:uid="{00000000-0005-0000-0000-0000854E0000}"/>
    <cellStyle name="Normal 16 6 3" xfId="6078" xr:uid="{00000000-0005-0000-0000-0000864E0000}"/>
    <cellStyle name="Normal 16 6 3 2" xfId="18708" xr:uid="{00000000-0005-0000-0000-0000874E0000}"/>
    <cellStyle name="Normal 16 6 3 2 2" xfId="53924" xr:uid="{00000000-0005-0000-0000-0000884E0000}"/>
    <cellStyle name="Normal 16 6 3 3" xfId="41327" xr:uid="{00000000-0005-0000-0000-0000894E0000}"/>
    <cellStyle name="Normal 16 6 3 4" xfId="31313" xr:uid="{00000000-0005-0000-0000-00008A4E0000}"/>
    <cellStyle name="Normal 16 6 4" xfId="7537" xr:uid="{00000000-0005-0000-0000-00008B4E0000}"/>
    <cellStyle name="Normal 16 6 4 2" xfId="20162" xr:uid="{00000000-0005-0000-0000-00008C4E0000}"/>
    <cellStyle name="Normal 16 6 4 2 2" xfId="55378" xr:uid="{00000000-0005-0000-0000-00008D4E0000}"/>
    <cellStyle name="Normal 16 6 4 3" xfId="42781" xr:uid="{00000000-0005-0000-0000-00008E4E0000}"/>
    <cellStyle name="Normal 16 6 4 4" xfId="32767" xr:uid="{00000000-0005-0000-0000-00008F4E0000}"/>
    <cellStyle name="Normal 16 6 5" xfId="9318" xr:uid="{00000000-0005-0000-0000-0000904E0000}"/>
    <cellStyle name="Normal 16 6 5 2" xfId="21938" xr:uid="{00000000-0005-0000-0000-0000914E0000}"/>
    <cellStyle name="Normal 16 6 5 2 2" xfId="57154" xr:uid="{00000000-0005-0000-0000-0000924E0000}"/>
    <cellStyle name="Normal 16 6 5 3" xfId="44557" xr:uid="{00000000-0005-0000-0000-0000934E0000}"/>
    <cellStyle name="Normal 16 6 5 4" xfId="34543" xr:uid="{00000000-0005-0000-0000-0000944E0000}"/>
    <cellStyle name="Normal 16 6 6" xfId="11111" xr:uid="{00000000-0005-0000-0000-0000954E0000}"/>
    <cellStyle name="Normal 16 6 6 2" xfId="23714" xr:uid="{00000000-0005-0000-0000-0000964E0000}"/>
    <cellStyle name="Normal 16 6 6 2 2" xfId="58930" xr:uid="{00000000-0005-0000-0000-0000974E0000}"/>
    <cellStyle name="Normal 16 6 6 3" xfId="46333" xr:uid="{00000000-0005-0000-0000-0000984E0000}"/>
    <cellStyle name="Normal 16 6 6 4" xfId="36319" xr:uid="{00000000-0005-0000-0000-0000994E0000}"/>
    <cellStyle name="Normal 16 6 7" xfId="15478" xr:uid="{00000000-0005-0000-0000-00009A4E0000}"/>
    <cellStyle name="Normal 16 6 7 2" xfId="50694" xr:uid="{00000000-0005-0000-0000-00009B4E0000}"/>
    <cellStyle name="Normal 16 6 7 3" xfId="28083" xr:uid="{00000000-0005-0000-0000-00009C4E0000}"/>
    <cellStyle name="Normal 16 6 8" xfId="12569" xr:uid="{00000000-0005-0000-0000-00009D4E0000}"/>
    <cellStyle name="Normal 16 6 8 2" xfId="47787" xr:uid="{00000000-0005-0000-0000-00009E4E0000}"/>
    <cellStyle name="Normal 16 6 9" xfId="38097" xr:uid="{00000000-0005-0000-0000-00009F4E0000}"/>
    <cellStyle name="Normal 16 7" xfId="3298" xr:uid="{00000000-0005-0000-0000-0000A04E0000}"/>
    <cellStyle name="Normal 16 7 10" xfId="26794" xr:uid="{00000000-0005-0000-0000-0000A14E0000}"/>
    <cellStyle name="Normal 16 7 11" xfId="61198" xr:uid="{00000000-0005-0000-0000-0000A24E0000}"/>
    <cellStyle name="Normal 16 7 2" xfId="5095" xr:uid="{00000000-0005-0000-0000-0000A34E0000}"/>
    <cellStyle name="Normal 16 7 2 2" xfId="17741" xr:uid="{00000000-0005-0000-0000-0000A44E0000}"/>
    <cellStyle name="Normal 16 7 2 2 2" xfId="52957" xr:uid="{00000000-0005-0000-0000-0000A54E0000}"/>
    <cellStyle name="Normal 16 7 2 3" xfId="40360" xr:uid="{00000000-0005-0000-0000-0000A64E0000}"/>
    <cellStyle name="Normal 16 7 2 4" xfId="30346" xr:uid="{00000000-0005-0000-0000-0000A74E0000}"/>
    <cellStyle name="Normal 16 7 3" xfId="6565" xr:uid="{00000000-0005-0000-0000-0000A84E0000}"/>
    <cellStyle name="Normal 16 7 3 2" xfId="19195" xr:uid="{00000000-0005-0000-0000-0000A94E0000}"/>
    <cellStyle name="Normal 16 7 3 2 2" xfId="54411" xr:uid="{00000000-0005-0000-0000-0000AA4E0000}"/>
    <cellStyle name="Normal 16 7 3 3" xfId="41814" xr:uid="{00000000-0005-0000-0000-0000AB4E0000}"/>
    <cellStyle name="Normal 16 7 3 4" xfId="31800" xr:uid="{00000000-0005-0000-0000-0000AC4E0000}"/>
    <cellStyle name="Normal 16 7 4" xfId="8024" xr:uid="{00000000-0005-0000-0000-0000AD4E0000}"/>
    <cellStyle name="Normal 16 7 4 2" xfId="20649" xr:uid="{00000000-0005-0000-0000-0000AE4E0000}"/>
    <cellStyle name="Normal 16 7 4 2 2" xfId="55865" xr:uid="{00000000-0005-0000-0000-0000AF4E0000}"/>
    <cellStyle name="Normal 16 7 4 3" xfId="43268" xr:uid="{00000000-0005-0000-0000-0000B04E0000}"/>
    <cellStyle name="Normal 16 7 4 4" xfId="33254" xr:uid="{00000000-0005-0000-0000-0000B14E0000}"/>
    <cellStyle name="Normal 16 7 5" xfId="9805" xr:uid="{00000000-0005-0000-0000-0000B24E0000}"/>
    <cellStyle name="Normal 16 7 5 2" xfId="22425" xr:uid="{00000000-0005-0000-0000-0000B34E0000}"/>
    <cellStyle name="Normal 16 7 5 2 2" xfId="57641" xr:uid="{00000000-0005-0000-0000-0000B44E0000}"/>
    <cellStyle name="Normal 16 7 5 3" xfId="45044" xr:uid="{00000000-0005-0000-0000-0000B54E0000}"/>
    <cellStyle name="Normal 16 7 5 4" xfId="35030" xr:uid="{00000000-0005-0000-0000-0000B64E0000}"/>
    <cellStyle name="Normal 16 7 6" xfId="11598" xr:uid="{00000000-0005-0000-0000-0000B74E0000}"/>
    <cellStyle name="Normal 16 7 6 2" xfId="24201" xr:uid="{00000000-0005-0000-0000-0000B84E0000}"/>
    <cellStyle name="Normal 16 7 6 2 2" xfId="59417" xr:uid="{00000000-0005-0000-0000-0000B94E0000}"/>
    <cellStyle name="Normal 16 7 6 3" xfId="46820" xr:uid="{00000000-0005-0000-0000-0000BA4E0000}"/>
    <cellStyle name="Normal 16 7 6 4" xfId="36806" xr:uid="{00000000-0005-0000-0000-0000BB4E0000}"/>
    <cellStyle name="Normal 16 7 7" xfId="15965" xr:uid="{00000000-0005-0000-0000-0000BC4E0000}"/>
    <cellStyle name="Normal 16 7 7 2" xfId="51181" xr:uid="{00000000-0005-0000-0000-0000BD4E0000}"/>
    <cellStyle name="Normal 16 7 7 3" xfId="28570" xr:uid="{00000000-0005-0000-0000-0000BE4E0000}"/>
    <cellStyle name="Normal 16 7 8" xfId="14187" xr:uid="{00000000-0005-0000-0000-0000BF4E0000}"/>
    <cellStyle name="Normal 16 7 8 2" xfId="49405" xr:uid="{00000000-0005-0000-0000-0000C04E0000}"/>
    <cellStyle name="Normal 16 7 9" xfId="38584" xr:uid="{00000000-0005-0000-0000-0000C14E0000}"/>
    <cellStyle name="Normal 16 8" xfId="2453" xr:uid="{00000000-0005-0000-0000-0000C24E0000}"/>
    <cellStyle name="Normal 16 8 10" xfId="25985" xr:uid="{00000000-0005-0000-0000-0000C34E0000}"/>
    <cellStyle name="Normal 16 8 11" xfId="60389" xr:uid="{00000000-0005-0000-0000-0000C44E0000}"/>
    <cellStyle name="Normal 16 8 2" xfId="4286" xr:uid="{00000000-0005-0000-0000-0000C54E0000}"/>
    <cellStyle name="Normal 16 8 2 2" xfId="16932" xr:uid="{00000000-0005-0000-0000-0000C64E0000}"/>
    <cellStyle name="Normal 16 8 2 2 2" xfId="52148" xr:uid="{00000000-0005-0000-0000-0000C74E0000}"/>
    <cellStyle name="Normal 16 8 2 3" xfId="39551" xr:uid="{00000000-0005-0000-0000-0000C84E0000}"/>
    <cellStyle name="Normal 16 8 2 4" xfId="29537" xr:uid="{00000000-0005-0000-0000-0000C94E0000}"/>
    <cellStyle name="Normal 16 8 3" xfId="5756" xr:uid="{00000000-0005-0000-0000-0000CA4E0000}"/>
    <cellStyle name="Normal 16 8 3 2" xfId="18386" xr:uid="{00000000-0005-0000-0000-0000CB4E0000}"/>
    <cellStyle name="Normal 16 8 3 2 2" xfId="53602" xr:uid="{00000000-0005-0000-0000-0000CC4E0000}"/>
    <cellStyle name="Normal 16 8 3 3" xfId="41005" xr:uid="{00000000-0005-0000-0000-0000CD4E0000}"/>
    <cellStyle name="Normal 16 8 3 4" xfId="30991" xr:uid="{00000000-0005-0000-0000-0000CE4E0000}"/>
    <cellStyle name="Normal 16 8 4" xfId="7215" xr:uid="{00000000-0005-0000-0000-0000CF4E0000}"/>
    <cellStyle name="Normal 16 8 4 2" xfId="19840" xr:uid="{00000000-0005-0000-0000-0000D04E0000}"/>
    <cellStyle name="Normal 16 8 4 2 2" xfId="55056" xr:uid="{00000000-0005-0000-0000-0000D14E0000}"/>
    <cellStyle name="Normal 16 8 4 3" xfId="42459" xr:uid="{00000000-0005-0000-0000-0000D24E0000}"/>
    <cellStyle name="Normal 16 8 4 4" xfId="32445" xr:uid="{00000000-0005-0000-0000-0000D34E0000}"/>
    <cellStyle name="Normal 16 8 5" xfId="8996" xr:uid="{00000000-0005-0000-0000-0000D44E0000}"/>
    <cellStyle name="Normal 16 8 5 2" xfId="21616" xr:uid="{00000000-0005-0000-0000-0000D54E0000}"/>
    <cellStyle name="Normal 16 8 5 2 2" xfId="56832" xr:uid="{00000000-0005-0000-0000-0000D64E0000}"/>
    <cellStyle name="Normal 16 8 5 3" xfId="44235" xr:uid="{00000000-0005-0000-0000-0000D74E0000}"/>
    <cellStyle name="Normal 16 8 5 4" xfId="34221" xr:uid="{00000000-0005-0000-0000-0000D84E0000}"/>
    <cellStyle name="Normal 16 8 6" xfId="10789" xr:uid="{00000000-0005-0000-0000-0000D94E0000}"/>
    <cellStyle name="Normal 16 8 6 2" xfId="23392" xr:uid="{00000000-0005-0000-0000-0000DA4E0000}"/>
    <cellStyle name="Normal 16 8 6 2 2" xfId="58608" xr:uid="{00000000-0005-0000-0000-0000DB4E0000}"/>
    <cellStyle name="Normal 16 8 6 3" xfId="46011" xr:uid="{00000000-0005-0000-0000-0000DC4E0000}"/>
    <cellStyle name="Normal 16 8 6 4" xfId="35997" xr:uid="{00000000-0005-0000-0000-0000DD4E0000}"/>
    <cellStyle name="Normal 16 8 7" xfId="15156" xr:uid="{00000000-0005-0000-0000-0000DE4E0000}"/>
    <cellStyle name="Normal 16 8 7 2" xfId="50372" xr:uid="{00000000-0005-0000-0000-0000DF4E0000}"/>
    <cellStyle name="Normal 16 8 7 3" xfId="27761" xr:uid="{00000000-0005-0000-0000-0000E04E0000}"/>
    <cellStyle name="Normal 16 8 8" xfId="13378" xr:uid="{00000000-0005-0000-0000-0000E14E0000}"/>
    <cellStyle name="Normal 16 8 8 2" xfId="48596" xr:uid="{00000000-0005-0000-0000-0000E24E0000}"/>
    <cellStyle name="Normal 16 8 9" xfId="37775" xr:uid="{00000000-0005-0000-0000-0000E34E0000}"/>
    <cellStyle name="Normal 16 9" xfId="3622" xr:uid="{00000000-0005-0000-0000-0000E44E0000}"/>
    <cellStyle name="Normal 16 9 2" xfId="8347" xr:uid="{00000000-0005-0000-0000-0000E54E0000}"/>
    <cellStyle name="Normal 16 9 2 2" xfId="20972" xr:uid="{00000000-0005-0000-0000-0000E64E0000}"/>
    <cellStyle name="Normal 16 9 2 2 2" xfId="56188" xr:uid="{00000000-0005-0000-0000-0000E74E0000}"/>
    <cellStyle name="Normal 16 9 2 3" xfId="43591" xr:uid="{00000000-0005-0000-0000-0000E84E0000}"/>
    <cellStyle name="Normal 16 9 2 4" xfId="33577" xr:uid="{00000000-0005-0000-0000-0000E94E0000}"/>
    <cellStyle name="Normal 16 9 3" xfId="10128" xr:uid="{00000000-0005-0000-0000-0000EA4E0000}"/>
    <cellStyle name="Normal 16 9 3 2" xfId="22748" xr:uid="{00000000-0005-0000-0000-0000EB4E0000}"/>
    <cellStyle name="Normal 16 9 3 2 2" xfId="57964" xr:uid="{00000000-0005-0000-0000-0000EC4E0000}"/>
    <cellStyle name="Normal 16 9 3 3" xfId="45367" xr:uid="{00000000-0005-0000-0000-0000ED4E0000}"/>
    <cellStyle name="Normal 16 9 3 4" xfId="35353" xr:uid="{00000000-0005-0000-0000-0000EE4E0000}"/>
    <cellStyle name="Normal 16 9 4" xfId="11923" xr:uid="{00000000-0005-0000-0000-0000EF4E0000}"/>
    <cellStyle name="Normal 16 9 4 2" xfId="24524" xr:uid="{00000000-0005-0000-0000-0000F04E0000}"/>
    <cellStyle name="Normal 16 9 4 2 2" xfId="59740" xr:uid="{00000000-0005-0000-0000-0000F14E0000}"/>
    <cellStyle name="Normal 16 9 4 3" xfId="47143" xr:uid="{00000000-0005-0000-0000-0000F24E0000}"/>
    <cellStyle name="Normal 16 9 4 4" xfId="37129" xr:uid="{00000000-0005-0000-0000-0000F34E0000}"/>
    <cellStyle name="Normal 16 9 5" xfId="16288" xr:uid="{00000000-0005-0000-0000-0000F44E0000}"/>
    <cellStyle name="Normal 16 9 5 2" xfId="51504" xr:uid="{00000000-0005-0000-0000-0000F54E0000}"/>
    <cellStyle name="Normal 16 9 5 3" xfId="28893" xr:uid="{00000000-0005-0000-0000-0000F64E0000}"/>
    <cellStyle name="Normal 16 9 6" xfId="14510" xr:uid="{00000000-0005-0000-0000-0000F74E0000}"/>
    <cellStyle name="Normal 16 9 6 2" xfId="49728" xr:uid="{00000000-0005-0000-0000-0000F84E0000}"/>
    <cellStyle name="Normal 16 9 7" xfId="38907" xr:uid="{00000000-0005-0000-0000-0000F94E0000}"/>
    <cellStyle name="Normal 16 9 8" xfId="27117" xr:uid="{00000000-0005-0000-0000-0000FA4E0000}"/>
    <cellStyle name="Normal 16_District Target Attainment" xfId="1055" xr:uid="{00000000-0005-0000-0000-0000FB4E0000}"/>
    <cellStyle name="Normal 17" xfId="1056" xr:uid="{00000000-0005-0000-0000-0000FC4E0000}"/>
    <cellStyle name="Normal 17 10" xfId="3948" xr:uid="{00000000-0005-0000-0000-0000FD4E0000}"/>
    <cellStyle name="Normal 17 10 2" xfId="16611" xr:uid="{00000000-0005-0000-0000-0000FE4E0000}"/>
    <cellStyle name="Normal 17 10 2 2" xfId="51827" xr:uid="{00000000-0005-0000-0000-0000FF4E0000}"/>
    <cellStyle name="Normal 17 10 2 3" xfId="29216" xr:uid="{00000000-0005-0000-0000-0000004F0000}"/>
    <cellStyle name="Normal 17 10 3" xfId="13057" xr:uid="{00000000-0005-0000-0000-0000014F0000}"/>
    <cellStyle name="Normal 17 10 3 2" xfId="48275" xr:uid="{00000000-0005-0000-0000-0000024F0000}"/>
    <cellStyle name="Normal 17 10 4" xfId="39230" xr:uid="{00000000-0005-0000-0000-0000034F0000}"/>
    <cellStyle name="Normal 17 10 5" xfId="25664" xr:uid="{00000000-0005-0000-0000-0000044F0000}"/>
    <cellStyle name="Normal 17 11" xfId="5434" xr:uid="{00000000-0005-0000-0000-0000054F0000}"/>
    <cellStyle name="Normal 17 11 2" xfId="18065" xr:uid="{00000000-0005-0000-0000-0000064F0000}"/>
    <cellStyle name="Normal 17 11 2 2" xfId="53281" xr:uid="{00000000-0005-0000-0000-0000074F0000}"/>
    <cellStyle name="Normal 17 11 3" xfId="40684" xr:uid="{00000000-0005-0000-0000-0000084F0000}"/>
    <cellStyle name="Normal 17 11 4" xfId="30670" xr:uid="{00000000-0005-0000-0000-0000094F0000}"/>
    <cellStyle name="Normal 17 12" xfId="6890" xr:uid="{00000000-0005-0000-0000-00000A4F0000}"/>
    <cellStyle name="Normal 17 12 2" xfId="19519" xr:uid="{00000000-0005-0000-0000-00000B4F0000}"/>
    <cellStyle name="Normal 17 12 2 2" xfId="54735" xr:uid="{00000000-0005-0000-0000-00000C4F0000}"/>
    <cellStyle name="Normal 17 12 3" xfId="42138" xr:uid="{00000000-0005-0000-0000-00000D4F0000}"/>
    <cellStyle name="Normal 17 12 4" xfId="32124" xr:uid="{00000000-0005-0000-0000-00000E4F0000}"/>
    <cellStyle name="Normal 17 13" xfId="8672" xr:uid="{00000000-0005-0000-0000-00000F4F0000}"/>
    <cellStyle name="Normal 17 13 2" xfId="21295" xr:uid="{00000000-0005-0000-0000-0000104F0000}"/>
    <cellStyle name="Normal 17 13 2 2" xfId="56511" xr:uid="{00000000-0005-0000-0000-0000114F0000}"/>
    <cellStyle name="Normal 17 13 3" xfId="43914" xr:uid="{00000000-0005-0000-0000-0000124F0000}"/>
    <cellStyle name="Normal 17 13 4" xfId="33900" xr:uid="{00000000-0005-0000-0000-0000134F0000}"/>
    <cellStyle name="Normal 17 14" xfId="10558" xr:uid="{00000000-0005-0000-0000-0000144F0000}"/>
    <cellStyle name="Normal 17 14 2" xfId="23169" xr:uid="{00000000-0005-0000-0000-0000154F0000}"/>
    <cellStyle name="Normal 17 14 2 2" xfId="58385" xr:uid="{00000000-0005-0000-0000-0000164F0000}"/>
    <cellStyle name="Normal 17 14 3" xfId="45788" xr:uid="{00000000-0005-0000-0000-0000174F0000}"/>
    <cellStyle name="Normal 17 14 4" xfId="35774" xr:uid="{00000000-0005-0000-0000-0000184F0000}"/>
    <cellStyle name="Normal 17 15" xfId="14833" xr:uid="{00000000-0005-0000-0000-0000194F0000}"/>
    <cellStyle name="Normal 17 15 2" xfId="50051" xr:uid="{00000000-0005-0000-0000-00001A4F0000}"/>
    <cellStyle name="Normal 17 15 3" xfId="27440" xr:uid="{00000000-0005-0000-0000-00001B4F0000}"/>
    <cellStyle name="Normal 17 16" xfId="12247" xr:uid="{00000000-0005-0000-0000-00001C4F0000}"/>
    <cellStyle name="Normal 17 16 2" xfId="47466" xr:uid="{00000000-0005-0000-0000-00001D4F0000}"/>
    <cellStyle name="Normal 17 17" xfId="37452" xr:uid="{00000000-0005-0000-0000-00001E4F0000}"/>
    <cellStyle name="Normal 17 18" xfId="24854" xr:uid="{00000000-0005-0000-0000-00001F4F0000}"/>
    <cellStyle name="Normal 17 19" xfId="60067" xr:uid="{00000000-0005-0000-0000-0000204F0000}"/>
    <cellStyle name="Normal 17 2" xfId="1057" xr:uid="{00000000-0005-0000-0000-0000214F0000}"/>
    <cellStyle name="Normal 17 2 10" xfId="5464" xr:uid="{00000000-0005-0000-0000-0000224F0000}"/>
    <cellStyle name="Normal 17 2 10 2" xfId="18094" xr:uid="{00000000-0005-0000-0000-0000234F0000}"/>
    <cellStyle name="Normal 17 2 10 2 2" xfId="53310" xr:uid="{00000000-0005-0000-0000-0000244F0000}"/>
    <cellStyle name="Normal 17 2 10 3" xfId="40713" xr:uid="{00000000-0005-0000-0000-0000254F0000}"/>
    <cellStyle name="Normal 17 2 10 4" xfId="30699" xr:uid="{00000000-0005-0000-0000-0000264F0000}"/>
    <cellStyle name="Normal 17 2 11" xfId="6920" xr:uid="{00000000-0005-0000-0000-0000274F0000}"/>
    <cellStyle name="Normal 17 2 11 2" xfId="19548" xr:uid="{00000000-0005-0000-0000-0000284F0000}"/>
    <cellStyle name="Normal 17 2 11 2 2" xfId="54764" xr:uid="{00000000-0005-0000-0000-0000294F0000}"/>
    <cellStyle name="Normal 17 2 11 3" xfId="42167" xr:uid="{00000000-0005-0000-0000-00002A4F0000}"/>
    <cellStyle name="Normal 17 2 11 4" xfId="32153" xr:uid="{00000000-0005-0000-0000-00002B4F0000}"/>
    <cellStyle name="Normal 17 2 12" xfId="8702" xr:uid="{00000000-0005-0000-0000-00002C4F0000}"/>
    <cellStyle name="Normal 17 2 12 2" xfId="21324" xr:uid="{00000000-0005-0000-0000-00002D4F0000}"/>
    <cellStyle name="Normal 17 2 12 2 2" xfId="56540" xr:uid="{00000000-0005-0000-0000-00002E4F0000}"/>
    <cellStyle name="Normal 17 2 12 3" xfId="43943" xr:uid="{00000000-0005-0000-0000-00002F4F0000}"/>
    <cellStyle name="Normal 17 2 12 4" xfId="33929" xr:uid="{00000000-0005-0000-0000-0000304F0000}"/>
    <cellStyle name="Normal 17 2 13" xfId="10559" xr:uid="{00000000-0005-0000-0000-0000314F0000}"/>
    <cellStyle name="Normal 17 2 13 2" xfId="23170" xr:uid="{00000000-0005-0000-0000-0000324F0000}"/>
    <cellStyle name="Normal 17 2 13 2 2" xfId="58386" xr:uid="{00000000-0005-0000-0000-0000334F0000}"/>
    <cellStyle name="Normal 17 2 13 3" xfId="45789" xr:uid="{00000000-0005-0000-0000-0000344F0000}"/>
    <cellStyle name="Normal 17 2 13 4" xfId="35775" xr:uid="{00000000-0005-0000-0000-0000354F0000}"/>
    <cellStyle name="Normal 17 2 14" xfId="14863" xr:uid="{00000000-0005-0000-0000-0000364F0000}"/>
    <cellStyle name="Normal 17 2 14 2" xfId="50080" xr:uid="{00000000-0005-0000-0000-0000374F0000}"/>
    <cellStyle name="Normal 17 2 14 3" xfId="27469" xr:uid="{00000000-0005-0000-0000-0000384F0000}"/>
    <cellStyle name="Normal 17 2 15" xfId="12277" xr:uid="{00000000-0005-0000-0000-0000394F0000}"/>
    <cellStyle name="Normal 17 2 15 2" xfId="47495" xr:uid="{00000000-0005-0000-0000-00003A4F0000}"/>
    <cellStyle name="Normal 17 2 16" xfId="37482" xr:uid="{00000000-0005-0000-0000-00003B4F0000}"/>
    <cellStyle name="Normal 17 2 17" xfId="24884" xr:uid="{00000000-0005-0000-0000-00003C4F0000}"/>
    <cellStyle name="Normal 17 2 18" xfId="60097" xr:uid="{00000000-0005-0000-0000-00003D4F0000}"/>
    <cellStyle name="Normal 17 2 2" xfId="1058" xr:uid="{00000000-0005-0000-0000-00003E4F0000}"/>
    <cellStyle name="Normal 17 2 2 10" xfId="6994" xr:uid="{00000000-0005-0000-0000-00003F4F0000}"/>
    <cellStyle name="Normal 17 2 2 10 2" xfId="19620" xr:uid="{00000000-0005-0000-0000-0000404F0000}"/>
    <cellStyle name="Normal 17 2 2 10 2 2" xfId="54836" xr:uid="{00000000-0005-0000-0000-0000414F0000}"/>
    <cellStyle name="Normal 17 2 2 10 3" xfId="42239" xr:uid="{00000000-0005-0000-0000-0000424F0000}"/>
    <cellStyle name="Normal 17 2 2 10 4" xfId="32225" xr:uid="{00000000-0005-0000-0000-0000434F0000}"/>
    <cellStyle name="Normal 17 2 2 11" xfId="8775" xr:uid="{00000000-0005-0000-0000-0000444F0000}"/>
    <cellStyle name="Normal 17 2 2 11 2" xfId="21396" xr:uid="{00000000-0005-0000-0000-0000454F0000}"/>
    <cellStyle name="Normal 17 2 2 11 2 2" xfId="56612" xr:uid="{00000000-0005-0000-0000-0000464F0000}"/>
    <cellStyle name="Normal 17 2 2 11 3" xfId="44015" xr:uid="{00000000-0005-0000-0000-0000474F0000}"/>
    <cellStyle name="Normal 17 2 2 11 4" xfId="34001" xr:uid="{00000000-0005-0000-0000-0000484F0000}"/>
    <cellStyle name="Normal 17 2 2 12" xfId="10560" xr:uid="{00000000-0005-0000-0000-0000494F0000}"/>
    <cellStyle name="Normal 17 2 2 12 2" xfId="23171" xr:uid="{00000000-0005-0000-0000-00004A4F0000}"/>
    <cellStyle name="Normal 17 2 2 12 2 2" xfId="58387" xr:uid="{00000000-0005-0000-0000-00004B4F0000}"/>
    <cellStyle name="Normal 17 2 2 12 3" xfId="45790" xr:uid="{00000000-0005-0000-0000-00004C4F0000}"/>
    <cellStyle name="Normal 17 2 2 12 4" xfId="35776" xr:uid="{00000000-0005-0000-0000-00004D4F0000}"/>
    <cellStyle name="Normal 17 2 2 13" xfId="14935" xr:uid="{00000000-0005-0000-0000-00004E4F0000}"/>
    <cellStyle name="Normal 17 2 2 13 2" xfId="50152" xr:uid="{00000000-0005-0000-0000-00004F4F0000}"/>
    <cellStyle name="Normal 17 2 2 13 3" xfId="27541" xr:uid="{00000000-0005-0000-0000-0000504F0000}"/>
    <cellStyle name="Normal 17 2 2 14" xfId="12349" xr:uid="{00000000-0005-0000-0000-0000514F0000}"/>
    <cellStyle name="Normal 17 2 2 14 2" xfId="47567" xr:uid="{00000000-0005-0000-0000-0000524F0000}"/>
    <cellStyle name="Normal 17 2 2 15" xfId="37554" xr:uid="{00000000-0005-0000-0000-0000534F0000}"/>
    <cellStyle name="Normal 17 2 2 16" xfId="24956" xr:uid="{00000000-0005-0000-0000-0000544F0000}"/>
    <cellStyle name="Normal 17 2 2 17" xfId="60169" xr:uid="{00000000-0005-0000-0000-0000554F0000}"/>
    <cellStyle name="Normal 17 2 2 2" xfId="1059" xr:uid="{00000000-0005-0000-0000-0000564F0000}"/>
    <cellStyle name="Normal 17 2 2 2 10" xfId="10561" xr:uid="{00000000-0005-0000-0000-0000574F0000}"/>
    <cellStyle name="Normal 17 2 2 2 10 2" xfId="23172" xr:uid="{00000000-0005-0000-0000-0000584F0000}"/>
    <cellStyle name="Normal 17 2 2 2 10 2 2" xfId="58388" xr:uid="{00000000-0005-0000-0000-0000594F0000}"/>
    <cellStyle name="Normal 17 2 2 2 10 3" xfId="45791" xr:uid="{00000000-0005-0000-0000-00005A4F0000}"/>
    <cellStyle name="Normal 17 2 2 2 10 4" xfId="35777" xr:uid="{00000000-0005-0000-0000-00005B4F0000}"/>
    <cellStyle name="Normal 17 2 2 2 11" xfId="15090" xr:uid="{00000000-0005-0000-0000-00005C4F0000}"/>
    <cellStyle name="Normal 17 2 2 2 11 2" xfId="50306" xr:uid="{00000000-0005-0000-0000-00005D4F0000}"/>
    <cellStyle name="Normal 17 2 2 2 11 3" xfId="27695" xr:uid="{00000000-0005-0000-0000-00005E4F0000}"/>
    <cellStyle name="Normal 17 2 2 2 12" xfId="12503" xr:uid="{00000000-0005-0000-0000-00005F4F0000}"/>
    <cellStyle name="Normal 17 2 2 2 12 2" xfId="47721" xr:uid="{00000000-0005-0000-0000-0000604F0000}"/>
    <cellStyle name="Normal 17 2 2 2 13" xfId="37709" xr:uid="{00000000-0005-0000-0000-0000614F0000}"/>
    <cellStyle name="Normal 17 2 2 2 14" xfId="25110" xr:uid="{00000000-0005-0000-0000-0000624F0000}"/>
    <cellStyle name="Normal 17 2 2 2 15" xfId="60323" xr:uid="{00000000-0005-0000-0000-0000634F0000}"/>
    <cellStyle name="Normal 17 2 2 2 2" xfId="3226" xr:uid="{00000000-0005-0000-0000-0000644F0000}"/>
    <cellStyle name="Normal 17 2 2 2 2 10" xfId="25594" xr:uid="{00000000-0005-0000-0000-0000654F0000}"/>
    <cellStyle name="Normal 17 2 2 2 2 11" xfId="61129" xr:uid="{00000000-0005-0000-0000-0000664F0000}"/>
    <cellStyle name="Normal 17 2 2 2 2 2" xfId="5026" xr:uid="{00000000-0005-0000-0000-0000674F0000}"/>
    <cellStyle name="Normal 17 2 2 2 2 2 2" xfId="17672" xr:uid="{00000000-0005-0000-0000-0000684F0000}"/>
    <cellStyle name="Normal 17 2 2 2 2 2 2 2" xfId="52888" xr:uid="{00000000-0005-0000-0000-0000694F0000}"/>
    <cellStyle name="Normal 17 2 2 2 2 2 2 3" xfId="30277" xr:uid="{00000000-0005-0000-0000-00006A4F0000}"/>
    <cellStyle name="Normal 17 2 2 2 2 2 3" xfId="14118" xr:uid="{00000000-0005-0000-0000-00006B4F0000}"/>
    <cellStyle name="Normal 17 2 2 2 2 2 3 2" xfId="49336" xr:uid="{00000000-0005-0000-0000-00006C4F0000}"/>
    <cellStyle name="Normal 17 2 2 2 2 2 4" xfId="40291" xr:uid="{00000000-0005-0000-0000-00006D4F0000}"/>
    <cellStyle name="Normal 17 2 2 2 2 2 5" xfId="26725" xr:uid="{00000000-0005-0000-0000-00006E4F0000}"/>
    <cellStyle name="Normal 17 2 2 2 2 3" xfId="6496" xr:uid="{00000000-0005-0000-0000-00006F4F0000}"/>
    <cellStyle name="Normal 17 2 2 2 2 3 2" xfId="19126" xr:uid="{00000000-0005-0000-0000-0000704F0000}"/>
    <cellStyle name="Normal 17 2 2 2 2 3 2 2" xfId="54342" xr:uid="{00000000-0005-0000-0000-0000714F0000}"/>
    <cellStyle name="Normal 17 2 2 2 2 3 3" xfId="41745" xr:uid="{00000000-0005-0000-0000-0000724F0000}"/>
    <cellStyle name="Normal 17 2 2 2 2 3 4" xfId="31731" xr:uid="{00000000-0005-0000-0000-0000734F0000}"/>
    <cellStyle name="Normal 17 2 2 2 2 4" xfId="7955" xr:uid="{00000000-0005-0000-0000-0000744F0000}"/>
    <cellStyle name="Normal 17 2 2 2 2 4 2" xfId="20580" xr:uid="{00000000-0005-0000-0000-0000754F0000}"/>
    <cellStyle name="Normal 17 2 2 2 2 4 2 2" xfId="55796" xr:uid="{00000000-0005-0000-0000-0000764F0000}"/>
    <cellStyle name="Normal 17 2 2 2 2 4 3" xfId="43199" xr:uid="{00000000-0005-0000-0000-0000774F0000}"/>
    <cellStyle name="Normal 17 2 2 2 2 4 4" xfId="33185" xr:uid="{00000000-0005-0000-0000-0000784F0000}"/>
    <cellStyle name="Normal 17 2 2 2 2 5" xfId="9736" xr:uid="{00000000-0005-0000-0000-0000794F0000}"/>
    <cellStyle name="Normal 17 2 2 2 2 5 2" xfId="22356" xr:uid="{00000000-0005-0000-0000-00007A4F0000}"/>
    <cellStyle name="Normal 17 2 2 2 2 5 2 2" xfId="57572" xr:uid="{00000000-0005-0000-0000-00007B4F0000}"/>
    <cellStyle name="Normal 17 2 2 2 2 5 3" xfId="44975" xr:uid="{00000000-0005-0000-0000-00007C4F0000}"/>
    <cellStyle name="Normal 17 2 2 2 2 5 4" xfId="34961" xr:uid="{00000000-0005-0000-0000-00007D4F0000}"/>
    <cellStyle name="Normal 17 2 2 2 2 6" xfId="11529" xr:uid="{00000000-0005-0000-0000-00007E4F0000}"/>
    <cellStyle name="Normal 17 2 2 2 2 6 2" xfId="24132" xr:uid="{00000000-0005-0000-0000-00007F4F0000}"/>
    <cellStyle name="Normal 17 2 2 2 2 6 2 2" xfId="59348" xr:uid="{00000000-0005-0000-0000-0000804F0000}"/>
    <cellStyle name="Normal 17 2 2 2 2 6 3" xfId="46751" xr:uid="{00000000-0005-0000-0000-0000814F0000}"/>
    <cellStyle name="Normal 17 2 2 2 2 6 4" xfId="36737" xr:uid="{00000000-0005-0000-0000-0000824F0000}"/>
    <cellStyle name="Normal 17 2 2 2 2 7" xfId="15896" xr:uid="{00000000-0005-0000-0000-0000834F0000}"/>
    <cellStyle name="Normal 17 2 2 2 2 7 2" xfId="51112" xr:uid="{00000000-0005-0000-0000-0000844F0000}"/>
    <cellStyle name="Normal 17 2 2 2 2 7 3" xfId="28501" xr:uid="{00000000-0005-0000-0000-0000854F0000}"/>
    <cellStyle name="Normal 17 2 2 2 2 8" xfId="12987" xr:uid="{00000000-0005-0000-0000-0000864F0000}"/>
    <cellStyle name="Normal 17 2 2 2 2 8 2" xfId="48205" xr:uid="{00000000-0005-0000-0000-0000874F0000}"/>
    <cellStyle name="Normal 17 2 2 2 2 9" xfId="38515" xr:uid="{00000000-0005-0000-0000-0000884F0000}"/>
    <cellStyle name="Normal 17 2 2 2 3" xfId="3555" xr:uid="{00000000-0005-0000-0000-0000894F0000}"/>
    <cellStyle name="Normal 17 2 2 2 3 10" xfId="27050" xr:uid="{00000000-0005-0000-0000-00008A4F0000}"/>
    <cellStyle name="Normal 17 2 2 2 3 11" xfId="61454" xr:uid="{00000000-0005-0000-0000-00008B4F0000}"/>
    <cellStyle name="Normal 17 2 2 2 3 2" xfId="5351" xr:uid="{00000000-0005-0000-0000-00008C4F0000}"/>
    <cellStyle name="Normal 17 2 2 2 3 2 2" xfId="17997" xr:uid="{00000000-0005-0000-0000-00008D4F0000}"/>
    <cellStyle name="Normal 17 2 2 2 3 2 2 2" xfId="53213" xr:uid="{00000000-0005-0000-0000-00008E4F0000}"/>
    <cellStyle name="Normal 17 2 2 2 3 2 3" xfId="40616" xr:uid="{00000000-0005-0000-0000-00008F4F0000}"/>
    <cellStyle name="Normal 17 2 2 2 3 2 4" xfId="30602" xr:uid="{00000000-0005-0000-0000-0000904F0000}"/>
    <cellStyle name="Normal 17 2 2 2 3 3" xfId="6821" xr:uid="{00000000-0005-0000-0000-0000914F0000}"/>
    <cellStyle name="Normal 17 2 2 2 3 3 2" xfId="19451" xr:uid="{00000000-0005-0000-0000-0000924F0000}"/>
    <cellStyle name="Normal 17 2 2 2 3 3 2 2" xfId="54667" xr:uid="{00000000-0005-0000-0000-0000934F0000}"/>
    <cellStyle name="Normal 17 2 2 2 3 3 3" xfId="42070" xr:uid="{00000000-0005-0000-0000-0000944F0000}"/>
    <cellStyle name="Normal 17 2 2 2 3 3 4" xfId="32056" xr:uid="{00000000-0005-0000-0000-0000954F0000}"/>
    <cellStyle name="Normal 17 2 2 2 3 4" xfId="8280" xr:uid="{00000000-0005-0000-0000-0000964F0000}"/>
    <cellStyle name="Normal 17 2 2 2 3 4 2" xfId="20905" xr:uid="{00000000-0005-0000-0000-0000974F0000}"/>
    <cellStyle name="Normal 17 2 2 2 3 4 2 2" xfId="56121" xr:uid="{00000000-0005-0000-0000-0000984F0000}"/>
    <cellStyle name="Normal 17 2 2 2 3 4 3" xfId="43524" xr:uid="{00000000-0005-0000-0000-0000994F0000}"/>
    <cellStyle name="Normal 17 2 2 2 3 4 4" xfId="33510" xr:uid="{00000000-0005-0000-0000-00009A4F0000}"/>
    <cellStyle name="Normal 17 2 2 2 3 5" xfId="10061" xr:uid="{00000000-0005-0000-0000-00009B4F0000}"/>
    <cellStyle name="Normal 17 2 2 2 3 5 2" xfId="22681" xr:uid="{00000000-0005-0000-0000-00009C4F0000}"/>
    <cellStyle name="Normal 17 2 2 2 3 5 2 2" xfId="57897" xr:uid="{00000000-0005-0000-0000-00009D4F0000}"/>
    <cellStyle name="Normal 17 2 2 2 3 5 3" xfId="45300" xr:uid="{00000000-0005-0000-0000-00009E4F0000}"/>
    <cellStyle name="Normal 17 2 2 2 3 5 4" xfId="35286" xr:uid="{00000000-0005-0000-0000-00009F4F0000}"/>
    <cellStyle name="Normal 17 2 2 2 3 6" xfId="11854" xr:uid="{00000000-0005-0000-0000-0000A04F0000}"/>
    <cellStyle name="Normal 17 2 2 2 3 6 2" xfId="24457" xr:uid="{00000000-0005-0000-0000-0000A14F0000}"/>
    <cellStyle name="Normal 17 2 2 2 3 6 2 2" xfId="59673" xr:uid="{00000000-0005-0000-0000-0000A24F0000}"/>
    <cellStyle name="Normal 17 2 2 2 3 6 3" xfId="47076" xr:uid="{00000000-0005-0000-0000-0000A34F0000}"/>
    <cellStyle name="Normal 17 2 2 2 3 6 4" xfId="37062" xr:uid="{00000000-0005-0000-0000-0000A44F0000}"/>
    <cellStyle name="Normal 17 2 2 2 3 7" xfId="16221" xr:uid="{00000000-0005-0000-0000-0000A54F0000}"/>
    <cellStyle name="Normal 17 2 2 2 3 7 2" xfId="51437" xr:uid="{00000000-0005-0000-0000-0000A64F0000}"/>
    <cellStyle name="Normal 17 2 2 2 3 7 3" xfId="28826" xr:uid="{00000000-0005-0000-0000-0000A74F0000}"/>
    <cellStyle name="Normal 17 2 2 2 3 8" xfId="14443" xr:uid="{00000000-0005-0000-0000-0000A84F0000}"/>
    <cellStyle name="Normal 17 2 2 2 3 8 2" xfId="49661" xr:uid="{00000000-0005-0000-0000-0000A94F0000}"/>
    <cellStyle name="Normal 17 2 2 2 3 9" xfId="38840" xr:uid="{00000000-0005-0000-0000-0000AA4F0000}"/>
    <cellStyle name="Normal 17 2 2 2 4" xfId="2717" xr:uid="{00000000-0005-0000-0000-0000AB4F0000}"/>
    <cellStyle name="Normal 17 2 2 2 4 10" xfId="26241" xr:uid="{00000000-0005-0000-0000-0000AC4F0000}"/>
    <cellStyle name="Normal 17 2 2 2 4 11" xfId="60645" xr:uid="{00000000-0005-0000-0000-0000AD4F0000}"/>
    <cellStyle name="Normal 17 2 2 2 4 2" xfId="4542" xr:uid="{00000000-0005-0000-0000-0000AE4F0000}"/>
    <cellStyle name="Normal 17 2 2 2 4 2 2" xfId="17188" xr:uid="{00000000-0005-0000-0000-0000AF4F0000}"/>
    <cellStyle name="Normal 17 2 2 2 4 2 2 2" xfId="52404" xr:uid="{00000000-0005-0000-0000-0000B04F0000}"/>
    <cellStyle name="Normal 17 2 2 2 4 2 3" xfId="39807" xr:uid="{00000000-0005-0000-0000-0000B14F0000}"/>
    <cellStyle name="Normal 17 2 2 2 4 2 4" xfId="29793" xr:uid="{00000000-0005-0000-0000-0000B24F0000}"/>
    <cellStyle name="Normal 17 2 2 2 4 3" xfId="6012" xr:uid="{00000000-0005-0000-0000-0000B34F0000}"/>
    <cellStyle name="Normal 17 2 2 2 4 3 2" xfId="18642" xr:uid="{00000000-0005-0000-0000-0000B44F0000}"/>
    <cellStyle name="Normal 17 2 2 2 4 3 2 2" xfId="53858" xr:uid="{00000000-0005-0000-0000-0000B54F0000}"/>
    <cellStyle name="Normal 17 2 2 2 4 3 3" xfId="41261" xr:uid="{00000000-0005-0000-0000-0000B64F0000}"/>
    <cellStyle name="Normal 17 2 2 2 4 3 4" xfId="31247" xr:uid="{00000000-0005-0000-0000-0000B74F0000}"/>
    <cellStyle name="Normal 17 2 2 2 4 4" xfId="7471" xr:uid="{00000000-0005-0000-0000-0000B84F0000}"/>
    <cellStyle name="Normal 17 2 2 2 4 4 2" xfId="20096" xr:uid="{00000000-0005-0000-0000-0000B94F0000}"/>
    <cellStyle name="Normal 17 2 2 2 4 4 2 2" xfId="55312" xr:uid="{00000000-0005-0000-0000-0000BA4F0000}"/>
    <cellStyle name="Normal 17 2 2 2 4 4 3" xfId="42715" xr:uid="{00000000-0005-0000-0000-0000BB4F0000}"/>
    <cellStyle name="Normal 17 2 2 2 4 4 4" xfId="32701" xr:uid="{00000000-0005-0000-0000-0000BC4F0000}"/>
    <cellStyle name="Normal 17 2 2 2 4 5" xfId="9252" xr:uid="{00000000-0005-0000-0000-0000BD4F0000}"/>
    <cellStyle name="Normal 17 2 2 2 4 5 2" xfId="21872" xr:uid="{00000000-0005-0000-0000-0000BE4F0000}"/>
    <cellStyle name="Normal 17 2 2 2 4 5 2 2" xfId="57088" xr:uid="{00000000-0005-0000-0000-0000BF4F0000}"/>
    <cellStyle name="Normal 17 2 2 2 4 5 3" xfId="44491" xr:uid="{00000000-0005-0000-0000-0000C04F0000}"/>
    <cellStyle name="Normal 17 2 2 2 4 5 4" xfId="34477" xr:uid="{00000000-0005-0000-0000-0000C14F0000}"/>
    <cellStyle name="Normal 17 2 2 2 4 6" xfId="11045" xr:uid="{00000000-0005-0000-0000-0000C24F0000}"/>
    <cellStyle name="Normal 17 2 2 2 4 6 2" xfId="23648" xr:uid="{00000000-0005-0000-0000-0000C34F0000}"/>
    <cellStyle name="Normal 17 2 2 2 4 6 2 2" xfId="58864" xr:uid="{00000000-0005-0000-0000-0000C44F0000}"/>
    <cellStyle name="Normal 17 2 2 2 4 6 3" xfId="46267" xr:uid="{00000000-0005-0000-0000-0000C54F0000}"/>
    <cellStyle name="Normal 17 2 2 2 4 6 4" xfId="36253" xr:uid="{00000000-0005-0000-0000-0000C64F0000}"/>
    <cellStyle name="Normal 17 2 2 2 4 7" xfId="15412" xr:uid="{00000000-0005-0000-0000-0000C74F0000}"/>
    <cellStyle name="Normal 17 2 2 2 4 7 2" xfId="50628" xr:uid="{00000000-0005-0000-0000-0000C84F0000}"/>
    <cellStyle name="Normal 17 2 2 2 4 7 3" xfId="28017" xr:uid="{00000000-0005-0000-0000-0000C94F0000}"/>
    <cellStyle name="Normal 17 2 2 2 4 8" xfId="13634" xr:uid="{00000000-0005-0000-0000-0000CA4F0000}"/>
    <cellStyle name="Normal 17 2 2 2 4 8 2" xfId="48852" xr:uid="{00000000-0005-0000-0000-0000CB4F0000}"/>
    <cellStyle name="Normal 17 2 2 2 4 9" xfId="38031" xr:uid="{00000000-0005-0000-0000-0000CC4F0000}"/>
    <cellStyle name="Normal 17 2 2 2 5" xfId="3880" xr:uid="{00000000-0005-0000-0000-0000CD4F0000}"/>
    <cellStyle name="Normal 17 2 2 2 5 2" xfId="8603" xr:uid="{00000000-0005-0000-0000-0000CE4F0000}"/>
    <cellStyle name="Normal 17 2 2 2 5 2 2" xfId="21228" xr:uid="{00000000-0005-0000-0000-0000CF4F0000}"/>
    <cellStyle name="Normal 17 2 2 2 5 2 2 2" xfId="56444" xr:uid="{00000000-0005-0000-0000-0000D04F0000}"/>
    <cellStyle name="Normal 17 2 2 2 5 2 3" xfId="43847" xr:uid="{00000000-0005-0000-0000-0000D14F0000}"/>
    <cellStyle name="Normal 17 2 2 2 5 2 4" xfId="33833" xr:uid="{00000000-0005-0000-0000-0000D24F0000}"/>
    <cellStyle name="Normal 17 2 2 2 5 3" xfId="10384" xr:uid="{00000000-0005-0000-0000-0000D34F0000}"/>
    <cellStyle name="Normal 17 2 2 2 5 3 2" xfId="23004" xr:uid="{00000000-0005-0000-0000-0000D44F0000}"/>
    <cellStyle name="Normal 17 2 2 2 5 3 2 2" xfId="58220" xr:uid="{00000000-0005-0000-0000-0000D54F0000}"/>
    <cellStyle name="Normal 17 2 2 2 5 3 3" xfId="45623" xr:uid="{00000000-0005-0000-0000-0000D64F0000}"/>
    <cellStyle name="Normal 17 2 2 2 5 3 4" xfId="35609" xr:uid="{00000000-0005-0000-0000-0000D74F0000}"/>
    <cellStyle name="Normal 17 2 2 2 5 4" xfId="12179" xr:uid="{00000000-0005-0000-0000-0000D84F0000}"/>
    <cellStyle name="Normal 17 2 2 2 5 4 2" xfId="24780" xr:uid="{00000000-0005-0000-0000-0000D94F0000}"/>
    <cellStyle name="Normal 17 2 2 2 5 4 2 2" xfId="59996" xr:uid="{00000000-0005-0000-0000-0000DA4F0000}"/>
    <cellStyle name="Normal 17 2 2 2 5 4 3" xfId="47399" xr:uid="{00000000-0005-0000-0000-0000DB4F0000}"/>
    <cellStyle name="Normal 17 2 2 2 5 4 4" xfId="37385" xr:uid="{00000000-0005-0000-0000-0000DC4F0000}"/>
    <cellStyle name="Normal 17 2 2 2 5 5" xfId="16544" xr:uid="{00000000-0005-0000-0000-0000DD4F0000}"/>
    <cellStyle name="Normal 17 2 2 2 5 5 2" xfId="51760" xr:uid="{00000000-0005-0000-0000-0000DE4F0000}"/>
    <cellStyle name="Normal 17 2 2 2 5 5 3" xfId="29149" xr:uid="{00000000-0005-0000-0000-0000DF4F0000}"/>
    <cellStyle name="Normal 17 2 2 2 5 6" xfId="14766" xr:uid="{00000000-0005-0000-0000-0000E04F0000}"/>
    <cellStyle name="Normal 17 2 2 2 5 6 2" xfId="49984" xr:uid="{00000000-0005-0000-0000-0000E14F0000}"/>
    <cellStyle name="Normal 17 2 2 2 5 7" xfId="39163" xr:uid="{00000000-0005-0000-0000-0000E24F0000}"/>
    <cellStyle name="Normal 17 2 2 2 5 8" xfId="27373" xr:uid="{00000000-0005-0000-0000-0000E34F0000}"/>
    <cellStyle name="Normal 17 2 2 2 6" xfId="4220" xr:uid="{00000000-0005-0000-0000-0000E44F0000}"/>
    <cellStyle name="Normal 17 2 2 2 6 2" xfId="16866" xr:uid="{00000000-0005-0000-0000-0000E54F0000}"/>
    <cellStyle name="Normal 17 2 2 2 6 2 2" xfId="52082" xr:uid="{00000000-0005-0000-0000-0000E64F0000}"/>
    <cellStyle name="Normal 17 2 2 2 6 2 3" xfId="29471" xr:uid="{00000000-0005-0000-0000-0000E74F0000}"/>
    <cellStyle name="Normal 17 2 2 2 6 3" xfId="13312" xr:uid="{00000000-0005-0000-0000-0000E84F0000}"/>
    <cellStyle name="Normal 17 2 2 2 6 3 2" xfId="48530" xr:uid="{00000000-0005-0000-0000-0000E94F0000}"/>
    <cellStyle name="Normal 17 2 2 2 6 4" xfId="39485" xr:uid="{00000000-0005-0000-0000-0000EA4F0000}"/>
    <cellStyle name="Normal 17 2 2 2 6 5" xfId="25919" xr:uid="{00000000-0005-0000-0000-0000EB4F0000}"/>
    <cellStyle name="Normal 17 2 2 2 7" xfId="5690" xr:uid="{00000000-0005-0000-0000-0000EC4F0000}"/>
    <cellStyle name="Normal 17 2 2 2 7 2" xfId="18320" xr:uid="{00000000-0005-0000-0000-0000ED4F0000}"/>
    <cellStyle name="Normal 17 2 2 2 7 2 2" xfId="53536" xr:uid="{00000000-0005-0000-0000-0000EE4F0000}"/>
    <cellStyle name="Normal 17 2 2 2 7 3" xfId="40939" xr:uid="{00000000-0005-0000-0000-0000EF4F0000}"/>
    <cellStyle name="Normal 17 2 2 2 7 4" xfId="30925" xr:uid="{00000000-0005-0000-0000-0000F04F0000}"/>
    <cellStyle name="Normal 17 2 2 2 8" xfId="7149" xr:uid="{00000000-0005-0000-0000-0000F14F0000}"/>
    <cellStyle name="Normal 17 2 2 2 8 2" xfId="19774" xr:uid="{00000000-0005-0000-0000-0000F24F0000}"/>
    <cellStyle name="Normal 17 2 2 2 8 2 2" xfId="54990" xr:uid="{00000000-0005-0000-0000-0000F34F0000}"/>
    <cellStyle name="Normal 17 2 2 2 8 3" xfId="42393" xr:uid="{00000000-0005-0000-0000-0000F44F0000}"/>
    <cellStyle name="Normal 17 2 2 2 8 4" xfId="32379" xr:uid="{00000000-0005-0000-0000-0000F54F0000}"/>
    <cellStyle name="Normal 17 2 2 2 9" xfId="8930" xr:uid="{00000000-0005-0000-0000-0000F64F0000}"/>
    <cellStyle name="Normal 17 2 2 2 9 2" xfId="21550" xr:uid="{00000000-0005-0000-0000-0000F74F0000}"/>
    <cellStyle name="Normal 17 2 2 2 9 2 2" xfId="56766" xr:uid="{00000000-0005-0000-0000-0000F84F0000}"/>
    <cellStyle name="Normal 17 2 2 2 9 3" xfId="44169" xr:uid="{00000000-0005-0000-0000-0000F94F0000}"/>
    <cellStyle name="Normal 17 2 2 2 9 4" xfId="34155" xr:uid="{00000000-0005-0000-0000-0000FA4F0000}"/>
    <cellStyle name="Normal 17 2 2 3" xfId="3066" xr:uid="{00000000-0005-0000-0000-0000FB4F0000}"/>
    <cellStyle name="Normal 17 2 2 3 10" xfId="25437" xr:uid="{00000000-0005-0000-0000-0000FC4F0000}"/>
    <cellStyle name="Normal 17 2 2 3 11" xfId="60972" xr:uid="{00000000-0005-0000-0000-0000FD4F0000}"/>
    <cellStyle name="Normal 17 2 2 3 2" xfId="4869" xr:uid="{00000000-0005-0000-0000-0000FE4F0000}"/>
    <cellStyle name="Normal 17 2 2 3 2 2" xfId="17515" xr:uid="{00000000-0005-0000-0000-0000FF4F0000}"/>
    <cellStyle name="Normal 17 2 2 3 2 2 2" xfId="52731" xr:uid="{00000000-0005-0000-0000-000000500000}"/>
    <cellStyle name="Normal 17 2 2 3 2 2 3" xfId="30120" xr:uid="{00000000-0005-0000-0000-000001500000}"/>
    <cellStyle name="Normal 17 2 2 3 2 3" xfId="13961" xr:uid="{00000000-0005-0000-0000-000002500000}"/>
    <cellStyle name="Normal 17 2 2 3 2 3 2" xfId="49179" xr:uid="{00000000-0005-0000-0000-000003500000}"/>
    <cellStyle name="Normal 17 2 2 3 2 4" xfId="40134" xr:uid="{00000000-0005-0000-0000-000004500000}"/>
    <cellStyle name="Normal 17 2 2 3 2 5" xfId="26568" xr:uid="{00000000-0005-0000-0000-000005500000}"/>
    <cellStyle name="Normal 17 2 2 3 3" xfId="6339" xr:uid="{00000000-0005-0000-0000-000006500000}"/>
    <cellStyle name="Normal 17 2 2 3 3 2" xfId="18969" xr:uid="{00000000-0005-0000-0000-000007500000}"/>
    <cellStyle name="Normal 17 2 2 3 3 2 2" xfId="54185" xr:uid="{00000000-0005-0000-0000-000008500000}"/>
    <cellStyle name="Normal 17 2 2 3 3 3" xfId="41588" xr:uid="{00000000-0005-0000-0000-000009500000}"/>
    <cellStyle name="Normal 17 2 2 3 3 4" xfId="31574" xr:uid="{00000000-0005-0000-0000-00000A500000}"/>
    <cellStyle name="Normal 17 2 2 3 4" xfId="7798" xr:uid="{00000000-0005-0000-0000-00000B500000}"/>
    <cellStyle name="Normal 17 2 2 3 4 2" xfId="20423" xr:uid="{00000000-0005-0000-0000-00000C500000}"/>
    <cellStyle name="Normal 17 2 2 3 4 2 2" xfId="55639" xr:uid="{00000000-0005-0000-0000-00000D500000}"/>
    <cellStyle name="Normal 17 2 2 3 4 3" xfId="43042" xr:uid="{00000000-0005-0000-0000-00000E500000}"/>
    <cellStyle name="Normal 17 2 2 3 4 4" xfId="33028" xr:uid="{00000000-0005-0000-0000-00000F500000}"/>
    <cellStyle name="Normal 17 2 2 3 5" xfId="9579" xr:uid="{00000000-0005-0000-0000-000010500000}"/>
    <cellStyle name="Normal 17 2 2 3 5 2" xfId="22199" xr:uid="{00000000-0005-0000-0000-000011500000}"/>
    <cellStyle name="Normal 17 2 2 3 5 2 2" xfId="57415" xr:uid="{00000000-0005-0000-0000-000012500000}"/>
    <cellStyle name="Normal 17 2 2 3 5 3" xfId="44818" xr:uid="{00000000-0005-0000-0000-000013500000}"/>
    <cellStyle name="Normal 17 2 2 3 5 4" xfId="34804" xr:uid="{00000000-0005-0000-0000-000014500000}"/>
    <cellStyle name="Normal 17 2 2 3 6" xfId="11372" xr:uid="{00000000-0005-0000-0000-000015500000}"/>
    <cellStyle name="Normal 17 2 2 3 6 2" xfId="23975" xr:uid="{00000000-0005-0000-0000-000016500000}"/>
    <cellStyle name="Normal 17 2 2 3 6 2 2" xfId="59191" xr:uid="{00000000-0005-0000-0000-000017500000}"/>
    <cellStyle name="Normal 17 2 2 3 6 3" xfId="46594" xr:uid="{00000000-0005-0000-0000-000018500000}"/>
    <cellStyle name="Normal 17 2 2 3 6 4" xfId="36580" xr:uid="{00000000-0005-0000-0000-000019500000}"/>
    <cellStyle name="Normal 17 2 2 3 7" xfId="15739" xr:uid="{00000000-0005-0000-0000-00001A500000}"/>
    <cellStyle name="Normal 17 2 2 3 7 2" xfId="50955" xr:uid="{00000000-0005-0000-0000-00001B500000}"/>
    <cellStyle name="Normal 17 2 2 3 7 3" xfId="28344" xr:uid="{00000000-0005-0000-0000-00001C500000}"/>
    <cellStyle name="Normal 17 2 2 3 8" xfId="12830" xr:uid="{00000000-0005-0000-0000-00001D500000}"/>
    <cellStyle name="Normal 17 2 2 3 8 2" xfId="48048" xr:uid="{00000000-0005-0000-0000-00001E500000}"/>
    <cellStyle name="Normal 17 2 2 3 9" xfId="38358" xr:uid="{00000000-0005-0000-0000-00001F500000}"/>
    <cellStyle name="Normal 17 2 2 4" xfId="2893" xr:uid="{00000000-0005-0000-0000-000020500000}"/>
    <cellStyle name="Normal 17 2 2 4 10" xfId="25278" xr:uid="{00000000-0005-0000-0000-000021500000}"/>
    <cellStyle name="Normal 17 2 2 4 11" xfId="60813" xr:uid="{00000000-0005-0000-0000-000022500000}"/>
    <cellStyle name="Normal 17 2 2 4 2" xfId="4710" xr:uid="{00000000-0005-0000-0000-000023500000}"/>
    <cellStyle name="Normal 17 2 2 4 2 2" xfId="17356" xr:uid="{00000000-0005-0000-0000-000024500000}"/>
    <cellStyle name="Normal 17 2 2 4 2 2 2" xfId="52572" xr:uid="{00000000-0005-0000-0000-000025500000}"/>
    <cellStyle name="Normal 17 2 2 4 2 2 3" xfId="29961" xr:uid="{00000000-0005-0000-0000-000026500000}"/>
    <cellStyle name="Normal 17 2 2 4 2 3" xfId="13802" xr:uid="{00000000-0005-0000-0000-000027500000}"/>
    <cellStyle name="Normal 17 2 2 4 2 3 2" xfId="49020" xr:uid="{00000000-0005-0000-0000-000028500000}"/>
    <cellStyle name="Normal 17 2 2 4 2 4" xfId="39975" xr:uid="{00000000-0005-0000-0000-000029500000}"/>
    <cellStyle name="Normal 17 2 2 4 2 5" xfId="26409" xr:uid="{00000000-0005-0000-0000-00002A500000}"/>
    <cellStyle name="Normal 17 2 2 4 3" xfId="6180" xr:uid="{00000000-0005-0000-0000-00002B500000}"/>
    <cellStyle name="Normal 17 2 2 4 3 2" xfId="18810" xr:uid="{00000000-0005-0000-0000-00002C500000}"/>
    <cellStyle name="Normal 17 2 2 4 3 2 2" xfId="54026" xr:uid="{00000000-0005-0000-0000-00002D500000}"/>
    <cellStyle name="Normal 17 2 2 4 3 3" xfId="41429" xr:uid="{00000000-0005-0000-0000-00002E500000}"/>
    <cellStyle name="Normal 17 2 2 4 3 4" xfId="31415" xr:uid="{00000000-0005-0000-0000-00002F500000}"/>
    <cellStyle name="Normal 17 2 2 4 4" xfId="7639" xr:uid="{00000000-0005-0000-0000-000030500000}"/>
    <cellStyle name="Normal 17 2 2 4 4 2" xfId="20264" xr:uid="{00000000-0005-0000-0000-000031500000}"/>
    <cellStyle name="Normal 17 2 2 4 4 2 2" xfId="55480" xr:uid="{00000000-0005-0000-0000-000032500000}"/>
    <cellStyle name="Normal 17 2 2 4 4 3" xfId="42883" xr:uid="{00000000-0005-0000-0000-000033500000}"/>
    <cellStyle name="Normal 17 2 2 4 4 4" xfId="32869" xr:uid="{00000000-0005-0000-0000-000034500000}"/>
    <cellStyle name="Normal 17 2 2 4 5" xfId="9420" xr:uid="{00000000-0005-0000-0000-000035500000}"/>
    <cellStyle name="Normal 17 2 2 4 5 2" xfId="22040" xr:uid="{00000000-0005-0000-0000-000036500000}"/>
    <cellStyle name="Normal 17 2 2 4 5 2 2" xfId="57256" xr:uid="{00000000-0005-0000-0000-000037500000}"/>
    <cellStyle name="Normal 17 2 2 4 5 3" xfId="44659" xr:uid="{00000000-0005-0000-0000-000038500000}"/>
    <cellStyle name="Normal 17 2 2 4 5 4" xfId="34645" xr:uid="{00000000-0005-0000-0000-000039500000}"/>
    <cellStyle name="Normal 17 2 2 4 6" xfId="11213" xr:uid="{00000000-0005-0000-0000-00003A500000}"/>
    <cellStyle name="Normal 17 2 2 4 6 2" xfId="23816" xr:uid="{00000000-0005-0000-0000-00003B500000}"/>
    <cellStyle name="Normal 17 2 2 4 6 2 2" xfId="59032" xr:uid="{00000000-0005-0000-0000-00003C500000}"/>
    <cellStyle name="Normal 17 2 2 4 6 3" xfId="46435" xr:uid="{00000000-0005-0000-0000-00003D500000}"/>
    <cellStyle name="Normal 17 2 2 4 6 4" xfId="36421" xr:uid="{00000000-0005-0000-0000-00003E500000}"/>
    <cellStyle name="Normal 17 2 2 4 7" xfId="15580" xr:uid="{00000000-0005-0000-0000-00003F500000}"/>
    <cellStyle name="Normal 17 2 2 4 7 2" xfId="50796" xr:uid="{00000000-0005-0000-0000-000040500000}"/>
    <cellStyle name="Normal 17 2 2 4 7 3" xfId="28185" xr:uid="{00000000-0005-0000-0000-000041500000}"/>
    <cellStyle name="Normal 17 2 2 4 8" xfId="12671" xr:uid="{00000000-0005-0000-0000-000042500000}"/>
    <cellStyle name="Normal 17 2 2 4 8 2" xfId="47889" xr:uid="{00000000-0005-0000-0000-000043500000}"/>
    <cellStyle name="Normal 17 2 2 4 9" xfId="38199" xr:uid="{00000000-0005-0000-0000-000044500000}"/>
    <cellStyle name="Normal 17 2 2 5" xfId="3401" xr:uid="{00000000-0005-0000-0000-000045500000}"/>
    <cellStyle name="Normal 17 2 2 5 10" xfId="26896" xr:uid="{00000000-0005-0000-0000-000046500000}"/>
    <cellStyle name="Normal 17 2 2 5 11" xfId="61300" xr:uid="{00000000-0005-0000-0000-000047500000}"/>
    <cellStyle name="Normal 17 2 2 5 2" xfId="5197" xr:uid="{00000000-0005-0000-0000-000048500000}"/>
    <cellStyle name="Normal 17 2 2 5 2 2" xfId="17843" xr:uid="{00000000-0005-0000-0000-000049500000}"/>
    <cellStyle name="Normal 17 2 2 5 2 2 2" xfId="53059" xr:uid="{00000000-0005-0000-0000-00004A500000}"/>
    <cellStyle name="Normal 17 2 2 5 2 3" xfId="40462" xr:uid="{00000000-0005-0000-0000-00004B500000}"/>
    <cellStyle name="Normal 17 2 2 5 2 4" xfId="30448" xr:uid="{00000000-0005-0000-0000-00004C500000}"/>
    <cellStyle name="Normal 17 2 2 5 3" xfId="6667" xr:uid="{00000000-0005-0000-0000-00004D500000}"/>
    <cellStyle name="Normal 17 2 2 5 3 2" xfId="19297" xr:uid="{00000000-0005-0000-0000-00004E500000}"/>
    <cellStyle name="Normal 17 2 2 5 3 2 2" xfId="54513" xr:uid="{00000000-0005-0000-0000-00004F500000}"/>
    <cellStyle name="Normal 17 2 2 5 3 3" xfId="41916" xr:uid="{00000000-0005-0000-0000-000050500000}"/>
    <cellStyle name="Normal 17 2 2 5 3 4" xfId="31902" xr:uid="{00000000-0005-0000-0000-000051500000}"/>
    <cellStyle name="Normal 17 2 2 5 4" xfId="8126" xr:uid="{00000000-0005-0000-0000-000052500000}"/>
    <cellStyle name="Normal 17 2 2 5 4 2" xfId="20751" xr:uid="{00000000-0005-0000-0000-000053500000}"/>
    <cellStyle name="Normal 17 2 2 5 4 2 2" xfId="55967" xr:uid="{00000000-0005-0000-0000-000054500000}"/>
    <cellStyle name="Normal 17 2 2 5 4 3" xfId="43370" xr:uid="{00000000-0005-0000-0000-000055500000}"/>
    <cellStyle name="Normal 17 2 2 5 4 4" xfId="33356" xr:uid="{00000000-0005-0000-0000-000056500000}"/>
    <cellStyle name="Normal 17 2 2 5 5" xfId="9907" xr:uid="{00000000-0005-0000-0000-000057500000}"/>
    <cellStyle name="Normal 17 2 2 5 5 2" xfId="22527" xr:uid="{00000000-0005-0000-0000-000058500000}"/>
    <cellStyle name="Normal 17 2 2 5 5 2 2" xfId="57743" xr:uid="{00000000-0005-0000-0000-000059500000}"/>
    <cellStyle name="Normal 17 2 2 5 5 3" xfId="45146" xr:uid="{00000000-0005-0000-0000-00005A500000}"/>
    <cellStyle name="Normal 17 2 2 5 5 4" xfId="35132" xr:uid="{00000000-0005-0000-0000-00005B500000}"/>
    <cellStyle name="Normal 17 2 2 5 6" xfId="11700" xr:uid="{00000000-0005-0000-0000-00005C500000}"/>
    <cellStyle name="Normal 17 2 2 5 6 2" xfId="24303" xr:uid="{00000000-0005-0000-0000-00005D500000}"/>
    <cellStyle name="Normal 17 2 2 5 6 2 2" xfId="59519" xr:uid="{00000000-0005-0000-0000-00005E500000}"/>
    <cellStyle name="Normal 17 2 2 5 6 3" xfId="46922" xr:uid="{00000000-0005-0000-0000-00005F500000}"/>
    <cellStyle name="Normal 17 2 2 5 6 4" xfId="36908" xr:uid="{00000000-0005-0000-0000-000060500000}"/>
    <cellStyle name="Normal 17 2 2 5 7" xfId="16067" xr:uid="{00000000-0005-0000-0000-000061500000}"/>
    <cellStyle name="Normal 17 2 2 5 7 2" xfId="51283" xr:uid="{00000000-0005-0000-0000-000062500000}"/>
    <cellStyle name="Normal 17 2 2 5 7 3" xfId="28672" xr:uid="{00000000-0005-0000-0000-000063500000}"/>
    <cellStyle name="Normal 17 2 2 5 8" xfId="14289" xr:uid="{00000000-0005-0000-0000-000064500000}"/>
    <cellStyle name="Normal 17 2 2 5 8 2" xfId="49507" xr:uid="{00000000-0005-0000-0000-000065500000}"/>
    <cellStyle name="Normal 17 2 2 5 9" xfId="38686" xr:uid="{00000000-0005-0000-0000-000066500000}"/>
    <cellStyle name="Normal 17 2 2 6" xfId="2562" xr:uid="{00000000-0005-0000-0000-000067500000}"/>
    <cellStyle name="Normal 17 2 2 6 10" xfId="26087" xr:uid="{00000000-0005-0000-0000-000068500000}"/>
    <cellStyle name="Normal 17 2 2 6 11" xfId="60491" xr:uid="{00000000-0005-0000-0000-000069500000}"/>
    <cellStyle name="Normal 17 2 2 6 2" xfId="4388" xr:uid="{00000000-0005-0000-0000-00006A500000}"/>
    <cellStyle name="Normal 17 2 2 6 2 2" xfId="17034" xr:uid="{00000000-0005-0000-0000-00006B500000}"/>
    <cellStyle name="Normal 17 2 2 6 2 2 2" xfId="52250" xr:uid="{00000000-0005-0000-0000-00006C500000}"/>
    <cellStyle name="Normal 17 2 2 6 2 3" xfId="39653" xr:uid="{00000000-0005-0000-0000-00006D500000}"/>
    <cellStyle name="Normal 17 2 2 6 2 4" xfId="29639" xr:uid="{00000000-0005-0000-0000-00006E500000}"/>
    <cellStyle name="Normal 17 2 2 6 3" xfId="5858" xr:uid="{00000000-0005-0000-0000-00006F500000}"/>
    <cellStyle name="Normal 17 2 2 6 3 2" xfId="18488" xr:uid="{00000000-0005-0000-0000-000070500000}"/>
    <cellStyle name="Normal 17 2 2 6 3 2 2" xfId="53704" xr:uid="{00000000-0005-0000-0000-000071500000}"/>
    <cellStyle name="Normal 17 2 2 6 3 3" xfId="41107" xr:uid="{00000000-0005-0000-0000-000072500000}"/>
    <cellStyle name="Normal 17 2 2 6 3 4" xfId="31093" xr:uid="{00000000-0005-0000-0000-000073500000}"/>
    <cellStyle name="Normal 17 2 2 6 4" xfId="7317" xr:uid="{00000000-0005-0000-0000-000074500000}"/>
    <cellStyle name="Normal 17 2 2 6 4 2" xfId="19942" xr:uid="{00000000-0005-0000-0000-000075500000}"/>
    <cellStyle name="Normal 17 2 2 6 4 2 2" xfId="55158" xr:uid="{00000000-0005-0000-0000-000076500000}"/>
    <cellStyle name="Normal 17 2 2 6 4 3" xfId="42561" xr:uid="{00000000-0005-0000-0000-000077500000}"/>
    <cellStyle name="Normal 17 2 2 6 4 4" xfId="32547" xr:uid="{00000000-0005-0000-0000-000078500000}"/>
    <cellStyle name="Normal 17 2 2 6 5" xfId="9098" xr:uid="{00000000-0005-0000-0000-000079500000}"/>
    <cellStyle name="Normal 17 2 2 6 5 2" xfId="21718" xr:uid="{00000000-0005-0000-0000-00007A500000}"/>
    <cellStyle name="Normal 17 2 2 6 5 2 2" xfId="56934" xr:uid="{00000000-0005-0000-0000-00007B500000}"/>
    <cellStyle name="Normal 17 2 2 6 5 3" xfId="44337" xr:uid="{00000000-0005-0000-0000-00007C500000}"/>
    <cellStyle name="Normal 17 2 2 6 5 4" xfId="34323" xr:uid="{00000000-0005-0000-0000-00007D500000}"/>
    <cellStyle name="Normal 17 2 2 6 6" xfId="10891" xr:uid="{00000000-0005-0000-0000-00007E500000}"/>
    <cellStyle name="Normal 17 2 2 6 6 2" xfId="23494" xr:uid="{00000000-0005-0000-0000-00007F500000}"/>
    <cellStyle name="Normal 17 2 2 6 6 2 2" xfId="58710" xr:uid="{00000000-0005-0000-0000-000080500000}"/>
    <cellStyle name="Normal 17 2 2 6 6 3" xfId="46113" xr:uid="{00000000-0005-0000-0000-000081500000}"/>
    <cellStyle name="Normal 17 2 2 6 6 4" xfId="36099" xr:uid="{00000000-0005-0000-0000-000082500000}"/>
    <cellStyle name="Normal 17 2 2 6 7" xfId="15258" xr:uid="{00000000-0005-0000-0000-000083500000}"/>
    <cellStyle name="Normal 17 2 2 6 7 2" xfId="50474" xr:uid="{00000000-0005-0000-0000-000084500000}"/>
    <cellStyle name="Normal 17 2 2 6 7 3" xfId="27863" xr:uid="{00000000-0005-0000-0000-000085500000}"/>
    <cellStyle name="Normal 17 2 2 6 8" xfId="13480" xr:uid="{00000000-0005-0000-0000-000086500000}"/>
    <cellStyle name="Normal 17 2 2 6 8 2" xfId="48698" xr:uid="{00000000-0005-0000-0000-000087500000}"/>
    <cellStyle name="Normal 17 2 2 6 9" xfId="37877" xr:uid="{00000000-0005-0000-0000-000088500000}"/>
    <cellStyle name="Normal 17 2 2 7" xfId="3725" xr:uid="{00000000-0005-0000-0000-000089500000}"/>
    <cellStyle name="Normal 17 2 2 7 2" xfId="8449" xr:uid="{00000000-0005-0000-0000-00008A500000}"/>
    <cellStyle name="Normal 17 2 2 7 2 2" xfId="21074" xr:uid="{00000000-0005-0000-0000-00008B500000}"/>
    <cellStyle name="Normal 17 2 2 7 2 2 2" xfId="56290" xr:uid="{00000000-0005-0000-0000-00008C500000}"/>
    <cellStyle name="Normal 17 2 2 7 2 3" xfId="43693" xr:uid="{00000000-0005-0000-0000-00008D500000}"/>
    <cellStyle name="Normal 17 2 2 7 2 4" xfId="33679" xr:uid="{00000000-0005-0000-0000-00008E500000}"/>
    <cellStyle name="Normal 17 2 2 7 3" xfId="10230" xr:uid="{00000000-0005-0000-0000-00008F500000}"/>
    <cellStyle name="Normal 17 2 2 7 3 2" xfId="22850" xr:uid="{00000000-0005-0000-0000-000090500000}"/>
    <cellStyle name="Normal 17 2 2 7 3 2 2" xfId="58066" xr:uid="{00000000-0005-0000-0000-000091500000}"/>
    <cellStyle name="Normal 17 2 2 7 3 3" xfId="45469" xr:uid="{00000000-0005-0000-0000-000092500000}"/>
    <cellStyle name="Normal 17 2 2 7 3 4" xfId="35455" xr:uid="{00000000-0005-0000-0000-000093500000}"/>
    <cellStyle name="Normal 17 2 2 7 4" xfId="12025" xr:uid="{00000000-0005-0000-0000-000094500000}"/>
    <cellStyle name="Normal 17 2 2 7 4 2" xfId="24626" xr:uid="{00000000-0005-0000-0000-000095500000}"/>
    <cellStyle name="Normal 17 2 2 7 4 2 2" xfId="59842" xr:uid="{00000000-0005-0000-0000-000096500000}"/>
    <cellStyle name="Normal 17 2 2 7 4 3" xfId="47245" xr:uid="{00000000-0005-0000-0000-000097500000}"/>
    <cellStyle name="Normal 17 2 2 7 4 4" xfId="37231" xr:uid="{00000000-0005-0000-0000-000098500000}"/>
    <cellStyle name="Normal 17 2 2 7 5" xfId="16390" xr:uid="{00000000-0005-0000-0000-000099500000}"/>
    <cellStyle name="Normal 17 2 2 7 5 2" xfId="51606" xr:uid="{00000000-0005-0000-0000-00009A500000}"/>
    <cellStyle name="Normal 17 2 2 7 5 3" xfId="28995" xr:uid="{00000000-0005-0000-0000-00009B500000}"/>
    <cellStyle name="Normal 17 2 2 7 6" xfId="14612" xr:uid="{00000000-0005-0000-0000-00009C500000}"/>
    <cellStyle name="Normal 17 2 2 7 6 2" xfId="49830" xr:uid="{00000000-0005-0000-0000-00009D500000}"/>
    <cellStyle name="Normal 17 2 2 7 7" xfId="39009" xr:uid="{00000000-0005-0000-0000-00009E500000}"/>
    <cellStyle name="Normal 17 2 2 7 8" xfId="27219" xr:uid="{00000000-0005-0000-0000-00009F500000}"/>
    <cellStyle name="Normal 17 2 2 8" xfId="4063" xr:uid="{00000000-0005-0000-0000-0000A0500000}"/>
    <cellStyle name="Normal 17 2 2 8 2" xfId="16712" xr:uid="{00000000-0005-0000-0000-0000A1500000}"/>
    <cellStyle name="Normal 17 2 2 8 2 2" xfId="51928" xr:uid="{00000000-0005-0000-0000-0000A2500000}"/>
    <cellStyle name="Normal 17 2 2 8 2 3" xfId="29317" xr:uid="{00000000-0005-0000-0000-0000A3500000}"/>
    <cellStyle name="Normal 17 2 2 8 3" xfId="13158" xr:uid="{00000000-0005-0000-0000-0000A4500000}"/>
    <cellStyle name="Normal 17 2 2 8 3 2" xfId="48376" xr:uid="{00000000-0005-0000-0000-0000A5500000}"/>
    <cellStyle name="Normal 17 2 2 8 4" xfId="39331" xr:uid="{00000000-0005-0000-0000-0000A6500000}"/>
    <cellStyle name="Normal 17 2 2 8 5" xfId="25765" xr:uid="{00000000-0005-0000-0000-0000A7500000}"/>
    <cellStyle name="Normal 17 2 2 9" xfId="5536" xr:uid="{00000000-0005-0000-0000-0000A8500000}"/>
    <cellStyle name="Normal 17 2 2 9 2" xfId="18166" xr:uid="{00000000-0005-0000-0000-0000A9500000}"/>
    <cellStyle name="Normal 17 2 2 9 2 2" xfId="53382" xr:uid="{00000000-0005-0000-0000-0000AA500000}"/>
    <cellStyle name="Normal 17 2 2 9 3" xfId="40785" xr:uid="{00000000-0005-0000-0000-0000AB500000}"/>
    <cellStyle name="Normal 17 2 2 9 4" xfId="30771" xr:uid="{00000000-0005-0000-0000-0000AC500000}"/>
    <cellStyle name="Normal 17 2 3" xfId="1060" xr:uid="{00000000-0005-0000-0000-0000AD500000}"/>
    <cellStyle name="Normal 17 2 3 10" xfId="10562" xr:uid="{00000000-0005-0000-0000-0000AE500000}"/>
    <cellStyle name="Normal 17 2 3 10 2" xfId="23173" xr:uid="{00000000-0005-0000-0000-0000AF500000}"/>
    <cellStyle name="Normal 17 2 3 10 2 2" xfId="58389" xr:uid="{00000000-0005-0000-0000-0000B0500000}"/>
    <cellStyle name="Normal 17 2 3 10 3" xfId="45792" xr:uid="{00000000-0005-0000-0000-0000B1500000}"/>
    <cellStyle name="Normal 17 2 3 10 4" xfId="35778" xr:uid="{00000000-0005-0000-0000-0000B2500000}"/>
    <cellStyle name="Normal 17 2 3 11" xfId="15016" xr:uid="{00000000-0005-0000-0000-0000B3500000}"/>
    <cellStyle name="Normal 17 2 3 11 2" xfId="50232" xr:uid="{00000000-0005-0000-0000-0000B4500000}"/>
    <cellStyle name="Normal 17 2 3 11 3" xfId="27621" xr:uid="{00000000-0005-0000-0000-0000B5500000}"/>
    <cellStyle name="Normal 17 2 3 12" xfId="12429" xr:uid="{00000000-0005-0000-0000-0000B6500000}"/>
    <cellStyle name="Normal 17 2 3 12 2" xfId="47647" xr:uid="{00000000-0005-0000-0000-0000B7500000}"/>
    <cellStyle name="Normal 17 2 3 13" xfId="37635" xr:uid="{00000000-0005-0000-0000-0000B8500000}"/>
    <cellStyle name="Normal 17 2 3 14" xfId="25036" xr:uid="{00000000-0005-0000-0000-0000B9500000}"/>
    <cellStyle name="Normal 17 2 3 15" xfId="60249" xr:uid="{00000000-0005-0000-0000-0000BA500000}"/>
    <cellStyle name="Normal 17 2 3 2" xfId="3152" xr:uid="{00000000-0005-0000-0000-0000BB500000}"/>
    <cellStyle name="Normal 17 2 3 2 10" xfId="25520" xr:uid="{00000000-0005-0000-0000-0000BC500000}"/>
    <cellStyle name="Normal 17 2 3 2 11" xfId="61055" xr:uid="{00000000-0005-0000-0000-0000BD500000}"/>
    <cellStyle name="Normal 17 2 3 2 2" xfId="4952" xr:uid="{00000000-0005-0000-0000-0000BE500000}"/>
    <cellStyle name="Normal 17 2 3 2 2 2" xfId="17598" xr:uid="{00000000-0005-0000-0000-0000BF500000}"/>
    <cellStyle name="Normal 17 2 3 2 2 2 2" xfId="52814" xr:uid="{00000000-0005-0000-0000-0000C0500000}"/>
    <cellStyle name="Normal 17 2 3 2 2 2 3" xfId="30203" xr:uid="{00000000-0005-0000-0000-0000C1500000}"/>
    <cellStyle name="Normal 17 2 3 2 2 3" xfId="14044" xr:uid="{00000000-0005-0000-0000-0000C2500000}"/>
    <cellStyle name="Normal 17 2 3 2 2 3 2" xfId="49262" xr:uid="{00000000-0005-0000-0000-0000C3500000}"/>
    <cellStyle name="Normal 17 2 3 2 2 4" xfId="40217" xr:uid="{00000000-0005-0000-0000-0000C4500000}"/>
    <cellStyle name="Normal 17 2 3 2 2 5" xfId="26651" xr:uid="{00000000-0005-0000-0000-0000C5500000}"/>
    <cellStyle name="Normal 17 2 3 2 3" xfId="6422" xr:uid="{00000000-0005-0000-0000-0000C6500000}"/>
    <cellStyle name="Normal 17 2 3 2 3 2" xfId="19052" xr:uid="{00000000-0005-0000-0000-0000C7500000}"/>
    <cellStyle name="Normal 17 2 3 2 3 2 2" xfId="54268" xr:uid="{00000000-0005-0000-0000-0000C8500000}"/>
    <cellStyle name="Normal 17 2 3 2 3 3" xfId="41671" xr:uid="{00000000-0005-0000-0000-0000C9500000}"/>
    <cellStyle name="Normal 17 2 3 2 3 4" xfId="31657" xr:uid="{00000000-0005-0000-0000-0000CA500000}"/>
    <cellStyle name="Normal 17 2 3 2 4" xfId="7881" xr:uid="{00000000-0005-0000-0000-0000CB500000}"/>
    <cellStyle name="Normal 17 2 3 2 4 2" xfId="20506" xr:uid="{00000000-0005-0000-0000-0000CC500000}"/>
    <cellStyle name="Normal 17 2 3 2 4 2 2" xfId="55722" xr:uid="{00000000-0005-0000-0000-0000CD500000}"/>
    <cellStyle name="Normal 17 2 3 2 4 3" xfId="43125" xr:uid="{00000000-0005-0000-0000-0000CE500000}"/>
    <cellStyle name="Normal 17 2 3 2 4 4" xfId="33111" xr:uid="{00000000-0005-0000-0000-0000CF500000}"/>
    <cellStyle name="Normal 17 2 3 2 5" xfId="9662" xr:uid="{00000000-0005-0000-0000-0000D0500000}"/>
    <cellStyle name="Normal 17 2 3 2 5 2" xfId="22282" xr:uid="{00000000-0005-0000-0000-0000D1500000}"/>
    <cellStyle name="Normal 17 2 3 2 5 2 2" xfId="57498" xr:uid="{00000000-0005-0000-0000-0000D2500000}"/>
    <cellStyle name="Normal 17 2 3 2 5 3" xfId="44901" xr:uid="{00000000-0005-0000-0000-0000D3500000}"/>
    <cellStyle name="Normal 17 2 3 2 5 4" xfId="34887" xr:uid="{00000000-0005-0000-0000-0000D4500000}"/>
    <cellStyle name="Normal 17 2 3 2 6" xfId="11455" xr:uid="{00000000-0005-0000-0000-0000D5500000}"/>
    <cellStyle name="Normal 17 2 3 2 6 2" xfId="24058" xr:uid="{00000000-0005-0000-0000-0000D6500000}"/>
    <cellStyle name="Normal 17 2 3 2 6 2 2" xfId="59274" xr:uid="{00000000-0005-0000-0000-0000D7500000}"/>
    <cellStyle name="Normal 17 2 3 2 6 3" xfId="46677" xr:uid="{00000000-0005-0000-0000-0000D8500000}"/>
    <cellStyle name="Normal 17 2 3 2 6 4" xfId="36663" xr:uid="{00000000-0005-0000-0000-0000D9500000}"/>
    <cellStyle name="Normal 17 2 3 2 7" xfId="15822" xr:uid="{00000000-0005-0000-0000-0000DA500000}"/>
    <cellStyle name="Normal 17 2 3 2 7 2" xfId="51038" xr:uid="{00000000-0005-0000-0000-0000DB500000}"/>
    <cellStyle name="Normal 17 2 3 2 7 3" xfId="28427" xr:uid="{00000000-0005-0000-0000-0000DC500000}"/>
    <cellStyle name="Normal 17 2 3 2 8" xfId="12913" xr:uid="{00000000-0005-0000-0000-0000DD500000}"/>
    <cellStyle name="Normal 17 2 3 2 8 2" xfId="48131" xr:uid="{00000000-0005-0000-0000-0000DE500000}"/>
    <cellStyle name="Normal 17 2 3 2 9" xfId="38441" xr:uid="{00000000-0005-0000-0000-0000DF500000}"/>
    <cellStyle name="Normal 17 2 3 3" xfId="3481" xr:uid="{00000000-0005-0000-0000-0000E0500000}"/>
    <cellStyle name="Normal 17 2 3 3 10" xfId="26976" xr:uid="{00000000-0005-0000-0000-0000E1500000}"/>
    <cellStyle name="Normal 17 2 3 3 11" xfId="61380" xr:uid="{00000000-0005-0000-0000-0000E2500000}"/>
    <cellStyle name="Normal 17 2 3 3 2" xfId="5277" xr:uid="{00000000-0005-0000-0000-0000E3500000}"/>
    <cellStyle name="Normal 17 2 3 3 2 2" xfId="17923" xr:uid="{00000000-0005-0000-0000-0000E4500000}"/>
    <cellStyle name="Normal 17 2 3 3 2 2 2" xfId="53139" xr:uid="{00000000-0005-0000-0000-0000E5500000}"/>
    <cellStyle name="Normal 17 2 3 3 2 3" xfId="40542" xr:uid="{00000000-0005-0000-0000-0000E6500000}"/>
    <cellStyle name="Normal 17 2 3 3 2 4" xfId="30528" xr:uid="{00000000-0005-0000-0000-0000E7500000}"/>
    <cellStyle name="Normal 17 2 3 3 3" xfId="6747" xr:uid="{00000000-0005-0000-0000-0000E8500000}"/>
    <cellStyle name="Normal 17 2 3 3 3 2" xfId="19377" xr:uid="{00000000-0005-0000-0000-0000E9500000}"/>
    <cellStyle name="Normal 17 2 3 3 3 2 2" xfId="54593" xr:uid="{00000000-0005-0000-0000-0000EA500000}"/>
    <cellStyle name="Normal 17 2 3 3 3 3" xfId="41996" xr:uid="{00000000-0005-0000-0000-0000EB500000}"/>
    <cellStyle name="Normal 17 2 3 3 3 4" xfId="31982" xr:uid="{00000000-0005-0000-0000-0000EC500000}"/>
    <cellStyle name="Normal 17 2 3 3 4" xfId="8206" xr:uid="{00000000-0005-0000-0000-0000ED500000}"/>
    <cellStyle name="Normal 17 2 3 3 4 2" xfId="20831" xr:uid="{00000000-0005-0000-0000-0000EE500000}"/>
    <cellStyle name="Normal 17 2 3 3 4 2 2" xfId="56047" xr:uid="{00000000-0005-0000-0000-0000EF500000}"/>
    <cellStyle name="Normal 17 2 3 3 4 3" xfId="43450" xr:uid="{00000000-0005-0000-0000-0000F0500000}"/>
    <cellStyle name="Normal 17 2 3 3 4 4" xfId="33436" xr:uid="{00000000-0005-0000-0000-0000F1500000}"/>
    <cellStyle name="Normal 17 2 3 3 5" xfId="9987" xr:uid="{00000000-0005-0000-0000-0000F2500000}"/>
    <cellStyle name="Normal 17 2 3 3 5 2" xfId="22607" xr:uid="{00000000-0005-0000-0000-0000F3500000}"/>
    <cellStyle name="Normal 17 2 3 3 5 2 2" xfId="57823" xr:uid="{00000000-0005-0000-0000-0000F4500000}"/>
    <cellStyle name="Normal 17 2 3 3 5 3" xfId="45226" xr:uid="{00000000-0005-0000-0000-0000F5500000}"/>
    <cellStyle name="Normal 17 2 3 3 5 4" xfId="35212" xr:uid="{00000000-0005-0000-0000-0000F6500000}"/>
    <cellStyle name="Normal 17 2 3 3 6" xfId="11780" xr:uid="{00000000-0005-0000-0000-0000F7500000}"/>
    <cellStyle name="Normal 17 2 3 3 6 2" xfId="24383" xr:uid="{00000000-0005-0000-0000-0000F8500000}"/>
    <cellStyle name="Normal 17 2 3 3 6 2 2" xfId="59599" xr:uid="{00000000-0005-0000-0000-0000F9500000}"/>
    <cellStyle name="Normal 17 2 3 3 6 3" xfId="47002" xr:uid="{00000000-0005-0000-0000-0000FA500000}"/>
    <cellStyle name="Normal 17 2 3 3 6 4" xfId="36988" xr:uid="{00000000-0005-0000-0000-0000FB500000}"/>
    <cellStyle name="Normal 17 2 3 3 7" xfId="16147" xr:uid="{00000000-0005-0000-0000-0000FC500000}"/>
    <cellStyle name="Normal 17 2 3 3 7 2" xfId="51363" xr:uid="{00000000-0005-0000-0000-0000FD500000}"/>
    <cellStyle name="Normal 17 2 3 3 7 3" xfId="28752" xr:uid="{00000000-0005-0000-0000-0000FE500000}"/>
    <cellStyle name="Normal 17 2 3 3 8" xfId="14369" xr:uid="{00000000-0005-0000-0000-0000FF500000}"/>
    <cellStyle name="Normal 17 2 3 3 8 2" xfId="49587" xr:uid="{00000000-0005-0000-0000-000000510000}"/>
    <cellStyle name="Normal 17 2 3 3 9" xfId="38766" xr:uid="{00000000-0005-0000-0000-000001510000}"/>
    <cellStyle name="Normal 17 2 3 4" xfId="2643" xr:uid="{00000000-0005-0000-0000-000002510000}"/>
    <cellStyle name="Normal 17 2 3 4 10" xfId="26167" xr:uid="{00000000-0005-0000-0000-000003510000}"/>
    <cellStyle name="Normal 17 2 3 4 11" xfId="60571" xr:uid="{00000000-0005-0000-0000-000004510000}"/>
    <cellStyle name="Normal 17 2 3 4 2" xfId="4468" xr:uid="{00000000-0005-0000-0000-000005510000}"/>
    <cellStyle name="Normal 17 2 3 4 2 2" xfId="17114" xr:uid="{00000000-0005-0000-0000-000006510000}"/>
    <cellStyle name="Normal 17 2 3 4 2 2 2" xfId="52330" xr:uid="{00000000-0005-0000-0000-000007510000}"/>
    <cellStyle name="Normal 17 2 3 4 2 3" xfId="39733" xr:uid="{00000000-0005-0000-0000-000008510000}"/>
    <cellStyle name="Normal 17 2 3 4 2 4" xfId="29719" xr:uid="{00000000-0005-0000-0000-000009510000}"/>
    <cellStyle name="Normal 17 2 3 4 3" xfId="5938" xr:uid="{00000000-0005-0000-0000-00000A510000}"/>
    <cellStyle name="Normal 17 2 3 4 3 2" xfId="18568" xr:uid="{00000000-0005-0000-0000-00000B510000}"/>
    <cellStyle name="Normal 17 2 3 4 3 2 2" xfId="53784" xr:uid="{00000000-0005-0000-0000-00000C510000}"/>
    <cellStyle name="Normal 17 2 3 4 3 3" xfId="41187" xr:uid="{00000000-0005-0000-0000-00000D510000}"/>
    <cellStyle name="Normal 17 2 3 4 3 4" xfId="31173" xr:uid="{00000000-0005-0000-0000-00000E510000}"/>
    <cellStyle name="Normal 17 2 3 4 4" xfId="7397" xr:uid="{00000000-0005-0000-0000-00000F510000}"/>
    <cellStyle name="Normal 17 2 3 4 4 2" xfId="20022" xr:uid="{00000000-0005-0000-0000-000010510000}"/>
    <cellStyle name="Normal 17 2 3 4 4 2 2" xfId="55238" xr:uid="{00000000-0005-0000-0000-000011510000}"/>
    <cellStyle name="Normal 17 2 3 4 4 3" xfId="42641" xr:uid="{00000000-0005-0000-0000-000012510000}"/>
    <cellStyle name="Normal 17 2 3 4 4 4" xfId="32627" xr:uid="{00000000-0005-0000-0000-000013510000}"/>
    <cellStyle name="Normal 17 2 3 4 5" xfId="9178" xr:uid="{00000000-0005-0000-0000-000014510000}"/>
    <cellStyle name="Normal 17 2 3 4 5 2" xfId="21798" xr:uid="{00000000-0005-0000-0000-000015510000}"/>
    <cellStyle name="Normal 17 2 3 4 5 2 2" xfId="57014" xr:uid="{00000000-0005-0000-0000-000016510000}"/>
    <cellStyle name="Normal 17 2 3 4 5 3" xfId="44417" xr:uid="{00000000-0005-0000-0000-000017510000}"/>
    <cellStyle name="Normal 17 2 3 4 5 4" xfId="34403" xr:uid="{00000000-0005-0000-0000-000018510000}"/>
    <cellStyle name="Normal 17 2 3 4 6" xfId="10971" xr:uid="{00000000-0005-0000-0000-000019510000}"/>
    <cellStyle name="Normal 17 2 3 4 6 2" xfId="23574" xr:uid="{00000000-0005-0000-0000-00001A510000}"/>
    <cellStyle name="Normal 17 2 3 4 6 2 2" xfId="58790" xr:uid="{00000000-0005-0000-0000-00001B510000}"/>
    <cellStyle name="Normal 17 2 3 4 6 3" xfId="46193" xr:uid="{00000000-0005-0000-0000-00001C510000}"/>
    <cellStyle name="Normal 17 2 3 4 6 4" xfId="36179" xr:uid="{00000000-0005-0000-0000-00001D510000}"/>
    <cellStyle name="Normal 17 2 3 4 7" xfId="15338" xr:uid="{00000000-0005-0000-0000-00001E510000}"/>
    <cellStyle name="Normal 17 2 3 4 7 2" xfId="50554" xr:uid="{00000000-0005-0000-0000-00001F510000}"/>
    <cellStyle name="Normal 17 2 3 4 7 3" xfId="27943" xr:uid="{00000000-0005-0000-0000-000020510000}"/>
    <cellStyle name="Normal 17 2 3 4 8" xfId="13560" xr:uid="{00000000-0005-0000-0000-000021510000}"/>
    <cellStyle name="Normal 17 2 3 4 8 2" xfId="48778" xr:uid="{00000000-0005-0000-0000-000022510000}"/>
    <cellStyle name="Normal 17 2 3 4 9" xfId="37957" xr:uid="{00000000-0005-0000-0000-000023510000}"/>
    <cellStyle name="Normal 17 2 3 5" xfId="3806" xr:uid="{00000000-0005-0000-0000-000024510000}"/>
    <cellStyle name="Normal 17 2 3 5 2" xfId="8529" xr:uid="{00000000-0005-0000-0000-000025510000}"/>
    <cellStyle name="Normal 17 2 3 5 2 2" xfId="21154" xr:uid="{00000000-0005-0000-0000-000026510000}"/>
    <cellStyle name="Normal 17 2 3 5 2 2 2" xfId="56370" xr:uid="{00000000-0005-0000-0000-000027510000}"/>
    <cellStyle name="Normal 17 2 3 5 2 3" xfId="43773" xr:uid="{00000000-0005-0000-0000-000028510000}"/>
    <cellStyle name="Normal 17 2 3 5 2 4" xfId="33759" xr:uid="{00000000-0005-0000-0000-000029510000}"/>
    <cellStyle name="Normal 17 2 3 5 3" xfId="10310" xr:uid="{00000000-0005-0000-0000-00002A510000}"/>
    <cellStyle name="Normal 17 2 3 5 3 2" xfId="22930" xr:uid="{00000000-0005-0000-0000-00002B510000}"/>
    <cellStyle name="Normal 17 2 3 5 3 2 2" xfId="58146" xr:uid="{00000000-0005-0000-0000-00002C510000}"/>
    <cellStyle name="Normal 17 2 3 5 3 3" xfId="45549" xr:uid="{00000000-0005-0000-0000-00002D510000}"/>
    <cellStyle name="Normal 17 2 3 5 3 4" xfId="35535" xr:uid="{00000000-0005-0000-0000-00002E510000}"/>
    <cellStyle name="Normal 17 2 3 5 4" xfId="12105" xr:uid="{00000000-0005-0000-0000-00002F510000}"/>
    <cellStyle name="Normal 17 2 3 5 4 2" xfId="24706" xr:uid="{00000000-0005-0000-0000-000030510000}"/>
    <cellStyle name="Normal 17 2 3 5 4 2 2" xfId="59922" xr:uid="{00000000-0005-0000-0000-000031510000}"/>
    <cellStyle name="Normal 17 2 3 5 4 3" xfId="47325" xr:uid="{00000000-0005-0000-0000-000032510000}"/>
    <cellStyle name="Normal 17 2 3 5 4 4" xfId="37311" xr:uid="{00000000-0005-0000-0000-000033510000}"/>
    <cellStyle name="Normal 17 2 3 5 5" xfId="16470" xr:uid="{00000000-0005-0000-0000-000034510000}"/>
    <cellStyle name="Normal 17 2 3 5 5 2" xfId="51686" xr:uid="{00000000-0005-0000-0000-000035510000}"/>
    <cellStyle name="Normal 17 2 3 5 5 3" xfId="29075" xr:uid="{00000000-0005-0000-0000-000036510000}"/>
    <cellStyle name="Normal 17 2 3 5 6" xfId="14692" xr:uid="{00000000-0005-0000-0000-000037510000}"/>
    <cellStyle name="Normal 17 2 3 5 6 2" xfId="49910" xr:uid="{00000000-0005-0000-0000-000038510000}"/>
    <cellStyle name="Normal 17 2 3 5 7" xfId="39089" xr:uid="{00000000-0005-0000-0000-000039510000}"/>
    <cellStyle name="Normal 17 2 3 5 8" xfId="27299" xr:uid="{00000000-0005-0000-0000-00003A510000}"/>
    <cellStyle name="Normal 17 2 3 6" xfId="4146" xr:uid="{00000000-0005-0000-0000-00003B510000}"/>
    <cellStyle name="Normal 17 2 3 6 2" xfId="16792" xr:uid="{00000000-0005-0000-0000-00003C510000}"/>
    <cellStyle name="Normal 17 2 3 6 2 2" xfId="52008" xr:uid="{00000000-0005-0000-0000-00003D510000}"/>
    <cellStyle name="Normal 17 2 3 6 2 3" xfId="29397" xr:uid="{00000000-0005-0000-0000-00003E510000}"/>
    <cellStyle name="Normal 17 2 3 6 3" xfId="13238" xr:uid="{00000000-0005-0000-0000-00003F510000}"/>
    <cellStyle name="Normal 17 2 3 6 3 2" xfId="48456" xr:uid="{00000000-0005-0000-0000-000040510000}"/>
    <cellStyle name="Normal 17 2 3 6 4" xfId="39411" xr:uid="{00000000-0005-0000-0000-000041510000}"/>
    <cellStyle name="Normal 17 2 3 6 5" xfId="25845" xr:uid="{00000000-0005-0000-0000-000042510000}"/>
    <cellStyle name="Normal 17 2 3 7" xfId="5616" xr:uid="{00000000-0005-0000-0000-000043510000}"/>
    <cellStyle name="Normal 17 2 3 7 2" xfId="18246" xr:uid="{00000000-0005-0000-0000-000044510000}"/>
    <cellStyle name="Normal 17 2 3 7 2 2" xfId="53462" xr:uid="{00000000-0005-0000-0000-000045510000}"/>
    <cellStyle name="Normal 17 2 3 7 3" xfId="40865" xr:uid="{00000000-0005-0000-0000-000046510000}"/>
    <cellStyle name="Normal 17 2 3 7 4" xfId="30851" xr:uid="{00000000-0005-0000-0000-000047510000}"/>
    <cellStyle name="Normal 17 2 3 8" xfId="7075" xr:uid="{00000000-0005-0000-0000-000048510000}"/>
    <cellStyle name="Normal 17 2 3 8 2" xfId="19700" xr:uid="{00000000-0005-0000-0000-000049510000}"/>
    <cellStyle name="Normal 17 2 3 8 2 2" xfId="54916" xr:uid="{00000000-0005-0000-0000-00004A510000}"/>
    <cellStyle name="Normal 17 2 3 8 3" xfId="42319" xr:uid="{00000000-0005-0000-0000-00004B510000}"/>
    <cellStyle name="Normal 17 2 3 8 4" xfId="32305" xr:uid="{00000000-0005-0000-0000-00004C510000}"/>
    <cellStyle name="Normal 17 2 3 9" xfId="8856" xr:uid="{00000000-0005-0000-0000-00004D510000}"/>
    <cellStyle name="Normal 17 2 3 9 2" xfId="21476" xr:uid="{00000000-0005-0000-0000-00004E510000}"/>
    <cellStyle name="Normal 17 2 3 9 2 2" xfId="56692" xr:uid="{00000000-0005-0000-0000-00004F510000}"/>
    <cellStyle name="Normal 17 2 3 9 3" xfId="44095" xr:uid="{00000000-0005-0000-0000-000050510000}"/>
    <cellStyle name="Normal 17 2 3 9 4" xfId="34081" xr:uid="{00000000-0005-0000-0000-000051510000}"/>
    <cellStyle name="Normal 17 2 4" xfId="2982" xr:uid="{00000000-0005-0000-0000-000052510000}"/>
    <cellStyle name="Normal 17 2 4 10" xfId="25361" xr:uid="{00000000-0005-0000-0000-000053510000}"/>
    <cellStyle name="Normal 17 2 4 11" xfId="60896" xr:uid="{00000000-0005-0000-0000-000054510000}"/>
    <cellStyle name="Normal 17 2 4 2" xfId="4793" xr:uid="{00000000-0005-0000-0000-000055510000}"/>
    <cellStyle name="Normal 17 2 4 2 2" xfId="17439" xr:uid="{00000000-0005-0000-0000-000056510000}"/>
    <cellStyle name="Normal 17 2 4 2 2 2" xfId="52655" xr:uid="{00000000-0005-0000-0000-000057510000}"/>
    <cellStyle name="Normal 17 2 4 2 2 3" xfId="30044" xr:uid="{00000000-0005-0000-0000-000058510000}"/>
    <cellStyle name="Normal 17 2 4 2 3" xfId="13885" xr:uid="{00000000-0005-0000-0000-000059510000}"/>
    <cellStyle name="Normal 17 2 4 2 3 2" xfId="49103" xr:uid="{00000000-0005-0000-0000-00005A510000}"/>
    <cellStyle name="Normal 17 2 4 2 4" xfId="40058" xr:uid="{00000000-0005-0000-0000-00005B510000}"/>
    <cellStyle name="Normal 17 2 4 2 5" xfId="26492" xr:uid="{00000000-0005-0000-0000-00005C510000}"/>
    <cellStyle name="Normal 17 2 4 3" xfId="6263" xr:uid="{00000000-0005-0000-0000-00005D510000}"/>
    <cellStyle name="Normal 17 2 4 3 2" xfId="18893" xr:uid="{00000000-0005-0000-0000-00005E510000}"/>
    <cellStyle name="Normal 17 2 4 3 2 2" xfId="54109" xr:uid="{00000000-0005-0000-0000-00005F510000}"/>
    <cellStyle name="Normal 17 2 4 3 3" xfId="41512" xr:uid="{00000000-0005-0000-0000-000060510000}"/>
    <cellStyle name="Normal 17 2 4 3 4" xfId="31498" xr:uid="{00000000-0005-0000-0000-000061510000}"/>
    <cellStyle name="Normal 17 2 4 4" xfId="7722" xr:uid="{00000000-0005-0000-0000-000062510000}"/>
    <cellStyle name="Normal 17 2 4 4 2" xfId="20347" xr:uid="{00000000-0005-0000-0000-000063510000}"/>
    <cellStyle name="Normal 17 2 4 4 2 2" xfId="55563" xr:uid="{00000000-0005-0000-0000-000064510000}"/>
    <cellStyle name="Normal 17 2 4 4 3" xfId="42966" xr:uid="{00000000-0005-0000-0000-000065510000}"/>
    <cellStyle name="Normal 17 2 4 4 4" xfId="32952" xr:uid="{00000000-0005-0000-0000-000066510000}"/>
    <cellStyle name="Normal 17 2 4 5" xfId="9503" xr:uid="{00000000-0005-0000-0000-000067510000}"/>
    <cellStyle name="Normal 17 2 4 5 2" xfId="22123" xr:uid="{00000000-0005-0000-0000-000068510000}"/>
    <cellStyle name="Normal 17 2 4 5 2 2" xfId="57339" xr:uid="{00000000-0005-0000-0000-000069510000}"/>
    <cellStyle name="Normal 17 2 4 5 3" xfId="44742" xr:uid="{00000000-0005-0000-0000-00006A510000}"/>
    <cellStyle name="Normal 17 2 4 5 4" xfId="34728" xr:uid="{00000000-0005-0000-0000-00006B510000}"/>
    <cellStyle name="Normal 17 2 4 6" xfId="11296" xr:uid="{00000000-0005-0000-0000-00006C510000}"/>
    <cellStyle name="Normal 17 2 4 6 2" xfId="23899" xr:uid="{00000000-0005-0000-0000-00006D510000}"/>
    <cellStyle name="Normal 17 2 4 6 2 2" xfId="59115" xr:uid="{00000000-0005-0000-0000-00006E510000}"/>
    <cellStyle name="Normal 17 2 4 6 3" xfId="46518" xr:uid="{00000000-0005-0000-0000-00006F510000}"/>
    <cellStyle name="Normal 17 2 4 6 4" xfId="36504" xr:uid="{00000000-0005-0000-0000-000070510000}"/>
    <cellStyle name="Normal 17 2 4 7" xfId="15663" xr:uid="{00000000-0005-0000-0000-000071510000}"/>
    <cellStyle name="Normal 17 2 4 7 2" xfId="50879" xr:uid="{00000000-0005-0000-0000-000072510000}"/>
    <cellStyle name="Normal 17 2 4 7 3" xfId="28268" xr:uid="{00000000-0005-0000-0000-000073510000}"/>
    <cellStyle name="Normal 17 2 4 8" xfId="12754" xr:uid="{00000000-0005-0000-0000-000074510000}"/>
    <cellStyle name="Normal 17 2 4 8 2" xfId="47972" xr:uid="{00000000-0005-0000-0000-000075510000}"/>
    <cellStyle name="Normal 17 2 4 9" xfId="38282" xr:uid="{00000000-0005-0000-0000-000076510000}"/>
    <cellStyle name="Normal 17 2 5" xfId="2816" xr:uid="{00000000-0005-0000-0000-000077510000}"/>
    <cellStyle name="Normal 17 2 5 10" xfId="25206" xr:uid="{00000000-0005-0000-0000-000078510000}"/>
    <cellStyle name="Normal 17 2 5 11" xfId="60741" xr:uid="{00000000-0005-0000-0000-000079510000}"/>
    <cellStyle name="Normal 17 2 5 2" xfId="4638" xr:uid="{00000000-0005-0000-0000-00007A510000}"/>
    <cellStyle name="Normal 17 2 5 2 2" xfId="17284" xr:uid="{00000000-0005-0000-0000-00007B510000}"/>
    <cellStyle name="Normal 17 2 5 2 2 2" xfId="52500" xr:uid="{00000000-0005-0000-0000-00007C510000}"/>
    <cellStyle name="Normal 17 2 5 2 2 3" xfId="29889" xr:uid="{00000000-0005-0000-0000-00007D510000}"/>
    <cellStyle name="Normal 17 2 5 2 3" xfId="13730" xr:uid="{00000000-0005-0000-0000-00007E510000}"/>
    <cellStyle name="Normal 17 2 5 2 3 2" xfId="48948" xr:uid="{00000000-0005-0000-0000-00007F510000}"/>
    <cellStyle name="Normal 17 2 5 2 4" xfId="39903" xr:uid="{00000000-0005-0000-0000-000080510000}"/>
    <cellStyle name="Normal 17 2 5 2 5" xfId="26337" xr:uid="{00000000-0005-0000-0000-000081510000}"/>
    <cellStyle name="Normal 17 2 5 3" xfId="6108" xr:uid="{00000000-0005-0000-0000-000082510000}"/>
    <cellStyle name="Normal 17 2 5 3 2" xfId="18738" xr:uid="{00000000-0005-0000-0000-000083510000}"/>
    <cellStyle name="Normal 17 2 5 3 2 2" xfId="53954" xr:uid="{00000000-0005-0000-0000-000084510000}"/>
    <cellStyle name="Normal 17 2 5 3 3" xfId="41357" xr:uid="{00000000-0005-0000-0000-000085510000}"/>
    <cellStyle name="Normal 17 2 5 3 4" xfId="31343" xr:uid="{00000000-0005-0000-0000-000086510000}"/>
    <cellStyle name="Normal 17 2 5 4" xfId="7567" xr:uid="{00000000-0005-0000-0000-000087510000}"/>
    <cellStyle name="Normal 17 2 5 4 2" xfId="20192" xr:uid="{00000000-0005-0000-0000-000088510000}"/>
    <cellStyle name="Normal 17 2 5 4 2 2" xfId="55408" xr:uid="{00000000-0005-0000-0000-000089510000}"/>
    <cellStyle name="Normal 17 2 5 4 3" xfId="42811" xr:uid="{00000000-0005-0000-0000-00008A510000}"/>
    <cellStyle name="Normal 17 2 5 4 4" xfId="32797" xr:uid="{00000000-0005-0000-0000-00008B510000}"/>
    <cellStyle name="Normal 17 2 5 5" xfId="9348" xr:uid="{00000000-0005-0000-0000-00008C510000}"/>
    <cellStyle name="Normal 17 2 5 5 2" xfId="21968" xr:uid="{00000000-0005-0000-0000-00008D510000}"/>
    <cellStyle name="Normal 17 2 5 5 2 2" xfId="57184" xr:uid="{00000000-0005-0000-0000-00008E510000}"/>
    <cellStyle name="Normal 17 2 5 5 3" xfId="44587" xr:uid="{00000000-0005-0000-0000-00008F510000}"/>
    <cellStyle name="Normal 17 2 5 5 4" xfId="34573" xr:uid="{00000000-0005-0000-0000-000090510000}"/>
    <cellStyle name="Normal 17 2 5 6" xfId="11141" xr:uid="{00000000-0005-0000-0000-000091510000}"/>
    <cellStyle name="Normal 17 2 5 6 2" xfId="23744" xr:uid="{00000000-0005-0000-0000-000092510000}"/>
    <cellStyle name="Normal 17 2 5 6 2 2" xfId="58960" xr:uid="{00000000-0005-0000-0000-000093510000}"/>
    <cellStyle name="Normal 17 2 5 6 3" xfId="46363" xr:uid="{00000000-0005-0000-0000-000094510000}"/>
    <cellStyle name="Normal 17 2 5 6 4" xfId="36349" xr:uid="{00000000-0005-0000-0000-000095510000}"/>
    <cellStyle name="Normal 17 2 5 7" xfId="15508" xr:uid="{00000000-0005-0000-0000-000096510000}"/>
    <cellStyle name="Normal 17 2 5 7 2" xfId="50724" xr:uid="{00000000-0005-0000-0000-000097510000}"/>
    <cellStyle name="Normal 17 2 5 7 3" xfId="28113" xr:uid="{00000000-0005-0000-0000-000098510000}"/>
    <cellStyle name="Normal 17 2 5 8" xfId="12599" xr:uid="{00000000-0005-0000-0000-000099510000}"/>
    <cellStyle name="Normal 17 2 5 8 2" xfId="47817" xr:uid="{00000000-0005-0000-0000-00009A510000}"/>
    <cellStyle name="Normal 17 2 5 9" xfId="38127" xr:uid="{00000000-0005-0000-0000-00009B510000}"/>
    <cellStyle name="Normal 17 2 6" xfId="3329" xr:uid="{00000000-0005-0000-0000-00009C510000}"/>
    <cellStyle name="Normal 17 2 6 10" xfId="26824" xr:uid="{00000000-0005-0000-0000-00009D510000}"/>
    <cellStyle name="Normal 17 2 6 11" xfId="61228" xr:uid="{00000000-0005-0000-0000-00009E510000}"/>
    <cellStyle name="Normal 17 2 6 2" xfId="5125" xr:uid="{00000000-0005-0000-0000-00009F510000}"/>
    <cellStyle name="Normal 17 2 6 2 2" xfId="17771" xr:uid="{00000000-0005-0000-0000-0000A0510000}"/>
    <cellStyle name="Normal 17 2 6 2 2 2" xfId="52987" xr:uid="{00000000-0005-0000-0000-0000A1510000}"/>
    <cellStyle name="Normal 17 2 6 2 3" xfId="40390" xr:uid="{00000000-0005-0000-0000-0000A2510000}"/>
    <cellStyle name="Normal 17 2 6 2 4" xfId="30376" xr:uid="{00000000-0005-0000-0000-0000A3510000}"/>
    <cellStyle name="Normal 17 2 6 3" xfId="6595" xr:uid="{00000000-0005-0000-0000-0000A4510000}"/>
    <cellStyle name="Normal 17 2 6 3 2" xfId="19225" xr:uid="{00000000-0005-0000-0000-0000A5510000}"/>
    <cellStyle name="Normal 17 2 6 3 2 2" xfId="54441" xr:uid="{00000000-0005-0000-0000-0000A6510000}"/>
    <cellStyle name="Normal 17 2 6 3 3" xfId="41844" xr:uid="{00000000-0005-0000-0000-0000A7510000}"/>
    <cellStyle name="Normal 17 2 6 3 4" xfId="31830" xr:uid="{00000000-0005-0000-0000-0000A8510000}"/>
    <cellStyle name="Normal 17 2 6 4" xfId="8054" xr:uid="{00000000-0005-0000-0000-0000A9510000}"/>
    <cellStyle name="Normal 17 2 6 4 2" xfId="20679" xr:uid="{00000000-0005-0000-0000-0000AA510000}"/>
    <cellStyle name="Normal 17 2 6 4 2 2" xfId="55895" xr:uid="{00000000-0005-0000-0000-0000AB510000}"/>
    <cellStyle name="Normal 17 2 6 4 3" xfId="43298" xr:uid="{00000000-0005-0000-0000-0000AC510000}"/>
    <cellStyle name="Normal 17 2 6 4 4" xfId="33284" xr:uid="{00000000-0005-0000-0000-0000AD510000}"/>
    <cellStyle name="Normal 17 2 6 5" xfId="9835" xr:uid="{00000000-0005-0000-0000-0000AE510000}"/>
    <cellStyle name="Normal 17 2 6 5 2" xfId="22455" xr:uid="{00000000-0005-0000-0000-0000AF510000}"/>
    <cellStyle name="Normal 17 2 6 5 2 2" xfId="57671" xr:uid="{00000000-0005-0000-0000-0000B0510000}"/>
    <cellStyle name="Normal 17 2 6 5 3" xfId="45074" xr:uid="{00000000-0005-0000-0000-0000B1510000}"/>
    <cellStyle name="Normal 17 2 6 5 4" xfId="35060" xr:uid="{00000000-0005-0000-0000-0000B2510000}"/>
    <cellStyle name="Normal 17 2 6 6" xfId="11628" xr:uid="{00000000-0005-0000-0000-0000B3510000}"/>
    <cellStyle name="Normal 17 2 6 6 2" xfId="24231" xr:uid="{00000000-0005-0000-0000-0000B4510000}"/>
    <cellStyle name="Normal 17 2 6 6 2 2" xfId="59447" xr:uid="{00000000-0005-0000-0000-0000B5510000}"/>
    <cellStyle name="Normal 17 2 6 6 3" xfId="46850" xr:uid="{00000000-0005-0000-0000-0000B6510000}"/>
    <cellStyle name="Normal 17 2 6 6 4" xfId="36836" xr:uid="{00000000-0005-0000-0000-0000B7510000}"/>
    <cellStyle name="Normal 17 2 6 7" xfId="15995" xr:uid="{00000000-0005-0000-0000-0000B8510000}"/>
    <cellStyle name="Normal 17 2 6 7 2" xfId="51211" xr:uid="{00000000-0005-0000-0000-0000B9510000}"/>
    <cellStyle name="Normal 17 2 6 7 3" xfId="28600" xr:uid="{00000000-0005-0000-0000-0000BA510000}"/>
    <cellStyle name="Normal 17 2 6 8" xfId="14217" xr:uid="{00000000-0005-0000-0000-0000BB510000}"/>
    <cellStyle name="Normal 17 2 6 8 2" xfId="49435" xr:uid="{00000000-0005-0000-0000-0000BC510000}"/>
    <cellStyle name="Normal 17 2 6 9" xfId="38614" xr:uid="{00000000-0005-0000-0000-0000BD510000}"/>
    <cellStyle name="Normal 17 2 7" xfId="2486" xr:uid="{00000000-0005-0000-0000-0000BE510000}"/>
    <cellStyle name="Normal 17 2 7 10" xfId="26015" xr:uid="{00000000-0005-0000-0000-0000BF510000}"/>
    <cellStyle name="Normal 17 2 7 11" xfId="60419" xr:uid="{00000000-0005-0000-0000-0000C0510000}"/>
    <cellStyle name="Normal 17 2 7 2" xfId="4316" xr:uid="{00000000-0005-0000-0000-0000C1510000}"/>
    <cellStyle name="Normal 17 2 7 2 2" xfId="16962" xr:uid="{00000000-0005-0000-0000-0000C2510000}"/>
    <cellStyle name="Normal 17 2 7 2 2 2" xfId="52178" xr:uid="{00000000-0005-0000-0000-0000C3510000}"/>
    <cellStyle name="Normal 17 2 7 2 3" xfId="39581" xr:uid="{00000000-0005-0000-0000-0000C4510000}"/>
    <cellStyle name="Normal 17 2 7 2 4" xfId="29567" xr:uid="{00000000-0005-0000-0000-0000C5510000}"/>
    <cellStyle name="Normal 17 2 7 3" xfId="5786" xr:uid="{00000000-0005-0000-0000-0000C6510000}"/>
    <cellStyle name="Normal 17 2 7 3 2" xfId="18416" xr:uid="{00000000-0005-0000-0000-0000C7510000}"/>
    <cellStyle name="Normal 17 2 7 3 2 2" xfId="53632" xr:uid="{00000000-0005-0000-0000-0000C8510000}"/>
    <cellStyle name="Normal 17 2 7 3 3" xfId="41035" xr:uid="{00000000-0005-0000-0000-0000C9510000}"/>
    <cellStyle name="Normal 17 2 7 3 4" xfId="31021" xr:uid="{00000000-0005-0000-0000-0000CA510000}"/>
    <cellStyle name="Normal 17 2 7 4" xfId="7245" xr:uid="{00000000-0005-0000-0000-0000CB510000}"/>
    <cellStyle name="Normal 17 2 7 4 2" xfId="19870" xr:uid="{00000000-0005-0000-0000-0000CC510000}"/>
    <cellStyle name="Normal 17 2 7 4 2 2" xfId="55086" xr:uid="{00000000-0005-0000-0000-0000CD510000}"/>
    <cellStyle name="Normal 17 2 7 4 3" xfId="42489" xr:uid="{00000000-0005-0000-0000-0000CE510000}"/>
    <cellStyle name="Normal 17 2 7 4 4" xfId="32475" xr:uid="{00000000-0005-0000-0000-0000CF510000}"/>
    <cellStyle name="Normal 17 2 7 5" xfId="9026" xr:uid="{00000000-0005-0000-0000-0000D0510000}"/>
    <cellStyle name="Normal 17 2 7 5 2" xfId="21646" xr:uid="{00000000-0005-0000-0000-0000D1510000}"/>
    <cellStyle name="Normal 17 2 7 5 2 2" xfId="56862" xr:uid="{00000000-0005-0000-0000-0000D2510000}"/>
    <cellStyle name="Normal 17 2 7 5 3" xfId="44265" xr:uid="{00000000-0005-0000-0000-0000D3510000}"/>
    <cellStyle name="Normal 17 2 7 5 4" xfId="34251" xr:uid="{00000000-0005-0000-0000-0000D4510000}"/>
    <cellStyle name="Normal 17 2 7 6" xfId="10819" xr:uid="{00000000-0005-0000-0000-0000D5510000}"/>
    <cellStyle name="Normal 17 2 7 6 2" xfId="23422" xr:uid="{00000000-0005-0000-0000-0000D6510000}"/>
    <cellStyle name="Normal 17 2 7 6 2 2" xfId="58638" xr:uid="{00000000-0005-0000-0000-0000D7510000}"/>
    <cellStyle name="Normal 17 2 7 6 3" xfId="46041" xr:uid="{00000000-0005-0000-0000-0000D8510000}"/>
    <cellStyle name="Normal 17 2 7 6 4" xfId="36027" xr:uid="{00000000-0005-0000-0000-0000D9510000}"/>
    <cellStyle name="Normal 17 2 7 7" xfId="15186" xr:uid="{00000000-0005-0000-0000-0000DA510000}"/>
    <cellStyle name="Normal 17 2 7 7 2" xfId="50402" xr:uid="{00000000-0005-0000-0000-0000DB510000}"/>
    <cellStyle name="Normal 17 2 7 7 3" xfId="27791" xr:uid="{00000000-0005-0000-0000-0000DC510000}"/>
    <cellStyle name="Normal 17 2 7 8" xfId="13408" xr:uid="{00000000-0005-0000-0000-0000DD510000}"/>
    <cellStyle name="Normal 17 2 7 8 2" xfId="48626" xr:uid="{00000000-0005-0000-0000-0000DE510000}"/>
    <cellStyle name="Normal 17 2 7 9" xfId="37805" xr:uid="{00000000-0005-0000-0000-0000DF510000}"/>
    <cellStyle name="Normal 17 2 8" xfId="3653" xr:uid="{00000000-0005-0000-0000-0000E0510000}"/>
    <cellStyle name="Normal 17 2 8 2" xfId="8377" xr:uid="{00000000-0005-0000-0000-0000E1510000}"/>
    <cellStyle name="Normal 17 2 8 2 2" xfId="21002" xr:uid="{00000000-0005-0000-0000-0000E2510000}"/>
    <cellStyle name="Normal 17 2 8 2 2 2" xfId="56218" xr:uid="{00000000-0005-0000-0000-0000E3510000}"/>
    <cellStyle name="Normal 17 2 8 2 3" xfId="43621" xr:uid="{00000000-0005-0000-0000-0000E4510000}"/>
    <cellStyle name="Normal 17 2 8 2 4" xfId="33607" xr:uid="{00000000-0005-0000-0000-0000E5510000}"/>
    <cellStyle name="Normal 17 2 8 3" xfId="10158" xr:uid="{00000000-0005-0000-0000-0000E6510000}"/>
    <cellStyle name="Normal 17 2 8 3 2" xfId="22778" xr:uid="{00000000-0005-0000-0000-0000E7510000}"/>
    <cellStyle name="Normal 17 2 8 3 2 2" xfId="57994" xr:uid="{00000000-0005-0000-0000-0000E8510000}"/>
    <cellStyle name="Normal 17 2 8 3 3" xfId="45397" xr:uid="{00000000-0005-0000-0000-0000E9510000}"/>
    <cellStyle name="Normal 17 2 8 3 4" xfId="35383" xr:uid="{00000000-0005-0000-0000-0000EA510000}"/>
    <cellStyle name="Normal 17 2 8 4" xfId="11953" xr:uid="{00000000-0005-0000-0000-0000EB510000}"/>
    <cellStyle name="Normal 17 2 8 4 2" xfId="24554" xr:uid="{00000000-0005-0000-0000-0000EC510000}"/>
    <cellStyle name="Normal 17 2 8 4 2 2" xfId="59770" xr:uid="{00000000-0005-0000-0000-0000ED510000}"/>
    <cellStyle name="Normal 17 2 8 4 3" xfId="47173" xr:uid="{00000000-0005-0000-0000-0000EE510000}"/>
    <cellStyle name="Normal 17 2 8 4 4" xfId="37159" xr:uid="{00000000-0005-0000-0000-0000EF510000}"/>
    <cellStyle name="Normal 17 2 8 5" xfId="16318" xr:uid="{00000000-0005-0000-0000-0000F0510000}"/>
    <cellStyle name="Normal 17 2 8 5 2" xfId="51534" xr:uid="{00000000-0005-0000-0000-0000F1510000}"/>
    <cellStyle name="Normal 17 2 8 5 3" xfId="28923" xr:uid="{00000000-0005-0000-0000-0000F2510000}"/>
    <cellStyle name="Normal 17 2 8 6" xfId="14540" xr:uid="{00000000-0005-0000-0000-0000F3510000}"/>
    <cellStyle name="Normal 17 2 8 6 2" xfId="49758" xr:uid="{00000000-0005-0000-0000-0000F4510000}"/>
    <cellStyle name="Normal 17 2 8 7" xfId="38937" xr:uid="{00000000-0005-0000-0000-0000F5510000}"/>
    <cellStyle name="Normal 17 2 8 8" xfId="27147" xr:uid="{00000000-0005-0000-0000-0000F6510000}"/>
    <cellStyle name="Normal 17 2 9" xfId="3983" xr:uid="{00000000-0005-0000-0000-0000F7510000}"/>
    <cellStyle name="Normal 17 2 9 2" xfId="16640" xr:uid="{00000000-0005-0000-0000-0000F8510000}"/>
    <cellStyle name="Normal 17 2 9 2 2" xfId="51856" xr:uid="{00000000-0005-0000-0000-0000F9510000}"/>
    <cellStyle name="Normal 17 2 9 2 3" xfId="29245" xr:uid="{00000000-0005-0000-0000-0000FA510000}"/>
    <cellStyle name="Normal 17 2 9 3" xfId="13086" xr:uid="{00000000-0005-0000-0000-0000FB510000}"/>
    <cellStyle name="Normal 17 2 9 3 2" xfId="48304" xr:uid="{00000000-0005-0000-0000-0000FC510000}"/>
    <cellStyle name="Normal 17 2 9 4" xfId="39259" xr:uid="{00000000-0005-0000-0000-0000FD510000}"/>
    <cellStyle name="Normal 17 2 9 5" xfId="25693" xr:uid="{00000000-0005-0000-0000-0000FE510000}"/>
    <cellStyle name="Normal 17 2_District Target Attainment" xfId="1061" xr:uid="{00000000-0005-0000-0000-0000FF510000}"/>
    <cellStyle name="Normal 17 3" xfId="1062" xr:uid="{00000000-0005-0000-0000-000000520000}"/>
    <cellStyle name="Normal 17 3 10" xfId="6965" xr:uid="{00000000-0005-0000-0000-000001520000}"/>
    <cellStyle name="Normal 17 3 10 2" xfId="19591" xr:uid="{00000000-0005-0000-0000-000002520000}"/>
    <cellStyle name="Normal 17 3 10 2 2" xfId="54807" xr:uid="{00000000-0005-0000-0000-000003520000}"/>
    <cellStyle name="Normal 17 3 10 3" xfId="42210" xr:uid="{00000000-0005-0000-0000-000004520000}"/>
    <cellStyle name="Normal 17 3 10 4" xfId="32196" xr:uid="{00000000-0005-0000-0000-000005520000}"/>
    <cellStyle name="Normal 17 3 11" xfId="8746" xr:uid="{00000000-0005-0000-0000-000006520000}"/>
    <cellStyle name="Normal 17 3 11 2" xfId="21367" xr:uid="{00000000-0005-0000-0000-000007520000}"/>
    <cellStyle name="Normal 17 3 11 2 2" xfId="56583" xr:uid="{00000000-0005-0000-0000-000008520000}"/>
    <cellStyle name="Normal 17 3 11 3" xfId="43986" xr:uid="{00000000-0005-0000-0000-000009520000}"/>
    <cellStyle name="Normal 17 3 11 4" xfId="33972" xr:uid="{00000000-0005-0000-0000-00000A520000}"/>
    <cellStyle name="Normal 17 3 12" xfId="10563" xr:uid="{00000000-0005-0000-0000-00000B520000}"/>
    <cellStyle name="Normal 17 3 12 2" xfId="23174" xr:uid="{00000000-0005-0000-0000-00000C520000}"/>
    <cellStyle name="Normal 17 3 12 2 2" xfId="58390" xr:uid="{00000000-0005-0000-0000-00000D520000}"/>
    <cellStyle name="Normal 17 3 12 3" xfId="45793" xr:uid="{00000000-0005-0000-0000-00000E520000}"/>
    <cellStyle name="Normal 17 3 12 4" xfId="35779" xr:uid="{00000000-0005-0000-0000-00000F520000}"/>
    <cellStyle name="Normal 17 3 13" xfId="14906" xr:uid="{00000000-0005-0000-0000-000010520000}"/>
    <cellStyle name="Normal 17 3 13 2" xfId="50123" xr:uid="{00000000-0005-0000-0000-000011520000}"/>
    <cellStyle name="Normal 17 3 13 3" xfId="27512" xr:uid="{00000000-0005-0000-0000-000012520000}"/>
    <cellStyle name="Normal 17 3 14" xfId="12320" xr:uid="{00000000-0005-0000-0000-000013520000}"/>
    <cellStyle name="Normal 17 3 14 2" xfId="47538" xr:uid="{00000000-0005-0000-0000-000014520000}"/>
    <cellStyle name="Normal 17 3 15" xfId="37525" xr:uid="{00000000-0005-0000-0000-000015520000}"/>
    <cellStyle name="Normal 17 3 16" xfId="24927" xr:uid="{00000000-0005-0000-0000-000016520000}"/>
    <cellStyle name="Normal 17 3 17" xfId="60140" xr:uid="{00000000-0005-0000-0000-000017520000}"/>
    <cellStyle name="Normal 17 3 2" xfId="1063" xr:uid="{00000000-0005-0000-0000-000018520000}"/>
    <cellStyle name="Normal 17 3 2 10" xfId="10564" xr:uid="{00000000-0005-0000-0000-000019520000}"/>
    <cellStyle name="Normal 17 3 2 10 2" xfId="23175" xr:uid="{00000000-0005-0000-0000-00001A520000}"/>
    <cellStyle name="Normal 17 3 2 10 2 2" xfId="58391" xr:uid="{00000000-0005-0000-0000-00001B520000}"/>
    <cellStyle name="Normal 17 3 2 10 3" xfId="45794" xr:uid="{00000000-0005-0000-0000-00001C520000}"/>
    <cellStyle name="Normal 17 3 2 10 4" xfId="35780" xr:uid="{00000000-0005-0000-0000-00001D520000}"/>
    <cellStyle name="Normal 17 3 2 11" xfId="15061" xr:uid="{00000000-0005-0000-0000-00001E520000}"/>
    <cellStyle name="Normal 17 3 2 11 2" xfId="50277" xr:uid="{00000000-0005-0000-0000-00001F520000}"/>
    <cellStyle name="Normal 17 3 2 11 3" xfId="27666" xr:uid="{00000000-0005-0000-0000-000020520000}"/>
    <cellStyle name="Normal 17 3 2 12" xfId="12474" xr:uid="{00000000-0005-0000-0000-000021520000}"/>
    <cellStyle name="Normal 17 3 2 12 2" xfId="47692" xr:uid="{00000000-0005-0000-0000-000022520000}"/>
    <cellStyle name="Normal 17 3 2 13" xfId="37680" xr:uid="{00000000-0005-0000-0000-000023520000}"/>
    <cellStyle name="Normal 17 3 2 14" xfId="25081" xr:uid="{00000000-0005-0000-0000-000024520000}"/>
    <cellStyle name="Normal 17 3 2 15" xfId="60294" xr:uid="{00000000-0005-0000-0000-000025520000}"/>
    <cellStyle name="Normal 17 3 2 2" xfId="3197" xr:uid="{00000000-0005-0000-0000-000026520000}"/>
    <cellStyle name="Normal 17 3 2 2 10" xfId="25565" xr:uid="{00000000-0005-0000-0000-000027520000}"/>
    <cellStyle name="Normal 17 3 2 2 11" xfId="61100" xr:uid="{00000000-0005-0000-0000-000028520000}"/>
    <cellStyle name="Normal 17 3 2 2 2" xfId="4997" xr:uid="{00000000-0005-0000-0000-000029520000}"/>
    <cellStyle name="Normal 17 3 2 2 2 2" xfId="17643" xr:uid="{00000000-0005-0000-0000-00002A520000}"/>
    <cellStyle name="Normal 17 3 2 2 2 2 2" xfId="52859" xr:uid="{00000000-0005-0000-0000-00002B520000}"/>
    <cellStyle name="Normal 17 3 2 2 2 2 3" xfId="30248" xr:uid="{00000000-0005-0000-0000-00002C520000}"/>
    <cellStyle name="Normal 17 3 2 2 2 3" xfId="14089" xr:uid="{00000000-0005-0000-0000-00002D520000}"/>
    <cellStyle name="Normal 17 3 2 2 2 3 2" xfId="49307" xr:uid="{00000000-0005-0000-0000-00002E520000}"/>
    <cellStyle name="Normal 17 3 2 2 2 4" xfId="40262" xr:uid="{00000000-0005-0000-0000-00002F520000}"/>
    <cellStyle name="Normal 17 3 2 2 2 5" xfId="26696" xr:uid="{00000000-0005-0000-0000-000030520000}"/>
    <cellStyle name="Normal 17 3 2 2 3" xfId="6467" xr:uid="{00000000-0005-0000-0000-000031520000}"/>
    <cellStyle name="Normal 17 3 2 2 3 2" xfId="19097" xr:uid="{00000000-0005-0000-0000-000032520000}"/>
    <cellStyle name="Normal 17 3 2 2 3 2 2" xfId="54313" xr:uid="{00000000-0005-0000-0000-000033520000}"/>
    <cellStyle name="Normal 17 3 2 2 3 3" xfId="41716" xr:uid="{00000000-0005-0000-0000-000034520000}"/>
    <cellStyle name="Normal 17 3 2 2 3 4" xfId="31702" xr:uid="{00000000-0005-0000-0000-000035520000}"/>
    <cellStyle name="Normal 17 3 2 2 4" xfId="7926" xr:uid="{00000000-0005-0000-0000-000036520000}"/>
    <cellStyle name="Normal 17 3 2 2 4 2" xfId="20551" xr:uid="{00000000-0005-0000-0000-000037520000}"/>
    <cellStyle name="Normal 17 3 2 2 4 2 2" xfId="55767" xr:uid="{00000000-0005-0000-0000-000038520000}"/>
    <cellStyle name="Normal 17 3 2 2 4 3" xfId="43170" xr:uid="{00000000-0005-0000-0000-000039520000}"/>
    <cellStyle name="Normal 17 3 2 2 4 4" xfId="33156" xr:uid="{00000000-0005-0000-0000-00003A520000}"/>
    <cellStyle name="Normal 17 3 2 2 5" xfId="9707" xr:uid="{00000000-0005-0000-0000-00003B520000}"/>
    <cellStyle name="Normal 17 3 2 2 5 2" xfId="22327" xr:uid="{00000000-0005-0000-0000-00003C520000}"/>
    <cellStyle name="Normal 17 3 2 2 5 2 2" xfId="57543" xr:uid="{00000000-0005-0000-0000-00003D520000}"/>
    <cellStyle name="Normal 17 3 2 2 5 3" xfId="44946" xr:uid="{00000000-0005-0000-0000-00003E520000}"/>
    <cellStyle name="Normal 17 3 2 2 5 4" xfId="34932" xr:uid="{00000000-0005-0000-0000-00003F520000}"/>
    <cellStyle name="Normal 17 3 2 2 6" xfId="11500" xr:uid="{00000000-0005-0000-0000-000040520000}"/>
    <cellStyle name="Normal 17 3 2 2 6 2" xfId="24103" xr:uid="{00000000-0005-0000-0000-000041520000}"/>
    <cellStyle name="Normal 17 3 2 2 6 2 2" xfId="59319" xr:uid="{00000000-0005-0000-0000-000042520000}"/>
    <cellStyle name="Normal 17 3 2 2 6 3" xfId="46722" xr:uid="{00000000-0005-0000-0000-000043520000}"/>
    <cellStyle name="Normal 17 3 2 2 6 4" xfId="36708" xr:uid="{00000000-0005-0000-0000-000044520000}"/>
    <cellStyle name="Normal 17 3 2 2 7" xfId="15867" xr:uid="{00000000-0005-0000-0000-000045520000}"/>
    <cellStyle name="Normal 17 3 2 2 7 2" xfId="51083" xr:uid="{00000000-0005-0000-0000-000046520000}"/>
    <cellStyle name="Normal 17 3 2 2 7 3" xfId="28472" xr:uid="{00000000-0005-0000-0000-000047520000}"/>
    <cellStyle name="Normal 17 3 2 2 8" xfId="12958" xr:uid="{00000000-0005-0000-0000-000048520000}"/>
    <cellStyle name="Normal 17 3 2 2 8 2" xfId="48176" xr:uid="{00000000-0005-0000-0000-000049520000}"/>
    <cellStyle name="Normal 17 3 2 2 9" xfId="38486" xr:uid="{00000000-0005-0000-0000-00004A520000}"/>
    <cellStyle name="Normal 17 3 2 3" xfId="3526" xr:uid="{00000000-0005-0000-0000-00004B520000}"/>
    <cellStyle name="Normal 17 3 2 3 10" xfId="27021" xr:uid="{00000000-0005-0000-0000-00004C520000}"/>
    <cellStyle name="Normal 17 3 2 3 11" xfId="61425" xr:uid="{00000000-0005-0000-0000-00004D520000}"/>
    <cellStyle name="Normal 17 3 2 3 2" xfId="5322" xr:uid="{00000000-0005-0000-0000-00004E520000}"/>
    <cellStyle name="Normal 17 3 2 3 2 2" xfId="17968" xr:uid="{00000000-0005-0000-0000-00004F520000}"/>
    <cellStyle name="Normal 17 3 2 3 2 2 2" xfId="53184" xr:uid="{00000000-0005-0000-0000-000050520000}"/>
    <cellStyle name="Normal 17 3 2 3 2 3" xfId="40587" xr:uid="{00000000-0005-0000-0000-000051520000}"/>
    <cellStyle name="Normal 17 3 2 3 2 4" xfId="30573" xr:uid="{00000000-0005-0000-0000-000052520000}"/>
    <cellStyle name="Normal 17 3 2 3 3" xfId="6792" xr:uid="{00000000-0005-0000-0000-000053520000}"/>
    <cellStyle name="Normal 17 3 2 3 3 2" xfId="19422" xr:uid="{00000000-0005-0000-0000-000054520000}"/>
    <cellStyle name="Normal 17 3 2 3 3 2 2" xfId="54638" xr:uid="{00000000-0005-0000-0000-000055520000}"/>
    <cellStyle name="Normal 17 3 2 3 3 3" xfId="42041" xr:uid="{00000000-0005-0000-0000-000056520000}"/>
    <cellStyle name="Normal 17 3 2 3 3 4" xfId="32027" xr:uid="{00000000-0005-0000-0000-000057520000}"/>
    <cellStyle name="Normal 17 3 2 3 4" xfId="8251" xr:uid="{00000000-0005-0000-0000-000058520000}"/>
    <cellStyle name="Normal 17 3 2 3 4 2" xfId="20876" xr:uid="{00000000-0005-0000-0000-000059520000}"/>
    <cellStyle name="Normal 17 3 2 3 4 2 2" xfId="56092" xr:uid="{00000000-0005-0000-0000-00005A520000}"/>
    <cellStyle name="Normal 17 3 2 3 4 3" xfId="43495" xr:uid="{00000000-0005-0000-0000-00005B520000}"/>
    <cellStyle name="Normal 17 3 2 3 4 4" xfId="33481" xr:uid="{00000000-0005-0000-0000-00005C520000}"/>
    <cellStyle name="Normal 17 3 2 3 5" xfId="10032" xr:uid="{00000000-0005-0000-0000-00005D520000}"/>
    <cellStyle name="Normal 17 3 2 3 5 2" xfId="22652" xr:uid="{00000000-0005-0000-0000-00005E520000}"/>
    <cellStyle name="Normal 17 3 2 3 5 2 2" xfId="57868" xr:uid="{00000000-0005-0000-0000-00005F520000}"/>
    <cellStyle name="Normal 17 3 2 3 5 3" xfId="45271" xr:uid="{00000000-0005-0000-0000-000060520000}"/>
    <cellStyle name="Normal 17 3 2 3 5 4" xfId="35257" xr:uid="{00000000-0005-0000-0000-000061520000}"/>
    <cellStyle name="Normal 17 3 2 3 6" xfId="11825" xr:uid="{00000000-0005-0000-0000-000062520000}"/>
    <cellStyle name="Normal 17 3 2 3 6 2" xfId="24428" xr:uid="{00000000-0005-0000-0000-000063520000}"/>
    <cellStyle name="Normal 17 3 2 3 6 2 2" xfId="59644" xr:uid="{00000000-0005-0000-0000-000064520000}"/>
    <cellStyle name="Normal 17 3 2 3 6 3" xfId="47047" xr:uid="{00000000-0005-0000-0000-000065520000}"/>
    <cellStyle name="Normal 17 3 2 3 6 4" xfId="37033" xr:uid="{00000000-0005-0000-0000-000066520000}"/>
    <cellStyle name="Normal 17 3 2 3 7" xfId="16192" xr:uid="{00000000-0005-0000-0000-000067520000}"/>
    <cellStyle name="Normal 17 3 2 3 7 2" xfId="51408" xr:uid="{00000000-0005-0000-0000-000068520000}"/>
    <cellStyle name="Normal 17 3 2 3 7 3" xfId="28797" xr:uid="{00000000-0005-0000-0000-000069520000}"/>
    <cellStyle name="Normal 17 3 2 3 8" xfId="14414" xr:uid="{00000000-0005-0000-0000-00006A520000}"/>
    <cellStyle name="Normal 17 3 2 3 8 2" xfId="49632" xr:uid="{00000000-0005-0000-0000-00006B520000}"/>
    <cellStyle name="Normal 17 3 2 3 9" xfId="38811" xr:uid="{00000000-0005-0000-0000-00006C520000}"/>
    <cellStyle name="Normal 17 3 2 4" xfId="2688" xr:uid="{00000000-0005-0000-0000-00006D520000}"/>
    <cellStyle name="Normal 17 3 2 4 10" xfId="26212" xr:uid="{00000000-0005-0000-0000-00006E520000}"/>
    <cellStyle name="Normal 17 3 2 4 11" xfId="60616" xr:uid="{00000000-0005-0000-0000-00006F520000}"/>
    <cellStyle name="Normal 17 3 2 4 2" xfId="4513" xr:uid="{00000000-0005-0000-0000-000070520000}"/>
    <cellStyle name="Normal 17 3 2 4 2 2" xfId="17159" xr:uid="{00000000-0005-0000-0000-000071520000}"/>
    <cellStyle name="Normal 17 3 2 4 2 2 2" xfId="52375" xr:uid="{00000000-0005-0000-0000-000072520000}"/>
    <cellStyle name="Normal 17 3 2 4 2 3" xfId="39778" xr:uid="{00000000-0005-0000-0000-000073520000}"/>
    <cellStyle name="Normal 17 3 2 4 2 4" xfId="29764" xr:uid="{00000000-0005-0000-0000-000074520000}"/>
    <cellStyle name="Normal 17 3 2 4 3" xfId="5983" xr:uid="{00000000-0005-0000-0000-000075520000}"/>
    <cellStyle name="Normal 17 3 2 4 3 2" xfId="18613" xr:uid="{00000000-0005-0000-0000-000076520000}"/>
    <cellStyle name="Normal 17 3 2 4 3 2 2" xfId="53829" xr:uid="{00000000-0005-0000-0000-000077520000}"/>
    <cellStyle name="Normal 17 3 2 4 3 3" xfId="41232" xr:uid="{00000000-0005-0000-0000-000078520000}"/>
    <cellStyle name="Normal 17 3 2 4 3 4" xfId="31218" xr:uid="{00000000-0005-0000-0000-000079520000}"/>
    <cellStyle name="Normal 17 3 2 4 4" xfId="7442" xr:uid="{00000000-0005-0000-0000-00007A520000}"/>
    <cellStyle name="Normal 17 3 2 4 4 2" xfId="20067" xr:uid="{00000000-0005-0000-0000-00007B520000}"/>
    <cellStyle name="Normal 17 3 2 4 4 2 2" xfId="55283" xr:uid="{00000000-0005-0000-0000-00007C520000}"/>
    <cellStyle name="Normal 17 3 2 4 4 3" xfId="42686" xr:uid="{00000000-0005-0000-0000-00007D520000}"/>
    <cellStyle name="Normal 17 3 2 4 4 4" xfId="32672" xr:uid="{00000000-0005-0000-0000-00007E520000}"/>
    <cellStyle name="Normal 17 3 2 4 5" xfId="9223" xr:uid="{00000000-0005-0000-0000-00007F520000}"/>
    <cellStyle name="Normal 17 3 2 4 5 2" xfId="21843" xr:uid="{00000000-0005-0000-0000-000080520000}"/>
    <cellStyle name="Normal 17 3 2 4 5 2 2" xfId="57059" xr:uid="{00000000-0005-0000-0000-000081520000}"/>
    <cellStyle name="Normal 17 3 2 4 5 3" xfId="44462" xr:uid="{00000000-0005-0000-0000-000082520000}"/>
    <cellStyle name="Normal 17 3 2 4 5 4" xfId="34448" xr:uid="{00000000-0005-0000-0000-000083520000}"/>
    <cellStyle name="Normal 17 3 2 4 6" xfId="11016" xr:uid="{00000000-0005-0000-0000-000084520000}"/>
    <cellStyle name="Normal 17 3 2 4 6 2" xfId="23619" xr:uid="{00000000-0005-0000-0000-000085520000}"/>
    <cellStyle name="Normal 17 3 2 4 6 2 2" xfId="58835" xr:uid="{00000000-0005-0000-0000-000086520000}"/>
    <cellStyle name="Normal 17 3 2 4 6 3" xfId="46238" xr:uid="{00000000-0005-0000-0000-000087520000}"/>
    <cellStyle name="Normal 17 3 2 4 6 4" xfId="36224" xr:uid="{00000000-0005-0000-0000-000088520000}"/>
    <cellStyle name="Normal 17 3 2 4 7" xfId="15383" xr:uid="{00000000-0005-0000-0000-000089520000}"/>
    <cellStyle name="Normal 17 3 2 4 7 2" xfId="50599" xr:uid="{00000000-0005-0000-0000-00008A520000}"/>
    <cellStyle name="Normal 17 3 2 4 7 3" xfId="27988" xr:uid="{00000000-0005-0000-0000-00008B520000}"/>
    <cellStyle name="Normal 17 3 2 4 8" xfId="13605" xr:uid="{00000000-0005-0000-0000-00008C520000}"/>
    <cellStyle name="Normal 17 3 2 4 8 2" xfId="48823" xr:uid="{00000000-0005-0000-0000-00008D520000}"/>
    <cellStyle name="Normal 17 3 2 4 9" xfId="38002" xr:uid="{00000000-0005-0000-0000-00008E520000}"/>
    <cellStyle name="Normal 17 3 2 5" xfId="3851" xr:uid="{00000000-0005-0000-0000-00008F520000}"/>
    <cellStyle name="Normal 17 3 2 5 2" xfId="8574" xr:uid="{00000000-0005-0000-0000-000090520000}"/>
    <cellStyle name="Normal 17 3 2 5 2 2" xfId="21199" xr:uid="{00000000-0005-0000-0000-000091520000}"/>
    <cellStyle name="Normal 17 3 2 5 2 2 2" xfId="56415" xr:uid="{00000000-0005-0000-0000-000092520000}"/>
    <cellStyle name="Normal 17 3 2 5 2 3" xfId="43818" xr:uid="{00000000-0005-0000-0000-000093520000}"/>
    <cellStyle name="Normal 17 3 2 5 2 4" xfId="33804" xr:uid="{00000000-0005-0000-0000-000094520000}"/>
    <cellStyle name="Normal 17 3 2 5 3" xfId="10355" xr:uid="{00000000-0005-0000-0000-000095520000}"/>
    <cellStyle name="Normal 17 3 2 5 3 2" xfId="22975" xr:uid="{00000000-0005-0000-0000-000096520000}"/>
    <cellStyle name="Normal 17 3 2 5 3 2 2" xfId="58191" xr:uid="{00000000-0005-0000-0000-000097520000}"/>
    <cellStyle name="Normal 17 3 2 5 3 3" xfId="45594" xr:uid="{00000000-0005-0000-0000-000098520000}"/>
    <cellStyle name="Normal 17 3 2 5 3 4" xfId="35580" xr:uid="{00000000-0005-0000-0000-000099520000}"/>
    <cellStyle name="Normal 17 3 2 5 4" xfId="12150" xr:uid="{00000000-0005-0000-0000-00009A520000}"/>
    <cellStyle name="Normal 17 3 2 5 4 2" xfId="24751" xr:uid="{00000000-0005-0000-0000-00009B520000}"/>
    <cellStyle name="Normal 17 3 2 5 4 2 2" xfId="59967" xr:uid="{00000000-0005-0000-0000-00009C520000}"/>
    <cellStyle name="Normal 17 3 2 5 4 3" xfId="47370" xr:uid="{00000000-0005-0000-0000-00009D520000}"/>
    <cellStyle name="Normal 17 3 2 5 4 4" xfId="37356" xr:uid="{00000000-0005-0000-0000-00009E520000}"/>
    <cellStyle name="Normal 17 3 2 5 5" xfId="16515" xr:uid="{00000000-0005-0000-0000-00009F520000}"/>
    <cellStyle name="Normal 17 3 2 5 5 2" xfId="51731" xr:uid="{00000000-0005-0000-0000-0000A0520000}"/>
    <cellStyle name="Normal 17 3 2 5 5 3" xfId="29120" xr:uid="{00000000-0005-0000-0000-0000A1520000}"/>
    <cellStyle name="Normal 17 3 2 5 6" xfId="14737" xr:uid="{00000000-0005-0000-0000-0000A2520000}"/>
    <cellStyle name="Normal 17 3 2 5 6 2" xfId="49955" xr:uid="{00000000-0005-0000-0000-0000A3520000}"/>
    <cellStyle name="Normal 17 3 2 5 7" xfId="39134" xr:uid="{00000000-0005-0000-0000-0000A4520000}"/>
    <cellStyle name="Normal 17 3 2 5 8" xfId="27344" xr:uid="{00000000-0005-0000-0000-0000A5520000}"/>
    <cellStyle name="Normal 17 3 2 6" xfId="4191" xr:uid="{00000000-0005-0000-0000-0000A6520000}"/>
    <cellStyle name="Normal 17 3 2 6 2" xfId="16837" xr:uid="{00000000-0005-0000-0000-0000A7520000}"/>
    <cellStyle name="Normal 17 3 2 6 2 2" xfId="52053" xr:uid="{00000000-0005-0000-0000-0000A8520000}"/>
    <cellStyle name="Normal 17 3 2 6 2 3" xfId="29442" xr:uid="{00000000-0005-0000-0000-0000A9520000}"/>
    <cellStyle name="Normal 17 3 2 6 3" xfId="13283" xr:uid="{00000000-0005-0000-0000-0000AA520000}"/>
    <cellStyle name="Normal 17 3 2 6 3 2" xfId="48501" xr:uid="{00000000-0005-0000-0000-0000AB520000}"/>
    <cellStyle name="Normal 17 3 2 6 4" xfId="39456" xr:uid="{00000000-0005-0000-0000-0000AC520000}"/>
    <cellStyle name="Normal 17 3 2 6 5" xfId="25890" xr:uid="{00000000-0005-0000-0000-0000AD520000}"/>
    <cellStyle name="Normal 17 3 2 7" xfId="5661" xr:uid="{00000000-0005-0000-0000-0000AE520000}"/>
    <cellStyle name="Normal 17 3 2 7 2" xfId="18291" xr:uid="{00000000-0005-0000-0000-0000AF520000}"/>
    <cellStyle name="Normal 17 3 2 7 2 2" xfId="53507" xr:uid="{00000000-0005-0000-0000-0000B0520000}"/>
    <cellStyle name="Normal 17 3 2 7 3" xfId="40910" xr:uid="{00000000-0005-0000-0000-0000B1520000}"/>
    <cellStyle name="Normal 17 3 2 7 4" xfId="30896" xr:uid="{00000000-0005-0000-0000-0000B2520000}"/>
    <cellStyle name="Normal 17 3 2 8" xfId="7120" xr:uid="{00000000-0005-0000-0000-0000B3520000}"/>
    <cellStyle name="Normal 17 3 2 8 2" xfId="19745" xr:uid="{00000000-0005-0000-0000-0000B4520000}"/>
    <cellStyle name="Normal 17 3 2 8 2 2" xfId="54961" xr:uid="{00000000-0005-0000-0000-0000B5520000}"/>
    <cellStyle name="Normal 17 3 2 8 3" xfId="42364" xr:uid="{00000000-0005-0000-0000-0000B6520000}"/>
    <cellStyle name="Normal 17 3 2 8 4" xfId="32350" xr:uid="{00000000-0005-0000-0000-0000B7520000}"/>
    <cellStyle name="Normal 17 3 2 9" xfId="8901" xr:uid="{00000000-0005-0000-0000-0000B8520000}"/>
    <cellStyle name="Normal 17 3 2 9 2" xfId="21521" xr:uid="{00000000-0005-0000-0000-0000B9520000}"/>
    <cellStyle name="Normal 17 3 2 9 2 2" xfId="56737" xr:uid="{00000000-0005-0000-0000-0000BA520000}"/>
    <cellStyle name="Normal 17 3 2 9 3" xfId="44140" xr:uid="{00000000-0005-0000-0000-0000BB520000}"/>
    <cellStyle name="Normal 17 3 2 9 4" xfId="34126" xr:uid="{00000000-0005-0000-0000-0000BC520000}"/>
    <cellStyle name="Normal 17 3 3" xfId="3036" xr:uid="{00000000-0005-0000-0000-0000BD520000}"/>
    <cellStyle name="Normal 17 3 3 10" xfId="25408" xr:uid="{00000000-0005-0000-0000-0000BE520000}"/>
    <cellStyle name="Normal 17 3 3 11" xfId="60943" xr:uid="{00000000-0005-0000-0000-0000BF520000}"/>
    <cellStyle name="Normal 17 3 3 2" xfId="4840" xr:uid="{00000000-0005-0000-0000-0000C0520000}"/>
    <cellStyle name="Normal 17 3 3 2 2" xfId="17486" xr:uid="{00000000-0005-0000-0000-0000C1520000}"/>
    <cellStyle name="Normal 17 3 3 2 2 2" xfId="52702" xr:uid="{00000000-0005-0000-0000-0000C2520000}"/>
    <cellStyle name="Normal 17 3 3 2 2 3" xfId="30091" xr:uid="{00000000-0005-0000-0000-0000C3520000}"/>
    <cellStyle name="Normal 17 3 3 2 3" xfId="13932" xr:uid="{00000000-0005-0000-0000-0000C4520000}"/>
    <cellStyle name="Normal 17 3 3 2 3 2" xfId="49150" xr:uid="{00000000-0005-0000-0000-0000C5520000}"/>
    <cellStyle name="Normal 17 3 3 2 4" xfId="40105" xr:uid="{00000000-0005-0000-0000-0000C6520000}"/>
    <cellStyle name="Normal 17 3 3 2 5" xfId="26539" xr:uid="{00000000-0005-0000-0000-0000C7520000}"/>
    <cellStyle name="Normal 17 3 3 3" xfId="6310" xr:uid="{00000000-0005-0000-0000-0000C8520000}"/>
    <cellStyle name="Normal 17 3 3 3 2" xfId="18940" xr:uid="{00000000-0005-0000-0000-0000C9520000}"/>
    <cellStyle name="Normal 17 3 3 3 2 2" xfId="54156" xr:uid="{00000000-0005-0000-0000-0000CA520000}"/>
    <cellStyle name="Normal 17 3 3 3 3" xfId="41559" xr:uid="{00000000-0005-0000-0000-0000CB520000}"/>
    <cellStyle name="Normal 17 3 3 3 4" xfId="31545" xr:uid="{00000000-0005-0000-0000-0000CC520000}"/>
    <cellStyle name="Normal 17 3 3 4" xfId="7769" xr:uid="{00000000-0005-0000-0000-0000CD520000}"/>
    <cellStyle name="Normal 17 3 3 4 2" xfId="20394" xr:uid="{00000000-0005-0000-0000-0000CE520000}"/>
    <cellStyle name="Normal 17 3 3 4 2 2" xfId="55610" xr:uid="{00000000-0005-0000-0000-0000CF520000}"/>
    <cellStyle name="Normal 17 3 3 4 3" xfId="43013" xr:uid="{00000000-0005-0000-0000-0000D0520000}"/>
    <cellStyle name="Normal 17 3 3 4 4" xfId="32999" xr:uid="{00000000-0005-0000-0000-0000D1520000}"/>
    <cellStyle name="Normal 17 3 3 5" xfId="9550" xr:uid="{00000000-0005-0000-0000-0000D2520000}"/>
    <cellStyle name="Normal 17 3 3 5 2" xfId="22170" xr:uid="{00000000-0005-0000-0000-0000D3520000}"/>
    <cellStyle name="Normal 17 3 3 5 2 2" xfId="57386" xr:uid="{00000000-0005-0000-0000-0000D4520000}"/>
    <cellStyle name="Normal 17 3 3 5 3" xfId="44789" xr:uid="{00000000-0005-0000-0000-0000D5520000}"/>
    <cellStyle name="Normal 17 3 3 5 4" xfId="34775" xr:uid="{00000000-0005-0000-0000-0000D6520000}"/>
    <cellStyle name="Normal 17 3 3 6" xfId="11343" xr:uid="{00000000-0005-0000-0000-0000D7520000}"/>
    <cellStyle name="Normal 17 3 3 6 2" xfId="23946" xr:uid="{00000000-0005-0000-0000-0000D8520000}"/>
    <cellStyle name="Normal 17 3 3 6 2 2" xfId="59162" xr:uid="{00000000-0005-0000-0000-0000D9520000}"/>
    <cellStyle name="Normal 17 3 3 6 3" xfId="46565" xr:uid="{00000000-0005-0000-0000-0000DA520000}"/>
    <cellStyle name="Normal 17 3 3 6 4" xfId="36551" xr:uid="{00000000-0005-0000-0000-0000DB520000}"/>
    <cellStyle name="Normal 17 3 3 7" xfId="15710" xr:uid="{00000000-0005-0000-0000-0000DC520000}"/>
    <cellStyle name="Normal 17 3 3 7 2" xfId="50926" xr:uid="{00000000-0005-0000-0000-0000DD520000}"/>
    <cellStyle name="Normal 17 3 3 7 3" xfId="28315" xr:uid="{00000000-0005-0000-0000-0000DE520000}"/>
    <cellStyle name="Normal 17 3 3 8" xfId="12801" xr:uid="{00000000-0005-0000-0000-0000DF520000}"/>
    <cellStyle name="Normal 17 3 3 8 2" xfId="48019" xr:uid="{00000000-0005-0000-0000-0000E0520000}"/>
    <cellStyle name="Normal 17 3 3 9" xfId="38329" xr:uid="{00000000-0005-0000-0000-0000E1520000}"/>
    <cellStyle name="Normal 17 3 4" xfId="2864" xr:uid="{00000000-0005-0000-0000-0000E2520000}"/>
    <cellStyle name="Normal 17 3 4 10" xfId="25249" xr:uid="{00000000-0005-0000-0000-0000E3520000}"/>
    <cellStyle name="Normal 17 3 4 11" xfId="60784" xr:uid="{00000000-0005-0000-0000-0000E4520000}"/>
    <cellStyle name="Normal 17 3 4 2" xfId="4681" xr:uid="{00000000-0005-0000-0000-0000E5520000}"/>
    <cellStyle name="Normal 17 3 4 2 2" xfId="17327" xr:uid="{00000000-0005-0000-0000-0000E6520000}"/>
    <cellStyle name="Normal 17 3 4 2 2 2" xfId="52543" xr:uid="{00000000-0005-0000-0000-0000E7520000}"/>
    <cellStyle name="Normal 17 3 4 2 2 3" xfId="29932" xr:uid="{00000000-0005-0000-0000-0000E8520000}"/>
    <cellStyle name="Normal 17 3 4 2 3" xfId="13773" xr:uid="{00000000-0005-0000-0000-0000E9520000}"/>
    <cellStyle name="Normal 17 3 4 2 3 2" xfId="48991" xr:uid="{00000000-0005-0000-0000-0000EA520000}"/>
    <cellStyle name="Normal 17 3 4 2 4" xfId="39946" xr:uid="{00000000-0005-0000-0000-0000EB520000}"/>
    <cellStyle name="Normal 17 3 4 2 5" xfId="26380" xr:uid="{00000000-0005-0000-0000-0000EC520000}"/>
    <cellStyle name="Normal 17 3 4 3" xfId="6151" xr:uid="{00000000-0005-0000-0000-0000ED520000}"/>
    <cellStyle name="Normal 17 3 4 3 2" xfId="18781" xr:uid="{00000000-0005-0000-0000-0000EE520000}"/>
    <cellStyle name="Normal 17 3 4 3 2 2" xfId="53997" xr:uid="{00000000-0005-0000-0000-0000EF520000}"/>
    <cellStyle name="Normal 17 3 4 3 3" xfId="41400" xr:uid="{00000000-0005-0000-0000-0000F0520000}"/>
    <cellStyle name="Normal 17 3 4 3 4" xfId="31386" xr:uid="{00000000-0005-0000-0000-0000F1520000}"/>
    <cellStyle name="Normal 17 3 4 4" xfId="7610" xr:uid="{00000000-0005-0000-0000-0000F2520000}"/>
    <cellStyle name="Normal 17 3 4 4 2" xfId="20235" xr:uid="{00000000-0005-0000-0000-0000F3520000}"/>
    <cellStyle name="Normal 17 3 4 4 2 2" xfId="55451" xr:uid="{00000000-0005-0000-0000-0000F4520000}"/>
    <cellStyle name="Normal 17 3 4 4 3" xfId="42854" xr:uid="{00000000-0005-0000-0000-0000F5520000}"/>
    <cellStyle name="Normal 17 3 4 4 4" xfId="32840" xr:uid="{00000000-0005-0000-0000-0000F6520000}"/>
    <cellStyle name="Normal 17 3 4 5" xfId="9391" xr:uid="{00000000-0005-0000-0000-0000F7520000}"/>
    <cellStyle name="Normal 17 3 4 5 2" xfId="22011" xr:uid="{00000000-0005-0000-0000-0000F8520000}"/>
    <cellStyle name="Normal 17 3 4 5 2 2" xfId="57227" xr:uid="{00000000-0005-0000-0000-0000F9520000}"/>
    <cellStyle name="Normal 17 3 4 5 3" xfId="44630" xr:uid="{00000000-0005-0000-0000-0000FA520000}"/>
    <cellStyle name="Normal 17 3 4 5 4" xfId="34616" xr:uid="{00000000-0005-0000-0000-0000FB520000}"/>
    <cellStyle name="Normal 17 3 4 6" xfId="11184" xr:uid="{00000000-0005-0000-0000-0000FC520000}"/>
    <cellStyle name="Normal 17 3 4 6 2" xfId="23787" xr:uid="{00000000-0005-0000-0000-0000FD520000}"/>
    <cellStyle name="Normal 17 3 4 6 2 2" xfId="59003" xr:uid="{00000000-0005-0000-0000-0000FE520000}"/>
    <cellStyle name="Normal 17 3 4 6 3" xfId="46406" xr:uid="{00000000-0005-0000-0000-0000FF520000}"/>
    <cellStyle name="Normal 17 3 4 6 4" xfId="36392" xr:uid="{00000000-0005-0000-0000-000000530000}"/>
    <cellStyle name="Normal 17 3 4 7" xfId="15551" xr:uid="{00000000-0005-0000-0000-000001530000}"/>
    <cellStyle name="Normal 17 3 4 7 2" xfId="50767" xr:uid="{00000000-0005-0000-0000-000002530000}"/>
    <cellStyle name="Normal 17 3 4 7 3" xfId="28156" xr:uid="{00000000-0005-0000-0000-000003530000}"/>
    <cellStyle name="Normal 17 3 4 8" xfId="12642" xr:uid="{00000000-0005-0000-0000-000004530000}"/>
    <cellStyle name="Normal 17 3 4 8 2" xfId="47860" xr:uid="{00000000-0005-0000-0000-000005530000}"/>
    <cellStyle name="Normal 17 3 4 9" xfId="38170" xr:uid="{00000000-0005-0000-0000-000006530000}"/>
    <cellStyle name="Normal 17 3 5" xfId="3372" xr:uid="{00000000-0005-0000-0000-000007530000}"/>
    <cellStyle name="Normal 17 3 5 10" xfId="26867" xr:uid="{00000000-0005-0000-0000-000008530000}"/>
    <cellStyle name="Normal 17 3 5 11" xfId="61271" xr:uid="{00000000-0005-0000-0000-000009530000}"/>
    <cellStyle name="Normal 17 3 5 2" xfId="5168" xr:uid="{00000000-0005-0000-0000-00000A530000}"/>
    <cellStyle name="Normal 17 3 5 2 2" xfId="17814" xr:uid="{00000000-0005-0000-0000-00000B530000}"/>
    <cellStyle name="Normal 17 3 5 2 2 2" xfId="53030" xr:uid="{00000000-0005-0000-0000-00000C530000}"/>
    <cellStyle name="Normal 17 3 5 2 3" xfId="40433" xr:uid="{00000000-0005-0000-0000-00000D530000}"/>
    <cellStyle name="Normal 17 3 5 2 4" xfId="30419" xr:uid="{00000000-0005-0000-0000-00000E530000}"/>
    <cellStyle name="Normal 17 3 5 3" xfId="6638" xr:uid="{00000000-0005-0000-0000-00000F530000}"/>
    <cellStyle name="Normal 17 3 5 3 2" xfId="19268" xr:uid="{00000000-0005-0000-0000-000010530000}"/>
    <cellStyle name="Normal 17 3 5 3 2 2" xfId="54484" xr:uid="{00000000-0005-0000-0000-000011530000}"/>
    <cellStyle name="Normal 17 3 5 3 3" xfId="41887" xr:uid="{00000000-0005-0000-0000-000012530000}"/>
    <cellStyle name="Normal 17 3 5 3 4" xfId="31873" xr:uid="{00000000-0005-0000-0000-000013530000}"/>
    <cellStyle name="Normal 17 3 5 4" xfId="8097" xr:uid="{00000000-0005-0000-0000-000014530000}"/>
    <cellStyle name="Normal 17 3 5 4 2" xfId="20722" xr:uid="{00000000-0005-0000-0000-000015530000}"/>
    <cellStyle name="Normal 17 3 5 4 2 2" xfId="55938" xr:uid="{00000000-0005-0000-0000-000016530000}"/>
    <cellStyle name="Normal 17 3 5 4 3" xfId="43341" xr:uid="{00000000-0005-0000-0000-000017530000}"/>
    <cellStyle name="Normal 17 3 5 4 4" xfId="33327" xr:uid="{00000000-0005-0000-0000-000018530000}"/>
    <cellStyle name="Normal 17 3 5 5" xfId="9878" xr:uid="{00000000-0005-0000-0000-000019530000}"/>
    <cellStyle name="Normal 17 3 5 5 2" xfId="22498" xr:uid="{00000000-0005-0000-0000-00001A530000}"/>
    <cellStyle name="Normal 17 3 5 5 2 2" xfId="57714" xr:uid="{00000000-0005-0000-0000-00001B530000}"/>
    <cellStyle name="Normal 17 3 5 5 3" xfId="45117" xr:uid="{00000000-0005-0000-0000-00001C530000}"/>
    <cellStyle name="Normal 17 3 5 5 4" xfId="35103" xr:uid="{00000000-0005-0000-0000-00001D530000}"/>
    <cellStyle name="Normal 17 3 5 6" xfId="11671" xr:uid="{00000000-0005-0000-0000-00001E530000}"/>
    <cellStyle name="Normal 17 3 5 6 2" xfId="24274" xr:uid="{00000000-0005-0000-0000-00001F530000}"/>
    <cellStyle name="Normal 17 3 5 6 2 2" xfId="59490" xr:uid="{00000000-0005-0000-0000-000020530000}"/>
    <cellStyle name="Normal 17 3 5 6 3" xfId="46893" xr:uid="{00000000-0005-0000-0000-000021530000}"/>
    <cellStyle name="Normal 17 3 5 6 4" xfId="36879" xr:uid="{00000000-0005-0000-0000-000022530000}"/>
    <cellStyle name="Normal 17 3 5 7" xfId="16038" xr:uid="{00000000-0005-0000-0000-000023530000}"/>
    <cellStyle name="Normal 17 3 5 7 2" xfId="51254" xr:uid="{00000000-0005-0000-0000-000024530000}"/>
    <cellStyle name="Normal 17 3 5 7 3" xfId="28643" xr:uid="{00000000-0005-0000-0000-000025530000}"/>
    <cellStyle name="Normal 17 3 5 8" xfId="14260" xr:uid="{00000000-0005-0000-0000-000026530000}"/>
    <cellStyle name="Normal 17 3 5 8 2" xfId="49478" xr:uid="{00000000-0005-0000-0000-000027530000}"/>
    <cellStyle name="Normal 17 3 5 9" xfId="38657" xr:uid="{00000000-0005-0000-0000-000028530000}"/>
    <cellStyle name="Normal 17 3 6" xfId="2533" xr:uid="{00000000-0005-0000-0000-000029530000}"/>
    <cellStyle name="Normal 17 3 6 10" xfId="26058" xr:uid="{00000000-0005-0000-0000-00002A530000}"/>
    <cellStyle name="Normal 17 3 6 11" xfId="60462" xr:uid="{00000000-0005-0000-0000-00002B530000}"/>
    <cellStyle name="Normal 17 3 6 2" xfId="4359" xr:uid="{00000000-0005-0000-0000-00002C530000}"/>
    <cellStyle name="Normal 17 3 6 2 2" xfId="17005" xr:uid="{00000000-0005-0000-0000-00002D530000}"/>
    <cellStyle name="Normal 17 3 6 2 2 2" xfId="52221" xr:uid="{00000000-0005-0000-0000-00002E530000}"/>
    <cellStyle name="Normal 17 3 6 2 3" xfId="39624" xr:uid="{00000000-0005-0000-0000-00002F530000}"/>
    <cellStyle name="Normal 17 3 6 2 4" xfId="29610" xr:uid="{00000000-0005-0000-0000-000030530000}"/>
    <cellStyle name="Normal 17 3 6 3" xfId="5829" xr:uid="{00000000-0005-0000-0000-000031530000}"/>
    <cellStyle name="Normal 17 3 6 3 2" xfId="18459" xr:uid="{00000000-0005-0000-0000-000032530000}"/>
    <cellStyle name="Normal 17 3 6 3 2 2" xfId="53675" xr:uid="{00000000-0005-0000-0000-000033530000}"/>
    <cellStyle name="Normal 17 3 6 3 3" xfId="41078" xr:uid="{00000000-0005-0000-0000-000034530000}"/>
    <cellStyle name="Normal 17 3 6 3 4" xfId="31064" xr:uid="{00000000-0005-0000-0000-000035530000}"/>
    <cellStyle name="Normal 17 3 6 4" xfId="7288" xr:uid="{00000000-0005-0000-0000-000036530000}"/>
    <cellStyle name="Normal 17 3 6 4 2" xfId="19913" xr:uid="{00000000-0005-0000-0000-000037530000}"/>
    <cellStyle name="Normal 17 3 6 4 2 2" xfId="55129" xr:uid="{00000000-0005-0000-0000-000038530000}"/>
    <cellStyle name="Normal 17 3 6 4 3" xfId="42532" xr:uid="{00000000-0005-0000-0000-000039530000}"/>
    <cellStyle name="Normal 17 3 6 4 4" xfId="32518" xr:uid="{00000000-0005-0000-0000-00003A530000}"/>
    <cellStyle name="Normal 17 3 6 5" xfId="9069" xr:uid="{00000000-0005-0000-0000-00003B530000}"/>
    <cellStyle name="Normal 17 3 6 5 2" xfId="21689" xr:uid="{00000000-0005-0000-0000-00003C530000}"/>
    <cellStyle name="Normal 17 3 6 5 2 2" xfId="56905" xr:uid="{00000000-0005-0000-0000-00003D530000}"/>
    <cellStyle name="Normal 17 3 6 5 3" xfId="44308" xr:uid="{00000000-0005-0000-0000-00003E530000}"/>
    <cellStyle name="Normal 17 3 6 5 4" xfId="34294" xr:uid="{00000000-0005-0000-0000-00003F530000}"/>
    <cellStyle name="Normal 17 3 6 6" xfId="10862" xr:uid="{00000000-0005-0000-0000-000040530000}"/>
    <cellStyle name="Normal 17 3 6 6 2" xfId="23465" xr:uid="{00000000-0005-0000-0000-000041530000}"/>
    <cellStyle name="Normal 17 3 6 6 2 2" xfId="58681" xr:uid="{00000000-0005-0000-0000-000042530000}"/>
    <cellStyle name="Normal 17 3 6 6 3" xfId="46084" xr:uid="{00000000-0005-0000-0000-000043530000}"/>
    <cellStyle name="Normal 17 3 6 6 4" xfId="36070" xr:uid="{00000000-0005-0000-0000-000044530000}"/>
    <cellStyle name="Normal 17 3 6 7" xfId="15229" xr:uid="{00000000-0005-0000-0000-000045530000}"/>
    <cellStyle name="Normal 17 3 6 7 2" xfId="50445" xr:uid="{00000000-0005-0000-0000-000046530000}"/>
    <cellStyle name="Normal 17 3 6 7 3" xfId="27834" xr:uid="{00000000-0005-0000-0000-000047530000}"/>
    <cellStyle name="Normal 17 3 6 8" xfId="13451" xr:uid="{00000000-0005-0000-0000-000048530000}"/>
    <cellStyle name="Normal 17 3 6 8 2" xfId="48669" xr:uid="{00000000-0005-0000-0000-000049530000}"/>
    <cellStyle name="Normal 17 3 6 9" xfId="37848" xr:uid="{00000000-0005-0000-0000-00004A530000}"/>
    <cellStyle name="Normal 17 3 7" xfId="3696" xr:uid="{00000000-0005-0000-0000-00004B530000}"/>
    <cellStyle name="Normal 17 3 7 2" xfId="8420" xr:uid="{00000000-0005-0000-0000-00004C530000}"/>
    <cellStyle name="Normal 17 3 7 2 2" xfId="21045" xr:uid="{00000000-0005-0000-0000-00004D530000}"/>
    <cellStyle name="Normal 17 3 7 2 2 2" xfId="56261" xr:uid="{00000000-0005-0000-0000-00004E530000}"/>
    <cellStyle name="Normal 17 3 7 2 3" xfId="43664" xr:uid="{00000000-0005-0000-0000-00004F530000}"/>
    <cellStyle name="Normal 17 3 7 2 4" xfId="33650" xr:uid="{00000000-0005-0000-0000-000050530000}"/>
    <cellStyle name="Normal 17 3 7 3" xfId="10201" xr:uid="{00000000-0005-0000-0000-000051530000}"/>
    <cellStyle name="Normal 17 3 7 3 2" xfId="22821" xr:uid="{00000000-0005-0000-0000-000052530000}"/>
    <cellStyle name="Normal 17 3 7 3 2 2" xfId="58037" xr:uid="{00000000-0005-0000-0000-000053530000}"/>
    <cellStyle name="Normal 17 3 7 3 3" xfId="45440" xr:uid="{00000000-0005-0000-0000-000054530000}"/>
    <cellStyle name="Normal 17 3 7 3 4" xfId="35426" xr:uid="{00000000-0005-0000-0000-000055530000}"/>
    <cellStyle name="Normal 17 3 7 4" xfId="11996" xr:uid="{00000000-0005-0000-0000-000056530000}"/>
    <cellStyle name="Normal 17 3 7 4 2" xfId="24597" xr:uid="{00000000-0005-0000-0000-000057530000}"/>
    <cellStyle name="Normal 17 3 7 4 2 2" xfId="59813" xr:uid="{00000000-0005-0000-0000-000058530000}"/>
    <cellStyle name="Normal 17 3 7 4 3" xfId="47216" xr:uid="{00000000-0005-0000-0000-000059530000}"/>
    <cellStyle name="Normal 17 3 7 4 4" xfId="37202" xr:uid="{00000000-0005-0000-0000-00005A530000}"/>
    <cellStyle name="Normal 17 3 7 5" xfId="16361" xr:uid="{00000000-0005-0000-0000-00005B530000}"/>
    <cellStyle name="Normal 17 3 7 5 2" xfId="51577" xr:uid="{00000000-0005-0000-0000-00005C530000}"/>
    <cellStyle name="Normal 17 3 7 5 3" xfId="28966" xr:uid="{00000000-0005-0000-0000-00005D530000}"/>
    <cellStyle name="Normal 17 3 7 6" xfId="14583" xr:uid="{00000000-0005-0000-0000-00005E530000}"/>
    <cellStyle name="Normal 17 3 7 6 2" xfId="49801" xr:uid="{00000000-0005-0000-0000-00005F530000}"/>
    <cellStyle name="Normal 17 3 7 7" xfId="38980" xr:uid="{00000000-0005-0000-0000-000060530000}"/>
    <cellStyle name="Normal 17 3 7 8" xfId="27190" xr:uid="{00000000-0005-0000-0000-000061530000}"/>
    <cellStyle name="Normal 17 3 8" xfId="4032" xr:uid="{00000000-0005-0000-0000-000062530000}"/>
    <cellStyle name="Normal 17 3 8 2" xfId="16683" xr:uid="{00000000-0005-0000-0000-000063530000}"/>
    <cellStyle name="Normal 17 3 8 2 2" xfId="51899" xr:uid="{00000000-0005-0000-0000-000064530000}"/>
    <cellStyle name="Normal 17 3 8 2 3" xfId="29288" xr:uid="{00000000-0005-0000-0000-000065530000}"/>
    <cellStyle name="Normal 17 3 8 3" xfId="13129" xr:uid="{00000000-0005-0000-0000-000066530000}"/>
    <cellStyle name="Normal 17 3 8 3 2" xfId="48347" xr:uid="{00000000-0005-0000-0000-000067530000}"/>
    <cellStyle name="Normal 17 3 8 4" xfId="39302" xr:uid="{00000000-0005-0000-0000-000068530000}"/>
    <cellStyle name="Normal 17 3 8 5" xfId="25736" xr:uid="{00000000-0005-0000-0000-000069530000}"/>
    <cellStyle name="Normal 17 3 9" xfId="5507" xr:uid="{00000000-0005-0000-0000-00006A530000}"/>
    <cellStyle name="Normal 17 3 9 2" xfId="18137" xr:uid="{00000000-0005-0000-0000-00006B530000}"/>
    <cellStyle name="Normal 17 3 9 2 2" xfId="53353" xr:uid="{00000000-0005-0000-0000-00006C530000}"/>
    <cellStyle name="Normal 17 3 9 3" xfId="40756" xr:uid="{00000000-0005-0000-0000-00006D530000}"/>
    <cellStyle name="Normal 17 3 9 4" xfId="30742" xr:uid="{00000000-0005-0000-0000-00006E530000}"/>
    <cellStyle name="Normal 17 4" xfId="1064" xr:uid="{00000000-0005-0000-0000-00006F530000}"/>
    <cellStyle name="Normal 17 4 10" xfId="10565" xr:uid="{00000000-0005-0000-0000-000070530000}"/>
    <cellStyle name="Normal 17 4 10 2" xfId="23176" xr:uid="{00000000-0005-0000-0000-000071530000}"/>
    <cellStyle name="Normal 17 4 10 2 2" xfId="58392" xr:uid="{00000000-0005-0000-0000-000072530000}"/>
    <cellStyle name="Normal 17 4 10 3" xfId="45795" xr:uid="{00000000-0005-0000-0000-000073530000}"/>
    <cellStyle name="Normal 17 4 10 4" xfId="35781" xr:uid="{00000000-0005-0000-0000-000074530000}"/>
    <cellStyle name="Normal 17 4 11" xfId="14987" xr:uid="{00000000-0005-0000-0000-000075530000}"/>
    <cellStyle name="Normal 17 4 11 2" xfId="50203" xr:uid="{00000000-0005-0000-0000-000076530000}"/>
    <cellStyle name="Normal 17 4 11 3" xfId="27592" xr:uid="{00000000-0005-0000-0000-000077530000}"/>
    <cellStyle name="Normal 17 4 12" xfId="12400" xr:uid="{00000000-0005-0000-0000-000078530000}"/>
    <cellStyle name="Normal 17 4 12 2" xfId="47618" xr:uid="{00000000-0005-0000-0000-000079530000}"/>
    <cellStyle name="Normal 17 4 13" xfId="37606" xr:uid="{00000000-0005-0000-0000-00007A530000}"/>
    <cellStyle name="Normal 17 4 14" xfId="25007" xr:uid="{00000000-0005-0000-0000-00007B530000}"/>
    <cellStyle name="Normal 17 4 15" xfId="60220" xr:uid="{00000000-0005-0000-0000-00007C530000}"/>
    <cellStyle name="Normal 17 4 2" xfId="3123" xr:uid="{00000000-0005-0000-0000-00007D530000}"/>
    <cellStyle name="Normal 17 4 2 10" xfId="25491" xr:uid="{00000000-0005-0000-0000-00007E530000}"/>
    <cellStyle name="Normal 17 4 2 11" xfId="61026" xr:uid="{00000000-0005-0000-0000-00007F530000}"/>
    <cellStyle name="Normal 17 4 2 2" xfId="4923" xr:uid="{00000000-0005-0000-0000-000080530000}"/>
    <cellStyle name="Normal 17 4 2 2 2" xfId="17569" xr:uid="{00000000-0005-0000-0000-000081530000}"/>
    <cellStyle name="Normal 17 4 2 2 2 2" xfId="52785" xr:uid="{00000000-0005-0000-0000-000082530000}"/>
    <cellStyle name="Normal 17 4 2 2 2 3" xfId="30174" xr:uid="{00000000-0005-0000-0000-000083530000}"/>
    <cellStyle name="Normal 17 4 2 2 3" xfId="14015" xr:uid="{00000000-0005-0000-0000-000084530000}"/>
    <cellStyle name="Normal 17 4 2 2 3 2" xfId="49233" xr:uid="{00000000-0005-0000-0000-000085530000}"/>
    <cellStyle name="Normal 17 4 2 2 4" xfId="40188" xr:uid="{00000000-0005-0000-0000-000086530000}"/>
    <cellStyle name="Normal 17 4 2 2 5" xfId="26622" xr:uid="{00000000-0005-0000-0000-000087530000}"/>
    <cellStyle name="Normal 17 4 2 3" xfId="6393" xr:uid="{00000000-0005-0000-0000-000088530000}"/>
    <cellStyle name="Normal 17 4 2 3 2" xfId="19023" xr:uid="{00000000-0005-0000-0000-000089530000}"/>
    <cellStyle name="Normal 17 4 2 3 2 2" xfId="54239" xr:uid="{00000000-0005-0000-0000-00008A530000}"/>
    <cellStyle name="Normal 17 4 2 3 3" xfId="41642" xr:uid="{00000000-0005-0000-0000-00008B530000}"/>
    <cellStyle name="Normal 17 4 2 3 4" xfId="31628" xr:uid="{00000000-0005-0000-0000-00008C530000}"/>
    <cellStyle name="Normal 17 4 2 4" xfId="7852" xr:uid="{00000000-0005-0000-0000-00008D530000}"/>
    <cellStyle name="Normal 17 4 2 4 2" xfId="20477" xr:uid="{00000000-0005-0000-0000-00008E530000}"/>
    <cellStyle name="Normal 17 4 2 4 2 2" xfId="55693" xr:uid="{00000000-0005-0000-0000-00008F530000}"/>
    <cellStyle name="Normal 17 4 2 4 3" xfId="43096" xr:uid="{00000000-0005-0000-0000-000090530000}"/>
    <cellStyle name="Normal 17 4 2 4 4" xfId="33082" xr:uid="{00000000-0005-0000-0000-000091530000}"/>
    <cellStyle name="Normal 17 4 2 5" xfId="9633" xr:uid="{00000000-0005-0000-0000-000092530000}"/>
    <cellStyle name="Normal 17 4 2 5 2" xfId="22253" xr:uid="{00000000-0005-0000-0000-000093530000}"/>
    <cellStyle name="Normal 17 4 2 5 2 2" xfId="57469" xr:uid="{00000000-0005-0000-0000-000094530000}"/>
    <cellStyle name="Normal 17 4 2 5 3" xfId="44872" xr:uid="{00000000-0005-0000-0000-000095530000}"/>
    <cellStyle name="Normal 17 4 2 5 4" xfId="34858" xr:uid="{00000000-0005-0000-0000-000096530000}"/>
    <cellStyle name="Normal 17 4 2 6" xfId="11426" xr:uid="{00000000-0005-0000-0000-000097530000}"/>
    <cellStyle name="Normal 17 4 2 6 2" xfId="24029" xr:uid="{00000000-0005-0000-0000-000098530000}"/>
    <cellStyle name="Normal 17 4 2 6 2 2" xfId="59245" xr:uid="{00000000-0005-0000-0000-000099530000}"/>
    <cellStyle name="Normal 17 4 2 6 3" xfId="46648" xr:uid="{00000000-0005-0000-0000-00009A530000}"/>
    <cellStyle name="Normal 17 4 2 6 4" xfId="36634" xr:uid="{00000000-0005-0000-0000-00009B530000}"/>
    <cellStyle name="Normal 17 4 2 7" xfId="15793" xr:uid="{00000000-0005-0000-0000-00009C530000}"/>
    <cellStyle name="Normal 17 4 2 7 2" xfId="51009" xr:uid="{00000000-0005-0000-0000-00009D530000}"/>
    <cellStyle name="Normal 17 4 2 7 3" xfId="28398" xr:uid="{00000000-0005-0000-0000-00009E530000}"/>
    <cellStyle name="Normal 17 4 2 8" xfId="12884" xr:uid="{00000000-0005-0000-0000-00009F530000}"/>
    <cellStyle name="Normal 17 4 2 8 2" xfId="48102" xr:uid="{00000000-0005-0000-0000-0000A0530000}"/>
    <cellStyle name="Normal 17 4 2 9" xfId="38412" xr:uid="{00000000-0005-0000-0000-0000A1530000}"/>
    <cellStyle name="Normal 17 4 3" xfId="3452" xr:uid="{00000000-0005-0000-0000-0000A2530000}"/>
    <cellStyle name="Normal 17 4 3 10" xfId="26947" xr:uid="{00000000-0005-0000-0000-0000A3530000}"/>
    <cellStyle name="Normal 17 4 3 11" xfId="61351" xr:uid="{00000000-0005-0000-0000-0000A4530000}"/>
    <cellStyle name="Normal 17 4 3 2" xfId="5248" xr:uid="{00000000-0005-0000-0000-0000A5530000}"/>
    <cellStyle name="Normal 17 4 3 2 2" xfId="17894" xr:uid="{00000000-0005-0000-0000-0000A6530000}"/>
    <cellStyle name="Normal 17 4 3 2 2 2" xfId="53110" xr:uid="{00000000-0005-0000-0000-0000A7530000}"/>
    <cellStyle name="Normal 17 4 3 2 3" xfId="40513" xr:uid="{00000000-0005-0000-0000-0000A8530000}"/>
    <cellStyle name="Normal 17 4 3 2 4" xfId="30499" xr:uid="{00000000-0005-0000-0000-0000A9530000}"/>
    <cellStyle name="Normal 17 4 3 3" xfId="6718" xr:uid="{00000000-0005-0000-0000-0000AA530000}"/>
    <cellStyle name="Normal 17 4 3 3 2" xfId="19348" xr:uid="{00000000-0005-0000-0000-0000AB530000}"/>
    <cellStyle name="Normal 17 4 3 3 2 2" xfId="54564" xr:uid="{00000000-0005-0000-0000-0000AC530000}"/>
    <cellStyle name="Normal 17 4 3 3 3" xfId="41967" xr:uid="{00000000-0005-0000-0000-0000AD530000}"/>
    <cellStyle name="Normal 17 4 3 3 4" xfId="31953" xr:uid="{00000000-0005-0000-0000-0000AE530000}"/>
    <cellStyle name="Normal 17 4 3 4" xfId="8177" xr:uid="{00000000-0005-0000-0000-0000AF530000}"/>
    <cellStyle name="Normal 17 4 3 4 2" xfId="20802" xr:uid="{00000000-0005-0000-0000-0000B0530000}"/>
    <cellStyle name="Normal 17 4 3 4 2 2" xfId="56018" xr:uid="{00000000-0005-0000-0000-0000B1530000}"/>
    <cellStyle name="Normal 17 4 3 4 3" xfId="43421" xr:uid="{00000000-0005-0000-0000-0000B2530000}"/>
    <cellStyle name="Normal 17 4 3 4 4" xfId="33407" xr:uid="{00000000-0005-0000-0000-0000B3530000}"/>
    <cellStyle name="Normal 17 4 3 5" xfId="9958" xr:uid="{00000000-0005-0000-0000-0000B4530000}"/>
    <cellStyle name="Normal 17 4 3 5 2" xfId="22578" xr:uid="{00000000-0005-0000-0000-0000B5530000}"/>
    <cellStyle name="Normal 17 4 3 5 2 2" xfId="57794" xr:uid="{00000000-0005-0000-0000-0000B6530000}"/>
    <cellStyle name="Normal 17 4 3 5 3" xfId="45197" xr:uid="{00000000-0005-0000-0000-0000B7530000}"/>
    <cellStyle name="Normal 17 4 3 5 4" xfId="35183" xr:uid="{00000000-0005-0000-0000-0000B8530000}"/>
    <cellStyle name="Normal 17 4 3 6" xfId="11751" xr:uid="{00000000-0005-0000-0000-0000B9530000}"/>
    <cellStyle name="Normal 17 4 3 6 2" xfId="24354" xr:uid="{00000000-0005-0000-0000-0000BA530000}"/>
    <cellStyle name="Normal 17 4 3 6 2 2" xfId="59570" xr:uid="{00000000-0005-0000-0000-0000BB530000}"/>
    <cellStyle name="Normal 17 4 3 6 3" xfId="46973" xr:uid="{00000000-0005-0000-0000-0000BC530000}"/>
    <cellStyle name="Normal 17 4 3 6 4" xfId="36959" xr:uid="{00000000-0005-0000-0000-0000BD530000}"/>
    <cellStyle name="Normal 17 4 3 7" xfId="16118" xr:uid="{00000000-0005-0000-0000-0000BE530000}"/>
    <cellStyle name="Normal 17 4 3 7 2" xfId="51334" xr:uid="{00000000-0005-0000-0000-0000BF530000}"/>
    <cellStyle name="Normal 17 4 3 7 3" xfId="28723" xr:uid="{00000000-0005-0000-0000-0000C0530000}"/>
    <cellStyle name="Normal 17 4 3 8" xfId="14340" xr:uid="{00000000-0005-0000-0000-0000C1530000}"/>
    <cellStyle name="Normal 17 4 3 8 2" xfId="49558" xr:uid="{00000000-0005-0000-0000-0000C2530000}"/>
    <cellStyle name="Normal 17 4 3 9" xfId="38737" xr:uid="{00000000-0005-0000-0000-0000C3530000}"/>
    <cellStyle name="Normal 17 4 4" xfId="2614" xr:uid="{00000000-0005-0000-0000-0000C4530000}"/>
    <cellStyle name="Normal 17 4 4 10" xfId="26138" xr:uid="{00000000-0005-0000-0000-0000C5530000}"/>
    <cellStyle name="Normal 17 4 4 11" xfId="60542" xr:uid="{00000000-0005-0000-0000-0000C6530000}"/>
    <cellStyle name="Normal 17 4 4 2" xfId="4439" xr:uid="{00000000-0005-0000-0000-0000C7530000}"/>
    <cellStyle name="Normal 17 4 4 2 2" xfId="17085" xr:uid="{00000000-0005-0000-0000-0000C8530000}"/>
    <cellStyle name="Normal 17 4 4 2 2 2" xfId="52301" xr:uid="{00000000-0005-0000-0000-0000C9530000}"/>
    <cellStyle name="Normal 17 4 4 2 3" xfId="39704" xr:uid="{00000000-0005-0000-0000-0000CA530000}"/>
    <cellStyle name="Normal 17 4 4 2 4" xfId="29690" xr:uid="{00000000-0005-0000-0000-0000CB530000}"/>
    <cellStyle name="Normal 17 4 4 3" xfId="5909" xr:uid="{00000000-0005-0000-0000-0000CC530000}"/>
    <cellStyle name="Normal 17 4 4 3 2" xfId="18539" xr:uid="{00000000-0005-0000-0000-0000CD530000}"/>
    <cellStyle name="Normal 17 4 4 3 2 2" xfId="53755" xr:uid="{00000000-0005-0000-0000-0000CE530000}"/>
    <cellStyle name="Normal 17 4 4 3 3" xfId="41158" xr:uid="{00000000-0005-0000-0000-0000CF530000}"/>
    <cellStyle name="Normal 17 4 4 3 4" xfId="31144" xr:uid="{00000000-0005-0000-0000-0000D0530000}"/>
    <cellStyle name="Normal 17 4 4 4" xfId="7368" xr:uid="{00000000-0005-0000-0000-0000D1530000}"/>
    <cellStyle name="Normal 17 4 4 4 2" xfId="19993" xr:uid="{00000000-0005-0000-0000-0000D2530000}"/>
    <cellStyle name="Normal 17 4 4 4 2 2" xfId="55209" xr:uid="{00000000-0005-0000-0000-0000D3530000}"/>
    <cellStyle name="Normal 17 4 4 4 3" xfId="42612" xr:uid="{00000000-0005-0000-0000-0000D4530000}"/>
    <cellStyle name="Normal 17 4 4 4 4" xfId="32598" xr:uid="{00000000-0005-0000-0000-0000D5530000}"/>
    <cellStyle name="Normal 17 4 4 5" xfId="9149" xr:uid="{00000000-0005-0000-0000-0000D6530000}"/>
    <cellStyle name="Normal 17 4 4 5 2" xfId="21769" xr:uid="{00000000-0005-0000-0000-0000D7530000}"/>
    <cellStyle name="Normal 17 4 4 5 2 2" xfId="56985" xr:uid="{00000000-0005-0000-0000-0000D8530000}"/>
    <cellStyle name="Normal 17 4 4 5 3" xfId="44388" xr:uid="{00000000-0005-0000-0000-0000D9530000}"/>
    <cellStyle name="Normal 17 4 4 5 4" xfId="34374" xr:uid="{00000000-0005-0000-0000-0000DA530000}"/>
    <cellStyle name="Normal 17 4 4 6" xfId="10942" xr:uid="{00000000-0005-0000-0000-0000DB530000}"/>
    <cellStyle name="Normal 17 4 4 6 2" xfId="23545" xr:uid="{00000000-0005-0000-0000-0000DC530000}"/>
    <cellStyle name="Normal 17 4 4 6 2 2" xfId="58761" xr:uid="{00000000-0005-0000-0000-0000DD530000}"/>
    <cellStyle name="Normal 17 4 4 6 3" xfId="46164" xr:uid="{00000000-0005-0000-0000-0000DE530000}"/>
    <cellStyle name="Normal 17 4 4 6 4" xfId="36150" xr:uid="{00000000-0005-0000-0000-0000DF530000}"/>
    <cellStyle name="Normal 17 4 4 7" xfId="15309" xr:uid="{00000000-0005-0000-0000-0000E0530000}"/>
    <cellStyle name="Normal 17 4 4 7 2" xfId="50525" xr:uid="{00000000-0005-0000-0000-0000E1530000}"/>
    <cellStyle name="Normal 17 4 4 7 3" xfId="27914" xr:uid="{00000000-0005-0000-0000-0000E2530000}"/>
    <cellStyle name="Normal 17 4 4 8" xfId="13531" xr:uid="{00000000-0005-0000-0000-0000E3530000}"/>
    <cellStyle name="Normal 17 4 4 8 2" xfId="48749" xr:uid="{00000000-0005-0000-0000-0000E4530000}"/>
    <cellStyle name="Normal 17 4 4 9" xfId="37928" xr:uid="{00000000-0005-0000-0000-0000E5530000}"/>
    <cellStyle name="Normal 17 4 5" xfId="3777" xr:uid="{00000000-0005-0000-0000-0000E6530000}"/>
    <cellStyle name="Normal 17 4 5 2" xfId="8500" xr:uid="{00000000-0005-0000-0000-0000E7530000}"/>
    <cellStyle name="Normal 17 4 5 2 2" xfId="21125" xr:uid="{00000000-0005-0000-0000-0000E8530000}"/>
    <cellStyle name="Normal 17 4 5 2 2 2" xfId="56341" xr:uid="{00000000-0005-0000-0000-0000E9530000}"/>
    <cellStyle name="Normal 17 4 5 2 3" xfId="43744" xr:uid="{00000000-0005-0000-0000-0000EA530000}"/>
    <cellStyle name="Normal 17 4 5 2 4" xfId="33730" xr:uid="{00000000-0005-0000-0000-0000EB530000}"/>
    <cellStyle name="Normal 17 4 5 3" xfId="10281" xr:uid="{00000000-0005-0000-0000-0000EC530000}"/>
    <cellStyle name="Normal 17 4 5 3 2" xfId="22901" xr:uid="{00000000-0005-0000-0000-0000ED530000}"/>
    <cellStyle name="Normal 17 4 5 3 2 2" xfId="58117" xr:uid="{00000000-0005-0000-0000-0000EE530000}"/>
    <cellStyle name="Normal 17 4 5 3 3" xfId="45520" xr:uid="{00000000-0005-0000-0000-0000EF530000}"/>
    <cellStyle name="Normal 17 4 5 3 4" xfId="35506" xr:uid="{00000000-0005-0000-0000-0000F0530000}"/>
    <cellStyle name="Normal 17 4 5 4" xfId="12076" xr:uid="{00000000-0005-0000-0000-0000F1530000}"/>
    <cellStyle name="Normal 17 4 5 4 2" xfId="24677" xr:uid="{00000000-0005-0000-0000-0000F2530000}"/>
    <cellStyle name="Normal 17 4 5 4 2 2" xfId="59893" xr:uid="{00000000-0005-0000-0000-0000F3530000}"/>
    <cellStyle name="Normal 17 4 5 4 3" xfId="47296" xr:uid="{00000000-0005-0000-0000-0000F4530000}"/>
    <cellStyle name="Normal 17 4 5 4 4" xfId="37282" xr:uid="{00000000-0005-0000-0000-0000F5530000}"/>
    <cellStyle name="Normal 17 4 5 5" xfId="16441" xr:uid="{00000000-0005-0000-0000-0000F6530000}"/>
    <cellStyle name="Normal 17 4 5 5 2" xfId="51657" xr:uid="{00000000-0005-0000-0000-0000F7530000}"/>
    <cellStyle name="Normal 17 4 5 5 3" xfId="29046" xr:uid="{00000000-0005-0000-0000-0000F8530000}"/>
    <cellStyle name="Normal 17 4 5 6" xfId="14663" xr:uid="{00000000-0005-0000-0000-0000F9530000}"/>
    <cellStyle name="Normal 17 4 5 6 2" xfId="49881" xr:uid="{00000000-0005-0000-0000-0000FA530000}"/>
    <cellStyle name="Normal 17 4 5 7" xfId="39060" xr:uid="{00000000-0005-0000-0000-0000FB530000}"/>
    <cellStyle name="Normal 17 4 5 8" xfId="27270" xr:uid="{00000000-0005-0000-0000-0000FC530000}"/>
    <cellStyle name="Normal 17 4 6" xfId="4117" xr:uid="{00000000-0005-0000-0000-0000FD530000}"/>
    <cellStyle name="Normal 17 4 6 2" xfId="16763" xr:uid="{00000000-0005-0000-0000-0000FE530000}"/>
    <cellStyle name="Normal 17 4 6 2 2" xfId="51979" xr:uid="{00000000-0005-0000-0000-0000FF530000}"/>
    <cellStyle name="Normal 17 4 6 2 3" xfId="29368" xr:uid="{00000000-0005-0000-0000-000000540000}"/>
    <cellStyle name="Normal 17 4 6 3" xfId="13209" xr:uid="{00000000-0005-0000-0000-000001540000}"/>
    <cellStyle name="Normal 17 4 6 3 2" xfId="48427" xr:uid="{00000000-0005-0000-0000-000002540000}"/>
    <cellStyle name="Normal 17 4 6 4" xfId="39382" xr:uid="{00000000-0005-0000-0000-000003540000}"/>
    <cellStyle name="Normal 17 4 6 5" xfId="25816" xr:uid="{00000000-0005-0000-0000-000004540000}"/>
    <cellStyle name="Normal 17 4 7" xfId="5587" xr:uid="{00000000-0005-0000-0000-000005540000}"/>
    <cellStyle name="Normal 17 4 7 2" xfId="18217" xr:uid="{00000000-0005-0000-0000-000006540000}"/>
    <cellStyle name="Normal 17 4 7 2 2" xfId="53433" xr:uid="{00000000-0005-0000-0000-000007540000}"/>
    <cellStyle name="Normal 17 4 7 3" xfId="40836" xr:uid="{00000000-0005-0000-0000-000008540000}"/>
    <cellStyle name="Normal 17 4 7 4" xfId="30822" xr:uid="{00000000-0005-0000-0000-000009540000}"/>
    <cellStyle name="Normal 17 4 8" xfId="7046" xr:uid="{00000000-0005-0000-0000-00000A540000}"/>
    <cellStyle name="Normal 17 4 8 2" xfId="19671" xr:uid="{00000000-0005-0000-0000-00000B540000}"/>
    <cellStyle name="Normal 17 4 8 2 2" xfId="54887" xr:uid="{00000000-0005-0000-0000-00000C540000}"/>
    <cellStyle name="Normal 17 4 8 3" xfId="42290" xr:uid="{00000000-0005-0000-0000-00000D540000}"/>
    <cellStyle name="Normal 17 4 8 4" xfId="32276" xr:uid="{00000000-0005-0000-0000-00000E540000}"/>
    <cellStyle name="Normal 17 4 9" xfId="8827" xr:uid="{00000000-0005-0000-0000-00000F540000}"/>
    <cellStyle name="Normal 17 4 9 2" xfId="21447" xr:uid="{00000000-0005-0000-0000-000010540000}"/>
    <cellStyle name="Normal 17 4 9 2 2" xfId="56663" xr:uid="{00000000-0005-0000-0000-000011540000}"/>
    <cellStyle name="Normal 17 4 9 3" xfId="44066" xr:uid="{00000000-0005-0000-0000-000012540000}"/>
    <cellStyle name="Normal 17 4 9 4" xfId="34052" xr:uid="{00000000-0005-0000-0000-000013540000}"/>
    <cellStyle name="Normal 17 5" xfId="2946" xr:uid="{00000000-0005-0000-0000-000014540000}"/>
    <cellStyle name="Normal 17 5 10" xfId="25329" xr:uid="{00000000-0005-0000-0000-000015540000}"/>
    <cellStyle name="Normal 17 5 11" xfId="60864" xr:uid="{00000000-0005-0000-0000-000016540000}"/>
    <cellStyle name="Normal 17 5 2" xfId="4761" xr:uid="{00000000-0005-0000-0000-000017540000}"/>
    <cellStyle name="Normal 17 5 2 2" xfId="17407" xr:uid="{00000000-0005-0000-0000-000018540000}"/>
    <cellStyle name="Normal 17 5 2 2 2" xfId="52623" xr:uid="{00000000-0005-0000-0000-000019540000}"/>
    <cellStyle name="Normal 17 5 2 2 3" xfId="30012" xr:uid="{00000000-0005-0000-0000-00001A540000}"/>
    <cellStyle name="Normal 17 5 2 3" xfId="13853" xr:uid="{00000000-0005-0000-0000-00001B540000}"/>
    <cellStyle name="Normal 17 5 2 3 2" xfId="49071" xr:uid="{00000000-0005-0000-0000-00001C540000}"/>
    <cellStyle name="Normal 17 5 2 4" xfId="40026" xr:uid="{00000000-0005-0000-0000-00001D540000}"/>
    <cellStyle name="Normal 17 5 2 5" xfId="26460" xr:uid="{00000000-0005-0000-0000-00001E540000}"/>
    <cellStyle name="Normal 17 5 3" xfId="6231" xr:uid="{00000000-0005-0000-0000-00001F540000}"/>
    <cellStyle name="Normal 17 5 3 2" xfId="18861" xr:uid="{00000000-0005-0000-0000-000020540000}"/>
    <cellStyle name="Normal 17 5 3 2 2" xfId="54077" xr:uid="{00000000-0005-0000-0000-000021540000}"/>
    <cellStyle name="Normal 17 5 3 3" xfId="41480" xr:uid="{00000000-0005-0000-0000-000022540000}"/>
    <cellStyle name="Normal 17 5 3 4" xfId="31466" xr:uid="{00000000-0005-0000-0000-000023540000}"/>
    <cellStyle name="Normal 17 5 4" xfId="7690" xr:uid="{00000000-0005-0000-0000-000024540000}"/>
    <cellStyle name="Normal 17 5 4 2" xfId="20315" xr:uid="{00000000-0005-0000-0000-000025540000}"/>
    <cellStyle name="Normal 17 5 4 2 2" xfId="55531" xr:uid="{00000000-0005-0000-0000-000026540000}"/>
    <cellStyle name="Normal 17 5 4 3" xfId="42934" xr:uid="{00000000-0005-0000-0000-000027540000}"/>
    <cellStyle name="Normal 17 5 4 4" xfId="32920" xr:uid="{00000000-0005-0000-0000-000028540000}"/>
    <cellStyle name="Normal 17 5 5" xfId="9471" xr:uid="{00000000-0005-0000-0000-000029540000}"/>
    <cellStyle name="Normal 17 5 5 2" xfId="22091" xr:uid="{00000000-0005-0000-0000-00002A540000}"/>
    <cellStyle name="Normal 17 5 5 2 2" xfId="57307" xr:uid="{00000000-0005-0000-0000-00002B540000}"/>
    <cellStyle name="Normal 17 5 5 3" xfId="44710" xr:uid="{00000000-0005-0000-0000-00002C540000}"/>
    <cellStyle name="Normal 17 5 5 4" xfId="34696" xr:uid="{00000000-0005-0000-0000-00002D540000}"/>
    <cellStyle name="Normal 17 5 6" xfId="11264" xr:uid="{00000000-0005-0000-0000-00002E540000}"/>
    <cellStyle name="Normal 17 5 6 2" xfId="23867" xr:uid="{00000000-0005-0000-0000-00002F540000}"/>
    <cellStyle name="Normal 17 5 6 2 2" xfId="59083" xr:uid="{00000000-0005-0000-0000-000030540000}"/>
    <cellStyle name="Normal 17 5 6 3" xfId="46486" xr:uid="{00000000-0005-0000-0000-000031540000}"/>
    <cellStyle name="Normal 17 5 6 4" xfId="36472" xr:uid="{00000000-0005-0000-0000-000032540000}"/>
    <cellStyle name="Normal 17 5 7" xfId="15631" xr:uid="{00000000-0005-0000-0000-000033540000}"/>
    <cellStyle name="Normal 17 5 7 2" xfId="50847" xr:uid="{00000000-0005-0000-0000-000034540000}"/>
    <cellStyle name="Normal 17 5 7 3" xfId="28236" xr:uid="{00000000-0005-0000-0000-000035540000}"/>
    <cellStyle name="Normal 17 5 8" xfId="12722" xr:uid="{00000000-0005-0000-0000-000036540000}"/>
    <cellStyle name="Normal 17 5 8 2" xfId="47940" xr:uid="{00000000-0005-0000-0000-000037540000}"/>
    <cellStyle name="Normal 17 5 9" xfId="38250" xr:uid="{00000000-0005-0000-0000-000038540000}"/>
    <cellStyle name="Normal 17 6" xfId="2784" xr:uid="{00000000-0005-0000-0000-000039540000}"/>
    <cellStyle name="Normal 17 6 10" xfId="25177" xr:uid="{00000000-0005-0000-0000-00003A540000}"/>
    <cellStyle name="Normal 17 6 11" xfId="60712" xr:uid="{00000000-0005-0000-0000-00003B540000}"/>
    <cellStyle name="Normal 17 6 2" xfId="4609" xr:uid="{00000000-0005-0000-0000-00003C540000}"/>
    <cellStyle name="Normal 17 6 2 2" xfId="17255" xr:uid="{00000000-0005-0000-0000-00003D540000}"/>
    <cellStyle name="Normal 17 6 2 2 2" xfId="52471" xr:uid="{00000000-0005-0000-0000-00003E540000}"/>
    <cellStyle name="Normal 17 6 2 2 3" xfId="29860" xr:uid="{00000000-0005-0000-0000-00003F540000}"/>
    <cellStyle name="Normal 17 6 2 3" xfId="13701" xr:uid="{00000000-0005-0000-0000-000040540000}"/>
    <cellStyle name="Normal 17 6 2 3 2" xfId="48919" xr:uid="{00000000-0005-0000-0000-000041540000}"/>
    <cellStyle name="Normal 17 6 2 4" xfId="39874" xr:uid="{00000000-0005-0000-0000-000042540000}"/>
    <cellStyle name="Normal 17 6 2 5" xfId="26308" xr:uid="{00000000-0005-0000-0000-000043540000}"/>
    <cellStyle name="Normal 17 6 3" xfId="6079" xr:uid="{00000000-0005-0000-0000-000044540000}"/>
    <cellStyle name="Normal 17 6 3 2" xfId="18709" xr:uid="{00000000-0005-0000-0000-000045540000}"/>
    <cellStyle name="Normal 17 6 3 2 2" xfId="53925" xr:uid="{00000000-0005-0000-0000-000046540000}"/>
    <cellStyle name="Normal 17 6 3 3" xfId="41328" xr:uid="{00000000-0005-0000-0000-000047540000}"/>
    <cellStyle name="Normal 17 6 3 4" xfId="31314" xr:uid="{00000000-0005-0000-0000-000048540000}"/>
    <cellStyle name="Normal 17 6 4" xfId="7538" xr:uid="{00000000-0005-0000-0000-000049540000}"/>
    <cellStyle name="Normal 17 6 4 2" xfId="20163" xr:uid="{00000000-0005-0000-0000-00004A540000}"/>
    <cellStyle name="Normal 17 6 4 2 2" xfId="55379" xr:uid="{00000000-0005-0000-0000-00004B540000}"/>
    <cellStyle name="Normal 17 6 4 3" xfId="42782" xr:uid="{00000000-0005-0000-0000-00004C540000}"/>
    <cellStyle name="Normal 17 6 4 4" xfId="32768" xr:uid="{00000000-0005-0000-0000-00004D540000}"/>
    <cellStyle name="Normal 17 6 5" xfId="9319" xr:uid="{00000000-0005-0000-0000-00004E540000}"/>
    <cellStyle name="Normal 17 6 5 2" xfId="21939" xr:uid="{00000000-0005-0000-0000-00004F540000}"/>
    <cellStyle name="Normal 17 6 5 2 2" xfId="57155" xr:uid="{00000000-0005-0000-0000-000050540000}"/>
    <cellStyle name="Normal 17 6 5 3" xfId="44558" xr:uid="{00000000-0005-0000-0000-000051540000}"/>
    <cellStyle name="Normal 17 6 5 4" xfId="34544" xr:uid="{00000000-0005-0000-0000-000052540000}"/>
    <cellStyle name="Normal 17 6 6" xfId="11112" xr:uid="{00000000-0005-0000-0000-000053540000}"/>
    <cellStyle name="Normal 17 6 6 2" xfId="23715" xr:uid="{00000000-0005-0000-0000-000054540000}"/>
    <cellStyle name="Normal 17 6 6 2 2" xfId="58931" xr:uid="{00000000-0005-0000-0000-000055540000}"/>
    <cellStyle name="Normal 17 6 6 3" xfId="46334" xr:uid="{00000000-0005-0000-0000-000056540000}"/>
    <cellStyle name="Normal 17 6 6 4" xfId="36320" xr:uid="{00000000-0005-0000-0000-000057540000}"/>
    <cellStyle name="Normal 17 6 7" xfId="15479" xr:uid="{00000000-0005-0000-0000-000058540000}"/>
    <cellStyle name="Normal 17 6 7 2" xfId="50695" xr:uid="{00000000-0005-0000-0000-000059540000}"/>
    <cellStyle name="Normal 17 6 7 3" xfId="28084" xr:uid="{00000000-0005-0000-0000-00005A540000}"/>
    <cellStyle name="Normal 17 6 8" xfId="12570" xr:uid="{00000000-0005-0000-0000-00005B540000}"/>
    <cellStyle name="Normal 17 6 8 2" xfId="47788" xr:uid="{00000000-0005-0000-0000-00005C540000}"/>
    <cellStyle name="Normal 17 6 9" xfId="38098" xr:uid="{00000000-0005-0000-0000-00005D540000}"/>
    <cellStyle name="Normal 17 7" xfId="3299" xr:uid="{00000000-0005-0000-0000-00005E540000}"/>
    <cellStyle name="Normal 17 7 10" xfId="26795" xr:uid="{00000000-0005-0000-0000-00005F540000}"/>
    <cellStyle name="Normal 17 7 11" xfId="61199" xr:uid="{00000000-0005-0000-0000-000060540000}"/>
    <cellStyle name="Normal 17 7 2" xfId="5096" xr:uid="{00000000-0005-0000-0000-000061540000}"/>
    <cellStyle name="Normal 17 7 2 2" xfId="17742" xr:uid="{00000000-0005-0000-0000-000062540000}"/>
    <cellStyle name="Normal 17 7 2 2 2" xfId="52958" xr:uid="{00000000-0005-0000-0000-000063540000}"/>
    <cellStyle name="Normal 17 7 2 3" xfId="40361" xr:uid="{00000000-0005-0000-0000-000064540000}"/>
    <cellStyle name="Normal 17 7 2 4" xfId="30347" xr:uid="{00000000-0005-0000-0000-000065540000}"/>
    <cellStyle name="Normal 17 7 3" xfId="6566" xr:uid="{00000000-0005-0000-0000-000066540000}"/>
    <cellStyle name="Normal 17 7 3 2" xfId="19196" xr:uid="{00000000-0005-0000-0000-000067540000}"/>
    <cellStyle name="Normal 17 7 3 2 2" xfId="54412" xr:uid="{00000000-0005-0000-0000-000068540000}"/>
    <cellStyle name="Normal 17 7 3 3" xfId="41815" xr:uid="{00000000-0005-0000-0000-000069540000}"/>
    <cellStyle name="Normal 17 7 3 4" xfId="31801" xr:uid="{00000000-0005-0000-0000-00006A540000}"/>
    <cellStyle name="Normal 17 7 4" xfId="8025" xr:uid="{00000000-0005-0000-0000-00006B540000}"/>
    <cellStyle name="Normal 17 7 4 2" xfId="20650" xr:uid="{00000000-0005-0000-0000-00006C540000}"/>
    <cellStyle name="Normal 17 7 4 2 2" xfId="55866" xr:uid="{00000000-0005-0000-0000-00006D540000}"/>
    <cellStyle name="Normal 17 7 4 3" xfId="43269" xr:uid="{00000000-0005-0000-0000-00006E540000}"/>
    <cellStyle name="Normal 17 7 4 4" xfId="33255" xr:uid="{00000000-0005-0000-0000-00006F540000}"/>
    <cellStyle name="Normal 17 7 5" xfId="9806" xr:uid="{00000000-0005-0000-0000-000070540000}"/>
    <cellStyle name="Normal 17 7 5 2" xfId="22426" xr:uid="{00000000-0005-0000-0000-000071540000}"/>
    <cellStyle name="Normal 17 7 5 2 2" xfId="57642" xr:uid="{00000000-0005-0000-0000-000072540000}"/>
    <cellStyle name="Normal 17 7 5 3" xfId="45045" xr:uid="{00000000-0005-0000-0000-000073540000}"/>
    <cellStyle name="Normal 17 7 5 4" xfId="35031" xr:uid="{00000000-0005-0000-0000-000074540000}"/>
    <cellStyle name="Normal 17 7 6" xfId="11599" xr:uid="{00000000-0005-0000-0000-000075540000}"/>
    <cellStyle name="Normal 17 7 6 2" xfId="24202" xr:uid="{00000000-0005-0000-0000-000076540000}"/>
    <cellStyle name="Normal 17 7 6 2 2" xfId="59418" xr:uid="{00000000-0005-0000-0000-000077540000}"/>
    <cellStyle name="Normal 17 7 6 3" xfId="46821" xr:uid="{00000000-0005-0000-0000-000078540000}"/>
    <cellStyle name="Normal 17 7 6 4" xfId="36807" xr:uid="{00000000-0005-0000-0000-000079540000}"/>
    <cellStyle name="Normal 17 7 7" xfId="15966" xr:uid="{00000000-0005-0000-0000-00007A540000}"/>
    <cellStyle name="Normal 17 7 7 2" xfId="51182" xr:uid="{00000000-0005-0000-0000-00007B540000}"/>
    <cellStyle name="Normal 17 7 7 3" xfId="28571" xr:uid="{00000000-0005-0000-0000-00007C540000}"/>
    <cellStyle name="Normal 17 7 8" xfId="14188" xr:uid="{00000000-0005-0000-0000-00007D540000}"/>
    <cellStyle name="Normal 17 7 8 2" xfId="49406" xr:uid="{00000000-0005-0000-0000-00007E540000}"/>
    <cellStyle name="Normal 17 7 9" xfId="38585" xr:uid="{00000000-0005-0000-0000-00007F540000}"/>
    <cellStyle name="Normal 17 8" xfId="2454" xr:uid="{00000000-0005-0000-0000-000080540000}"/>
    <cellStyle name="Normal 17 8 10" xfId="25986" xr:uid="{00000000-0005-0000-0000-000081540000}"/>
    <cellStyle name="Normal 17 8 11" xfId="60390" xr:uid="{00000000-0005-0000-0000-000082540000}"/>
    <cellStyle name="Normal 17 8 2" xfId="4287" xr:uid="{00000000-0005-0000-0000-000083540000}"/>
    <cellStyle name="Normal 17 8 2 2" xfId="16933" xr:uid="{00000000-0005-0000-0000-000084540000}"/>
    <cellStyle name="Normal 17 8 2 2 2" xfId="52149" xr:uid="{00000000-0005-0000-0000-000085540000}"/>
    <cellStyle name="Normal 17 8 2 3" xfId="39552" xr:uid="{00000000-0005-0000-0000-000086540000}"/>
    <cellStyle name="Normal 17 8 2 4" xfId="29538" xr:uid="{00000000-0005-0000-0000-000087540000}"/>
    <cellStyle name="Normal 17 8 3" xfId="5757" xr:uid="{00000000-0005-0000-0000-000088540000}"/>
    <cellStyle name="Normal 17 8 3 2" xfId="18387" xr:uid="{00000000-0005-0000-0000-000089540000}"/>
    <cellStyle name="Normal 17 8 3 2 2" xfId="53603" xr:uid="{00000000-0005-0000-0000-00008A540000}"/>
    <cellStyle name="Normal 17 8 3 3" xfId="41006" xr:uid="{00000000-0005-0000-0000-00008B540000}"/>
    <cellStyle name="Normal 17 8 3 4" xfId="30992" xr:uid="{00000000-0005-0000-0000-00008C540000}"/>
    <cellStyle name="Normal 17 8 4" xfId="7216" xr:uid="{00000000-0005-0000-0000-00008D540000}"/>
    <cellStyle name="Normal 17 8 4 2" xfId="19841" xr:uid="{00000000-0005-0000-0000-00008E540000}"/>
    <cellStyle name="Normal 17 8 4 2 2" xfId="55057" xr:uid="{00000000-0005-0000-0000-00008F540000}"/>
    <cellStyle name="Normal 17 8 4 3" xfId="42460" xr:uid="{00000000-0005-0000-0000-000090540000}"/>
    <cellStyle name="Normal 17 8 4 4" xfId="32446" xr:uid="{00000000-0005-0000-0000-000091540000}"/>
    <cellStyle name="Normal 17 8 5" xfId="8997" xr:uid="{00000000-0005-0000-0000-000092540000}"/>
    <cellStyle name="Normal 17 8 5 2" xfId="21617" xr:uid="{00000000-0005-0000-0000-000093540000}"/>
    <cellStyle name="Normal 17 8 5 2 2" xfId="56833" xr:uid="{00000000-0005-0000-0000-000094540000}"/>
    <cellStyle name="Normal 17 8 5 3" xfId="44236" xr:uid="{00000000-0005-0000-0000-000095540000}"/>
    <cellStyle name="Normal 17 8 5 4" xfId="34222" xr:uid="{00000000-0005-0000-0000-000096540000}"/>
    <cellStyle name="Normal 17 8 6" xfId="10790" xr:uid="{00000000-0005-0000-0000-000097540000}"/>
    <cellStyle name="Normal 17 8 6 2" xfId="23393" xr:uid="{00000000-0005-0000-0000-000098540000}"/>
    <cellStyle name="Normal 17 8 6 2 2" xfId="58609" xr:uid="{00000000-0005-0000-0000-000099540000}"/>
    <cellStyle name="Normal 17 8 6 3" xfId="46012" xr:uid="{00000000-0005-0000-0000-00009A540000}"/>
    <cellStyle name="Normal 17 8 6 4" xfId="35998" xr:uid="{00000000-0005-0000-0000-00009B540000}"/>
    <cellStyle name="Normal 17 8 7" xfId="15157" xr:uid="{00000000-0005-0000-0000-00009C540000}"/>
    <cellStyle name="Normal 17 8 7 2" xfId="50373" xr:uid="{00000000-0005-0000-0000-00009D540000}"/>
    <cellStyle name="Normal 17 8 7 3" xfId="27762" xr:uid="{00000000-0005-0000-0000-00009E540000}"/>
    <cellStyle name="Normal 17 8 8" xfId="13379" xr:uid="{00000000-0005-0000-0000-00009F540000}"/>
    <cellStyle name="Normal 17 8 8 2" xfId="48597" xr:uid="{00000000-0005-0000-0000-0000A0540000}"/>
    <cellStyle name="Normal 17 8 9" xfId="37776" xr:uid="{00000000-0005-0000-0000-0000A1540000}"/>
    <cellStyle name="Normal 17 9" xfId="3623" xr:uid="{00000000-0005-0000-0000-0000A2540000}"/>
    <cellStyle name="Normal 17 9 2" xfId="8348" xr:uid="{00000000-0005-0000-0000-0000A3540000}"/>
    <cellStyle name="Normal 17 9 2 2" xfId="20973" xr:uid="{00000000-0005-0000-0000-0000A4540000}"/>
    <cellStyle name="Normal 17 9 2 2 2" xfId="56189" xr:uid="{00000000-0005-0000-0000-0000A5540000}"/>
    <cellStyle name="Normal 17 9 2 3" xfId="43592" xr:uid="{00000000-0005-0000-0000-0000A6540000}"/>
    <cellStyle name="Normal 17 9 2 4" xfId="33578" xr:uid="{00000000-0005-0000-0000-0000A7540000}"/>
    <cellStyle name="Normal 17 9 3" xfId="10129" xr:uid="{00000000-0005-0000-0000-0000A8540000}"/>
    <cellStyle name="Normal 17 9 3 2" xfId="22749" xr:uid="{00000000-0005-0000-0000-0000A9540000}"/>
    <cellStyle name="Normal 17 9 3 2 2" xfId="57965" xr:uid="{00000000-0005-0000-0000-0000AA540000}"/>
    <cellStyle name="Normal 17 9 3 3" xfId="45368" xr:uid="{00000000-0005-0000-0000-0000AB540000}"/>
    <cellStyle name="Normal 17 9 3 4" xfId="35354" xr:uid="{00000000-0005-0000-0000-0000AC540000}"/>
    <cellStyle name="Normal 17 9 4" xfId="11924" xr:uid="{00000000-0005-0000-0000-0000AD540000}"/>
    <cellStyle name="Normal 17 9 4 2" xfId="24525" xr:uid="{00000000-0005-0000-0000-0000AE540000}"/>
    <cellStyle name="Normal 17 9 4 2 2" xfId="59741" xr:uid="{00000000-0005-0000-0000-0000AF540000}"/>
    <cellStyle name="Normal 17 9 4 3" xfId="47144" xr:uid="{00000000-0005-0000-0000-0000B0540000}"/>
    <cellStyle name="Normal 17 9 4 4" xfId="37130" xr:uid="{00000000-0005-0000-0000-0000B1540000}"/>
    <cellStyle name="Normal 17 9 5" xfId="16289" xr:uid="{00000000-0005-0000-0000-0000B2540000}"/>
    <cellStyle name="Normal 17 9 5 2" xfId="51505" xr:uid="{00000000-0005-0000-0000-0000B3540000}"/>
    <cellStyle name="Normal 17 9 5 3" xfId="28894" xr:uid="{00000000-0005-0000-0000-0000B4540000}"/>
    <cellStyle name="Normal 17 9 6" xfId="14511" xr:uid="{00000000-0005-0000-0000-0000B5540000}"/>
    <cellStyle name="Normal 17 9 6 2" xfId="49729" xr:uid="{00000000-0005-0000-0000-0000B6540000}"/>
    <cellStyle name="Normal 17 9 7" xfId="38908" xr:uid="{00000000-0005-0000-0000-0000B7540000}"/>
    <cellStyle name="Normal 17 9 8" xfId="27118" xr:uid="{00000000-0005-0000-0000-0000B8540000}"/>
    <cellStyle name="Normal 17_District Target Attainment" xfId="1065" xr:uid="{00000000-0005-0000-0000-0000B9540000}"/>
    <cellStyle name="Normal 18" xfId="1066" xr:uid="{00000000-0005-0000-0000-0000BA540000}"/>
    <cellStyle name="Normal 18 2" xfId="1067" xr:uid="{00000000-0005-0000-0000-0000BB540000}"/>
    <cellStyle name="Normal 18 3" xfId="1068" xr:uid="{00000000-0005-0000-0000-0000BC540000}"/>
    <cellStyle name="Normal 18 3 2" xfId="1069" xr:uid="{00000000-0005-0000-0000-0000BD540000}"/>
    <cellStyle name="Normal 18 4" xfId="1070" xr:uid="{00000000-0005-0000-0000-0000BE540000}"/>
    <cellStyle name="Normal 18 5" xfId="1071" xr:uid="{00000000-0005-0000-0000-0000BF540000}"/>
    <cellStyle name="Normal 18 5 2" xfId="1072" xr:uid="{00000000-0005-0000-0000-0000C0540000}"/>
    <cellStyle name="Normal 18 5 3" xfId="1073" xr:uid="{00000000-0005-0000-0000-0000C1540000}"/>
    <cellStyle name="Normal 18 5 4" xfId="1074" xr:uid="{00000000-0005-0000-0000-0000C2540000}"/>
    <cellStyle name="Normal 18 5 4 2" xfId="1075" xr:uid="{00000000-0005-0000-0000-0000C3540000}"/>
    <cellStyle name="Normal 18 5 4 2 2" xfId="1076" xr:uid="{00000000-0005-0000-0000-0000C4540000}"/>
    <cellStyle name="Normal 18 5 4 2 3" xfId="1077" xr:uid="{00000000-0005-0000-0000-0000C5540000}"/>
    <cellStyle name="Normal 18 5 4 2 3 2" xfId="1078" xr:uid="{00000000-0005-0000-0000-0000C6540000}"/>
    <cellStyle name="Normal 18 5 4 2 3 3" xfId="1079" xr:uid="{00000000-0005-0000-0000-0000C7540000}"/>
    <cellStyle name="Normal 18 5 4 2 3 3 2" xfId="1080" xr:uid="{00000000-0005-0000-0000-0000C8540000}"/>
    <cellStyle name="Normal 18 5 4 3" xfId="1081" xr:uid="{00000000-0005-0000-0000-0000C9540000}"/>
    <cellStyle name="Normal 18 5 4 4" xfId="1082" xr:uid="{00000000-0005-0000-0000-0000CA540000}"/>
    <cellStyle name="Normal 18 5 4 4 2" xfId="1083" xr:uid="{00000000-0005-0000-0000-0000CB540000}"/>
    <cellStyle name="Normal 18 5 4 4 3" xfId="1084" xr:uid="{00000000-0005-0000-0000-0000CC540000}"/>
    <cellStyle name="Normal 18 5 4 4 3 2" xfId="1085" xr:uid="{00000000-0005-0000-0000-0000CD540000}"/>
    <cellStyle name="Normal 19" xfId="1086" xr:uid="{00000000-0005-0000-0000-0000CE540000}"/>
    <cellStyle name="Normal 2" xfId="13" xr:uid="{00000000-0005-0000-0000-0000CF540000}"/>
    <cellStyle name="Normal 2 10" xfId="1087" xr:uid="{00000000-0005-0000-0000-0000D0540000}"/>
    <cellStyle name="Normal 2 10 10" xfId="5465" xr:uid="{00000000-0005-0000-0000-0000D1540000}"/>
    <cellStyle name="Normal 2 10 10 2" xfId="18095" xr:uid="{00000000-0005-0000-0000-0000D2540000}"/>
    <cellStyle name="Normal 2 10 10 2 2" xfId="53311" xr:uid="{00000000-0005-0000-0000-0000D3540000}"/>
    <cellStyle name="Normal 2 10 10 3" xfId="40714" xr:uid="{00000000-0005-0000-0000-0000D4540000}"/>
    <cellStyle name="Normal 2 10 10 4" xfId="30700" xr:uid="{00000000-0005-0000-0000-0000D5540000}"/>
    <cellStyle name="Normal 2 10 11" xfId="6921" xr:uid="{00000000-0005-0000-0000-0000D6540000}"/>
    <cellStyle name="Normal 2 10 11 2" xfId="19549" xr:uid="{00000000-0005-0000-0000-0000D7540000}"/>
    <cellStyle name="Normal 2 10 11 2 2" xfId="54765" xr:uid="{00000000-0005-0000-0000-0000D8540000}"/>
    <cellStyle name="Normal 2 10 11 3" xfId="42168" xr:uid="{00000000-0005-0000-0000-0000D9540000}"/>
    <cellStyle name="Normal 2 10 11 4" xfId="32154" xr:uid="{00000000-0005-0000-0000-0000DA540000}"/>
    <cellStyle name="Normal 2 10 12" xfId="8703" xr:uid="{00000000-0005-0000-0000-0000DB540000}"/>
    <cellStyle name="Normal 2 10 12 2" xfId="21325" xr:uid="{00000000-0005-0000-0000-0000DC540000}"/>
    <cellStyle name="Normal 2 10 12 2 2" xfId="56541" xr:uid="{00000000-0005-0000-0000-0000DD540000}"/>
    <cellStyle name="Normal 2 10 12 3" xfId="43944" xr:uid="{00000000-0005-0000-0000-0000DE540000}"/>
    <cellStyle name="Normal 2 10 12 4" xfId="33930" xr:uid="{00000000-0005-0000-0000-0000DF540000}"/>
    <cellStyle name="Normal 2 10 13" xfId="10566" xr:uid="{00000000-0005-0000-0000-0000E0540000}"/>
    <cellStyle name="Normal 2 10 13 2" xfId="23177" xr:uid="{00000000-0005-0000-0000-0000E1540000}"/>
    <cellStyle name="Normal 2 10 13 2 2" xfId="58393" xr:uid="{00000000-0005-0000-0000-0000E2540000}"/>
    <cellStyle name="Normal 2 10 13 3" xfId="45796" xr:uid="{00000000-0005-0000-0000-0000E3540000}"/>
    <cellStyle name="Normal 2 10 13 4" xfId="35782" xr:uid="{00000000-0005-0000-0000-0000E4540000}"/>
    <cellStyle name="Normal 2 10 14" xfId="14864" xr:uid="{00000000-0005-0000-0000-0000E5540000}"/>
    <cellStyle name="Normal 2 10 14 2" xfId="50081" xr:uid="{00000000-0005-0000-0000-0000E6540000}"/>
    <cellStyle name="Normal 2 10 14 3" xfId="27470" xr:uid="{00000000-0005-0000-0000-0000E7540000}"/>
    <cellStyle name="Normal 2 10 15" xfId="12278" xr:uid="{00000000-0005-0000-0000-0000E8540000}"/>
    <cellStyle name="Normal 2 10 15 2" xfId="47496" xr:uid="{00000000-0005-0000-0000-0000E9540000}"/>
    <cellStyle name="Normal 2 10 16" xfId="37483" xr:uid="{00000000-0005-0000-0000-0000EA540000}"/>
    <cellStyle name="Normal 2 10 17" xfId="24885" xr:uid="{00000000-0005-0000-0000-0000EB540000}"/>
    <cellStyle name="Normal 2 10 18" xfId="60098" xr:uid="{00000000-0005-0000-0000-0000EC540000}"/>
    <cellStyle name="Normal 2 10 2" xfId="1088" xr:uid="{00000000-0005-0000-0000-0000ED540000}"/>
    <cellStyle name="Normal 2 10 2 10" xfId="6995" xr:uid="{00000000-0005-0000-0000-0000EE540000}"/>
    <cellStyle name="Normal 2 10 2 10 2" xfId="19621" xr:uid="{00000000-0005-0000-0000-0000EF540000}"/>
    <cellStyle name="Normal 2 10 2 10 2 2" xfId="54837" xr:uid="{00000000-0005-0000-0000-0000F0540000}"/>
    <cellStyle name="Normal 2 10 2 10 3" xfId="42240" xr:uid="{00000000-0005-0000-0000-0000F1540000}"/>
    <cellStyle name="Normal 2 10 2 10 4" xfId="32226" xr:uid="{00000000-0005-0000-0000-0000F2540000}"/>
    <cellStyle name="Normal 2 10 2 11" xfId="8776" xr:uid="{00000000-0005-0000-0000-0000F3540000}"/>
    <cellStyle name="Normal 2 10 2 11 2" xfId="21397" xr:uid="{00000000-0005-0000-0000-0000F4540000}"/>
    <cellStyle name="Normal 2 10 2 11 2 2" xfId="56613" xr:uid="{00000000-0005-0000-0000-0000F5540000}"/>
    <cellStyle name="Normal 2 10 2 11 3" xfId="44016" xr:uid="{00000000-0005-0000-0000-0000F6540000}"/>
    <cellStyle name="Normal 2 10 2 11 4" xfId="34002" xr:uid="{00000000-0005-0000-0000-0000F7540000}"/>
    <cellStyle name="Normal 2 10 2 12" xfId="10567" xr:uid="{00000000-0005-0000-0000-0000F8540000}"/>
    <cellStyle name="Normal 2 10 2 12 2" xfId="23178" xr:uid="{00000000-0005-0000-0000-0000F9540000}"/>
    <cellStyle name="Normal 2 10 2 12 2 2" xfId="58394" xr:uid="{00000000-0005-0000-0000-0000FA540000}"/>
    <cellStyle name="Normal 2 10 2 12 3" xfId="45797" xr:uid="{00000000-0005-0000-0000-0000FB540000}"/>
    <cellStyle name="Normal 2 10 2 12 4" xfId="35783" xr:uid="{00000000-0005-0000-0000-0000FC540000}"/>
    <cellStyle name="Normal 2 10 2 13" xfId="14936" xr:uid="{00000000-0005-0000-0000-0000FD540000}"/>
    <cellStyle name="Normal 2 10 2 13 2" xfId="50153" xr:uid="{00000000-0005-0000-0000-0000FE540000}"/>
    <cellStyle name="Normal 2 10 2 13 3" xfId="27542" xr:uid="{00000000-0005-0000-0000-0000FF540000}"/>
    <cellStyle name="Normal 2 10 2 14" xfId="12350" xr:uid="{00000000-0005-0000-0000-000000550000}"/>
    <cellStyle name="Normal 2 10 2 14 2" xfId="47568" xr:uid="{00000000-0005-0000-0000-000001550000}"/>
    <cellStyle name="Normal 2 10 2 15" xfId="37555" xr:uid="{00000000-0005-0000-0000-000002550000}"/>
    <cellStyle name="Normal 2 10 2 16" xfId="24957" xr:uid="{00000000-0005-0000-0000-000003550000}"/>
    <cellStyle name="Normal 2 10 2 17" xfId="60170" xr:uid="{00000000-0005-0000-0000-000004550000}"/>
    <cellStyle name="Normal 2 10 2 2" xfId="1089" xr:uid="{00000000-0005-0000-0000-000005550000}"/>
    <cellStyle name="Normal 2 10 2 2 10" xfId="10568" xr:uid="{00000000-0005-0000-0000-000006550000}"/>
    <cellStyle name="Normal 2 10 2 2 10 2" xfId="23179" xr:uid="{00000000-0005-0000-0000-000007550000}"/>
    <cellStyle name="Normal 2 10 2 2 10 2 2" xfId="58395" xr:uid="{00000000-0005-0000-0000-000008550000}"/>
    <cellStyle name="Normal 2 10 2 2 10 3" xfId="45798" xr:uid="{00000000-0005-0000-0000-000009550000}"/>
    <cellStyle name="Normal 2 10 2 2 10 4" xfId="35784" xr:uid="{00000000-0005-0000-0000-00000A550000}"/>
    <cellStyle name="Normal 2 10 2 2 11" xfId="15091" xr:uid="{00000000-0005-0000-0000-00000B550000}"/>
    <cellStyle name="Normal 2 10 2 2 11 2" xfId="50307" xr:uid="{00000000-0005-0000-0000-00000C550000}"/>
    <cellStyle name="Normal 2 10 2 2 11 3" xfId="27696" xr:uid="{00000000-0005-0000-0000-00000D550000}"/>
    <cellStyle name="Normal 2 10 2 2 12" xfId="12504" xr:uid="{00000000-0005-0000-0000-00000E550000}"/>
    <cellStyle name="Normal 2 10 2 2 12 2" xfId="47722" xr:uid="{00000000-0005-0000-0000-00000F550000}"/>
    <cellStyle name="Normal 2 10 2 2 13" xfId="37710" xr:uid="{00000000-0005-0000-0000-000010550000}"/>
    <cellStyle name="Normal 2 10 2 2 14" xfId="25111" xr:uid="{00000000-0005-0000-0000-000011550000}"/>
    <cellStyle name="Normal 2 10 2 2 15" xfId="60324" xr:uid="{00000000-0005-0000-0000-000012550000}"/>
    <cellStyle name="Normal 2 10 2 2 2" xfId="3227" xr:uid="{00000000-0005-0000-0000-000013550000}"/>
    <cellStyle name="Normal 2 10 2 2 2 10" xfId="25595" xr:uid="{00000000-0005-0000-0000-000014550000}"/>
    <cellStyle name="Normal 2 10 2 2 2 11" xfId="61130" xr:uid="{00000000-0005-0000-0000-000015550000}"/>
    <cellStyle name="Normal 2 10 2 2 2 2" xfId="5027" xr:uid="{00000000-0005-0000-0000-000016550000}"/>
    <cellStyle name="Normal 2 10 2 2 2 2 2" xfId="17673" xr:uid="{00000000-0005-0000-0000-000017550000}"/>
    <cellStyle name="Normal 2 10 2 2 2 2 2 2" xfId="52889" xr:uid="{00000000-0005-0000-0000-000018550000}"/>
    <cellStyle name="Normal 2 10 2 2 2 2 2 3" xfId="30278" xr:uid="{00000000-0005-0000-0000-000019550000}"/>
    <cellStyle name="Normal 2 10 2 2 2 2 3" xfId="14119" xr:uid="{00000000-0005-0000-0000-00001A550000}"/>
    <cellStyle name="Normal 2 10 2 2 2 2 3 2" xfId="49337" xr:uid="{00000000-0005-0000-0000-00001B550000}"/>
    <cellStyle name="Normal 2 10 2 2 2 2 4" xfId="40292" xr:uid="{00000000-0005-0000-0000-00001C550000}"/>
    <cellStyle name="Normal 2 10 2 2 2 2 5" xfId="26726" xr:uid="{00000000-0005-0000-0000-00001D550000}"/>
    <cellStyle name="Normal 2 10 2 2 2 3" xfId="6497" xr:uid="{00000000-0005-0000-0000-00001E550000}"/>
    <cellStyle name="Normal 2 10 2 2 2 3 2" xfId="19127" xr:uid="{00000000-0005-0000-0000-00001F550000}"/>
    <cellStyle name="Normal 2 10 2 2 2 3 2 2" xfId="54343" xr:uid="{00000000-0005-0000-0000-000020550000}"/>
    <cellStyle name="Normal 2 10 2 2 2 3 3" xfId="41746" xr:uid="{00000000-0005-0000-0000-000021550000}"/>
    <cellStyle name="Normal 2 10 2 2 2 3 4" xfId="31732" xr:uid="{00000000-0005-0000-0000-000022550000}"/>
    <cellStyle name="Normal 2 10 2 2 2 4" xfId="7956" xr:uid="{00000000-0005-0000-0000-000023550000}"/>
    <cellStyle name="Normal 2 10 2 2 2 4 2" xfId="20581" xr:uid="{00000000-0005-0000-0000-000024550000}"/>
    <cellStyle name="Normal 2 10 2 2 2 4 2 2" xfId="55797" xr:uid="{00000000-0005-0000-0000-000025550000}"/>
    <cellStyle name="Normal 2 10 2 2 2 4 3" xfId="43200" xr:uid="{00000000-0005-0000-0000-000026550000}"/>
    <cellStyle name="Normal 2 10 2 2 2 4 4" xfId="33186" xr:uid="{00000000-0005-0000-0000-000027550000}"/>
    <cellStyle name="Normal 2 10 2 2 2 5" xfId="9737" xr:uid="{00000000-0005-0000-0000-000028550000}"/>
    <cellStyle name="Normal 2 10 2 2 2 5 2" xfId="22357" xr:uid="{00000000-0005-0000-0000-000029550000}"/>
    <cellStyle name="Normal 2 10 2 2 2 5 2 2" xfId="57573" xr:uid="{00000000-0005-0000-0000-00002A550000}"/>
    <cellStyle name="Normal 2 10 2 2 2 5 3" xfId="44976" xr:uid="{00000000-0005-0000-0000-00002B550000}"/>
    <cellStyle name="Normal 2 10 2 2 2 5 4" xfId="34962" xr:uid="{00000000-0005-0000-0000-00002C550000}"/>
    <cellStyle name="Normal 2 10 2 2 2 6" xfId="11530" xr:uid="{00000000-0005-0000-0000-00002D550000}"/>
    <cellStyle name="Normal 2 10 2 2 2 6 2" xfId="24133" xr:uid="{00000000-0005-0000-0000-00002E550000}"/>
    <cellStyle name="Normal 2 10 2 2 2 6 2 2" xfId="59349" xr:uid="{00000000-0005-0000-0000-00002F550000}"/>
    <cellStyle name="Normal 2 10 2 2 2 6 3" xfId="46752" xr:uid="{00000000-0005-0000-0000-000030550000}"/>
    <cellStyle name="Normal 2 10 2 2 2 6 4" xfId="36738" xr:uid="{00000000-0005-0000-0000-000031550000}"/>
    <cellStyle name="Normal 2 10 2 2 2 7" xfId="15897" xr:uid="{00000000-0005-0000-0000-000032550000}"/>
    <cellStyle name="Normal 2 10 2 2 2 7 2" xfId="51113" xr:uid="{00000000-0005-0000-0000-000033550000}"/>
    <cellStyle name="Normal 2 10 2 2 2 7 3" xfId="28502" xr:uid="{00000000-0005-0000-0000-000034550000}"/>
    <cellStyle name="Normal 2 10 2 2 2 8" xfId="12988" xr:uid="{00000000-0005-0000-0000-000035550000}"/>
    <cellStyle name="Normal 2 10 2 2 2 8 2" xfId="48206" xr:uid="{00000000-0005-0000-0000-000036550000}"/>
    <cellStyle name="Normal 2 10 2 2 2 9" xfId="38516" xr:uid="{00000000-0005-0000-0000-000037550000}"/>
    <cellStyle name="Normal 2 10 2 2 3" xfId="3556" xr:uid="{00000000-0005-0000-0000-000038550000}"/>
    <cellStyle name="Normal 2 10 2 2 3 10" xfId="27051" xr:uid="{00000000-0005-0000-0000-000039550000}"/>
    <cellStyle name="Normal 2 10 2 2 3 11" xfId="61455" xr:uid="{00000000-0005-0000-0000-00003A550000}"/>
    <cellStyle name="Normal 2 10 2 2 3 2" xfId="5352" xr:uid="{00000000-0005-0000-0000-00003B550000}"/>
    <cellStyle name="Normal 2 10 2 2 3 2 2" xfId="17998" xr:uid="{00000000-0005-0000-0000-00003C550000}"/>
    <cellStyle name="Normal 2 10 2 2 3 2 2 2" xfId="53214" xr:uid="{00000000-0005-0000-0000-00003D550000}"/>
    <cellStyle name="Normal 2 10 2 2 3 2 3" xfId="40617" xr:uid="{00000000-0005-0000-0000-00003E550000}"/>
    <cellStyle name="Normal 2 10 2 2 3 2 4" xfId="30603" xr:uid="{00000000-0005-0000-0000-00003F550000}"/>
    <cellStyle name="Normal 2 10 2 2 3 3" xfId="6822" xr:uid="{00000000-0005-0000-0000-000040550000}"/>
    <cellStyle name="Normal 2 10 2 2 3 3 2" xfId="19452" xr:uid="{00000000-0005-0000-0000-000041550000}"/>
    <cellStyle name="Normal 2 10 2 2 3 3 2 2" xfId="54668" xr:uid="{00000000-0005-0000-0000-000042550000}"/>
    <cellStyle name="Normal 2 10 2 2 3 3 3" xfId="42071" xr:uid="{00000000-0005-0000-0000-000043550000}"/>
    <cellStyle name="Normal 2 10 2 2 3 3 4" xfId="32057" xr:uid="{00000000-0005-0000-0000-000044550000}"/>
    <cellStyle name="Normal 2 10 2 2 3 4" xfId="8281" xr:uid="{00000000-0005-0000-0000-000045550000}"/>
    <cellStyle name="Normal 2 10 2 2 3 4 2" xfId="20906" xr:uid="{00000000-0005-0000-0000-000046550000}"/>
    <cellStyle name="Normal 2 10 2 2 3 4 2 2" xfId="56122" xr:uid="{00000000-0005-0000-0000-000047550000}"/>
    <cellStyle name="Normal 2 10 2 2 3 4 3" xfId="43525" xr:uid="{00000000-0005-0000-0000-000048550000}"/>
    <cellStyle name="Normal 2 10 2 2 3 4 4" xfId="33511" xr:uid="{00000000-0005-0000-0000-000049550000}"/>
    <cellStyle name="Normal 2 10 2 2 3 5" xfId="10062" xr:uid="{00000000-0005-0000-0000-00004A550000}"/>
    <cellStyle name="Normal 2 10 2 2 3 5 2" xfId="22682" xr:uid="{00000000-0005-0000-0000-00004B550000}"/>
    <cellStyle name="Normal 2 10 2 2 3 5 2 2" xfId="57898" xr:uid="{00000000-0005-0000-0000-00004C550000}"/>
    <cellStyle name="Normal 2 10 2 2 3 5 3" xfId="45301" xr:uid="{00000000-0005-0000-0000-00004D550000}"/>
    <cellStyle name="Normal 2 10 2 2 3 5 4" xfId="35287" xr:uid="{00000000-0005-0000-0000-00004E550000}"/>
    <cellStyle name="Normal 2 10 2 2 3 6" xfId="11855" xr:uid="{00000000-0005-0000-0000-00004F550000}"/>
    <cellStyle name="Normal 2 10 2 2 3 6 2" xfId="24458" xr:uid="{00000000-0005-0000-0000-000050550000}"/>
    <cellStyle name="Normal 2 10 2 2 3 6 2 2" xfId="59674" xr:uid="{00000000-0005-0000-0000-000051550000}"/>
    <cellStyle name="Normal 2 10 2 2 3 6 3" xfId="47077" xr:uid="{00000000-0005-0000-0000-000052550000}"/>
    <cellStyle name="Normal 2 10 2 2 3 6 4" xfId="37063" xr:uid="{00000000-0005-0000-0000-000053550000}"/>
    <cellStyle name="Normal 2 10 2 2 3 7" xfId="16222" xr:uid="{00000000-0005-0000-0000-000054550000}"/>
    <cellStyle name="Normal 2 10 2 2 3 7 2" xfId="51438" xr:uid="{00000000-0005-0000-0000-000055550000}"/>
    <cellStyle name="Normal 2 10 2 2 3 7 3" xfId="28827" xr:uid="{00000000-0005-0000-0000-000056550000}"/>
    <cellStyle name="Normal 2 10 2 2 3 8" xfId="14444" xr:uid="{00000000-0005-0000-0000-000057550000}"/>
    <cellStyle name="Normal 2 10 2 2 3 8 2" xfId="49662" xr:uid="{00000000-0005-0000-0000-000058550000}"/>
    <cellStyle name="Normal 2 10 2 2 3 9" xfId="38841" xr:uid="{00000000-0005-0000-0000-000059550000}"/>
    <cellStyle name="Normal 2 10 2 2 4" xfId="2718" xr:uid="{00000000-0005-0000-0000-00005A550000}"/>
    <cellStyle name="Normal 2 10 2 2 4 10" xfId="26242" xr:uid="{00000000-0005-0000-0000-00005B550000}"/>
    <cellStyle name="Normal 2 10 2 2 4 11" xfId="60646" xr:uid="{00000000-0005-0000-0000-00005C550000}"/>
    <cellStyle name="Normal 2 10 2 2 4 2" xfId="4543" xr:uid="{00000000-0005-0000-0000-00005D550000}"/>
    <cellStyle name="Normal 2 10 2 2 4 2 2" xfId="17189" xr:uid="{00000000-0005-0000-0000-00005E550000}"/>
    <cellStyle name="Normal 2 10 2 2 4 2 2 2" xfId="52405" xr:uid="{00000000-0005-0000-0000-00005F550000}"/>
    <cellStyle name="Normal 2 10 2 2 4 2 3" xfId="39808" xr:uid="{00000000-0005-0000-0000-000060550000}"/>
    <cellStyle name="Normal 2 10 2 2 4 2 4" xfId="29794" xr:uid="{00000000-0005-0000-0000-000061550000}"/>
    <cellStyle name="Normal 2 10 2 2 4 3" xfId="6013" xr:uid="{00000000-0005-0000-0000-000062550000}"/>
    <cellStyle name="Normal 2 10 2 2 4 3 2" xfId="18643" xr:uid="{00000000-0005-0000-0000-000063550000}"/>
    <cellStyle name="Normal 2 10 2 2 4 3 2 2" xfId="53859" xr:uid="{00000000-0005-0000-0000-000064550000}"/>
    <cellStyle name="Normal 2 10 2 2 4 3 3" xfId="41262" xr:uid="{00000000-0005-0000-0000-000065550000}"/>
    <cellStyle name="Normal 2 10 2 2 4 3 4" xfId="31248" xr:uid="{00000000-0005-0000-0000-000066550000}"/>
    <cellStyle name="Normal 2 10 2 2 4 4" xfId="7472" xr:uid="{00000000-0005-0000-0000-000067550000}"/>
    <cellStyle name="Normal 2 10 2 2 4 4 2" xfId="20097" xr:uid="{00000000-0005-0000-0000-000068550000}"/>
    <cellStyle name="Normal 2 10 2 2 4 4 2 2" xfId="55313" xr:uid="{00000000-0005-0000-0000-000069550000}"/>
    <cellStyle name="Normal 2 10 2 2 4 4 3" xfId="42716" xr:uid="{00000000-0005-0000-0000-00006A550000}"/>
    <cellStyle name="Normal 2 10 2 2 4 4 4" xfId="32702" xr:uid="{00000000-0005-0000-0000-00006B550000}"/>
    <cellStyle name="Normal 2 10 2 2 4 5" xfId="9253" xr:uid="{00000000-0005-0000-0000-00006C550000}"/>
    <cellStyle name="Normal 2 10 2 2 4 5 2" xfId="21873" xr:uid="{00000000-0005-0000-0000-00006D550000}"/>
    <cellStyle name="Normal 2 10 2 2 4 5 2 2" xfId="57089" xr:uid="{00000000-0005-0000-0000-00006E550000}"/>
    <cellStyle name="Normal 2 10 2 2 4 5 3" xfId="44492" xr:uid="{00000000-0005-0000-0000-00006F550000}"/>
    <cellStyle name="Normal 2 10 2 2 4 5 4" xfId="34478" xr:uid="{00000000-0005-0000-0000-000070550000}"/>
    <cellStyle name="Normal 2 10 2 2 4 6" xfId="11046" xr:uid="{00000000-0005-0000-0000-000071550000}"/>
    <cellStyle name="Normal 2 10 2 2 4 6 2" xfId="23649" xr:uid="{00000000-0005-0000-0000-000072550000}"/>
    <cellStyle name="Normal 2 10 2 2 4 6 2 2" xfId="58865" xr:uid="{00000000-0005-0000-0000-000073550000}"/>
    <cellStyle name="Normal 2 10 2 2 4 6 3" xfId="46268" xr:uid="{00000000-0005-0000-0000-000074550000}"/>
    <cellStyle name="Normal 2 10 2 2 4 6 4" xfId="36254" xr:uid="{00000000-0005-0000-0000-000075550000}"/>
    <cellStyle name="Normal 2 10 2 2 4 7" xfId="15413" xr:uid="{00000000-0005-0000-0000-000076550000}"/>
    <cellStyle name="Normal 2 10 2 2 4 7 2" xfId="50629" xr:uid="{00000000-0005-0000-0000-000077550000}"/>
    <cellStyle name="Normal 2 10 2 2 4 7 3" xfId="28018" xr:uid="{00000000-0005-0000-0000-000078550000}"/>
    <cellStyle name="Normal 2 10 2 2 4 8" xfId="13635" xr:uid="{00000000-0005-0000-0000-000079550000}"/>
    <cellStyle name="Normal 2 10 2 2 4 8 2" xfId="48853" xr:uid="{00000000-0005-0000-0000-00007A550000}"/>
    <cellStyle name="Normal 2 10 2 2 4 9" xfId="38032" xr:uid="{00000000-0005-0000-0000-00007B550000}"/>
    <cellStyle name="Normal 2 10 2 2 5" xfId="3881" xr:uid="{00000000-0005-0000-0000-00007C550000}"/>
    <cellStyle name="Normal 2 10 2 2 5 2" xfId="8604" xr:uid="{00000000-0005-0000-0000-00007D550000}"/>
    <cellStyle name="Normal 2 10 2 2 5 2 2" xfId="21229" xr:uid="{00000000-0005-0000-0000-00007E550000}"/>
    <cellStyle name="Normal 2 10 2 2 5 2 2 2" xfId="56445" xr:uid="{00000000-0005-0000-0000-00007F550000}"/>
    <cellStyle name="Normal 2 10 2 2 5 2 3" xfId="43848" xr:uid="{00000000-0005-0000-0000-000080550000}"/>
    <cellStyle name="Normal 2 10 2 2 5 2 4" xfId="33834" xr:uid="{00000000-0005-0000-0000-000081550000}"/>
    <cellStyle name="Normal 2 10 2 2 5 3" xfId="10385" xr:uid="{00000000-0005-0000-0000-000082550000}"/>
    <cellStyle name="Normal 2 10 2 2 5 3 2" xfId="23005" xr:uid="{00000000-0005-0000-0000-000083550000}"/>
    <cellStyle name="Normal 2 10 2 2 5 3 2 2" xfId="58221" xr:uid="{00000000-0005-0000-0000-000084550000}"/>
    <cellStyle name="Normal 2 10 2 2 5 3 3" xfId="45624" xr:uid="{00000000-0005-0000-0000-000085550000}"/>
    <cellStyle name="Normal 2 10 2 2 5 3 4" xfId="35610" xr:uid="{00000000-0005-0000-0000-000086550000}"/>
    <cellStyle name="Normal 2 10 2 2 5 4" xfId="12180" xr:uid="{00000000-0005-0000-0000-000087550000}"/>
    <cellStyle name="Normal 2 10 2 2 5 4 2" xfId="24781" xr:uid="{00000000-0005-0000-0000-000088550000}"/>
    <cellStyle name="Normal 2 10 2 2 5 4 2 2" xfId="59997" xr:uid="{00000000-0005-0000-0000-000089550000}"/>
    <cellStyle name="Normal 2 10 2 2 5 4 3" xfId="47400" xr:uid="{00000000-0005-0000-0000-00008A550000}"/>
    <cellStyle name="Normal 2 10 2 2 5 4 4" xfId="37386" xr:uid="{00000000-0005-0000-0000-00008B550000}"/>
    <cellStyle name="Normal 2 10 2 2 5 5" xfId="16545" xr:uid="{00000000-0005-0000-0000-00008C550000}"/>
    <cellStyle name="Normal 2 10 2 2 5 5 2" xfId="51761" xr:uid="{00000000-0005-0000-0000-00008D550000}"/>
    <cellStyle name="Normal 2 10 2 2 5 5 3" xfId="29150" xr:uid="{00000000-0005-0000-0000-00008E550000}"/>
    <cellStyle name="Normal 2 10 2 2 5 6" xfId="14767" xr:uid="{00000000-0005-0000-0000-00008F550000}"/>
    <cellStyle name="Normal 2 10 2 2 5 6 2" xfId="49985" xr:uid="{00000000-0005-0000-0000-000090550000}"/>
    <cellStyle name="Normal 2 10 2 2 5 7" xfId="39164" xr:uid="{00000000-0005-0000-0000-000091550000}"/>
    <cellStyle name="Normal 2 10 2 2 5 8" xfId="27374" xr:uid="{00000000-0005-0000-0000-000092550000}"/>
    <cellStyle name="Normal 2 10 2 2 6" xfId="4221" xr:uid="{00000000-0005-0000-0000-000093550000}"/>
    <cellStyle name="Normal 2 10 2 2 6 2" xfId="16867" xr:uid="{00000000-0005-0000-0000-000094550000}"/>
    <cellStyle name="Normal 2 10 2 2 6 2 2" xfId="52083" xr:uid="{00000000-0005-0000-0000-000095550000}"/>
    <cellStyle name="Normal 2 10 2 2 6 2 3" xfId="29472" xr:uid="{00000000-0005-0000-0000-000096550000}"/>
    <cellStyle name="Normal 2 10 2 2 6 3" xfId="13313" xr:uid="{00000000-0005-0000-0000-000097550000}"/>
    <cellStyle name="Normal 2 10 2 2 6 3 2" xfId="48531" xr:uid="{00000000-0005-0000-0000-000098550000}"/>
    <cellStyle name="Normal 2 10 2 2 6 4" xfId="39486" xr:uid="{00000000-0005-0000-0000-000099550000}"/>
    <cellStyle name="Normal 2 10 2 2 6 5" xfId="25920" xr:uid="{00000000-0005-0000-0000-00009A550000}"/>
    <cellStyle name="Normal 2 10 2 2 7" xfId="5691" xr:uid="{00000000-0005-0000-0000-00009B550000}"/>
    <cellStyle name="Normal 2 10 2 2 7 2" xfId="18321" xr:uid="{00000000-0005-0000-0000-00009C550000}"/>
    <cellStyle name="Normal 2 10 2 2 7 2 2" xfId="53537" xr:uid="{00000000-0005-0000-0000-00009D550000}"/>
    <cellStyle name="Normal 2 10 2 2 7 3" xfId="40940" xr:uid="{00000000-0005-0000-0000-00009E550000}"/>
    <cellStyle name="Normal 2 10 2 2 7 4" xfId="30926" xr:uid="{00000000-0005-0000-0000-00009F550000}"/>
    <cellStyle name="Normal 2 10 2 2 8" xfId="7150" xr:uid="{00000000-0005-0000-0000-0000A0550000}"/>
    <cellStyle name="Normal 2 10 2 2 8 2" xfId="19775" xr:uid="{00000000-0005-0000-0000-0000A1550000}"/>
    <cellStyle name="Normal 2 10 2 2 8 2 2" xfId="54991" xr:uid="{00000000-0005-0000-0000-0000A2550000}"/>
    <cellStyle name="Normal 2 10 2 2 8 3" xfId="42394" xr:uid="{00000000-0005-0000-0000-0000A3550000}"/>
    <cellStyle name="Normal 2 10 2 2 8 4" xfId="32380" xr:uid="{00000000-0005-0000-0000-0000A4550000}"/>
    <cellStyle name="Normal 2 10 2 2 9" xfId="8931" xr:uid="{00000000-0005-0000-0000-0000A5550000}"/>
    <cellStyle name="Normal 2 10 2 2 9 2" xfId="21551" xr:uid="{00000000-0005-0000-0000-0000A6550000}"/>
    <cellStyle name="Normal 2 10 2 2 9 2 2" xfId="56767" xr:uid="{00000000-0005-0000-0000-0000A7550000}"/>
    <cellStyle name="Normal 2 10 2 2 9 3" xfId="44170" xr:uid="{00000000-0005-0000-0000-0000A8550000}"/>
    <cellStyle name="Normal 2 10 2 2 9 4" xfId="34156" xr:uid="{00000000-0005-0000-0000-0000A9550000}"/>
    <cellStyle name="Normal 2 10 2 3" xfId="3067" xr:uid="{00000000-0005-0000-0000-0000AA550000}"/>
    <cellStyle name="Normal 2 10 2 3 10" xfId="25438" xr:uid="{00000000-0005-0000-0000-0000AB550000}"/>
    <cellStyle name="Normal 2 10 2 3 11" xfId="60973" xr:uid="{00000000-0005-0000-0000-0000AC550000}"/>
    <cellStyle name="Normal 2 10 2 3 2" xfId="4870" xr:uid="{00000000-0005-0000-0000-0000AD550000}"/>
    <cellStyle name="Normal 2 10 2 3 2 2" xfId="17516" xr:uid="{00000000-0005-0000-0000-0000AE550000}"/>
    <cellStyle name="Normal 2 10 2 3 2 2 2" xfId="52732" xr:uid="{00000000-0005-0000-0000-0000AF550000}"/>
    <cellStyle name="Normal 2 10 2 3 2 2 3" xfId="30121" xr:uid="{00000000-0005-0000-0000-0000B0550000}"/>
    <cellStyle name="Normal 2 10 2 3 2 3" xfId="13962" xr:uid="{00000000-0005-0000-0000-0000B1550000}"/>
    <cellStyle name="Normal 2 10 2 3 2 3 2" xfId="49180" xr:uid="{00000000-0005-0000-0000-0000B2550000}"/>
    <cellStyle name="Normal 2 10 2 3 2 4" xfId="40135" xr:uid="{00000000-0005-0000-0000-0000B3550000}"/>
    <cellStyle name="Normal 2 10 2 3 2 5" xfId="26569" xr:uid="{00000000-0005-0000-0000-0000B4550000}"/>
    <cellStyle name="Normal 2 10 2 3 3" xfId="6340" xr:uid="{00000000-0005-0000-0000-0000B5550000}"/>
    <cellStyle name="Normal 2 10 2 3 3 2" xfId="18970" xr:uid="{00000000-0005-0000-0000-0000B6550000}"/>
    <cellStyle name="Normal 2 10 2 3 3 2 2" xfId="54186" xr:uid="{00000000-0005-0000-0000-0000B7550000}"/>
    <cellStyle name="Normal 2 10 2 3 3 3" xfId="41589" xr:uid="{00000000-0005-0000-0000-0000B8550000}"/>
    <cellStyle name="Normal 2 10 2 3 3 4" xfId="31575" xr:uid="{00000000-0005-0000-0000-0000B9550000}"/>
    <cellStyle name="Normal 2 10 2 3 4" xfId="7799" xr:uid="{00000000-0005-0000-0000-0000BA550000}"/>
    <cellStyle name="Normal 2 10 2 3 4 2" xfId="20424" xr:uid="{00000000-0005-0000-0000-0000BB550000}"/>
    <cellStyle name="Normal 2 10 2 3 4 2 2" xfId="55640" xr:uid="{00000000-0005-0000-0000-0000BC550000}"/>
    <cellStyle name="Normal 2 10 2 3 4 3" xfId="43043" xr:uid="{00000000-0005-0000-0000-0000BD550000}"/>
    <cellStyle name="Normal 2 10 2 3 4 4" xfId="33029" xr:uid="{00000000-0005-0000-0000-0000BE550000}"/>
    <cellStyle name="Normal 2 10 2 3 5" xfId="9580" xr:uid="{00000000-0005-0000-0000-0000BF550000}"/>
    <cellStyle name="Normal 2 10 2 3 5 2" xfId="22200" xr:uid="{00000000-0005-0000-0000-0000C0550000}"/>
    <cellStyle name="Normal 2 10 2 3 5 2 2" xfId="57416" xr:uid="{00000000-0005-0000-0000-0000C1550000}"/>
    <cellStyle name="Normal 2 10 2 3 5 3" xfId="44819" xr:uid="{00000000-0005-0000-0000-0000C2550000}"/>
    <cellStyle name="Normal 2 10 2 3 5 4" xfId="34805" xr:uid="{00000000-0005-0000-0000-0000C3550000}"/>
    <cellStyle name="Normal 2 10 2 3 6" xfId="11373" xr:uid="{00000000-0005-0000-0000-0000C4550000}"/>
    <cellStyle name="Normal 2 10 2 3 6 2" xfId="23976" xr:uid="{00000000-0005-0000-0000-0000C5550000}"/>
    <cellStyle name="Normal 2 10 2 3 6 2 2" xfId="59192" xr:uid="{00000000-0005-0000-0000-0000C6550000}"/>
    <cellStyle name="Normal 2 10 2 3 6 3" xfId="46595" xr:uid="{00000000-0005-0000-0000-0000C7550000}"/>
    <cellStyle name="Normal 2 10 2 3 6 4" xfId="36581" xr:uid="{00000000-0005-0000-0000-0000C8550000}"/>
    <cellStyle name="Normal 2 10 2 3 7" xfId="15740" xr:uid="{00000000-0005-0000-0000-0000C9550000}"/>
    <cellStyle name="Normal 2 10 2 3 7 2" xfId="50956" xr:uid="{00000000-0005-0000-0000-0000CA550000}"/>
    <cellStyle name="Normal 2 10 2 3 7 3" xfId="28345" xr:uid="{00000000-0005-0000-0000-0000CB550000}"/>
    <cellStyle name="Normal 2 10 2 3 8" xfId="12831" xr:uid="{00000000-0005-0000-0000-0000CC550000}"/>
    <cellStyle name="Normal 2 10 2 3 8 2" xfId="48049" xr:uid="{00000000-0005-0000-0000-0000CD550000}"/>
    <cellStyle name="Normal 2 10 2 3 9" xfId="38359" xr:uid="{00000000-0005-0000-0000-0000CE550000}"/>
    <cellStyle name="Normal 2 10 2 4" xfId="2894" xr:uid="{00000000-0005-0000-0000-0000CF550000}"/>
    <cellStyle name="Normal 2 10 2 4 10" xfId="25279" xr:uid="{00000000-0005-0000-0000-0000D0550000}"/>
    <cellStyle name="Normal 2 10 2 4 11" xfId="60814" xr:uid="{00000000-0005-0000-0000-0000D1550000}"/>
    <cellStyle name="Normal 2 10 2 4 2" xfId="4711" xr:uid="{00000000-0005-0000-0000-0000D2550000}"/>
    <cellStyle name="Normal 2 10 2 4 2 2" xfId="17357" xr:uid="{00000000-0005-0000-0000-0000D3550000}"/>
    <cellStyle name="Normal 2 10 2 4 2 2 2" xfId="52573" xr:uid="{00000000-0005-0000-0000-0000D4550000}"/>
    <cellStyle name="Normal 2 10 2 4 2 2 3" xfId="29962" xr:uid="{00000000-0005-0000-0000-0000D5550000}"/>
    <cellStyle name="Normal 2 10 2 4 2 3" xfId="13803" xr:uid="{00000000-0005-0000-0000-0000D6550000}"/>
    <cellStyle name="Normal 2 10 2 4 2 3 2" xfId="49021" xr:uid="{00000000-0005-0000-0000-0000D7550000}"/>
    <cellStyle name="Normal 2 10 2 4 2 4" xfId="39976" xr:uid="{00000000-0005-0000-0000-0000D8550000}"/>
    <cellStyle name="Normal 2 10 2 4 2 5" xfId="26410" xr:uid="{00000000-0005-0000-0000-0000D9550000}"/>
    <cellStyle name="Normal 2 10 2 4 3" xfId="6181" xr:uid="{00000000-0005-0000-0000-0000DA550000}"/>
    <cellStyle name="Normal 2 10 2 4 3 2" xfId="18811" xr:uid="{00000000-0005-0000-0000-0000DB550000}"/>
    <cellStyle name="Normal 2 10 2 4 3 2 2" xfId="54027" xr:uid="{00000000-0005-0000-0000-0000DC550000}"/>
    <cellStyle name="Normal 2 10 2 4 3 3" xfId="41430" xr:uid="{00000000-0005-0000-0000-0000DD550000}"/>
    <cellStyle name="Normal 2 10 2 4 3 4" xfId="31416" xr:uid="{00000000-0005-0000-0000-0000DE550000}"/>
    <cellStyle name="Normal 2 10 2 4 4" xfId="7640" xr:uid="{00000000-0005-0000-0000-0000DF550000}"/>
    <cellStyle name="Normal 2 10 2 4 4 2" xfId="20265" xr:uid="{00000000-0005-0000-0000-0000E0550000}"/>
    <cellStyle name="Normal 2 10 2 4 4 2 2" xfId="55481" xr:uid="{00000000-0005-0000-0000-0000E1550000}"/>
    <cellStyle name="Normal 2 10 2 4 4 3" xfId="42884" xr:uid="{00000000-0005-0000-0000-0000E2550000}"/>
    <cellStyle name="Normal 2 10 2 4 4 4" xfId="32870" xr:uid="{00000000-0005-0000-0000-0000E3550000}"/>
    <cellStyle name="Normal 2 10 2 4 5" xfId="9421" xr:uid="{00000000-0005-0000-0000-0000E4550000}"/>
    <cellStyle name="Normal 2 10 2 4 5 2" xfId="22041" xr:uid="{00000000-0005-0000-0000-0000E5550000}"/>
    <cellStyle name="Normal 2 10 2 4 5 2 2" xfId="57257" xr:uid="{00000000-0005-0000-0000-0000E6550000}"/>
    <cellStyle name="Normal 2 10 2 4 5 3" xfId="44660" xr:uid="{00000000-0005-0000-0000-0000E7550000}"/>
    <cellStyle name="Normal 2 10 2 4 5 4" xfId="34646" xr:uid="{00000000-0005-0000-0000-0000E8550000}"/>
    <cellStyle name="Normal 2 10 2 4 6" xfId="11214" xr:uid="{00000000-0005-0000-0000-0000E9550000}"/>
    <cellStyle name="Normal 2 10 2 4 6 2" xfId="23817" xr:uid="{00000000-0005-0000-0000-0000EA550000}"/>
    <cellStyle name="Normal 2 10 2 4 6 2 2" xfId="59033" xr:uid="{00000000-0005-0000-0000-0000EB550000}"/>
    <cellStyle name="Normal 2 10 2 4 6 3" xfId="46436" xr:uid="{00000000-0005-0000-0000-0000EC550000}"/>
    <cellStyle name="Normal 2 10 2 4 6 4" xfId="36422" xr:uid="{00000000-0005-0000-0000-0000ED550000}"/>
    <cellStyle name="Normal 2 10 2 4 7" xfId="15581" xr:uid="{00000000-0005-0000-0000-0000EE550000}"/>
    <cellStyle name="Normal 2 10 2 4 7 2" xfId="50797" xr:uid="{00000000-0005-0000-0000-0000EF550000}"/>
    <cellStyle name="Normal 2 10 2 4 7 3" xfId="28186" xr:uid="{00000000-0005-0000-0000-0000F0550000}"/>
    <cellStyle name="Normal 2 10 2 4 8" xfId="12672" xr:uid="{00000000-0005-0000-0000-0000F1550000}"/>
    <cellStyle name="Normal 2 10 2 4 8 2" xfId="47890" xr:uid="{00000000-0005-0000-0000-0000F2550000}"/>
    <cellStyle name="Normal 2 10 2 4 9" xfId="38200" xr:uid="{00000000-0005-0000-0000-0000F3550000}"/>
    <cellStyle name="Normal 2 10 2 5" xfId="3402" xr:uid="{00000000-0005-0000-0000-0000F4550000}"/>
    <cellStyle name="Normal 2 10 2 5 10" xfId="26897" xr:uid="{00000000-0005-0000-0000-0000F5550000}"/>
    <cellStyle name="Normal 2 10 2 5 11" xfId="61301" xr:uid="{00000000-0005-0000-0000-0000F6550000}"/>
    <cellStyle name="Normal 2 10 2 5 2" xfId="5198" xr:uid="{00000000-0005-0000-0000-0000F7550000}"/>
    <cellStyle name="Normal 2 10 2 5 2 2" xfId="17844" xr:uid="{00000000-0005-0000-0000-0000F8550000}"/>
    <cellStyle name="Normal 2 10 2 5 2 2 2" xfId="53060" xr:uid="{00000000-0005-0000-0000-0000F9550000}"/>
    <cellStyle name="Normal 2 10 2 5 2 3" xfId="40463" xr:uid="{00000000-0005-0000-0000-0000FA550000}"/>
    <cellStyle name="Normal 2 10 2 5 2 4" xfId="30449" xr:uid="{00000000-0005-0000-0000-0000FB550000}"/>
    <cellStyle name="Normal 2 10 2 5 3" xfId="6668" xr:uid="{00000000-0005-0000-0000-0000FC550000}"/>
    <cellStyle name="Normal 2 10 2 5 3 2" xfId="19298" xr:uid="{00000000-0005-0000-0000-0000FD550000}"/>
    <cellStyle name="Normal 2 10 2 5 3 2 2" xfId="54514" xr:uid="{00000000-0005-0000-0000-0000FE550000}"/>
    <cellStyle name="Normal 2 10 2 5 3 3" xfId="41917" xr:uid="{00000000-0005-0000-0000-0000FF550000}"/>
    <cellStyle name="Normal 2 10 2 5 3 4" xfId="31903" xr:uid="{00000000-0005-0000-0000-000000560000}"/>
    <cellStyle name="Normal 2 10 2 5 4" xfId="8127" xr:uid="{00000000-0005-0000-0000-000001560000}"/>
    <cellStyle name="Normal 2 10 2 5 4 2" xfId="20752" xr:uid="{00000000-0005-0000-0000-000002560000}"/>
    <cellStyle name="Normal 2 10 2 5 4 2 2" xfId="55968" xr:uid="{00000000-0005-0000-0000-000003560000}"/>
    <cellStyle name="Normal 2 10 2 5 4 3" xfId="43371" xr:uid="{00000000-0005-0000-0000-000004560000}"/>
    <cellStyle name="Normal 2 10 2 5 4 4" xfId="33357" xr:uid="{00000000-0005-0000-0000-000005560000}"/>
    <cellStyle name="Normal 2 10 2 5 5" xfId="9908" xr:uid="{00000000-0005-0000-0000-000006560000}"/>
    <cellStyle name="Normal 2 10 2 5 5 2" xfId="22528" xr:uid="{00000000-0005-0000-0000-000007560000}"/>
    <cellStyle name="Normal 2 10 2 5 5 2 2" xfId="57744" xr:uid="{00000000-0005-0000-0000-000008560000}"/>
    <cellStyle name="Normal 2 10 2 5 5 3" xfId="45147" xr:uid="{00000000-0005-0000-0000-000009560000}"/>
    <cellStyle name="Normal 2 10 2 5 5 4" xfId="35133" xr:uid="{00000000-0005-0000-0000-00000A560000}"/>
    <cellStyle name="Normal 2 10 2 5 6" xfId="11701" xr:uid="{00000000-0005-0000-0000-00000B560000}"/>
    <cellStyle name="Normal 2 10 2 5 6 2" xfId="24304" xr:uid="{00000000-0005-0000-0000-00000C560000}"/>
    <cellStyle name="Normal 2 10 2 5 6 2 2" xfId="59520" xr:uid="{00000000-0005-0000-0000-00000D560000}"/>
    <cellStyle name="Normal 2 10 2 5 6 3" xfId="46923" xr:uid="{00000000-0005-0000-0000-00000E560000}"/>
    <cellStyle name="Normal 2 10 2 5 6 4" xfId="36909" xr:uid="{00000000-0005-0000-0000-00000F560000}"/>
    <cellStyle name="Normal 2 10 2 5 7" xfId="16068" xr:uid="{00000000-0005-0000-0000-000010560000}"/>
    <cellStyle name="Normal 2 10 2 5 7 2" xfId="51284" xr:uid="{00000000-0005-0000-0000-000011560000}"/>
    <cellStyle name="Normal 2 10 2 5 7 3" xfId="28673" xr:uid="{00000000-0005-0000-0000-000012560000}"/>
    <cellStyle name="Normal 2 10 2 5 8" xfId="14290" xr:uid="{00000000-0005-0000-0000-000013560000}"/>
    <cellStyle name="Normal 2 10 2 5 8 2" xfId="49508" xr:uid="{00000000-0005-0000-0000-000014560000}"/>
    <cellStyle name="Normal 2 10 2 5 9" xfId="38687" xr:uid="{00000000-0005-0000-0000-000015560000}"/>
    <cellStyle name="Normal 2 10 2 6" xfId="2563" xr:uid="{00000000-0005-0000-0000-000016560000}"/>
    <cellStyle name="Normal 2 10 2 6 10" xfId="26088" xr:uid="{00000000-0005-0000-0000-000017560000}"/>
    <cellStyle name="Normal 2 10 2 6 11" xfId="60492" xr:uid="{00000000-0005-0000-0000-000018560000}"/>
    <cellStyle name="Normal 2 10 2 6 2" xfId="4389" xr:uid="{00000000-0005-0000-0000-000019560000}"/>
    <cellStyle name="Normal 2 10 2 6 2 2" xfId="17035" xr:uid="{00000000-0005-0000-0000-00001A560000}"/>
    <cellStyle name="Normal 2 10 2 6 2 2 2" xfId="52251" xr:uid="{00000000-0005-0000-0000-00001B560000}"/>
    <cellStyle name="Normal 2 10 2 6 2 3" xfId="39654" xr:uid="{00000000-0005-0000-0000-00001C560000}"/>
    <cellStyle name="Normal 2 10 2 6 2 4" xfId="29640" xr:uid="{00000000-0005-0000-0000-00001D560000}"/>
    <cellStyle name="Normal 2 10 2 6 3" xfId="5859" xr:uid="{00000000-0005-0000-0000-00001E560000}"/>
    <cellStyle name="Normal 2 10 2 6 3 2" xfId="18489" xr:uid="{00000000-0005-0000-0000-00001F560000}"/>
    <cellStyle name="Normal 2 10 2 6 3 2 2" xfId="53705" xr:uid="{00000000-0005-0000-0000-000020560000}"/>
    <cellStyle name="Normal 2 10 2 6 3 3" xfId="41108" xr:uid="{00000000-0005-0000-0000-000021560000}"/>
    <cellStyle name="Normal 2 10 2 6 3 4" xfId="31094" xr:uid="{00000000-0005-0000-0000-000022560000}"/>
    <cellStyle name="Normal 2 10 2 6 4" xfId="7318" xr:uid="{00000000-0005-0000-0000-000023560000}"/>
    <cellStyle name="Normal 2 10 2 6 4 2" xfId="19943" xr:uid="{00000000-0005-0000-0000-000024560000}"/>
    <cellStyle name="Normal 2 10 2 6 4 2 2" xfId="55159" xr:uid="{00000000-0005-0000-0000-000025560000}"/>
    <cellStyle name="Normal 2 10 2 6 4 3" xfId="42562" xr:uid="{00000000-0005-0000-0000-000026560000}"/>
    <cellStyle name="Normal 2 10 2 6 4 4" xfId="32548" xr:uid="{00000000-0005-0000-0000-000027560000}"/>
    <cellStyle name="Normal 2 10 2 6 5" xfId="9099" xr:uid="{00000000-0005-0000-0000-000028560000}"/>
    <cellStyle name="Normal 2 10 2 6 5 2" xfId="21719" xr:uid="{00000000-0005-0000-0000-000029560000}"/>
    <cellStyle name="Normal 2 10 2 6 5 2 2" xfId="56935" xr:uid="{00000000-0005-0000-0000-00002A560000}"/>
    <cellStyle name="Normal 2 10 2 6 5 3" xfId="44338" xr:uid="{00000000-0005-0000-0000-00002B560000}"/>
    <cellStyle name="Normal 2 10 2 6 5 4" xfId="34324" xr:uid="{00000000-0005-0000-0000-00002C560000}"/>
    <cellStyle name="Normal 2 10 2 6 6" xfId="10892" xr:uid="{00000000-0005-0000-0000-00002D560000}"/>
    <cellStyle name="Normal 2 10 2 6 6 2" xfId="23495" xr:uid="{00000000-0005-0000-0000-00002E560000}"/>
    <cellStyle name="Normal 2 10 2 6 6 2 2" xfId="58711" xr:uid="{00000000-0005-0000-0000-00002F560000}"/>
    <cellStyle name="Normal 2 10 2 6 6 3" xfId="46114" xr:uid="{00000000-0005-0000-0000-000030560000}"/>
    <cellStyle name="Normal 2 10 2 6 6 4" xfId="36100" xr:uid="{00000000-0005-0000-0000-000031560000}"/>
    <cellStyle name="Normal 2 10 2 6 7" xfId="15259" xr:uid="{00000000-0005-0000-0000-000032560000}"/>
    <cellStyle name="Normal 2 10 2 6 7 2" xfId="50475" xr:uid="{00000000-0005-0000-0000-000033560000}"/>
    <cellStyle name="Normal 2 10 2 6 7 3" xfId="27864" xr:uid="{00000000-0005-0000-0000-000034560000}"/>
    <cellStyle name="Normal 2 10 2 6 8" xfId="13481" xr:uid="{00000000-0005-0000-0000-000035560000}"/>
    <cellStyle name="Normal 2 10 2 6 8 2" xfId="48699" xr:uid="{00000000-0005-0000-0000-000036560000}"/>
    <cellStyle name="Normal 2 10 2 6 9" xfId="37878" xr:uid="{00000000-0005-0000-0000-000037560000}"/>
    <cellStyle name="Normal 2 10 2 7" xfId="3726" xr:uid="{00000000-0005-0000-0000-000038560000}"/>
    <cellStyle name="Normal 2 10 2 7 2" xfId="8450" xr:uid="{00000000-0005-0000-0000-000039560000}"/>
    <cellStyle name="Normal 2 10 2 7 2 2" xfId="21075" xr:uid="{00000000-0005-0000-0000-00003A560000}"/>
    <cellStyle name="Normal 2 10 2 7 2 2 2" xfId="56291" xr:uid="{00000000-0005-0000-0000-00003B560000}"/>
    <cellStyle name="Normal 2 10 2 7 2 3" xfId="43694" xr:uid="{00000000-0005-0000-0000-00003C560000}"/>
    <cellStyle name="Normal 2 10 2 7 2 4" xfId="33680" xr:uid="{00000000-0005-0000-0000-00003D560000}"/>
    <cellStyle name="Normal 2 10 2 7 3" xfId="10231" xr:uid="{00000000-0005-0000-0000-00003E560000}"/>
    <cellStyle name="Normal 2 10 2 7 3 2" xfId="22851" xr:uid="{00000000-0005-0000-0000-00003F560000}"/>
    <cellStyle name="Normal 2 10 2 7 3 2 2" xfId="58067" xr:uid="{00000000-0005-0000-0000-000040560000}"/>
    <cellStyle name="Normal 2 10 2 7 3 3" xfId="45470" xr:uid="{00000000-0005-0000-0000-000041560000}"/>
    <cellStyle name="Normal 2 10 2 7 3 4" xfId="35456" xr:uid="{00000000-0005-0000-0000-000042560000}"/>
    <cellStyle name="Normal 2 10 2 7 4" xfId="12026" xr:uid="{00000000-0005-0000-0000-000043560000}"/>
    <cellStyle name="Normal 2 10 2 7 4 2" xfId="24627" xr:uid="{00000000-0005-0000-0000-000044560000}"/>
    <cellStyle name="Normal 2 10 2 7 4 2 2" xfId="59843" xr:uid="{00000000-0005-0000-0000-000045560000}"/>
    <cellStyle name="Normal 2 10 2 7 4 3" xfId="47246" xr:uid="{00000000-0005-0000-0000-000046560000}"/>
    <cellStyle name="Normal 2 10 2 7 4 4" xfId="37232" xr:uid="{00000000-0005-0000-0000-000047560000}"/>
    <cellStyle name="Normal 2 10 2 7 5" xfId="16391" xr:uid="{00000000-0005-0000-0000-000048560000}"/>
    <cellStyle name="Normal 2 10 2 7 5 2" xfId="51607" xr:uid="{00000000-0005-0000-0000-000049560000}"/>
    <cellStyle name="Normal 2 10 2 7 5 3" xfId="28996" xr:uid="{00000000-0005-0000-0000-00004A560000}"/>
    <cellStyle name="Normal 2 10 2 7 6" xfId="14613" xr:uid="{00000000-0005-0000-0000-00004B560000}"/>
    <cellStyle name="Normal 2 10 2 7 6 2" xfId="49831" xr:uid="{00000000-0005-0000-0000-00004C560000}"/>
    <cellStyle name="Normal 2 10 2 7 7" xfId="39010" xr:uid="{00000000-0005-0000-0000-00004D560000}"/>
    <cellStyle name="Normal 2 10 2 7 8" xfId="27220" xr:uid="{00000000-0005-0000-0000-00004E560000}"/>
    <cellStyle name="Normal 2 10 2 8" xfId="4064" xr:uid="{00000000-0005-0000-0000-00004F560000}"/>
    <cellStyle name="Normal 2 10 2 8 2" xfId="16713" xr:uid="{00000000-0005-0000-0000-000050560000}"/>
    <cellStyle name="Normal 2 10 2 8 2 2" xfId="51929" xr:uid="{00000000-0005-0000-0000-000051560000}"/>
    <cellStyle name="Normal 2 10 2 8 2 3" xfId="29318" xr:uid="{00000000-0005-0000-0000-000052560000}"/>
    <cellStyle name="Normal 2 10 2 8 3" xfId="13159" xr:uid="{00000000-0005-0000-0000-000053560000}"/>
    <cellStyle name="Normal 2 10 2 8 3 2" xfId="48377" xr:uid="{00000000-0005-0000-0000-000054560000}"/>
    <cellStyle name="Normal 2 10 2 8 4" xfId="39332" xr:uid="{00000000-0005-0000-0000-000055560000}"/>
    <cellStyle name="Normal 2 10 2 8 5" xfId="25766" xr:uid="{00000000-0005-0000-0000-000056560000}"/>
    <cellStyle name="Normal 2 10 2 9" xfId="5537" xr:uid="{00000000-0005-0000-0000-000057560000}"/>
    <cellStyle name="Normal 2 10 2 9 2" xfId="18167" xr:uid="{00000000-0005-0000-0000-000058560000}"/>
    <cellStyle name="Normal 2 10 2 9 2 2" xfId="53383" xr:uid="{00000000-0005-0000-0000-000059560000}"/>
    <cellStyle name="Normal 2 10 2 9 3" xfId="40786" xr:uid="{00000000-0005-0000-0000-00005A560000}"/>
    <cellStyle name="Normal 2 10 2 9 4" xfId="30772" xr:uid="{00000000-0005-0000-0000-00005B560000}"/>
    <cellStyle name="Normal 2 10 3" xfId="1090" xr:uid="{00000000-0005-0000-0000-00005C560000}"/>
    <cellStyle name="Normal 2 10 3 10" xfId="10569" xr:uid="{00000000-0005-0000-0000-00005D560000}"/>
    <cellStyle name="Normal 2 10 3 10 2" xfId="23180" xr:uid="{00000000-0005-0000-0000-00005E560000}"/>
    <cellStyle name="Normal 2 10 3 10 2 2" xfId="58396" xr:uid="{00000000-0005-0000-0000-00005F560000}"/>
    <cellStyle name="Normal 2 10 3 10 3" xfId="45799" xr:uid="{00000000-0005-0000-0000-000060560000}"/>
    <cellStyle name="Normal 2 10 3 10 4" xfId="35785" xr:uid="{00000000-0005-0000-0000-000061560000}"/>
    <cellStyle name="Normal 2 10 3 11" xfId="15017" xr:uid="{00000000-0005-0000-0000-000062560000}"/>
    <cellStyle name="Normal 2 10 3 11 2" xfId="50233" xr:uid="{00000000-0005-0000-0000-000063560000}"/>
    <cellStyle name="Normal 2 10 3 11 3" xfId="27622" xr:uid="{00000000-0005-0000-0000-000064560000}"/>
    <cellStyle name="Normal 2 10 3 12" xfId="12430" xr:uid="{00000000-0005-0000-0000-000065560000}"/>
    <cellStyle name="Normal 2 10 3 12 2" xfId="47648" xr:uid="{00000000-0005-0000-0000-000066560000}"/>
    <cellStyle name="Normal 2 10 3 13" xfId="37636" xr:uid="{00000000-0005-0000-0000-000067560000}"/>
    <cellStyle name="Normal 2 10 3 14" xfId="25037" xr:uid="{00000000-0005-0000-0000-000068560000}"/>
    <cellStyle name="Normal 2 10 3 15" xfId="60250" xr:uid="{00000000-0005-0000-0000-000069560000}"/>
    <cellStyle name="Normal 2 10 3 2" xfId="3153" xr:uid="{00000000-0005-0000-0000-00006A560000}"/>
    <cellStyle name="Normal 2 10 3 2 10" xfId="25521" xr:uid="{00000000-0005-0000-0000-00006B560000}"/>
    <cellStyle name="Normal 2 10 3 2 11" xfId="61056" xr:uid="{00000000-0005-0000-0000-00006C560000}"/>
    <cellStyle name="Normal 2 10 3 2 2" xfId="4953" xr:uid="{00000000-0005-0000-0000-00006D560000}"/>
    <cellStyle name="Normal 2 10 3 2 2 2" xfId="17599" xr:uid="{00000000-0005-0000-0000-00006E560000}"/>
    <cellStyle name="Normal 2 10 3 2 2 2 2" xfId="52815" xr:uid="{00000000-0005-0000-0000-00006F560000}"/>
    <cellStyle name="Normal 2 10 3 2 2 2 3" xfId="30204" xr:uid="{00000000-0005-0000-0000-000070560000}"/>
    <cellStyle name="Normal 2 10 3 2 2 3" xfId="14045" xr:uid="{00000000-0005-0000-0000-000071560000}"/>
    <cellStyle name="Normal 2 10 3 2 2 3 2" xfId="49263" xr:uid="{00000000-0005-0000-0000-000072560000}"/>
    <cellStyle name="Normal 2 10 3 2 2 4" xfId="40218" xr:uid="{00000000-0005-0000-0000-000073560000}"/>
    <cellStyle name="Normal 2 10 3 2 2 5" xfId="26652" xr:uid="{00000000-0005-0000-0000-000074560000}"/>
    <cellStyle name="Normal 2 10 3 2 3" xfId="6423" xr:uid="{00000000-0005-0000-0000-000075560000}"/>
    <cellStyle name="Normal 2 10 3 2 3 2" xfId="19053" xr:uid="{00000000-0005-0000-0000-000076560000}"/>
    <cellStyle name="Normal 2 10 3 2 3 2 2" xfId="54269" xr:uid="{00000000-0005-0000-0000-000077560000}"/>
    <cellStyle name="Normal 2 10 3 2 3 3" xfId="41672" xr:uid="{00000000-0005-0000-0000-000078560000}"/>
    <cellStyle name="Normal 2 10 3 2 3 4" xfId="31658" xr:uid="{00000000-0005-0000-0000-000079560000}"/>
    <cellStyle name="Normal 2 10 3 2 4" xfId="7882" xr:uid="{00000000-0005-0000-0000-00007A560000}"/>
    <cellStyle name="Normal 2 10 3 2 4 2" xfId="20507" xr:uid="{00000000-0005-0000-0000-00007B560000}"/>
    <cellStyle name="Normal 2 10 3 2 4 2 2" xfId="55723" xr:uid="{00000000-0005-0000-0000-00007C560000}"/>
    <cellStyle name="Normal 2 10 3 2 4 3" xfId="43126" xr:uid="{00000000-0005-0000-0000-00007D560000}"/>
    <cellStyle name="Normal 2 10 3 2 4 4" xfId="33112" xr:uid="{00000000-0005-0000-0000-00007E560000}"/>
    <cellStyle name="Normal 2 10 3 2 5" xfId="9663" xr:uid="{00000000-0005-0000-0000-00007F560000}"/>
    <cellStyle name="Normal 2 10 3 2 5 2" xfId="22283" xr:uid="{00000000-0005-0000-0000-000080560000}"/>
    <cellStyle name="Normal 2 10 3 2 5 2 2" xfId="57499" xr:uid="{00000000-0005-0000-0000-000081560000}"/>
    <cellStyle name="Normal 2 10 3 2 5 3" xfId="44902" xr:uid="{00000000-0005-0000-0000-000082560000}"/>
    <cellStyle name="Normal 2 10 3 2 5 4" xfId="34888" xr:uid="{00000000-0005-0000-0000-000083560000}"/>
    <cellStyle name="Normal 2 10 3 2 6" xfId="11456" xr:uid="{00000000-0005-0000-0000-000084560000}"/>
    <cellStyle name="Normal 2 10 3 2 6 2" xfId="24059" xr:uid="{00000000-0005-0000-0000-000085560000}"/>
    <cellStyle name="Normal 2 10 3 2 6 2 2" xfId="59275" xr:uid="{00000000-0005-0000-0000-000086560000}"/>
    <cellStyle name="Normal 2 10 3 2 6 3" xfId="46678" xr:uid="{00000000-0005-0000-0000-000087560000}"/>
    <cellStyle name="Normal 2 10 3 2 6 4" xfId="36664" xr:uid="{00000000-0005-0000-0000-000088560000}"/>
    <cellStyle name="Normal 2 10 3 2 7" xfId="15823" xr:uid="{00000000-0005-0000-0000-000089560000}"/>
    <cellStyle name="Normal 2 10 3 2 7 2" xfId="51039" xr:uid="{00000000-0005-0000-0000-00008A560000}"/>
    <cellStyle name="Normal 2 10 3 2 7 3" xfId="28428" xr:uid="{00000000-0005-0000-0000-00008B560000}"/>
    <cellStyle name="Normal 2 10 3 2 8" xfId="12914" xr:uid="{00000000-0005-0000-0000-00008C560000}"/>
    <cellStyle name="Normal 2 10 3 2 8 2" xfId="48132" xr:uid="{00000000-0005-0000-0000-00008D560000}"/>
    <cellStyle name="Normal 2 10 3 2 9" xfId="38442" xr:uid="{00000000-0005-0000-0000-00008E560000}"/>
    <cellStyle name="Normal 2 10 3 3" xfId="3482" xr:uid="{00000000-0005-0000-0000-00008F560000}"/>
    <cellStyle name="Normal 2 10 3 3 10" xfId="26977" xr:uid="{00000000-0005-0000-0000-000090560000}"/>
    <cellStyle name="Normal 2 10 3 3 11" xfId="61381" xr:uid="{00000000-0005-0000-0000-000091560000}"/>
    <cellStyle name="Normal 2 10 3 3 2" xfId="5278" xr:uid="{00000000-0005-0000-0000-000092560000}"/>
    <cellStyle name="Normal 2 10 3 3 2 2" xfId="17924" xr:uid="{00000000-0005-0000-0000-000093560000}"/>
    <cellStyle name="Normal 2 10 3 3 2 2 2" xfId="53140" xr:uid="{00000000-0005-0000-0000-000094560000}"/>
    <cellStyle name="Normal 2 10 3 3 2 3" xfId="40543" xr:uid="{00000000-0005-0000-0000-000095560000}"/>
    <cellStyle name="Normal 2 10 3 3 2 4" xfId="30529" xr:uid="{00000000-0005-0000-0000-000096560000}"/>
    <cellStyle name="Normal 2 10 3 3 3" xfId="6748" xr:uid="{00000000-0005-0000-0000-000097560000}"/>
    <cellStyle name="Normal 2 10 3 3 3 2" xfId="19378" xr:uid="{00000000-0005-0000-0000-000098560000}"/>
    <cellStyle name="Normal 2 10 3 3 3 2 2" xfId="54594" xr:uid="{00000000-0005-0000-0000-000099560000}"/>
    <cellStyle name="Normal 2 10 3 3 3 3" xfId="41997" xr:uid="{00000000-0005-0000-0000-00009A560000}"/>
    <cellStyle name="Normal 2 10 3 3 3 4" xfId="31983" xr:uid="{00000000-0005-0000-0000-00009B560000}"/>
    <cellStyle name="Normal 2 10 3 3 4" xfId="8207" xr:uid="{00000000-0005-0000-0000-00009C560000}"/>
    <cellStyle name="Normal 2 10 3 3 4 2" xfId="20832" xr:uid="{00000000-0005-0000-0000-00009D560000}"/>
    <cellStyle name="Normal 2 10 3 3 4 2 2" xfId="56048" xr:uid="{00000000-0005-0000-0000-00009E560000}"/>
    <cellStyle name="Normal 2 10 3 3 4 3" xfId="43451" xr:uid="{00000000-0005-0000-0000-00009F560000}"/>
    <cellStyle name="Normal 2 10 3 3 4 4" xfId="33437" xr:uid="{00000000-0005-0000-0000-0000A0560000}"/>
    <cellStyle name="Normal 2 10 3 3 5" xfId="9988" xr:uid="{00000000-0005-0000-0000-0000A1560000}"/>
    <cellStyle name="Normal 2 10 3 3 5 2" xfId="22608" xr:uid="{00000000-0005-0000-0000-0000A2560000}"/>
    <cellStyle name="Normal 2 10 3 3 5 2 2" xfId="57824" xr:uid="{00000000-0005-0000-0000-0000A3560000}"/>
    <cellStyle name="Normal 2 10 3 3 5 3" xfId="45227" xr:uid="{00000000-0005-0000-0000-0000A4560000}"/>
    <cellStyle name="Normal 2 10 3 3 5 4" xfId="35213" xr:uid="{00000000-0005-0000-0000-0000A5560000}"/>
    <cellStyle name="Normal 2 10 3 3 6" xfId="11781" xr:uid="{00000000-0005-0000-0000-0000A6560000}"/>
    <cellStyle name="Normal 2 10 3 3 6 2" xfId="24384" xr:uid="{00000000-0005-0000-0000-0000A7560000}"/>
    <cellStyle name="Normal 2 10 3 3 6 2 2" xfId="59600" xr:uid="{00000000-0005-0000-0000-0000A8560000}"/>
    <cellStyle name="Normal 2 10 3 3 6 3" xfId="47003" xr:uid="{00000000-0005-0000-0000-0000A9560000}"/>
    <cellStyle name="Normal 2 10 3 3 6 4" xfId="36989" xr:uid="{00000000-0005-0000-0000-0000AA560000}"/>
    <cellStyle name="Normal 2 10 3 3 7" xfId="16148" xr:uid="{00000000-0005-0000-0000-0000AB560000}"/>
    <cellStyle name="Normal 2 10 3 3 7 2" xfId="51364" xr:uid="{00000000-0005-0000-0000-0000AC560000}"/>
    <cellStyle name="Normal 2 10 3 3 7 3" xfId="28753" xr:uid="{00000000-0005-0000-0000-0000AD560000}"/>
    <cellStyle name="Normal 2 10 3 3 8" xfId="14370" xr:uid="{00000000-0005-0000-0000-0000AE560000}"/>
    <cellStyle name="Normal 2 10 3 3 8 2" xfId="49588" xr:uid="{00000000-0005-0000-0000-0000AF560000}"/>
    <cellStyle name="Normal 2 10 3 3 9" xfId="38767" xr:uid="{00000000-0005-0000-0000-0000B0560000}"/>
    <cellStyle name="Normal 2 10 3 4" xfId="2644" xr:uid="{00000000-0005-0000-0000-0000B1560000}"/>
    <cellStyle name="Normal 2 10 3 4 10" xfId="26168" xr:uid="{00000000-0005-0000-0000-0000B2560000}"/>
    <cellStyle name="Normal 2 10 3 4 11" xfId="60572" xr:uid="{00000000-0005-0000-0000-0000B3560000}"/>
    <cellStyle name="Normal 2 10 3 4 2" xfId="4469" xr:uid="{00000000-0005-0000-0000-0000B4560000}"/>
    <cellStyle name="Normal 2 10 3 4 2 2" xfId="17115" xr:uid="{00000000-0005-0000-0000-0000B5560000}"/>
    <cellStyle name="Normal 2 10 3 4 2 2 2" xfId="52331" xr:uid="{00000000-0005-0000-0000-0000B6560000}"/>
    <cellStyle name="Normal 2 10 3 4 2 3" xfId="39734" xr:uid="{00000000-0005-0000-0000-0000B7560000}"/>
    <cellStyle name="Normal 2 10 3 4 2 4" xfId="29720" xr:uid="{00000000-0005-0000-0000-0000B8560000}"/>
    <cellStyle name="Normal 2 10 3 4 3" xfId="5939" xr:uid="{00000000-0005-0000-0000-0000B9560000}"/>
    <cellStyle name="Normal 2 10 3 4 3 2" xfId="18569" xr:uid="{00000000-0005-0000-0000-0000BA560000}"/>
    <cellStyle name="Normal 2 10 3 4 3 2 2" xfId="53785" xr:uid="{00000000-0005-0000-0000-0000BB560000}"/>
    <cellStyle name="Normal 2 10 3 4 3 3" xfId="41188" xr:uid="{00000000-0005-0000-0000-0000BC560000}"/>
    <cellStyle name="Normal 2 10 3 4 3 4" xfId="31174" xr:uid="{00000000-0005-0000-0000-0000BD560000}"/>
    <cellStyle name="Normal 2 10 3 4 4" xfId="7398" xr:uid="{00000000-0005-0000-0000-0000BE560000}"/>
    <cellStyle name="Normal 2 10 3 4 4 2" xfId="20023" xr:uid="{00000000-0005-0000-0000-0000BF560000}"/>
    <cellStyle name="Normal 2 10 3 4 4 2 2" xfId="55239" xr:uid="{00000000-0005-0000-0000-0000C0560000}"/>
    <cellStyle name="Normal 2 10 3 4 4 3" xfId="42642" xr:uid="{00000000-0005-0000-0000-0000C1560000}"/>
    <cellStyle name="Normal 2 10 3 4 4 4" xfId="32628" xr:uid="{00000000-0005-0000-0000-0000C2560000}"/>
    <cellStyle name="Normal 2 10 3 4 5" xfId="9179" xr:uid="{00000000-0005-0000-0000-0000C3560000}"/>
    <cellStyle name="Normal 2 10 3 4 5 2" xfId="21799" xr:uid="{00000000-0005-0000-0000-0000C4560000}"/>
    <cellStyle name="Normal 2 10 3 4 5 2 2" xfId="57015" xr:uid="{00000000-0005-0000-0000-0000C5560000}"/>
    <cellStyle name="Normal 2 10 3 4 5 3" xfId="44418" xr:uid="{00000000-0005-0000-0000-0000C6560000}"/>
    <cellStyle name="Normal 2 10 3 4 5 4" xfId="34404" xr:uid="{00000000-0005-0000-0000-0000C7560000}"/>
    <cellStyle name="Normal 2 10 3 4 6" xfId="10972" xr:uid="{00000000-0005-0000-0000-0000C8560000}"/>
    <cellStyle name="Normal 2 10 3 4 6 2" xfId="23575" xr:uid="{00000000-0005-0000-0000-0000C9560000}"/>
    <cellStyle name="Normal 2 10 3 4 6 2 2" xfId="58791" xr:uid="{00000000-0005-0000-0000-0000CA560000}"/>
    <cellStyle name="Normal 2 10 3 4 6 3" xfId="46194" xr:uid="{00000000-0005-0000-0000-0000CB560000}"/>
    <cellStyle name="Normal 2 10 3 4 6 4" xfId="36180" xr:uid="{00000000-0005-0000-0000-0000CC560000}"/>
    <cellStyle name="Normal 2 10 3 4 7" xfId="15339" xr:uid="{00000000-0005-0000-0000-0000CD560000}"/>
    <cellStyle name="Normal 2 10 3 4 7 2" xfId="50555" xr:uid="{00000000-0005-0000-0000-0000CE560000}"/>
    <cellStyle name="Normal 2 10 3 4 7 3" xfId="27944" xr:uid="{00000000-0005-0000-0000-0000CF560000}"/>
    <cellStyle name="Normal 2 10 3 4 8" xfId="13561" xr:uid="{00000000-0005-0000-0000-0000D0560000}"/>
    <cellStyle name="Normal 2 10 3 4 8 2" xfId="48779" xr:uid="{00000000-0005-0000-0000-0000D1560000}"/>
    <cellStyle name="Normal 2 10 3 4 9" xfId="37958" xr:uid="{00000000-0005-0000-0000-0000D2560000}"/>
    <cellStyle name="Normal 2 10 3 5" xfId="3807" xr:uid="{00000000-0005-0000-0000-0000D3560000}"/>
    <cellStyle name="Normal 2 10 3 5 2" xfId="8530" xr:uid="{00000000-0005-0000-0000-0000D4560000}"/>
    <cellStyle name="Normal 2 10 3 5 2 2" xfId="21155" xr:uid="{00000000-0005-0000-0000-0000D5560000}"/>
    <cellStyle name="Normal 2 10 3 5 2 2 2" xfId="56371" xr:uid="{00000000-0005-0000-0000-0000D6560000}"/>
    <cellStyle name="Normal 2 10 3 5 2 3" xfId="43774" xr:uid="{00000000-0005-0000-0000-0000D7560000}"/>
    <cellStyle name="Normal 2 10 3 5 2 4" xfId="33760" xr:uid="{00000000-0005-0000-0000-0000D8560000}"/>
    <cellStyle name="Normal 2 10 3 5 3" xfId="10311" xr:uid="{00000000-0005-0000-0000-0000D9560000}"/>
    <cellStyle name="Normal 2 10 3 5 3 2" xfId="22931" xr:uid="{00000000-0005-0000-0000-0000DA560000}"/>
    <cellStyle name="Normal 2 10 3 5 3 2 2" xfId="58147" xr:uid="{00000000-0005-0000-0000-0000DB560000}"/>
    <cellStyle name="Normal 2 10 3 5 3 3" xfId="45550" xr:uid="{00000000-0005-0000-0000-0000DC560000}"/>
    <cellStyle name="Normal 2 10 3 5 3 4" xfId="35536" xr:uid="{00000000-0005-0000-0000-0000DD560000}"/>
    <cellStyle name="Normal 2 10 3 5 4" xfId="12106" xr:uid="{00000000-0005-0000-0000-0000DE560000}"/>
    <cellStyle name="Normal 2 10 3 5 4 2" xfId="24707" xr:uid="{00000000-0005-0000-0000-0000DF560000}"/>
    <cellStyle name="Normal 2 10 3 5 4 2 2" xfId="59923" xr:uid="{00000000-0005-0000-0000-0000E0560000}"/>
    <cellStyle name="Normal 2 10 3 5 4 3" xfId="47326" xr:uid="{00000000-0005-0000-0000-0000E1560000}"/>
    <cellStyle name="Normal 2 10 3 5 4 4" xfId="37312" xr:uid="{00000000-0005-0000-0000-0000E2560000}"/>
    <cellStyle name="Normal 2 10 3 5 5" xfId="16471" xr:uid="{00000000-0005-0000-0000-0000E3560000}"/>
    <cellStyle name="Normal 2 10 3 5 5 2" xfId="51687" xr:uid="{00000000-0005-0000-0000-0000E4560000}"/>
    <cellStyle name="Normal 2 10 3 5 5 3" xfId="29076" xr:uid="{00000000-0005-0000-0000-0000E5560000}"/>
    <cellStyle name="Normal 2 10 3 5 6" xfId="14693" xr:uid="{00000000-0005-0000-0000-0000E6560000}"/>
    <cellStyle name="Normal 2 10 3 5 6 2" xfId="49911" xr:uid="{00000000-0005-0000-0000-0000E7560000}"/>
    <cellStyle name="Normal 2 10 3 5 7" xfId="39090" xr:uid="{00000000-0005-0000-0000-0000E8560000}"/>
    <cellStyle name="Normal 2 10 3 5 8" xfId="27300" xr:uid="{00000000-0005-0000-0000-0000E9560000}"/>
    <cellStyle name="Normal 2 10 3 6" xfId="4147" xr:uid="{00000000-0005-0000-0000-0000EA560000}"/>
    <cellStyle name="Normal 2 10 3 6 2" xfId="16793" xr:uid="{00000000-0005-0000-0000-0000EB560000}"/>
    <cellStyle name="Normal 2 10 3 6 2 2" xfId="52009" xr:uid="{00000000-0005-0000-0000-0000EC560000}"/>
    <cellStyle name="Normal 2 10 3 6 2 3" xfId="29398" xr:uid="{00000000-0005-0000-0000-0000ED560000}"/>
    <cellStyle name="Normal 2 10 3 6 3" xfId="13239" xr:uid="{00000000-0005-0000-0000-0000EE560000}"/>
    <cellStyle name="Normal 2 10 3 6 3 2" xfId="48457" xr:uid="{00000000-0005-0000-0000-0000EF560000}"/>
    <cellStyle name="Normal 2 10 3 6 4" xfId="39412" xr:uid="{00000000-0005-0000-0000-0000F0560000}"/>
    <cellStyle name="Normal 2 10 3 6 5" xfId="25846" xr:uid="{00000000-0005-0000-0000-0000F1560000}"/>
    <cellStyle name="Normal 2 10 3 7" xfId="5617" xr:uid="{00000000-0005-0000-0000-0000F2560000}"/>
    <cellStyle name="Normal 2 10 3 7 2" xfId="18247" xr:uid="{00000000-0005-0000-0000-0000F3560000}"/>
    <cellStyle name="Normal 2 10 3 7 2 2" xfId="53463" xr:uid="{00000000-0005-0000-0000-0000F4560000}"/>
    <cellStyle name="Normal 2 10 3 7 3" xfId="40866" xr:uid="{00000000-0005-0000-0000-0000F5560000}"/>
    <cellStyle name="Normal 2 10 3 7 4" xfId="30852" xr:uid="{00000000-0005-0000-0000-0000F6560000}"/>
    <cellStyle name="Normal 2 10 3 8" xfId="7076" xr:uid="{00000000-0005-0000-0000-0000F7560000}"/>
    <cellStyle name="Normal 2 10 3 8 2" xfId="19701" xr:uid="{00000000-0005-0000-0000-0000F8560000}"/>
    <cellStyle name="Normal 2 10 3 8 2 2" xfId="54917" xr:uid="{00000000-0005-0000-0000-0000F9560000}"/>
    <cellStyle name="Normal 2 10 3 8 3" xfId="42320" xr:uid="{00000000-0005-0000-0000-0000FA560000}"/>
    <cellStyle name="Normal 2 10 3 8 4" xfId="32306" xr:uid="{00000000-0005-0000-0000-0000FB560000}"/>
    <cellStyle name="Normal 2 10 3 9" xfId="8857" xr:uid="{00000000-0005-0000-0000-0000FC560000}"/>
    <cellStyle name="Normal 2 10 3 9 2" xfId="21477" xr:uid="{00000000-0005-0000-0000-0000FD560000}"/>
    <cellStyle name="Normal 2 10 3 9 2 2" xfId="56693" xr:uid="{00000000-0005-0000-0000-0000FE560000}"/>
    <cellStyle name="Normal 2 10 3 9 3" xfId="44096" xr:uid="{00000000-0005-0000-0000-0000FF560000}"/>
    <cellStyle name="Normal 2 10 3 9 4" xfId="34082" xr:uid="{00000000-0005-0000-0000-000000570000}"/>
    <cellStyle name="Normal 2 10 4" xfId="2983" xr:uid="{00000000-0005-0000-0000-000001570000}"/>
    <cellStyle name="Normal 2 10 4 10" xfId="25362" xr:uid="{00000000-0005-0000-0000-000002570000}"/>
    <cellStyle name="Normal 2 10 4 11" xfId="60897" xr:uid="{00000000-0005-0000-0000-000003570000}"/>
    <cellStyle name="Normal 2 10 4 2" xfId="4794" xr:uid="{00000000-0005-0000-0000-000004570000}"/>
    <cellStyle name="Normal 2 10 4 2 2" xfId="17440" xr:uid="{00000000-0005-0000-0000-000005570000}"/>
    <cellStyle name="Normal 2 10 4 2 2 2" xfId="52656" xr:uid="{00000000-0005-0000-0000-000006570000}"/>
    <cellStyle name="Normal 2 10 4 2 2 3" xfId="30045" xr:uid="{00000000-0005-0000-0000-000007570000}"/>
    <cellStyle name="Normal 2 10 4 2 3" xfId="13886" xr:uid="{00000000-0005-0000-0000-000008570000}"/>
    <cellStyle name="Normal 2 10 4 2 3 2" xfId="49104" xr:uid="{00000000-0005-0000-0000-000009570000}"/>
    <cellStyle name="Normal 2 10 4 2 4" xfId="40059" xr:uid="{00000000-0005-0000-0000-00000A570000}"/>
    <cellStyle name="Normal 2 10 4 2 5" xfId="26493" xr:uid="{00000000-0005-0000-0000-00000B570000}"/>
    <cellStyle name="Normal 2 10 4 3" xfId="6264" xr:uid="{00000000-0005-0000-0000-00000C570000}"/>
    <cellStyle name="Normal 2 10 4 3 2" xfId="18894" xr:uid="{00000000-0005-0000-0000-00000D570000}"/>
    <cellStyle name="Normal 2 10 4 3 2 2" xfId="54110" xr:uid="{00000000-0005-0000-0000-00000E570000}"/>
    <cellStyle name="Normal 2 10 4 3 3" xfId="41513" xr:uid="{00000000-0005-0000-0000-00000F570000}"/>
    <cellStyle name="Normal 2 10 4 3 4" xfId="31499" xr:uid="{00000000-0005-0000-0000-000010570000}"/>
    <cellStyle name="Normal 2 10 4 4" xfId="7723" xr:uid="{00000000-0005-0000-0000-000011570000}"/>
    <cellStyle name="Normal 2 10 4 4 2" xfId="20348" xr:uid="{00000000-0005-0000-0000-000012570000}"/>
    <cellStyle name="Normal 2 10 4 4 2 2" xfId="55564" xr:uid="{00000000-0005-0000-0000-000013570000}"/>
    <cellStyle name="Normal 2 10 4 4 3" xfId="42967" xr:uid="{00000000-0005-0000-0000-000014570000}"/>
    <cellStyle name="Normal 2 10 4 4 4" xfId="32953" xr:uid="{00000000-0005-0000-0000-000015570000}"/>
    <cellStyle name="Normal 2 10 4 5" xfId="9504" xr:uid="{00000000-0005-0000-0000-000016570000}"/>
    <cellStyle name="Normal 2 10 4 5 2" xfId="22124" xr:uid="{00000000-0005-0000-0000-000017570000}"/>
    <cellStyle name="Normal 2 10 4 5 2 2" xfId="57340" xr:uid="{00000000-0005-0000-0000-000018570000}"/>
    <cellStyle name="Normal 2 10 4 5 3" xfId="44743" xr:uid="{00000000-0005-0000-0000-000019570000}"/>
    <cellStyle name="Normal 2 10 4 5 4" xfId="34729" xr:uid="{00000000-0005-0000-0000-00001A570000}"/>
    <cellStyle name="Normal 2 10 4 6" xfId="11297" xr:uid="{00000000-0005-0000-0000-00001B570000}"/>
    <cellStyle name="Normal 2 10 4 6 2" xfId="23900" xr:uid="{00000000-0005-0000-0000-00001C570000}"/>
    <cellStyle name="Normal 2 10 4 6 2 2" xfId="59116" xr:uid="{00000000-0005-0000-0000-00001D570000}"/>
    <cellStyle name="Normal 2 10 4 6 3" xfId="46519" xr:uid="{00000000-0005-0000-0000-00001E570000}"/>
    <cellStyle name="Normal 2 10 4 6 4" xfId="36505" xr:uid="{00000000-0005-0000-0000-00001F570000}"/>
    <cellStyle name="Normal 2 10 4 7" xfId="15664" xr:uid="{00000000-0005-0000-0000-000020570000}"/>
    <cellStyle name="Normal 2 10 4 7 2" xfId="50880" xr:uid="{00000000-0005-0000-0000-000021570000}"/>
    <cellStyle name="Normal 2 10 4 7 3" xfId="28269" xr:uid="{00000000-0005-0000-0000-000022570000}"/>
    <cellStyle name="Normal 2 10 4 8" xfId="12755" xr:uid="{00000000-0005-0000-0000-000023570000}"/>
    <cellStyle name="Normal 2 10 4 8 2" xfId="47973" xr:uid="{00000000-0005-0000-0000-000024570000}"/>
    <cellStyle name="Normal 2 10 4 9" xfId="38283" xr:uid="{00000000-0005-0000-0000-000025570000}"/>
    <cellStyle name="Normal 2 10 5" xfId="2817" xr:uid="{00000000-0005-0000-0000-000026570000}"/>
    <cellStyle name="Normal 2 10 5 10" xfId="25207" xr:uid="{00000000-0005-0000-0000-000027570000}"/>
    <cellStyle name="Normal 2 10 5 11" xfId="60742" xr:uid="{00000000-0005-0000-0000-000028570000}"/>
    <cellStyle name="Normal 2 10 5 2" xfId="4639" xr:uid="{00000000-0005-0000-0000-000029570000}"/>
    <cellStyle name="Normal 2 10 5 2 2" xfId="17285" xr:uid="{00000000-0005-0000-0000-00002A570000}"/>
    <cellStyle name="Normal 2 10 5 2 2 2" xfId="52501" xr:uid="{00000000-0005-0000-0000-00002B570000}"/>
    <cellStyle name="Normal 2 10 5 2 2 3" xfId="29890" xr:uid="{00000000-0005-0000-0000-00002C570000}"/>
    <cellStyle name="Normal 2 10 5 2 3" xfId="13731" xr:uid="{00000000-0005-0000-0000-00002D570000}"/>
    <cellStyle name="Normal 2 10 5 2 3 2" xfId="48949" xr:uid="{00000000-0005-0000-0000-00002E570000}"/>
    <cellStyle name="Normal 2 10 5 2 4" xfId="39904" xr:uid="{00000000-0005-0000-0000-00002F570000}"/>
    <cellStyle name="Normal 2 10 5 2 5" xfId="26338" xr:uid="{00000000-0005-0000-0000-000030570000}"/>
    <cellStyle name="Normal 2 10 5 3" xfId="6109" xr:uid="{00000000-0005-0000-0000-000031570000}"/>
    <cellStyle name="Normal 2 10 5 3 2" xfId="18739" xr:uid="{00000000-0005-0000-0000-000032570000}"/>
    <cellStyle name="Normal 2 10 5 3 2 2" xfId="53955" xr:uid="{00000000-0005-0000-0000-000033570000}"/>
    <cellStyle name="Normal 2 10 5 3 3" xfId="41358" xr:uid="{00000000-0005-0000-0000-000034570000}"/>
    <cellStyle name="Normal 2 10 5 3 4" xfId="31344" xr:uid="{00000000-0005-0000-0000-000035570000}"/>
    <cellStyle name="Normal 2 10 5 4" xfId="7568" xr:uid="{00000000-0005-0000-0000-000036570000}"/>
    <cellStyle name="Normal 2 10 5 4 2" xfId="20193" xr:uid="{00000000-0005-0000-0000-000037570000}"/>
    <cellStyle name="Normal 2 10 5 4 2 2" xfId="55409" xr:uid="{00000000-0005-0000-0000-000038570000}"/>
    <cellStyle name="Normal 2 10 5 4 3" xfId="42812" xr:uid="{00000000-0005-0000-0000-000039570000}"/>
    <cellStyle name="Normal 2 10 5 4 4" xfId="32798" xr:uid="{00000000-0005-0000-0000-00003A570000}"/>
    <cellStyle name="Normal 2 10 5 5" xfId="9349" xr:uid="{00000000-0005-0000-0000-00003B570000}"/>
    <cellStyle name="Normal 2 10 5 5 2" xfId="21969" xr:uid="{00000000-0005-0000-0000-00003C570000}"/>
    <cellStyle name="Normal 2 10 5 5 2 2" xfId="57185" xr:uid="{00000000-0005-0000-0000-00003D570000}"/>
    <cellStyle name="Normal 2 10 5 5 3" xfId="44588" xr:uid="{00000000-0005-0000-0000-00003E570000}"/>
    <cellStyle name="Normal 2 10 5 5 4" xfId="34574" xr:uid="{00000000-0005-0000-0000-00003F570000}"/>
    <cellStyle name="Normal 2 10 5 6" xfId="11142" xr:uid="{00000000-0005-0000-0000-000040570000}"/>
    <cellStyle name="Normal 2 10 5 6 2" xfId="23745" xr:uid="{00000000-0005-0000-0000-000041570000}"/>
    <cellStyle name="Normal 2 10 5 6 2 2" xfId="58961" xr:uid="{00000000-0005-0000-0000-000042570000}"/>
    <cellStyle name="Normal 2 10 5 6 3" xfId="46364" xr:uid="{00000000-0005-0000-0000-000043570000}"/>
    <cellStyle name="Normal 2 10 5 6 4" xfId="36350" xr:uid="{00000000-0005-0000-0000-000044570000}"/>
    <cellStyle name="Normal 2 10 5 7" xfId="15509" xr:uid="{00000000-0005-0000-0000-000045570000}"/>
    <cellStyle name="Normal 2 10 5 7 2" xfId="50725" xr:uid="{00000000-0005-0000-0000-000046570000}"/>
    <cellStyle name="Normal 2 10 5 7 3" xfId="28114" xr:uid="{00000000-0005-0000-0000-000047570000}"/>
    <cellStyle name="Normal 2 10 5 8" xfId="12600" xr:uid="{00000000-0005-0000-0000-000048570000}"/>
    <cellStyle name="Normal 2 10 5 8 2" xfId="47818" xr:uid="{00000000-0005-0000-0000-000049570000}"/>
    <cellStyle name="Normal 2 10 5 9" xfId="38128" xr:uid="{00000000-0005-0000-0000-00004A570000}"/>
    <cellStyle name="Normal 2 10 6" xfId="3330" xr:uid="{00000000-0005-0000-0000-00004B570000}"/>
    <cellStyle name="Normal 2 10 6 10" xfId="26825" xr:uid="{00000000-0005-0000-0000-00004C570000}"/>
    <cellStyle name="Normal 2 10 6 11" xfId="61229" xr:uid="{00000000-0005-0000-0000-00004D570000}"/>
    <cellStyle name="Normal 2 10 6 2" xfId="5126" xr:uid="{00000000-0005-0000-0000-00004E570000}"/>
    <cellStyle name="Normal 2 10 6 2 2" xfId="17772" xr:uid="{00000000-0005-0000-0000-00004F570000}"/>
    <cellStyle name="Normal 2 10 6 2 2 2" xfId="52988" xr:uid="{00000000-0005-0000-0000-000050570000}"/>
    <cellStyle name="Normal 2 10 6 2 3" xfId="40391" xr:uid="{00000000-0005-0000-0000-000051570000}"/>
    <cellStyle name="Normal 2 10 6 2 4" xfId="30377" xr:uid="{00000000-0005-0000-0000-000052570000}"/>
    <cellStyle name="Normal 2 10 6 3" xfId="6596" xr:uid="{00000000-0005-0000-0000-000053570000}"/>
    <cellStyle name="Normal 2 10 6 3 2" xfId="19226" xr:uid="{00000000-0005-0000-0000-000054570000}"/>
    <cellStyle name="Normal 2 10 6 3 2 2" xfId="54442" xr:uid="{00000000-0005-0000-0000-000055570000}"/>
    <cellStyle name="Normal 2 10 6 3 3" xfId="41845" xr:uid="{00000000-0005-0000-0000-000056570000}"/>
    <cellStyle name="Normal 2 10 6 3 4" xfId="31831" xr:uid="{00000000-0005-0000-0000-000057570000}"/>
    <cellStyle name="Normal 2 10 6 4" xfId="8055" xr:uid="{00000000-0005-0000-0000-000058570000}"/>
    <cellStyle name="Normal 2 10 6 4 2" xfId="20680" xr:uid="{00000000-0005-0000-0000-000059570000}"/>
    <cellStyle name="Normal 2 10 6 4 2 2" xfId="55896" xr:uid="{00000000-0005-0000-0000-00005A570000}"/>
    <cellStyle name="Normal 2 10 6 4 3" xfId="43299" xr:uid="{00000000-0005-0000-0000-00005B570000}"/>
    <cellStyle name="Normal 2 10 6 4 4" xfId="33285" xr:uid="{00000000-0005-0000-0000-00005C570000}"/>
    <cellStyle name="Normal 2 10 6 5" xfId="9836" xr:uid="{00000000-0005-0000-0000-00005D570000}"/>
    <cellStyle name="Normal 2 10 6 5 2" xfId="22456" xr:uid="{00000000-0005-0000-0000-00005E570000}"/>
    <cellStyle name="Normal 2 10 6 5 2 2" xfId="57672" xr:uid="{00000000-0005-0000-0000-00005F570000}"/>
    <cellStyle name="Normal 2 10 6 5 3" xfId="45075" xr:uid="{00000000-0005-0000-0000-000060570000}"/>
    <cellStyle name="Normal 2 10 6 5 4" xfId="35061" xr:uid="{00000000-0005-0000-0000-000061570000}"/>
    <cellStyle name="Normal 2 10 6 6" xfId="11629" xr:uid="{00000000-0005-0000-0000-000062570000}"/>
    <cellStyle name="Normal 2 10 6 6 2" xfId="24232" xr:uid="{00000000-0005-0000-0000-000063570000}"/>
    <cellStyle name="Normal 2 10 6 6 2 2" xfId="59448" xr:uid="{00000000-0005-0000-0000-000064570000}"/>
    <cellStyle name="Normal 2 10 6 6 3" xfId="46851" xr:uid="{00000000-0005-0000-0000-000065570000}"/>
    <cellStyle name="Normal 2 10 6 6 4" xfId="36837" xr:uid="{00000000-0005-0000-0000-000066570000}"/>
    <cellStyle name="Normal 2 10 6 7" xfId="15996" xr:uid="{00000000-0005-0000-0000-000067570000}"/>
    <cellStyle name="Normal 2 10 6 7 2" xfId="51212" xr:uid="{00000000-0005-0000-0000-000068570000}"/>
    <cellStyle name="Normal 2 10 6 7 3" xfId="28601" xr:uid="{00000000-0005-0000-0000-000069570000}"/>
    <cellStyle name="Normal 2 10 6 8" xfId="14218" xr:uid="{00000000-0005-0000-0000-00006A570000}"/>
    <cellStyle name="Normal 2 10 6 8 2" xfId="49436" xr:uid="{00000000-0005-0000-0000-00006B570000}"/>
    <cellStyle name="Normal 2 10 6 9" xfId="38615" xr:uid="{00000000-0005-0000-0000-00006C570000}"/>
    <cellStyle name="Normal 2 10 7" xfId="2487" xr:uid="{00000000-0005-0000-0000-00006D570000}"/>
    <cellStyle name="Normal 2 10 7 10" xfId="26016" xr:uid="{00000000-0005-0000-0000-00006E570000}"/>
    <cellStyle name="Normal 2 10 7 11" xfId="60420" xr:uid="{00000000-0005-0000-0000-00006F570000}"/>
    <cellStyle name="Normal 2 10 7 2" xfId="4317" xr:uid="{00000000-0005-0000-0000-000070570000}"/>
    <cellStyle name="Normal 2 10 7 2 2" xfId="16963" xr:uid="{00000000-0005-0000-0000-000071570000}"/>
    <cellStyle name="Normal 2 10 7 2 2 2" xfId="52179" xr:uid="{00000000-0005-0000-0000-000072570000}"/>
    <cellStyle name="Normal 2 10 7 2 3" xfId="39582" xr:uid="{00000000-0005-0000-0000-000073570000}"/>
    <cellStyle name="Normal 2 10 7 2 4" xfId="29568" xr:uid="{00000000-0005-0000-0000-000074570000}"/>
    <cellStyle name="Normal 2 10 7 3" xfId="5787" xr:uid="{00000000-0005-0000-0000-000075570000}"/>
    <cellStyle name="Normal 2 10 7 3 2" xfId="18417" xr:uid="{00000000-0005-0000-0000-000076570000}"/>
    <cellStyle name="Normal 2 10 7 3 2 2" xfId="53633" xr:uid="{00000000-0005-0000-0000-000077570000}"/>
    <cellStyle name="Normal 2 10 7 3 3" xfId="41036" xr:uid="{00000000-0005-0000-0000-000078570000}"/>
    <cellStyle name="Normal 2 10 7 3 4" xfId="31022" xr:uid="{00000000-0005-0000-0000-000079570000}"/>
    <cellStyle name="Normal 2 10 7 4" xfId="7246" xr:uid="{00000000-0005-0000-0000-00007A570000}"/>
    <cellStyle name="Normal 2 10 7 4 2" xfId="19871" xr:uid="{00000000-0005-0000-0000-00007B570000}"/>
    <cellStyle name="Normal 2 10 7 4 2 2" xfId="55087" xr:uid="{00000000-0005-0000-0000-00007C570000}"/>
    <cellStyle name="Normal 2 10 7 4 3" xfId="42490" xr:uid="{00000000-0005-0000-0000-00007D570000}"/>
    <cellStyle name="Normal 2 10 7 4 4" xfId="32476" xr:uid="{00000000-0005-0000-0000-00007E570000}"/>
    <cellStyle name="Normal 2 10 7 5" xfId="9027" xr:uid="{00000000-0005-0000-0000-00007F570000}"/>
    <cellStyle name="Normal 2 10 7 5 2" xfId="21647" xr:uid="{00000000-0005-0000-0000-000080570000}"/>
    <cellStyle name="Normal 2 10 7 5 2 2" xfId="56863" xr:uid="{00000000-0005-0000-0000-000081570000}"/>
    <cellStyle name="Normal 2 10 7 5 3" xfId="44266" xr:uid="{00000000-0005-0000-0000-000082570000}"/>
    <cellStyle name="Normal 2 10 7 5 4" xfId="34252" xr:uid="{00000000-0005-0000-0000-000083570000}"/>
    <cellStyle name="Normal 2 10 7 6" xfId="10820" xr:uid="{00000000-0005-0000-0000-000084570000}"/>
    <cellStyle name="Normal 2 10 7 6 2" xfId="23423" xr:uid="{00000000-0005-0000-0000-000085570000}"/>
    <cellStyle name="Normal 2 10 7 6 2 2" xfId="58639" xr:uid="{00000000-0005-0000-0000-000086570000}"/>
    <cellStyle name="Normal 2 10 7 6 3" xfId="46042" xr:uid="{00000000-0005-0000-0000-000087570000}"/>
    <cellStyle name="Normal 2 10 7 6 4" xfId="36028" xr:uid="{00000000-0005-0000-0000-000088570000}"/>
    <cellStyle name="Normal 2 10 7 7" xfId="15187" xr:uid="{00000000-0005-0000-0000-000089570000}"/>
    <cellStyle name="Normal 2 10 7 7 2" xfId="50403" xr:uid="{00000000-0005-0000-0000-00008A570000}"/>
    <cellStyle name="Normal 2 10 7 7 3" xfId="27792" xr:uid="{00000000-0005-0000-0000-00008B570000}"/>
    <cellStyle name="Normal 2 10 7 8" xfId="13409" xr:uid="{00000000-0005-0000-0000-00008C570000}"/>
    <cellStyle name="Normal 2 10 7 8 2" xfId="48627" xr:uid="{00000000-0005-0000-0000-00008D570000}"/>
    <cellStyle name="Normal 2 10 7 9" xfId="37806" xr:uid="{00000000-0005-0000-0000-00008E570000}"/>
    <cellStyle name="Normal 2 10 8" xfId="3654" xr:uid="{00000000-0005-0000-0000-00008F570000}"/>
    <cellStyle name="Normal 2 10 8 2" xfId="8378" xr:uid="{00000000-0005-0000-0000-000090570000}"/>
    <cellStyle name="Normal 2 10 8 2 2" xfId="21003" xr:uid="{00000000-0005-0000-0000-000091570000}"/>
    <cellStyle name="Normal 2 10 8 2 2 2" xfId="56219" xr:uid="{00000000-0005-0000-0000-000092570000}"/>
    <cellStyle name="Normal 2 10 8 2 3" xfId="43622" xr:uid="{00000000-0005-0000-0000-000093570000}"/>
    <cellStyle name="Normal 2 10 8 2 4" xfId="33608" xr:uid="{00000000-0005-0000-0000-000094570000}"/>
    <cellStyle name="Normal 2 10 8 3" xfId="10159" xr:uid="{00000000-0005-0000-0000-000095570000}"/>
    <cellStyle name="Normal 2 10 8 3 2" xfId="22779" xr:uid="{00000000-0005-0000-0000-000096570000}"/>
    <cellStyle name="Normal 2 10 8 3 2 2" xfId="57995" xr:uid="{00000000-0005-0000-0000-000097570000}"/>
    <cellStyle name="Normal 2 10 8 3 3" xfId="45398" xr:uid="{00000000-0005-0000-0000-000098570000}"/>
    <cellStyle name="Normal 2 10 8 3 4" xfId="35384" xr:uid="{00000000-0005-0000-0000-000099570000}"/>
    <cellStyle name="Normal 2 10 8 4" xfId="11954" xr:uid="{00000000-0005-0000-0000-00009A570000}"/>
    <cellStyle name="Normal 2 10 8 4 2" xfId="24555" xr:uid="{00000000-0005-0000-0000-00009B570000}"/>
    <cellStyle name="Normal 2 10 8 4 2 2" xfId="59771" xr:uid="{00000000-0005-0000-0000-00009C570000}"/>
    <cellStyle name="Normal 2 10 8 4 3" xfId="47174" xr:uid="{00000000-0005-0000-0000-00009D570000}"/>
    <cellStyle name="Normal 2 10 8 4 4" xfId="37160" xr:uid="{00000000-0005-0000-0000-00009E570000}"/>
    <cellStyle name="Normal 2 10 8 5" xfId="16319" xr:uid="{00000000-0005-0000-0000-00009F570000}"/>
    <cellStyle name="Normal 2 10 8 5 2" xfId="51535" xr:uid="{00000000-0005-0000-0000-0000A0570000}"/>
    <cellStyle name="Normal 2 10 8 5 3" xfId="28924" xr:uid="{00000000-0005-0000-0000-0000A1570000}"/>
    <cellStyle name="Normal 2 10 8 6" xfId="14541" xr:uid="{00000000-0005-0000-0000-0000A2570000}"/>
    <cellStyle name="Normal 2 10 8 6 2" xfId="49759" xr:uid="{00000000-0005-0000-0000-0000A3570000}"/>
    <cellStyle name="Normal 2 10 8 7" xfId="38938" xr:uid="{00000000-0005-0000-0000-0000A4570000}"/>
    <cellStyle name="Normal 2 10 8 8" xfId="27148" xr:uid="{00000000-0005-0000-0000-0000A5570000}"/>
    <cellStyle name="Normal 2 10 9" xfId="3984" xr:uid="{00000000-0005-0000-0000-0000A6570000}"/>
    <cellStyle name="Normal 2 10 9 2" xfId="16641" xr:uid="{00000000-0005-0000-0000-0000A7570000}"/>
    <cellStyle name="Normal 2 10 9 2 2" xfId="51857" xr:uid="{00000000-0005-0000-0000-0000A8570000}"/>
    <cellStyle name="Normal 2 10 9 2 3" xfId="29246" xr:uid="{00000000-0005-0000-0000-0000A9570000}"/>
    <cellStyle name="Normal 2 10 9 3" xfId="13087" xr:uid="{00000000-0005-0000-0000-0000AA570000}"/>
    <cellStyle name="Normal 2 10 9 3 2" xfId="48305" xr:uid="{00000000-0005-0000-0000-0000AB570000}"/>
    <cellStyle name="Normal 2 10 9 4" xfId="39260" xr:uid="{00000000-0005-0000-0000-0000AC570000}"/>
    <cellStyle name="Normal 2 10 9 5" xfId="25694" xr:uid="{00000000-0005-0000-0000-0000AD570000}"/>
    <cellStyle name="Normal 2 10_District Target Attainment" xfId="1091" xr:uid="{00000000-0005-0000-0000-0000AE570000}"/>
    <cellStyle name="Normal 2 11" xfId="1092" xr:uid="{00000000-0005-0000-0000-0000AF570000}"/>
    <cellStyle name="Normal 2 12" xfId="1093" xr:uid="{00000000-0005-0000-0000-0000B0570000}"/>
    <cellStyle name="Normal 2 13" xfId="1094" xr:uid="{00000000-0005-0000-0000-0000B1570000}"/>
    <cellStyle name="Normal 2 14" xfId="1095" xr:uid="{00000000-0005-0000-0000-0000B2570000}"/>
    <cellStyle name="Normal 2 15" xfId="1096" xr:uid="{00000000-0005-0000-0000-0000B3570000}"/>
    <cellStyle name="Normal 2 16" xfId="2947" xr:uid="{00000000-0005-0000-0000-0000B4570000}"/>
    <cellStyle name="Normal 2 17" xfId="3107" xr:uid="{00000000-0005-0000-0000-0000B5570000}"/>
    <cellStyle name="Normal 2 18" xfId="2987" xr:uid="{00000000-0005-0000-0000-0000B6570000}"/>
    <cellStyle name="Normal 2 19" xfId="3288" xr:uid="{00000000-0005-0000-0000-0000B7570000}"/>
    <cellStyle name="Normal 2 2" xfId="14" xr:uid="{00000000-0005-0000-0000-0000B8570000}"/>
    <cellStyle name="Normal 2 2 10" xfId="2948" xr:uid="{00000000-0005-0000-0000-0000B9570000}"/>
    <cellStyle name="Normal 2 2 11" xfId="2786" xr:uid="{00000000-0005-0000-0000-0000BA570000}"/>
    <cellStyle name="Normal 2 2 12" xfId="2456" xr:uid="{00000000-0005-0000-0000-0000BB570000}"/>
    <cellStyle name="Normal 2 2 2" xfId="1097" xr:uid="{00000000-0005-0000-0000-0000BC570000}"/>
    <cellStyle name="Normal 2 2 2 2" xfId="1098" xr:uid="{00000000-0005-0000-0000-0000BD570000}"/>
    <cellStyle name="Normal 2 2 2 2 2" xfId="1099" xr:uid="{00000000-0005-0000-0000-0000BE570000}"/>
    <cellStyle name="Normal 2 2 2 2_District Target Attainment" xfId="1100" xr:uid="{00000000-0005-0000-0000-0000BF570000}"/>
    <cellStyle name="Normal 2 2 2 3" xfId="1101" xr:uid="{00000000-0005-0000-0000-0000C0570000}"/>
    <cellStyle name="Normal 2 2 2 3 10" xfId="2963" xr:uid="{00000000-0005-0000-0000-0000C1570000}"/>
    <cellStyle name="Normal 2 2 2 3 10 10" xfId="25342" xr:uid="{00000000-0005-0000-0000-0000C2570000}"/>
    <cellStyle name="Normal 2 2 2 3 10 11" xfId="60877" xr:uid="{00000000-0005-0000-0000-0000C3570000}"/>
    <cellStyle name="Normal 2 2 2 3 10 2" xfId="4774" xr:uid="{00000000-0005-0000-0000-0000C4570000}"/>
    <cellStyle name="Normal 2 2 2 3 10 2 2" xfId="17420" xr:uid="{00000000-0005-0000-0000-0000C5570000}"/>
    <cellStyle name="Normal 2 2 2 3 10 2 2 2" xfId="52636" xr:uid="{00000000-0005-0000-0000-0000C6570000}"/>
    <cellStyle name="Normal 2 2 2 3 10 2 2 3" xfId="30025" xr:uid="{00000000-0005-0000-0000-0000C7570000}"/>
    <cellStyle name="Normal 2 2 2 3 10 2 3" xfId="13866" xr:uid="{00000000-0005-0000-0000-0000C8570000}"/>
    <cellStyle name="Normal 2 2 2 3 10 2 3 2" xfId="49084" xr:uid="{00000000-0005-0000-0000-0000C9570000}"/>
    <cellStyle name="Normal 2 2 2 3 10 2 4" xfId="40039" xr:uid="{00000000-0005-0000-0000-0000CA570000}"/>
    <cellStyle name="Normal 2 2 2 3 10 2 5" xfId="26473" xr:uid="{00000000-0005-0000-0000-0000CB570000}"/>
    <cellStyle name="Normal 2 2 2 3 10 3" xfId="6244" xr:uid="{00000000-0005-0000-0000-0000CC570000}"/>
    <cellStyle name="Normal 2 2 2 3 10 3 2" xfId="18874" xr:uid="{00000000-0005-0000-0000-0000CD570000}"/>
    <cellStyle name="Normal 2 2 2 3 10 3 2 2" xfId="54090" xr:uid="{00000000-0005-0000-0000-0000CE570000}"/>
    <cellStyle name="Normal 2 2 2 3 10 3 3" xfId="41493" xr:uid="{00000000-0005-0000-0000-0000CF570000}"/>
    <cellStyle name="Normal 2 2 2 3 10 3 4" xfId="31479" xr:uid="{00000000-0005-0000-0000-0000D0570000}"/>
    <cellStyle name="Normal 2 2 2 3 10 4" xfId="7703" xr:uid="{00000000-0005-0000-0000-0000D1570000}"/>
    <cellStyle name="Normal 2 2 2 3 10 4 2" xfId="20328" xr:uid="{00000000-0005-0000-0000-0000D2570000}"/>
    <cellStyle name="Normal 2 2 2 3 10 4 2 2" xfId="55544" xr:uid="{00000000-0005-0000-0000-0000D3570000}"/>
    <cellStyle name="Normal 2 2 2 3 10 4 3" xfId="42947" xr:uid="{00000000-0005-0000-0000-0000D4570000}"/>
    <cellStyle name="Normal 2 2 2 3 10 4 4" xfId="32933" xr:uid="{00000000-0005-0000-0000-0000D5570000}"/>
    <cellStyle name="Normal 2 2 2 3 10 5" xfId="9484" xr:uid="{00000000-0005-0000-0000-0000D6570000}"/>
    <cellStyle name="Normal 2 2 2 3 10 5 2" xfId="22104" xr:uid="{00000000-0005-0000-0000-0000D7570000}"/>
    <cellStyle name="Normal 2 2 2 3 10 5 2 2" xfId="57320" xr:uid="{00000000-0005-0000-0000-0000D8570000}"/>
    <cellStyle name="Normal 2 2 2 3 10 5 3" xfId="44723" xr:uid="{00000000-0005-0000-0000-0000D9570000}"/>
    <cellStyle name="Normal 2 2 2 3 10 5 4" xfId="34709" xr:uid="{00000000-0005-0000-0000-0000DA570000}"/>
    <cellStyle name="Normal 2 2 2 3 10 6" xfId="11277" xr:uid="{00000000-0005-0000-0000-0000DB570000}"/>
    <cellStyle name="Normal 2 2 2 3 10 6 2" xfId="23880" xr:uid="{00000000-0005-0000-0000-0000DC570000}"/>
    <cellStyle name="Normal 2 2 2 3 10 6 2 2" xfId="59096" xr:uid="{00000000-0005-0000-0000-0000DD570000}"/>
    <cellStyle name="Normal 2 2 2 3 10 6 3" xfId="46499" xr:uid="{00000000-0005-0000-0000-0000DE570000}"/>
    <cellStyle name="Normal 2 2 2 3 10 6 4" xfId="36485" xr:uid="{00000000-0005-0000-0000-0000DF570000}"/>
    <cellStyle name="Normal 2 2 2 3 10 7" xfId="15644" xr:uid="{00000000-0005-0000-0000-0000E0570000}"/>
    <cellStyle name="Normal 2 2 2 3 10 7 2" xfId="50860" xr:uid="{00000000-0005-0000-0000-0000E1570000}"/>
    <cellStyle name="Normal 2 2 2 3 10 7 3" xfId="28249" xr:uid="{00000000-0005-0000-0000-0000E2570000}"/>
    <cellStyle name="Normal 2 2 2 3 10 8" xfId="12735" xr:uid="{00000000-0005-0000-0000-0000E3570000}"/>
    <cellStyle name="Normal 2 2 2 3 10 8 2" xfId="47953" xr:uid="{00000000-0005-0000-0000-0000E4570000}"/>
    <cellStyle name="Normal 2 2 2 3 10 9" xfId="38263" xr:uid="{00000000-0005-0000-0000-0000E5570000}"/>
    <cellStyle name="Normal 2 2 2 3 11" xfId="2818" xr:uid="{00000000-0005-0000-0000-0000E6570000}"/>
    <cellStyle name="Normal 2 2 2 3 11 10" xfId="25208" xr:uid="{00000000-0005-0000-0000-0000E7570000}"/>
    <cellStyle name="Normal 2 2 2 3 11 11" xfId="60743" xr:uid="{00000000-0005-0000-0000-0000E8570000}"/>
    <cellStyle name="Normal 2 2 2 3 11 2" xfId="4640" xr:uid="{00000000-0005-0000-0000-0000E9570000}"/>
    <cellStyle name="Normal 2 2 2 3 11 2 2" xfId="17286" xr:uid="{00000000-0005-0000-0000-0000EA570000}"/>
    <cellStyle name="Normal 2 2 2 3 11 2 2 2" xfId="52502" xr:uid="{00000000-0005-0000-0000-0000EB570000}"/>
    <cellStyle name="Normal 2 2 2 3 11 2 2 3" xfId="29891" xr:uid="{00000000-0005-0000-0000-0000EC570000}"/>
    <cellStyle name="Normal 2 2 2 3 11 2 3" xfId="13732" xr:uid="{00000000-0005-0000-0000-0000ED570000}"/>
    <cellStyle name="Normal 2 2 2 3 11 2 3 2" xfId="48950" xr:uid="{00000000-0005-0000-0000-0000EE570000}"/>
    <cellStyle name="Normal 2 2 2 3 11 2 4" xfId="39905" xr:uid="{00000000-0005-0000-0000-0000EF570000}"/>
    <cellStyle name="Normal 2 2 2 3 11 2 5" xfId="26339" xr:uid="{00000000-0005-0000-0000-0000F0570000}"/>
    <cellStyle name="Normal 2 2 2 3 11 3" xfId="6110" xr:uid="{00000000-0005-0000-0000-0000F1570000}"/>
    <cellStyle name="Normal 2 2 2 3 11 3 2" xfId="18740" xr:uid="{00000000-0005-0000-0000-0000F2570000}"/>
    <cellStyle name="Normal 2 2 2 3 11 3 2 2" xfId="53956" xr:uid="{00000000-0005-0000-0000-0000F3570000}"/>
    <cellStyle name="Normal 2 2 2 3 11 3 3" xfId="41359" xr:uid="{00000000-0005-0000-0000-0000F4570000}"/>
    <cellStyle name="Normal 2 2 2 3 11 3 4" xfId="31345" xr:uid="{00000000-0005-0000-0000-0000F5570000}"/>
    <cellStyle name="Normal 2 2 2 3 11 4" xfId="7569" xr:uid="{00000000-0005-0000-0000-0000F6570000}"/>
    <cellStyle name="Normal 2 2 2 3 11 4 2" xfId="20194" xr:uid="{00000000-0005-0000-0000-0000F7570000}"/>
    <cellStyle name="Normal 2 2 2 3 11 4 2 2" xfId="55410" xr:uid="{00000000-0005-0000-0000-0000F8570000}"/>
    <cellStyle name="Normal 2 2 2 3 11 4 3" xfId="42813" xr:uid="{00000000-0005-0000-0000-0000F9570000}"/>
    <cellStyle name="Normal 2 2 2 3 11 4 4" xfId="32799" xr:uid="{00000000-0005-0000-0000-0000FA570000}"/>
    <cellStyle name="Normal 2 2 2 3 11 5" xfId="9350" xr:uid="{00000000-0005-0000-0000-0000FB570000}"/>
    <cellStyle name="Normal 2 2 2 3 11 5 2" xfId="21970" xr:uid="{00000000-0005-0000-0000-0000FC570000}"/>
    <cellStyle name="Normal 2 2 2 3 11 5 2 2" xfId="57186" xr:uid="{00000000-0005-0000-0000-0000FD570000}"/>
    <cellStyle name="Normal 2 2 2 3 11 5 3" xfId="44589" xr:uid="{00000000-0005-0000-0000-0000FE570000}"/>
    <cellStyle name="Normal 2 2 2 3 11 5 4" xfId="34575" xr:uid="{00000000-0005-0000-0000-0000FF570000}"/>
    <cellStyle name="Normal 2 2 2 3 11 6" xfId="11143" xr:uid="{00000000-0005-0000-0000-000000580000}"/>
    <cellStyle name="Normal 2 2 2 3 11 6 2" xfId="23746" xr:uid="{00000000-0005-0000-0000-000001580000}"/>
    <cellStyle name="Normal 2 2 2 3 11 6 2 2" xfId="58962" xr:uid="{00000000-0005-0000-0000-000002580000}"/>
    <cellStyle name="Normal 2 2 2 3 11 6 3" xfId="46365" xr:uid="{00000000-0005-0000-0000-000003580000}"/>
    <cellStyle name="Normal 2 2 2 3 11 6 4" xfId="36351" xr:uid="{00000000-0005-0000-0000-000004580000}"/>
    <cellStyle name="Normal 2 2 2 3 11 7" xfId="15510" xr:uid="{00000000-0005-0000-0000-000005580000}"/>
    <cellStyle name="Normal 2 2 2 3 11 7 2" xfId="50726" xr:uid="{00000000-0005-0000-0000-000006580000}"/>
    <cellStyle name="Normal 2 2 2 3 11 7 3" xfId="28115" xr:uid="{00000000-0005-0000-0000-000007580000}"/>
    <cellStyle name="Normal 2 2 2 3 11 8" xfId="12601" xr:uid="{00000000-0005-0000-0000-000008580000}"/>
    <cellStyle name="Normal 2 2 2 3 11 8 2" xfId="47819" xr:uid="{00000000-0005-0000-0000-000009580000}"/>
    <cellStyle name="Normal 2 2 2 3 11 9" xfId="38129" xr:uid="{00000000-0005-0000-0000-00000A580000}"/>
    <cellStyle name="Normal 2 2 2 3 12" xfId="3331" xr:uid="{00000000-0005-0000-0000-00000B580000}"/>
    <cellStyle name="Normal 2 2 2 3 12 10" xfId="26826" xr:uid="{00000000-0005-0000-0000-00000C580000}"/>
    <cellStyle name="Normal 2 2 2 3 12 11" xfId="61230" xr:uid="{00000000-0005-0000-0000-00000D580000}"/>
    <cellStyle name="Normal 2 2 2 3 12 2" xfId="5127" xr:uid="{00000000-0005-0000-0000-00000E580000}"/>
    <cellStyle name="Normal 2 2 2 3 12 2 2" xfId="17773" xr:uid="{00000000-0005-0000-0000-00000F580000}"/>
    <cellStyle name="Normal 2 2 2 3 12 2 2 2" xfId="52989" xr:uid="{00000000-0005-0000-0000-000010580000}"/>
    <cellStyle name="Normal 2 2 2 3 12 2 3" xfId="40392" xr:uid="{00000000-0005-0000-0000-000011580000}"/>
    <cellStyle name="Normal 2 2 2 3 12 2 4" xfId="30378" xr:uid="{00000000-0005-0000-0000-000012580000}"/>
    <cellStyle name="Normal 2 2 2 3 12 3" xfId="6597" xr:uid="{00000000-0005-0000-0000-000013580000}"/>
    <cellStyle name="Normal 2 2 2 3 12 3 2" xfId="19227" xr:uid="{00000000-0005-0000-0000-000014580000}"/>
    <cellStyle name="Normal 2 2 2 3 12 3 2 2" xfId="54443" xr:uid="{00000000-0005-0000-0000-000015580000}"/>
    <cellStyle name="Normal 2 2 2 3 12 3 3" xfId="41846" xr:uid="{00000000-0005-0000-0000-000016580000}"/>
    <cellStyle name="Normal 2 2 2 3 12 3 4" xfId="31832" xr:uid="{00000000-0005-0000-0000-000017580000}"/>
    <cellStyle name="Normal 2 2 2 3 12 4" xfId="8056" xr:uid="{00000000-0005-0000-0000-000018580000}"/>
    <cellStyle name="Normal 2 2 2 3 12 4 2" xfId="20681" xr:uid="{00000000-0005-0000-0000-000019580000}"/>
    <cellStyle name="Normal 2 2 2 3 12 4 2 2" xfId="55897" xr:uid="{00000000-0005-0000-0000-00001A580000}"/>
    <cellStyle name="Normal 2 2 2 3 12 4 3" xfId="43300" xr:uid="{00000000-0005-0000-0000-00001B580000}"/>
    <cellStyle name="Normal 2 2 2 3 12 4 4" xfId="33286" xr:uid="{00000000-0005-0000-0000-00001C580000}"/>
    <cellStyle name="Normal 2 2 2 3 12 5" xfId="9837" xr:uid="{00000000-0005-0000-0000-00001D580000}"/>
    <cellStyle name="Normal 2 2 2 3 12 5 2" xfId="22457" xr:uid="{00000000-0005-0000-0000-00001E580000}"/>
    <cellStyle name="Normal 2 2 2 3 12 5 2 2" xfId="57673" xr:uid="{00000000-0005-0000-0000-00001F580000}"/>
    <cellStyle name="Normal 2 2 2 3 12 5 3" xfId="45076" xr:uid="{00000000-0005-0000-0000-000020580000}"/>
    <cellStyle name="Normal 2 2 2 3 12 5 4" xfId="35062" xr:uid="{00000000-0005-0000-0000-000021580000}"/>
    <cellStyle name="Normal 2 2 2 3 12 6" xfId="11630" xr:uid="{00000000-0005-0000-0000-000022580000}"/>
    <cellStyle name="Normal 2 2 2 3 12 6 2" xfId="24233" xr:uid="{00000000-0005-0000-0000-000023580000}"/>
    <cellStyle name="Normal 2 2 2 3 12 6 2 2" xfId="59449" xr:uid="{00000000-0005-0000-0000-000024580000}"/>
    <cellStyle name="Normal 2 2 2 3 12 6 3" xfId="46852" xr:uid="{00000000-0005-0000-0000-000025580000}"/>
    <cellStyle name="Normal 2 2 2 3 12 6 4" xfId="36838" xr:uid="{00000000-0005-0000-0000-000026580000}"/>
    <cellStyle name="Normal 2 2 2 3 12 7" xfId="15997" xr:uid="{00000000-0005-0000-0000-000027580000}"/>
    <cellStyle name="Normal 2 2 2 3 12 7 2" xfId="51213" xr:uid="{00000000-0005-0000-0000-000028580000}"/>
    <cellStyle name="Normal 2 2 2 3 12 7 3" xfId="28602" xr:uid="{00000000-0005-0000-0000-000029580000}"/>
    <cellStyle name="Normal 2 2 2 3 12 8" xfId="14219" xr:uid="{00000000-0005-0000-0000-00002A580000}"/>
    <cellStyle name="Normal 2 2 2 3 12 8 2" xfId="49437" xr:uid="{00000000-0005-0000-0000-00002B580000}"/>
    <cellStyle name="Normal 2 2 2 3 12 9" xfId="38616" xr:uid="{00000000-0005-0000-0000-00002C580000}"/>
    <cellStyle name="Normal 2 2 2 3 13" xfId="2488" xr:uid="{00000000-0005-0000-0000-00002D580000}"/>
    <cellStyle name="Normal 2 2 2 3 13 10" xfId="26017" xr:uid="{00000000-0005-0000-0000-00002E580000}"/>
    <cellStyle name="Normal 2 2 2 3 13 11" xfId="60421" xr:uid="{00000000-0005-0000-0000-00002F580000}"/>
    <cellStyle name="Normal 2 2 2 3 13 2" xfId="4318" xr:uid="{00000000-0005-0000-0000-000030580000}"/>
    <cellStyle name="Normal 2 2 2 3 13 2 2" xfId="16964" xr:uid="{00000000-0005-0000-0000-000031580000}"/>
    <cellStyle name="Normal 2 2 2 3 13 2 2 2" xfId="52180" xr:uid="{00000000-0005-0000-0000-000032580000}"/>
    <cellStyle name="Normal 2 2 2 3 13 2 3" xfId="39583" xr:uid="{00000000-0005-0000-0000-000033580000}"/>
    <cellStyle name="Normal 2 2 2 3 13 2 4" xfId="29569" xr:uid="{00000000-0005-0000-0000-000034580000}"/>
    <cellStyle name="Normal 2 2 2 3 13 3" xfId="5788" xr:uid="{00000000-0005-0000-0000-000035580000}"/>
    <cellStyle name="Normal 2 2 2 3 13 3 2" xfId="18418" xr:uid="{00000000-0005-0000-0000-000036580000}"/>
    <cellStyle name="Normal 2 2 2 3 13 3 2 2" xfId="53634" xr:uid="{00000000-0005-0000-0000-000037580000}"/>
    <cellStyle name="Normal 2 2 2 3 13 3 3" xfId="41037" xr:uid="{00000000-0005-0000-0000-000038580000}"/>
    <cellStyle name="Normal 2 2 2 3 13 3 4" xfId="31023" xr:uid="{00000000-0005-0000-0000-000039580000}"/>
    <cellStyle name="Normal 2 2 2 3 13 4" xfId="7247" xr:uid="{00000000-0005-0000-0000-00003A580000}"/>
    <cellStyle name="Normal 2 2 2 3 13 4 2" xfId="19872" xr:uid="{00000000-0005-0000-0000-00003B580000}"/>
    <cellStyle name="Normal 2 2 2 3 13 4 2 2" xfId="55088" xr:uid="{00000000-0005-0000-0000-00003C580000}"/>
    <cellStyle name="Normal 2 2 2 3 13 4 3" xfId="42491" xr:uid="{00000000-0005-0000-0000-00003D580000}"/>
    <cellStyle name="Normal 2 2 2 3 13 4 4" xfId="32477" xr:uid="{00000000-0005-0000-0000-00003E580000}"/>
    <cellStyle name="Normal 2 2 2 3 13 5" xfId="9028" xr:uid="{00000000-0005-0000-0000-00003F580000}"/>
    <cellStyle name="Normal 2 2 2 3 13 5 2" xfId="21648" xr:uid="{00000000-0005-0000-0000-000040580000}"/>
    <cellStyle name="Normal 2 2 2 3 13 5 2 2" xfId="56864" xr:uid="{00000000-0005-0000-0000-000041580000}"/>
    <cellStyle name="Normal 2 2 2 3 13 5 3" xfId="44267" xr:uid="{00000000-0005-0000-0000-000042580000}"/>
    <cellStyle name="Normal 2 2 2 3 13 5 4" xfId="34253" xr:uid="{00000000-0005-0000-0000-000043580000}"/>
    <cellStyle name="Normal 2 2 2 3 13 6" xfId="10821" xr:uid="{00000000-0005-0000-0000-000044580000}"/>
    <cellStyle name="Normal 2 2 2 3 13 6 2" xfId="23424" xr:uid="{00000000-0005-0000-0000-000045580000}"/>
    <cellStyle name="Normal 2 2 2 3 13 6 2 2" xfId="58640" xr:uid="{00000000-0005-0000-0000-000046580000}"/>
    <cellStyle name="Normal 2 2 2 3 13 6 3" xfId="46043" xr:uid="{00000000-0005-0000-0000-000047580000}"/>
    <cellStyle name="Normal 2 2 2 3 13 6 4" xfId="36029" xr:uid="{00000000-0005-0000-0000-000048580000}"/>
    <cellStyle name="Normal 2 2 2 3 13 7" xfId="15188" xr:uid="{00000000-0005-0000-0000-000049580000}"/>
    <cellStyle name="Normal 2 2 2 3 13 7 2" xfId="50404" xr:uid="{00000000-0005-0000-0000-00004A580000}"/>
    <cellStyle name="Normal 2 2 2 3 13 7 3" xfId="27793" xr:uid="{00000000-0005-0000-0000-00004B580000}"/>
    <cellStyle name="Normal 2 2 2 3 13 8" xfId="13410" xr:uid="{00000000-0005-0000-0000-00004C580000}"/>
    <cellStyle name="Normal 2 2 2 3 13 8 2" xfId="48628" xr:uid="{00000000-0005-0000-0000-00004D580000}"/>
    <cellStyle name="Normal 2 2 2 3 13 9" xfId="37807" xr:uid="{00000000-0005-0000-0000-00004E580000}"/>
    <cellStyle name="Normal 2 2 2 3 14" xfId="3655" xr:uid="{00000000-0005-0000-0000-00004F580000}"/>
    <cellStyle name="Normal 2 2 2 3 14 2" xfId="8379" xr:uid="{00000000-0005-0000-0000-000050580000}"/>
    <cellStyle name="Normal 2 2 2 3 14 2 2" xfId="21004" xr:uid="{00000000-0005-0000-0000-000051580000}"/>
    <cellStyle name="Normal 2 2 2 3 14 2 2 2" xfId="56220" xr:uid="{00000000-0005-0000-0000-000052580000}"/>
    <cellStyle name="Normal 2 2 2 3 14 2 3" xfId="43623" xr:uid="{00000000-0005-0000-0000-000053580000}"/>
    <cellStyle name="Normal 2 2 2 3 14 2 4" xfId="33609" xr:uid="{00000000-0005-0000-0000-000054580000}"/>
    <cellStyle name="Normal 2 2 2 3 14 3" xfId="10160" xr:uid="{00000000-0005-0000-0000-000055580000}"/>
    <cellStyle name="Normal 2 2 2 3 14 3 2" xfId="22780" xr:uid="{00000000-0005-0000-0000-000056580000}"/>
    <cellStyle name="Normal 2 2 2 3 14 3 2 2" xfId="57996" xr:uid="{00000000-0005-0000-0000-000057580000}"/>
    <cellStyle name="Normal 2 2 2 3 14 3 3" xfId="45399" xr:uid="{00000000-0005-0000-0000-000058580000}"/>
    <cellStyle name="Normal 2 2 2 3 14 3 4" xfId="35385" xr:uid="{00000000-0005-0000-0000-000059580000}"/>
    <cellStyle name="Normal 2 2 2 3 14 4" xfId="11955" xr:uid="{00000000-0005-0000-0000-00005A580000}"/>
    <cellStyle name="Normal 2 2 2 3 14 4 2" xfId="24556" xr:uid="{00000000-0005-0000-0000-00005B580000}"/>
    <cellStyle name="Normal 2 2 2 3 14 4 2 2" xfId="59772" xr:uid="{00000000-0005-0000-0000-00005C580000}"/>
    <cellStyle name="Normal 2 2 2 3 14 4 3" xfId="47175" xr:uid="{00000000-0005-0000-0000-00005D580000}"/>
    <cellStyle name="Normal 2 2 2 3 14 4 4" xfId="37161" xr:uid="{00000000-0005-0000-0000-00005E580000}"/>
    <cellStyle name="Normal 2 2 2 3 14 5" xfId="16320" xr:uid="{00000000-0005-0000-0000-00005F580000}"/>
    <cellStyle name="Normal 2 2 2 3 14 5 2" xfId="51536" xr:uid="{00000000-0005-0000-0000-000060580000}"/>
    <cellStyle name="Normal 2 2 2 3 14 5 3" xfId="28925" xr:uid="{00000000-0005-0000-0000-000061580000}"/>
    <cellStyle name="Normal 2 2 2 3 14 6" xfId="14542" xr:uid="{00000000-0005-0000-0000-000062580000}"/>
    <cellStyle name="Normal 2 2 2 3 14 6 2" xfId="49760" xr:uid="{00000000-0005-0000-0000-000063580000}"/>
    <cellStyle name="Normal 2 2 2 3 14 7" xfId="38939" xr:uid="{00000000-0005-0000-0000-000064580000}"/>
    <cellStyle name="Normal 2 2 2 3 14 8" xfId="27149" xr:uid="{00000000-0005-0000-0000-000065580000}"/>
    <cellStyle name="Normal 2 2 2 3 15" xfId="3985" xr:uid="{00000000-0005-0000-0000-000066580000}"/>
    <cellStyle name="Normal 2 2 2 3 15 2" xfId="16642" xr:uid="{00000000-0005-0000-0000-000067580000}"/>
    <cellStyle name="Normal 2 2 2 3 15 2 2" xfId="51858" xr:uid="{00000000-0005-0000-0000-000068580000}"/>
    <cellStyle name="Normal 2 2 2 3 15 2 3" xfId="29247" xr:uid="{00000000-0005-0000-0000-000069580000}"/>
    <cellStyle name="Normal 2 2 2 3 15 3" xfId="13088" xr:uid="{00000000-0005-0000-0000-00006A580000}"/>
    <cellStyle name="Normal 2 2 2 3 15 3 2" xfId="48306" xr:uid="{00000000-0005-0000-0000-00006B580000}"/>
    <cellStyle name="Normal 2 2 2 3 15 4" xfId="39261" xr:uid="{00000000-0005-0000-0000-00006C580000}"/>
    <cellStyle name="Normal 2 2 2 3 15 5" xfId="25695" xr:uid="{00000000-0005-0000-0000-00006D580000}"/>
    <cellStyle name="Normal 2 2 2 3 16" xfId="5466" xr:uid="{00000000-0005-0000-0000-00006E580000}"/>
    <cellStyle name="Normal 2 2 2 3 16 2" xfId="18096" xr:uid="{00000000-0005-0000-0000-00006F580000}"/>
    <cellStyle name="Normal 2 2 2 3 16 2 2" xfId="53312" xr:uid="{00000000-0005-0000-0000-000070580000}"/>
    <cellStyle name="Normal 2 2 2 3 16 3" xfId="40715" xr:uid="{00000000-0005-0000-0000-000071580000}"/>
    <cellStyle name="Normal 2 2 2 3 16 4" xfId="30701" xr:uid="{00000000-0005-0000-0000-000072580000}"/>
    <cellStyle name="Normal 2 2 2 3 17" xfId="6922" xr:uid="{00000000-0005-0000-0000-000073580000}"/>
    <cellStyle name="Normal 2 2 2 3 17 2" xfId="19550" xr:uid="{00000000-0005-0000-0000-000074580000}"/>
    <cellStyle name="Normal 2 2 2 3 17 2 2" xfId="54766" xr:uid="{00000000-0005-0000-0000-000075580000}"/>
    <cellStyle name="Normal 2 2 2 3 17 3" xfId="42169" xr:uid="{00000000-0005-0000-0000-000076580000}"/>
    <cellStyle name="Normal 2 2 2 3 17 4" xfId="32155" xr:uid="{00000000-0005-0000-0000-000077580000}"/>
    <cellStyle name="Normal 2 2 2 3 18" xfId="8704" xr:uid="{00000000-0005-0000-0000-000078580000}"/>
    <cellStyle name="Normal 2 2 2 3 18 2" xfId="21326" xr:uid="{00000000-0005-0000-0000-000079580000}"/>
    <cellStyle name="Normal 2 2 2 3 18 2 2" xfId="56542" xr:uid="{00000000-0005-0000-0000-00007A580000}"/>
    <cellStyle name="Normal 2 2 2 3 18 3" xfId="43945" xr:uid="{00000000-0005-0000-0000-00007B580000}"/>
    <cellStyle name="Normal 2 2 2 3 18 4" xfId="33931" xr:uid="{00000000-0005-0000-0000-00007C580000}"/>
    <cellStyle name="Normal 2 2 2 3 19" xfId="10570" xr:uid="{00000000-0005-0000-0000-00007D580000}"/>
    <cellStyle name="Normal 2 2 2 3 19 2" xfId="23181" xr:uid="{00000000-0005-0000-0000-00007E580000}"/>
    <cellStyle name="Normal 2 2 2 3 19 2 2" xfId="58397" xr:uid="{00000000-0005-0000-0000-00007F580000}"/>
    <cellStyle name="Normal 2 2 2 3 19 3" xfId="45800" xr:uid="{00000000-0005-0000-0000-000080580000}"/>
    <cellStyle name="Normal 2 2 2 3 19 4" xfId="35786" xr:uid="{00000000-0005-0000-0000-000081580000}"/>
    <cellStyle name="Normal 2 2 2 3 2" xfId="1102" xr:uid="{00000000-0005-0000-0000-000082580000}"/>
    <cellStyle name="Normal 2 2 2 3 2 2" xfId="1103" xr:uid="{00000000-0005-0000-0000-000083580000}"/>
    <cellStyle name="Normal 2 2 2 3 2_District Target Attainment" xfId="1104" xr:uid="{00000000-0005-0000-0000-000084580000}"/>
    <cellStyle name="Normal 2 2 2 3 20" xfId="14865" xr:uid="{00000000-0005-0000-0000-000085580000}"/>
    <cellStyle name="Normal 2 2 2 3 20 2" xfId="50082" xr:uid="{00000000-0005-0000-0000-000086580000}"/>
    <cellStyle name="Normal 2 2 2 3 20 3" xfId="27471" xr:uid="{00000000-0005-0000-0000-000087580000}"/>
    <cellStyle name="Normal 2 2 2 3 21" xfId="12279" xr:uid="{00000000-0005-0000-0000-000088580000}"/>
    <cellStyle name="Normal 2 2 2 3 21 2" xfId="47497" xr:uid="{00000000-0005-0000-0000-000089580000}"/>
    <cellStyle name="Normal 2 2 2 3 22" xfId="37484" xr:uid="{00000000-0005-0000-0000-00008A580000}"/>
    <cellStyle name="Normal 2 2 2 3 23" xfId="24886" xr:uid="{00000000-0005-0000-0000-00008B580000}"/>
    <cellStyle name="Normal 2 2 2 3 24" xfId="60099" xr:uid="{00000000-0005-0000-0000-00008C580000}"/>
    <cellStyle name="Normal 2 2 2 3 3" xfId="1105" xr:uid="{00000000-0005-0000-0000-00008D580000}"/>
    <cellStyle name="Normal 2 2 2 3 3 10" xfId="6996" xr:uid="{00000000-0005-0000-0000-00008E580000}"/>
    <cellStyle name="Normal 2 2 2 3 3 10 2" xfId="19622" xr:uid="{00000000-0005-0000-0000-00008F580000}"/>
    <cellStyle name="Normal 2 2 2 3 3 10 2 2" xfId="54838" xr:uid="{00000000-0005-0000-0000-000090580000}"/>
    <cellStyle name="Normal 2 2 2 3 3 10 3" xfId="42241" xr:uid="{00000000-0005-0000-0000-000091580000}"/>
    <cellStyle name="Normal 2 2 2 3 3 10 4" xfId="32227" xr:uid="{00000000-0005-0000-0000-000092580000}"/>
    <cellStyle name="Normal 2 2 2 3 3 11" xfId="8777" xr:uid="{00000000-0005-0000-0000-000093580000}"/>
    <cellStyle name="Normal 2 2 2 3 3 11 2" xfId="21398" xr:uid="{00000000-0005-0000-0000-000094580000}"/>
    <cellStyle name="Normal 2 2 2 3 3 11 2 2" xfId="56614" xr:uid="{00000000-0005-0000-0000-000095580000}"/>
    <cellStyle name="Normal 2 2 2 3 3 11 3" xfId="44017" xr:uid="{00000000-0005-0000-0000-000096580000}"/>
    <cellStyle name="Normal 2 2 2 3 3 11 4" xfId="34003" xr:uid="{00000000-0005-0000-0000-000097580000}"/>
    <cellStyle name="Normal 2 2 2 3 3 12" xfId="10571" xr:uid="{00000000-0005-0000-0000-000098580000}"/>
    <cellStyle name="Normal 2 2 2 3 3 12 2" xfId="23182" xr:uid="{00000000-0005-0000-0000-000099580000}"/>
    <cellStyle name="Normal 2 2 2 3 3 12 2 2" xfId="58398" xr:uid="{00000000-0005-0000-0000-00009A580000}"/>
    <cellStyle name="Normal 2 2 2 3 3 12 3" xfId="45801" xr:uid="{00000000-0005-0000-0000-00009B580000}"/>
    <cellStyle name="Normal 2 2 2 3 3 12 4" xfId="35787" xr:uid="{00000000-0005-0000-0000-00009C580000}"/>
    <cellStyle name="Normal 2 2 2 3 3 13" xfId="14937" xr:uid="{00000000-0005-0000-0000-00009D580000}"/>
    <cellStyle name="Normal 2 2 2 3 3 13 2" xfId="50154" xr:uid="{00000000-0005-0000-0000-00009E580000}"/>
    <cellStyle name="Normal 2 2 2 3 3 13 3" xfId="27543" xr:uid="{00000000-0005-0000-0000-00009F580000}"/>
    <cellStyle name="Normal 2 2 2 3 3 14" xfId="12351" xr:uid="{00000000-0005-0000-0000-0000A0580000}"/>
    <cellStyle name="Normal 2 2 2 3 3 14 2" xfId="47569" xr:uid="{00000000-0005-0000-0000-0000A1580000}"/>
    <cellStyle name="Normal 2 2 2 3 3 15" xfId="37556" xr:uid="{00000000-0005-0000-0000-0000A2580000}"/>
    <cellStyle name="Normal 2 2 2 3 3 16" xfId="24958" xr:uid="{00000000-0005-0000-0000-0000A3580000}"/>
    <cellStyle name="Normal 2 2 2 3 3 17" xfId="60171" xr:uid="{00000000-0005-0000-0000-0000A4580000}"/>
    <cellStyle name="Normal 2 2 2 3 3 2" xfId="1106" xr:uid="{00000000-0005-0000-0000-0000A5580000}"/>
    <cellStyle name="Normal 2 2 2 3 3 2 10" xfId="10572" xr:uid="{00000000-0005-0000-0000-0000A6580000}"/>
    <cellStyle name="Normal 2 2 2 3 3 2 10 2" xfId="23183" xr:uid="{00000000-0005-0000-0000-0000A7580000}"/>
    <cellStyle name="Normal 2 2 2 3 3 2 10 2 2" xfId="58399" xr:uid="{00000000-0005-0000-0000-0000A8580000}"/>
    <cellStyle name="Normal 2 2 2 3 3 2 10 3" xfId="45802" xr:uid="{00000000-0005-0000-0000-0000A9580000}"/>
    <cellStyle name="Normal 2 2 2 3 3 2 10 4" xfId="35788" xr:uid="{00000000-0005-0000-0000-0000AA580000}"/>
    <cellStyle name="Normal 2 2 2 3 3 2 11" xfId="15092" xr:uid="{00000000-0005-0000-0000-0000AB580000}"/>
    <cellStyle name="Normal 2 2 2 3 3 2 11 2" xfId="50308" xr:uid="{00000000-0005-0000-0000-0000AC580000}"/>
    <cellStyle name="Normal 2 2 2 3 3 2 11 3" xfId="27697" xr:uid="{00000000-0005-0000-0000-0000AD580000}"/>
    <cellStyle name="Normal 2 2 2 3 3 2 12" xfId="12505" xr:uid="{00000000-0005-0000-0000-0000AE580000}"/>
    <cellStyle name="Normal 2 2 2 3 3 2 12 2" xfId="47723" xr:uid="{00000000-0005-0000-0000-0000AF580000}"/>
    <cellStyle name="Normal 2 2 2 3 3 2 13" xfId="37711" xr:uid="{00000000-0005-0000-0000-0000B0580000}"/>
    <cellStyle name="Normal 2 2 2 3 3 2 14" xfId="25112" xr:uid="{00000000-0005-0000-0000-0000B1580000}"/>
    <cellStyle name="Normal 2 2 2 3 3 2 15" xfId="60325" xr:uid="{00000000-0005-0000-0000-0000B2580000}"/>
    <cellStyle name="Normal 2 2 2 3 3 2 2" xfId="3228" xr:uid="{00000000-0005-0000-0000-0000B3580000}"/>
    <cellStyle name="Normal 2 2 2 3 3 2 2 10" xfId="25596" xr:uid="{00000000-0005-0000-0000-0000B4580000}"/>
    <cellStyle name="Normal 2 2 2 3 3 2 2 11" xfId="61131" xr:uid="{00000000-0005-0000-0000-0000B5580000}"/>
    <cellStyle name="Normal 2 2 2 3 3 2 2 2" xfId="5028" xr:uid="{00000000-0005-0000-0000-0000B6580000}"/>
    <cellStyle name="Normal 2 2 2 3 3 2 2 2 2" xfId="17674" xr:uid="{00000000-0005-0000-0000-0000B7580000}"/>
    <cellStyle name="Normal 2 2 2 3 3 2 2 2 2 2" xfId="52890" xr:uid="{00000000-0005-0000-0000-0000B8580000}"/>
    <cellStyle name="Normal 2 2 2 3 3 2 2 2 2 3" xfId="30279" xr:uid="{00000000-0005-0000-0000-0000B9580000}"/>
    <cellStyle name="Normal 2 2 2 3 3 2 2 2 3" xfId="14120" xr:uid="{00000000-0005-0000-0000-0000BA580000}"/>
    <cellStyle name="Normal 2 2 2 3 3 2 2 2 3 2" xfId="49338" xr:uid="{00000000-0005-0000-0000-0000BB580000}"/>
    <cellStyle name="Normal 2 2 2 3 3 2 2 2 4" xfId="40293" xr:uid="{00000000-0005-0000-0000-0000BC580000}"/>
    <cellStyle name="Normal 2 2 2 3 3 2 2 2 5" xfId="26727" xr:uid="{00000000-0005-0000-0000-0000BD580000}"/>
    <cellStyle name="Normal 2 2 2 3 3 2 2 3" xfId="6498" xr:uid="{00000000-0005-0000-0000-0000BE580000}"/>
    <cellStyle name="Normal 2 2 2 3 3 2 2 3 2" xfId="19128" xr:uid="{00000000-0005-0000-0000-0000BF580000}"/>
    <cellStyle name="Normal 2 2 2 3 3 2 2 3 2 2" xfId="54344" xr:uid="{00000000-0005-0000-0000-0000C0580000}"/>
    <cellStyle name="Normal 2 2 2 3 3 2 2 3 3" xfId="41747" xr:uid="{00000000-0005-0000-0000-0000C1580000}"/>
    <cellStyle name="Normal 2 2 2 3 3 2 2 3 4" xfId="31733" xr:uid="{00000000-0005-0000-0000-0000C2580000}"/>
    <cellStyle name="Normal 2 2 2 3 3 2 2 4" xfId="7957" xr:uid="{00000000-0005-0000-0000-0000C3580000}"/>
    <cellStyle name="Normal 2 2 2 3 3 2 2 4 2" xfId="20582" xr:uid="{00000000-0005-0000-0000-0000C4580000}"/>
    <cellStyle name="Normal 2 2 2 3 3 2 2 4 2 2" xfId="55798" xr:uid="{00000000-0005-0000-0000-0000C5580000}"/>
    <cellStyle name="Normal 2 2 2 3 3 2 2 4 3" xfId="43201" xr:uid="{00000000-0005-0000-0000-0000C6580000}"/>
    <cellStyle name="Normal 2 2 2 3 3 2 2 4 4" xfId="33187" xr:uid="{00000000-0005-0000-0000-0000C7580000}"/>
    <cellStyle name="Normal 2 2 2 3 3 2 2 5" xfId="9738" xr:uid="{00000000-0005-0000-0000-0000C8580000}"/>
    <cellStyle name="Normal 2 2 2 3 3 2 2 5 2" xfId="22358" xr:uid="{00000000-0005-0000-0000-0000C9580000}"/>
    <cellStyle name="Normal 2 2 2 3 3 2 2 5 2 2" xfId="57574" xr:uid="{00000000-0005-0000-0000-0000CA580000}"/>
    <cellStyle name="Normal 2 2 2 3 3 2 2 5 3" xfId="44977" xr:uid="{00000000-0005-0000-0000-0000CB580000}"/>
    <cellStyle name="Normal 2 2 2 3 3 2 2 5 4" xfId="34963" xr:uid="{00000000-0005-0000-0000-0000CC580000}"/>
    <cellStyle name="Normal 2 2 2 3 3 2 2 6" xfId="11531" xr:uid="{00000000-0005-0000-0000-0000CD580000}"/>
    <cellStyle name="Normal 2 2 2 3 3 2 2 6 2" xfId="24134" xr:uid="{00000000-0005-0000-0000-0000CE580000}"/>
    <cellStyle name="Normal 2 2 2 3 3 2 2 6 2 2" xfId="59350" xr:uid="{00000000-0005-0000-0000-0000CF580000}"/>
    <cellStyle name="Normal 2 2 2 3 3 2 2 6 3" xfId="46753" xr:uid="{00000000-0005-0000-0000-0000D0580000}"/>
    <cellStyle name="Normal 2 2 2 3 3 2 2 6 4" xfId="36739" xr:uid="{00000000-0005-0000-0000-0000D1580000}"/>
    <cellStyle name="Normal 2 2 2 3 3 2 2 7" xfId="15898" xr:uid="{00000000-0005-0000-0000-0000D2580000}"/>
    <cellStyle name="Normal 2 2 2 3 3 2 2 7 2" xfId="51114" xr:uid="{00000000-0005-0000-0000-0000D3580000}"/>
    <cellStyle name="Normal 2 2 2 3 3 2 2 7 3" xfId="28503" xr:uid="{00000000-0005-0000-0000-0000D4580000}"/>
    <cellStyle name="Normal 2 2 2 3 3 2 2 8" xfId="12989" xr:uid="{00000000-0005-0000-0000-0000D5580000}"/>
    <cellStyle name="Normal 2 2 2 3 3 2 2 8 2" xfId="48207" xr:uid="{00000000-0005-0000-0000-0000D6580000}"/>
    <cellStyle name="Normal 2 2 2 3 3 2 2 9" xfId="38517" xr:uid="{00000000-0005-0000-0000-0000D7580000}"/>
    <cellStyle name="Normal 2 2 2 3 3 2 3" xfId="3557" xr:uid="{00000000-0005-0000-0000-0000D8580000}"/>
    <cellStyle name="Normal 2 2 2 3 3 2 3 10" xfId="27052" xr:uid="{00000000-0005-0000-0000-0000D9580000}"/>
    <cellStyle name="Normal 2 2 2 3 3 2 3 11" xfId="61456" xr:uid="{00000000-0005-0000-0000-0000DA580000}"/>
    <cellStyle name="Normal 2 2 2 3 3 2 3 2" xfId="5353" xr:uid="{00000000-0005-0000-0000-0000DB580000}"/>
    <cellStyle name="Normal 2 2 2 3 3 2 3 2 2" xfId="17999" xr:uid="{00000000-0005-0000-0000-0000DC580000}"/>
    <cellStyle name="Normal 2 2 2 3 3 2 3 2 2 2" xfId="53215" xr:uid="{00000000-0005-0000-0000-0000DD580000}"/>
    <cellStyle name="Normal 2 2 2 3 3 2 3 2 3" xfId="40618" xr:uid="{00000000-0005-0000-0000-0000DE580000}"/>
    <cellStyle name="Normal 2 2 2 3 3 2 3 2 4" xfId="30604" xr:uid="{00000000-0005-0000-0000-0000DF580000}"/>
    <cellStyle name="Normal 2 2 2 3 3 2 3 3" xfId="6823" xr:uid="{00000000-0005-0000-0000-0000E0580000}"/>
    <cellStyle name="Normal 2 2 2 3 3 2 3 3 2" xfId="19453" xr:uid="{00000000-0005-0000-0000-0000E1580000}"/>
    <cellStyle name="Normal 2 2 2 3 3 2 3 3 2 2" xfId="54669" xr:uid="{00000000-0005-0000-0000-0000E2580000}"/>
    <cellStyle name="Normal 2 2 2 3 3 2 3 3 3" xfId="42072" xr:uid="{00000000-0005-0000-0000-0000E3580000}"/>
    <cellStyle name="Normal 2 2 2 3 3 2 3 3 4" xfId="32058" xr:uid="{00000000-0005-0000-0000-0000E4580000}"/>
    <cellStyle name="Normal 2 2 2 3 3 2 3 4" xfId="8282" xr:uid="{00000000-0005-0000-0000-0000E5580000}"/>
    <cellStyle name="Normal 2 2 2 3 3 2 3 4 2" xfId="20907" xr:uid="{00000000-0005-0000-0000-0000E6580000}"/>
    <cellStyle name="Normal 2 2 2 3 3 2 3 4 2 2" xfId="56123" xr:uid="{00000000-0005-0000-0000-0000E7580000}"/>
    <cellStyle name="Normal 2 2 2 3 3 2 3 4 3" xfId="43526" xr:uid="{00000000-0005-0000-0000-0000E8580000}"/>
    <cellStyle name="Normal 2 2 2 3 3 2 3 4 4" xfId="33512" xr:uid="{00000000-0005-0000-0000-0000E9580000}"/>
    <cellStyle name="Normal 2 2 2 3 3 2 3 5" xfId="10063" xr:uid="{00000000-0005-0000-0000-0000EA580000}"/>
    <cellStyle name="Normal 2 2 2 3 3 2 3 5 2" xfId="22683" xr:uid="{00000000-0005-0000-0000-0000EB580000}"/>
    <cellStyle name="Normal 2 2 2 3 3 2 3 5 2 2" xfId="57899" xr:uid="{00000000-0005-0000-0000-0000EC580000}"/>
    <cellStyle name="Normal 2 2 2 3 3 2 3 5 3" xfId="45302" xr:uid="{00000000-0005-0000-0000-0000ED580000}"/>
    <cellStyle name="Normal 2 2 2 3 3 2 3 5 4" xfId="35288" xr:uid="{00000000-0005-0000-0000-0000EE580000}"/>
    <cellStyle name="Normal 2 2 2 3 3 2 3 6" xfId="11856" xr:uid="{00000000-0005-0000-0000-0000EF580000}"/>
    <cellStyle name="Normal 2 2 2 3 3 2 3 6 2" xfId="24459" xr:uid="{00000000-0005-0000-0000-0000F0580000}"/>
    <cellStyle name="Normal 2 2 2 3 3 2 3 6 2 2" xfId="59675" xr:uid="{00000000-0005-0000-0000-0000F1580000}"/>
    <cellStyle name="Normal 2 2 2 3 3 2 3 6 3" xfId="47078" xr:uid="{00000000-0005-0000-0000-0000F2580000}"/>
    <cellStyle name="Normal 2 2 2 3 3 2 3 6 4" xfId="37064" xr:uid="{00000000-0005-0000-0000-0000F3580000}"/>
    <cellStyle name="Normal 2 2 2 3 3 2 3 7" xfId="16223" xr:uid="{00000000-0005-0000-0000-0000F4580000}"/>
    <cellStyle name="Normal 2 2 2 3 3 2 3 7 2" xfId="51439" xr:uid="{00000000-0005-0000-0000-0000F5580000}"/>
    <cellStyle name="Normal 2 2 2 3 3 2 3 7 3" xfId="28828" xr:uid="{00000000-0005-0000-0000-0000F6580000}"/>
    <cellStyle name="Normal 2 2 2 3 3 2 3 8" xfId="14445" xr:uid="{00000000-0005-0000-0000-0000F7580000}"/>
    <cellStyle name="Normal 2 2 2 3 3 2 3 8 2" xfId="49663" xr:uid="{00000000-0005-0000-0000-0000F8580000}"/>
    <cellStyle name="Normal 2 2 2 3 3 2 3 9" xfId="38842" xr:uid="{00000000-0005-0000-0000-0000F9580000}"/>
    <cellStyle name="Normal 2 2 2 3 3 2 4" xfId="2719" xr:uid="{00000000-0005-0000-0000-0000FA580000}"/>
    <cellStyle name="Normal 2 2 2 3 3 2 4 10" xfId="26243" xr:uid="{00000000-0005-0000-0000-0000FB580000}"/>
    <cellStyle name="Normal 2 2 2 3 3 2 4 11" xfId="60647" xr:uid="{00000000-0005-0000-0000-0000FC580000}"/>
    <cellStyle name="Normal 2 2 2 3 3 2 4 2" xfId="4544" xr:uid="{00000000-0005-0000-0000-0000FD580000}"/>
    <cellStyle name="Normal 2 2 2 3 3 2 4 2 2" xfId="17190" xr:uid="{00000000-0005-0000-0000-0000FE580000}"/>
    <cellStyle name="Normal 2 2 2 3 3 2 4 2 2 2" xfId="52406" xr:uid="{00000000-0005-0000-0000-0000FF580000}"/>
    <cellStyle name="Normal 2 2 2 3 3 2 4 2 3" xfId="39809" xr:uid="{00000000-0005-0000-0000-000000590000}"/>
    <cellStyle name="Normal 2 2 2 3 3 2 4 2 4" xfId="29795" xr:uid="{00000000-0005-0000-0000-000001590000}"/>
    <cellStyle name="Normal 2 2 2 3 3 2 4 3" xfId="6014" xr:uid="{00000000-0005-0000-0000-000002590000}"/>
    <cellStyle name="Normal 2 2 2 3 3 2 4 3 2" xfId="18644" xr:uid="{00000000-0005-0000-0000-000003590000}"/>
    <cellStyle name="Normal 2 2 2 3 3 2 4 3 2 2" xfId="53860" xr:uid="{00000000-0005-0000-0000-000004590000}"/>
    <cellStyle name="Normal 2 2 2 3 3 2 4 3 3" xfId="41263" xr:uid="{00000000-0005-0000-0000-000005590000}"/>
    <cellStyle name="Normal 2 2 2 3 3 2 4 3 4" xfId="31249" xr:uid="{00000000-0005-0000-0000-000006590000}"/>
    <cellStyle name="Normal 2 2 2 3 3 2 4 4" xfId="7473" xr:uid="{00000000-0005-0000-0000-000007590000}"/>
    <cellStyle name="Normal 2 2 2 3 3 2 4 4 2" xfId="20098" xr:uid="{00000000-0005-0000-0000-000008590000}"/>
    <cellStyle name="Normal 2 2 2 3 3 2 4 4 2 2" xfId="55314" xr:uid="{00000000-0005-0000-0000-000009590000}"/>
    <cellStyle name="Normal 2 2 2 3 3 2 4 4 3" xfId="42717" xr:uid="{00000000-0005-0000-0000-00000A590000}"/>
    <cellStyle name="Normal 2 2 2 3 3 2 4 4 4" xfId="32703" xr:uid="{00000000-0005-0000-0000-00000B590000}"/>
    <cellStyle name="Normal 2 2 2 3 3 2 4 5" xfId="9254" xr:uid="{00000000-0005-0000-0000-00000C590000}"/>
    <cellStyle name="Normal 2 2 2 3 3 2 4 5 2" xfId="21874" xr:uid="{00000000-0005-0000-0000-00000D590000}"/>
    <cellStyle name="Normal 2 2 2 3 3 2 4 5 2 2" xfId="57090" xr:uid="{00000000-0005-0000-0000-00000E590000}"/>
    <cellStyle name="Normal 2 2 2 3 3 2 4 5 3" xfId="44493" xr:uid="{00000000-0005-0000-0000-00000F590000}"/>
    <cellStyle name="Normal 2 2 2 3 3 2 4 5 4" xfId="34479" xr:uid="{00000000-0005-0000-0000-000010590000}"/>
    <cellStyle name="Normal 2 2 2 3 3 2 4 6" xfId="11047" xr:uid="{00000000-0005-0000-0000-000011590000}"/>
    <cellStyle name="Normal 2 2 2 3 3 2 4 6 2" xfId="23650" xr:uid="{00000000-0005-0000-0000-000012590000}"/>
    <cellStyle name="Normal 2 2 2 3 3 2 4 6 2 2" xfId="58866" xr:uid="{00000000-0005-0000-0000-000013590000}"/>
    <cellStyle name="Normal 2 2 2 3 3 2 4 6 3" xfId="46269" xr:uid="{00000000-0005-0000-0000-000014590000}"/>
    <cellStyle name="Normal 2 2 2 3 3 2 4 6 4" xfId="36255" xr:uid="{00000000-0005-0000-0000-000015590000}"/>
    <cellStyle name="Normal 2 2 2 3 3 2 4 7" xfId="15414" xr:uid="{00000000-0005-0000-0000-000016590000}"/>
    <cellStyle name="Normal 2 2 2 3 3 2 4 7 2" xfId="50630" xr:uid="{00000000-0005-0000-0000-000017590000}"/>
    <cellStyle name="Normal 2 2 2 3 3 2 4 7 3" xfId="28019" xr:uid="{00000000-0005-0000-0000-000018590000}"/>
    <cellStyle name="Normal 2 2 2 3 3 2 4 8" xfId="13636" xr:uid="{00000000-0005-0000-0000-000019590000}"/>
    <cellStyle name="Normal 2 2 2 3 3 2 4 8 2" xfId="48854" xr:uid="{00000000-0005-0000-0000-00001A590000}"/>
    <cellStyle name="Normal 2 2 2 3 3 2 4 9" xfId="38033" xr:uid="{00000000-0005-0000-0000-00001B590000}"/>
    <cellStyle name="Normal 2 2 2 3 3 2 5" xfId="3882" xr:uid="{00000000-0005-0000-0000-00001C590000}"/>
    <cellStyle name="Normal 2 2 2 3 3 2 5 2" xfId="8605" xr:uid="{00000000-0005-0000-0000-00001D590000}"/>
    <cellStyle name="Normal 2 2 2 3 3 2 5 2 2" xfId="21230" xr:uid="{00000000-0005-0000-0000-00001E590000}"/>
    <cellStyle name="Normal 2 2 2 3 3 2 5 2 2 2" xfId="56446" xr:uid="{00000000-0005-0000-0000-00001F590000}"/>
    <cellStyle name="Normal 2 2 2 3 3 2 5 2 3" xfId="43849" xr:uid="{00000000-0005-0000-0000-000020590000}"/>
    <cellStyle name="Normal 2 2 2 3 3 2 5 2 4" xfId="33835" xr:uid="{00000000-0005-0000-0000-000021590000}"/>
    <cellStyle name="Normal 2 2 2 3 3 2 5 3" xfId="10386" xr:uid="{00000000-0005-0000-0000-000022590000}"/>
    <cellStyle name="Normal 2 2 2 3 3 2 5 3 2" xfId="23006" xr:uid="{00000000-0005-0000-0000-000023590000}"/>
    <cellStyle name="Normal 2 2 2 3 3 2 5 3 2 2" xfId="58222" xr:uid="{00000000-0005-0000-0000-000024590000}"/>
    <cellStyle name="Normal 2 2 2 3 3 2 5 3 3" xfId="45625" xr:uid="{00000000-0005-0000-0000-000025590000}"/>
    <cellStyle name="Normal 2 2 2 3 3 2 5 3 4" xfId="35611" xr:uid="{00000000-0005-0000-0000-000026590000}"/>
    <cellStyle name="Normal 2 2 2 3 3 2 5 4" xfId="12181" xr:uid="{00000000-0005-0000-0000-000027590000}"/>
    <cellStyle name="Normal 2 2 2 3 3 2 5 4 2" xfId="24782" xr:uid="{00000000-0005-0000-0000-000028590000}"/>
    <cellStyle name="Normal 2 2 2 3 3 2 5 4 2 2" xfId="59998" xr:uid="{00000000-0005-0000-0000-000029590000}"/>
    <cellStyle name="Normal 2 2 2 3 3 2 5 4 3" xfId="47401" xr:uid="{00000000-0005-0000-0000-00002A590000}"/>
    <cellStyle name="Normal 2 2 2 3 3 2 5 4 4" xfId="37387" xr:uid="{00000000-0005-0000-0000-00002B590000}"/>
    <cellStyle name="Normal 2 2 2 3 3 2 5 5" xfId="16546" xr:uid="{00000000-0005-0000-0000-00002C590000}"/>
    <cellStyle name="Normal 2 2 2 3 3 2 5 5 2" xfId="51762" xr:uid="{00000000-0005-0000-0000-00002D590000}"/>
    <cellStyle name="Normal 2 2 2 3 3 2 5 5 3" xfId="29151" xr:uid="{00000000-0005-0000-0000-00002E590000}"/>
    <cellStyle name="Normal 2 2 2 3 3 2 5 6" xfId="14768" xr:uid="{00000000-0005-0000-0000-00002F590000}"/>
    <cellStyle name="Normal 2 2 2 3 3 2 5 6 2" xfId="49986" xr:uid="{00000000-0005-0000-0000-000030590000}"/>
    <cellStyle name="Normal 2 2 2 3 3 2 5 7" xfId="39165" xr:uid="{00000000-0005-0000-0000-000031590000}"/>
    <cellStyle name="Normal 2 2 2 3 3 2 5 8" xfId="27375" xr:uid="{00000000-0005-0000-0000-000032590000}"/>
    <cellStyle name="Normal 2 2 2 3 3 2 6" xfId="4222" xr:uid="{00000000-0005-0000-0000-000033590000}"/>
    <cellStyle name="Normal 2 2 2 3 3 2 6 2" xfId="16868" xr:uid="{00000000-0005-0000-0000-000034590000}"/>
    <cellStyle name="Normal 2 2 2 3 3 2 6 2 2" xfId="52084" xr:uid="{00000000-0005-0000-0000-000035590000}"/>
    <cellStyle name="Normal 2 2 2 3 3 2 6 2 3" xfId="29473" xr:uid="{00000000-0005-0000-0000-000036590000}"/>
    <cellStyle name="Normal 2 2 2 3 3 2 6 3" xfId="13314" xr:uid="{00000000-0005-0000-0000-000037590000}"/>
    <cellStyle name="Normal 2 2 2 3 3 2 6 3 2" xfId="48532" xr:uid="{00000000-0005-0000-0000-000038590000}"/>
    <cellStyle name="Normal 2 2 2 3 3 2 6 4" xfId="39487" xr:uid="{00000000-0005-0000-0000-000039590000}"/>
    <cellStyle name="Normal 2 2 2 3 3 2 6 5" xfId="25921" xr:uid="{00000000-0005-0000-0000-00003A590000}"/>
    <cellStyle name="Normal 2 2 2 3 3 2 7" xfId="5692" xr:uid="{00000000-0005-0000-0000-00003B590000}"/>
    <cellStyle name="Normal 2 2 2 3 3 2 7 2" xfId="18322" xr:uid="{00000000-0005-0000-0000-00003C590000}"/>
    <cellStyle name="Normal 2 2 2 3 3 2 7 2 2" xfId="53538" xr:uid="{00000000-0005-0000-0000-00003D590000}"/>
    <cellStyle name="Normal 2 2 2 3 3 2 7 3" xfId="40941" xr:uid="{00000000-0005-0000-0000-00003E590000}"/>
    <cellStyle name="Normal 2 2 2 3 3 2 7 4" xfId="30927" xr:uid="{00000000-0005-0000-0000-00003F590000}"/>
    <cellStyle name="Normal 2 2 2 3 3 2 8" xfId="7151" xr:uid="{00000000-0005-0000-0000-000040590000}"/>
    <cellStyle name="Normal 2 2 2 3 3 2 8 2" xfId="19776" xr:uid="{00000000-0005-0000-0000-000041590000}"/>
    <cellStyle name="Normal 2 2 2 3 3 2 8 2 2" xfId="54992" xr:uid="{00000000-0005-0000-0000-000042590000}"/>
    <cellStyle name="Normal 2 2 2 3 3 2 8 3" xfId="42395" xr:uid="{00000000-0005-0000-0000-000043590000}"/>
    <cellStyle name="Normal 2 2 2 3 3 2 8 4" xfId="32381" xr:uid="{00000000-0005-0000-0000-000044590000}"/>
    <cellStyle name="Normal 2 2 2 3 3 2 9" xfId="8932" xr:uid="{00000000-0005-0000-0000-000045590000}"/>
    <cellStyle name="Normal 2 2 2 3 3 2 9 2" xfId="21552" xr:uid="{00000000-0005-0000-0000-000046590000}"/>
    <cellStyle name="Normal 2 2 2 3 3 2 9 2 2" xfId="56768" xr:uid="{00000000-0005-0000-0000-000047590000}"/>
    <cellStyle name="Normal 2 2 2 3 3 2 9 3" xfId="44171" xr:uid="{00000000-0005-0000-0000-000048590000}"/>
    <cellStyle name="Normal 2 2 2 3 3 2 9 4" xfId="34157" xr:uid="{00000000-0005-0000-0000-000049590000}"/>
    <cellStyle name="Normal 2 2 2 3 3 3" xfId="3068" xr:uid="{00000000-0005-0000-0000-00004A590000}"/>
    <cellStyle name="Normal 2 2 2 3 3 3 10" xfId="25439" xr:uid="{00000000-0005-0000-0000-00004B590000}"/>
    <cellStyle name="Normal 2 2 2 3 3 3 11" xfId="60974" xr:uid="{00000000-0005-0000-0000-00004C590000}"/>
    <cellStyle name="Normal 2 2 2 3 3 3 2" xfId="4871" xr:uid="{00000000-0005-0000-0000-00004D590000}"/>
    <cellStyle name="Normal 2 2 2 3 3 3 2 2" xfId="17517" xr:uid="{00000000-0005-0000-0000-00004E590000}"/>
    <cellStyle name="Normal 2 2 2 3 3 3 2 2 2" xfId="52733" xr:uid="{00000000-0005-0000-0000-00004F590000}"/>
    <cellStyle name="Normal 2 2 2 3 3 3 2 2 3" xfId="30122" xr:uid="{00000000-0005-0000-0000-000050590000}"/>
    <cellStyle name="Normal 2 2 2 3 3 3 2 3" xfId="13963" xr:uid="{00000000-0005-0000-0000-000051590000}"/>
    <cellStyle name="Normal 2 2 2 3 3 3 2 3 2" xfId="49181" xr:uid="{00000000-0005-0000-0000-000052590000}"/>
    <cellStyle name="Normal 2 2 2 3 3 3 2 4" xfId="40136" xr:uid="{00000000-0005-0000-0000-000053590000}"/>
    <cellStyle name="Normal 2 2 2 3 3 3 2 5" xfId="26570" xr:uid="{00000000-0005-0000-0000-000054590000}"/>
    <cellStyle name="Normal 2 2 2 3 3 3 3" xfId="6341" xr:uid="{00000000-0005-0000-0000-000055590000}"/>
    <cellStyle name="Normal 2 2 2 3 3 3 3 2" xfId="18971" xr:uid="{00000000-0005-0000-0000-000056590000}"/>
    <cellStyle name="Normal 2 2 2 3 3 3 3 2 2" xfId="54187" xr:uid="{00000000-0005-0000-0000-000057590000}"/>
    <cellStyle name="Normal 2 2 2 3 3 3 3 3" xfId="41590" xr:uid="{00000000-0005-0000-0000-000058590000}"/>
    <cellStyle name="Normal 2 2 2 3 3 3 3 4" xfId="31576" xr:uid="{00000000-0005-0000-0000-000059590000}"/>
    <cellStyle name="Normal 2 2 2 3 3 3 4" xfId="7800" xr:uid="{00000000-0005-0000-0000-00005A590000}"/>
    <cellStyle name="Normal 2 2 2 3 3 3 4 2" xfId="20425" xr:uid="{00000000-0005-0000-0000-00005B590000}"/>
    <cellStyle name="Normal 2 2 2 3 3 3 4 2 2" xfId="55641" xr:uid="{00000000-0005-0000-0000-00005C590000}"/>
    <cellStyle name="Normal 2 2 2 3 3 3 4 3" xfId="43044" xr:uid="{00000000-0005-0000-0000-00005D590000}"/>
    <cellStyle name="Normal 2 2 2 3 3 3 4 4" xfId="33030" xr:uid="{00000000-0005-0000-0000-00005E590000}"/>
    <cellStyle name="Normal 2 2 2 3 3 3 5" xfId="9581" xr:uid="{00000000-0005-0000-0000-00005F590000}"/>
    <cellStyle name="Normal 2 2 2 3 3 3 5 2" xfId="22201" xr:uid="{00000000-0005-0000-0000-000060590000}"/>
    <cellStyle name="Normal 2 2 2 3 3 3 5 2 2" xfId="57417" xr:uid="{00000000-0005-0000-0000-000061590000}"/>
    <cellStyle name="Normal 2 2 2 3 3 3 5 3" xfId="44820" xr:uid="{00000000-0005-0000-0000-000062590000}"/>
    <cellStyle name="Normal 2 2 2 3 3 3 5 4" xfId="34806" xr:uid="{00000000-0005-0000-0000-000063590000}"/>
    <cellStyle name="Normal 2 2 2 3 3 3 6" xfId="11374" xr:uid="{00000000-0005-0000-0000-000064590000}"/>
    <cellStyle name="Normal 2 2 2 3 3 3 6 2" xfId="23977" xr:uid="{00000000-0005-0000-0000-000065590000}"/>
    <cellStyle name="Normal 2 2 2 3 3 3 6 2 2" xfId="59193" xr:uid="{00000000-0005-0000-0000-000066590000}"/>
    <cellStyle name="Normal 2 2 2 3 3 3 6 3" xfId="46596" xr:uid="{00000000-0005-0000-0000-000067590000}"/>
    <cellStyle name="Normal 2 2 2 3 3 3 6 4" xfId="36582" xr:uid="{00000000-0005-0000-0000-000068590000}"/>
    <cellStyle name="Normal 2 2 2 3 3 3 7" xfId="15741" xr:uid="{00000000-0005-0000-0000-000069590000}"/>
    <cellStyle name="Normal 2 2 2 3 3 3 7 2" xfId="50957" xr:uid="{00000000-0005-0000-0000-00006A590000}"/>
    <cellStyle name="Normal 2 2 2 3 3 3 7 3" xfId="28346" xr:uid="{00000000-0005-0000-0000-00006B590000}"/>
    <cellStyle name="Normal 2 2 2 3 3 3 8" xfId="12832" xr:uid="{00000000-0005-0000-0000-00006C590000}"/>
    <cellStyle name="Normal 2 2 2 3 3 3 8 2" xfId="48050" xr:uid="{00000000-0005-0000-0000-00006D590000}"/>
    <cellStyle name="Normal 2 2 2 3 3 3 9" xfId="38360" xr:uid="{00000000-0005-0000-0000-00006E590000}"/>
    <cellStyle name="Normal 2 2 2 3 3 4" xfId="2895" xr:uid="{00000000-0005-0000-0000-00006F590000}"/>
    <cellStyle name="Normal 2 2 2 3 3 4 10" xfId="25280" xr:uid="{00000000-0005-0000-0000-000070590000}"/>
    <cellStyle name="Normal 2 2 2 3 3 4 11" xfId="60815" xr:uid="{00000000-0005-0000-0000-000071590000}"/>
    <cellStyle name="Normal 2 2 2 3 3 4 2" xfId="4712" xr:uid="{00000000-0005-0000-0000-000072590000}"/>
    <cellStyle name="Normal 2 2 2 3 3 4 2 2" xfId="17358" xr:uid="{00000000-0005-0000-0000-000073590000}"/>
    <cellStyle name="Normal 2 2 2 3 3 4 2 2 2" xfId="52574" xr:uid="{00000000-0005-0000-0000-000074590000}"/>
    <cellStyle name="Normal 2 2 2 3 3 4 2 2 3" xfId="29963" xr:uid="{00000000-0005-0000-0000-000075590000}"/>
    <cellStyle name="Normal 2 2 2 3 3 4 2 3" xfId="13804" xr:uid="{00000000-0005-0000-0000-000076590000}"/>
    <cellStyle name="Normal 2 2 2 3 3 4 2 3 2" xfId="49022" xr:uid="{00000000-0005-0000-0000-000077590000}"/>
    <cellStyle name="Normal 2 2 2 3 3 4 2 4" xfId="39977" xr:uid="{00000000-0005-0000-0000-000078590000}"/>
    <cellStyle name="Normal 2 2 2 3 3 4 2 5" xfId="26411" xr:uid="{00000000-0005-0000-0000-000079590000}"/>
    <cellStyle name="Normal 2 2 2 3 3 4 3" xfId="6182" xr:uid="{00000000-0005-0000-0000-00007A590000}"/>
    <cellStyle name="Normal 2 2 2 3 3 4 3 2" xfId="18812" xr:uid="{00000000-0005-0000-0000-00007B590000}"/>
    <cellStyle name="Normal 2 2 2 3 3 4 3 2 2" xfId="54028" xr:uid="{00000000-0005-0000-0000-00007C590000}"/>
    <cellStyle name="Normal 2 2 2 3 3 4 3 3" xfId="41431" xr:uid="{00000000-0005-0000-0000-00007D590000}"/>
    <cellStyle name="Normal 2 2 2 3 3 4 3 4" xfId="31417" xr:uid="{00000000-0005-0000-0000-00007E590000}"/>
    <cellStyle name="Normal 2 2 2 3 3 4 4" xfId="7641" xr:uid="{00000000-0005-0000-0000-00007F590000}"/>
    <cellStyle name="Normal 2 2 2 3 3 4 4 2" xfId="20266" xr:uid="{00000000-0005-0000-0000-000080590000}"/>
    <cellStyle name="Normal 2 2 2 3 3 4 4 2 2" xfId="55482" xr:uid="{00000000-0005-0000-0000-000081590000}"/>
    <cellStyle name="Normal 2 2 2 3 3 4 4 3" xfId="42885" xr:uid="{00000000-0005-0000-0000-000082590000}"/>
    <cellStyle name="Normal 2 2 2 3 3 4 4 4" xfId="32871" xr:uid="{00000000-0005-0000-0000-000083590000}"/>
    <cellStyle name="Normal 2 2 2 3 3 4 5" xfId="9422" xr:uid="{00000000-0005-0000-0000-000084590000}"/>
    <cellStyle name="Normal 2 2 2 3 3 4 5 2" xfId="22042" xr:uid="{00000000-0005-0000-0000-000085590000}"/>
    <cellStyle name="Normal 2 2 2 3 3 4 5 2 2" xfId="57258" xr:uid="{00000000-0005-0000-0000-000086590000}"/>
    <cellStyle name="Normal 2 2 2 3 3 4 5 3" xfId="44661" xr:uid="{00000000-0005-0000-0000-000087590000}"/>
    <cellStyle name="Normal 2 2 2 3 3 4 5 4" xfId="34647" xr:uid="{00000000-0005-0000-0000-000088590000}"/>
    <cellStyle name="Normal 2 2 2 3 3 4 6" xfId="11215" xr:uid="{00000000-0005-0000-0000-000089590000}"/>
    <cellStyle name="Normal 2 2 2 3 3 4 6 2" xfId="23818" xr:uid="{00000000-0005-0000-0000-00008A590000}"/>
    <cellStyle name="Normal 2 2 2 3 3 4 6 2 2" xfId="59034" xr:uid="{00000000-0005-0000-0000-00008B590000}"/>
    <cellStyle name="Normal 2 2 2 3 3 4 6 3" xfId="46437" xr:uid="{00000000-0005-0000-0000-00008C590000}"/>
    <cellStyle name="Normal 2 2 2 3 3 4 6 4" xfId="36423" xr:uid="{00000000-0005-0000-0000-00008D590000}"/>
    <cellStyle name="Normal 2 2 2 3 3 4 7" xfId="15582" xr:uid="{00000000-0005-0000-0000-00008E590000}"/>
    <cellStyle name="Normal 2 2 2 3 3 4 7 2" xfId="50798" xr:uid="{00000000-0005-0000-0000-00008F590000}"/>
    <cellStyle name="Normal 2 2 2 3 3 4 7 3" xfId="28187" xr:uid="{00000000-0005-0000-0000-000090590000}"/>
    <cellStyle name="Normal 2 2 2 3 3 4 8" xfId="12673" xr:uid="{00000000-0005-0000-0000-000091590000}"/>
    <cellStyle name="Normal 2 2 2 3 3 4 8 2" xfId="47891" xr:uid="{00000000-0005-0000-0000-000092590000}"/>
    <cellStyle name="Normal 2 2 2 3 3 4 9" xfId="38201" xr:uid="{00000000-0005-0000-0000-000093590000}"/>
    <cellStyle name="Normal 2 2 2 3 3 5" xfId="3403" xr:uid="{00000000-0005-0000-0000-000094590000}"/>
    <cellStyle name="Normal 2 2 2 3 3 5 10" xfId="26898" xr:uid="{00000000-0005-0000-0000-000095590000}"/>
    <cellStyle name="Normal 2 2 2 3 3 5 11" xfId="61302" xr:uid="{00000000-0005-0000-0000-000096590000}"/>
    <cellStyle name="Normal 2 2 2 3 3 5 2" xfId="5199" xr:uid="{00000000-0005-0000-0000-000097590000}"/>
    <cellStyle name="Normal 2 2 2 3 3 5 2 2" xfId="17845" xr:uid="{00000000-0005-0000-0000-000098590000}"/>
    <cellStyle name="Normal 2 2 2 3 3 5 2 2 2" xfId="53061" xr:uid="{00000000-0005-0000-0000-000099590000}"/>
    <cellStyle name="Normal 2 2 2 3 3 5 2 3" xfId="40464" xr:uid="{00000000-0005-0000-0000-00009A590000}"/>
    <cellStyle name="Normal 2 2 2 3 3 5 2 4" xfId="30450" xr:uid="{00000000-0005-0000-0000-00009B590000}"/>
    <cellStyle name="Normal 2 2 2 3 3 5 3" xfId="6669" xr:uid="{00000000-0005-0000-0000-00009C590000}"/>
    <cellStyle name="Normal 2 2 2 3 3 5 3 2" xfId="19299" xr:uid="{00000000-0005-0000-0000-00009D590000}"/>
    <cellStyle name="Normal 2 2 2 3 3 5 3 2 2" xfId="54515" xr:uid="{00000000-0005-0000-0000-00009E590000}"/>
    <cellStyle name="Normal 2 2 2 3 3 5 3 3" xfId="41918" xr:uid="{00000000-0005-0000-0000-00009F590000}"/>
    <cellStyle name="Normal 2 2 2 3 3 5 3 4" xfId="31904" xr:uid="{00000000-0005-0000-0000-0000A0590000}"/>
    <cellStyle name="Normal 2 2 2 3 3 5 4" xfId="8128" xr:uid="{00000000-0005-0000-0000-0000A1590000}"/>
    <cellStyle name="Normal 2 2 2 3 3 5 4 2" xfId="20753" xr:uid="{00000000-0005-0000-0000-0000A2590000}"/>
    <cellStyle name="Normal 2 2 2 3 3 5 4 2 2" xfId="55969" xr:uid="{00000000-0005-0000-0000-0000A3590000}"/>
    <cellStyle name="Normal 2 2 2 3 3 5 4 3" xfId="43372" xr:uid="{00000000-0005-0000-0000-0000A4590000}"/>
    <cellStyle name="Normal 2 2 2 3 3 5 4 4" xfId="33358" xr:uid="{00000000-0005-0000-0000-0000A5590000}"/>
    <cellStyle name="Normal 2 2 2 3 3 5 5" xfId="9909" xr:uid="{00000000-0005-0000-0000-0000A6590000}"/>
    <cellStyle name="Normal 2 2 2 3 3 5 5 2" xfId="22529" xr:uid="{00000000-0005-0000-0000-0000A7590000}"/>
    <cellStyle name="Normal 2 2 2 3 3 5 5 2 2" xfId="57745" xr:uid="{00000000-0005-0000-0000-0000A8590000}"/>
    <cellStyle name="Normal 2 2 2 3 3 5 5 3" xfId="45148" xr:uid="{00000000-0005-0000-0000-0000A9590000}"/>
    <cellStyle name="Normal 2 2 2 3 3 5 5 4" xfId="35134" xr:uid="{00000000-0005-0000-0000-0000AA590000}"/>
    <cellStyle name="Normal 2 2 2 3 3 5 6" xfId="11702" xr:uid="{00000000-0005-0000-0000-0000AB590000}"/>
    <cellStyle name="Normal 2 2 2 3 3 5 6 2" xfId="24305" xr:uid="{00000000-0005-0000-0000-0000AC590000}"/>
    <cellStyle name="Normal 2 2 2 3 3 5 6 2 2" xfId="59521" xr:uid="{00000000-0005-0000-0000-0000AD590000}"/>
    <cellStyle name="Normal 2 2 2 3 3 5 6 3" xfId="46924" xr:uid="{00000000-0005-0000-0000-0000AE590000}"/>
    <cellStyle name="Normal 2 2 2 3 3 5 6 4" xfId="36910" xr:uid="{00000000-0005-0000-0000-0000AF590000}"/>
    <cellStyle name="Normal 2 2 2 3 3 5 7" xfId="16069" xr:uid="{00000000-0005-0000-0000-0000B0590000}"/>
    <cellStyle name="Normal 2 2 2 3 3 5 7 2" xfId="51285" xr:uid="{00000000-0005-0000-0000-0000B1590000}"/>
    <cellStyle name="Normal 2 2 2 3 3 5 7 3" xfId="28674" xr:uid="{00000000-0005-0000-0000-0000B2590000}"/>
    <cellStyle name="Normal 2 2 2 3 3 5 8" xfId="14291" xr:uid="{00000000-0005-0000-0000-0000B3590000}"/>
    <cellStyle name="Normal 2 2 2 3 3 5 8 2" xfId="49509" xr:uid="{00000000-0005-0000-0000-0000B4590000}"/>
    <cellStyle name="Normal 2 2 2 3 3 5 9" xfId="38688" xr:uid="{00000000-0005-0000-0000-0000B5590000}"/>
    <cellStyle name="Normal 2 2 2 3 3 6" xfId="2564" xr:uid="{00000000-0005-0000-0000-0000B6590000}"/>
    <cellStyle name="Normal 2 2 2 3 3 6 10" xfId="26089" xr:uid="{00000000-0005-0000-0000-0000B7590000}"/>
    <cellStyle name="Normal 2 2 2 3 3 6 11" xfId="60493" xr:uid="{00000000-0005-0000-0000-0000B8590000}"/>
    <cellStyle name="Normal 2 2 2 3 3 6 2" xfId="4390" xr:uid="{00000000-0005-0000-0000-0000B9590000}"/>
    <cellStyle name="Normal 2 2 2 3 3 6 2 2" xfId="17036" xr:uid="{00000000-0005-0000-0000-0000BA590000}"/>
    <cellStyle name="Normal 2 2 2 3 3 6 2 2 2" xfId="52252" xr:uid="{00000000-0005-0000-0000-0000BB590000}"/>
    <cellStyle name="Normal 2 2 2 3 3 6 2 3" xfId="39655" xr:uid="{00000000-0005-0000-0000-0000BC590000}"/>
    <cellStyle name="Normal 2 2 2 3 3 6 2 4" xfId="29641" xr:uid="{00000000-0005-0000-0000-0000BD590000}"/>
    <cellStyle name="Normal 2 2 2 3 3 6 3" xfId="5860" xr:uid="{00000000-0005-0000-0000-0000BE590000}"/>
    <cellStyle name="Normal 2 2 2 3 3 6 3 2" xfId="18490" xr:uid="{00000000-0005-0000-0000-0000BF590000}"/>
    <cellStyle name="Normal 2 2 2 3 3 6 3 2 2" xfId="53706" xr:uid="{00000000-0005-0000-0000-0000C0590000}"/>
    <cellStyle name="Normal 2 2 2 3 3 6 3 3" xfId="41109" xr:uid="{00000000-0005-0000-0000-0000C1590000}"/>
    <cellStyle name="Normal 2 2 2 3 3 6 3 4" xfId="31095" xr:uid="{00000000-0005-0000-0000-0000C2590000}"/>
    <cellStyle name="Normal 2 2 2 3 3 6 4" xfId="7319" xr:uid="{00000000-0005-0000-0000-0000C3590000}"/>
    <cellStyle name="Normal 2 2 2 3 3 6 4 2" xfId="19944" xr:uid="{00000000-0005-0000-0000-0000C4590000}"/>
    <cellStyle name="Normal 2 2 2 3 3 6 4 2 2" xfId="55160" xr:uid="{00000000-0005-0000-0000-0000C5590000}"/>
    <cellStyle name="Normal 2 2 2 3 3 6 4 3" xfId="42563" xr:uid="{00000000-0005-0000-0000-0000C6590000}"/>
    <cellStyle name="Normal 2 2 2 3 3 6 4 4" xfId="32549" xr:uid="{00000000-0005-0000-0000-0000C7590000}"/>
    <cellStyle name="Normal 2 2 2 3 3 6 5" xfId="9100" xr:uid="{00000000-0005-0000-0000-0000C8590000}"/>
    <cellStyle name="Normal 2 2 2 3 3 6 5 2" xfId="21720" xr:uid="{00000000-0005-0000-0000-0000C9590000}"/>
    <cellStyle name="Normal 2 2 2 3 3 6 5 2 2" xfId="56936" xr:uid="{00000000-0005-0000-0000-0000CA590000}"/>
    <cellStyle name="Normal 2 2 2 3 3 6 5 3" xfId="44339" xr:uid="{00000000-0005-0000-0000-0000CB590000}"/>
    <cellStyle name="Normal 2 2 2 3 3 6 5 4" xfId="34325" xr:uid="{00000000-0005-0000-0000-0000CC590000}"/>
    <cellStyle name="Normal 2 2 2 3 3 6 6" xfId="10893" xr:uid="{00000000-0005-0000-0000-0000CD590000}"/>
    <cellStyle name="Normal 2 2 2 3 3 6 6 2" xfId="23496" xr:uid="{00000000-0005-0000-0000-0000CE590000}"/>
    <cellStyle name="Normal 2 2 2 3 3 6 6 2 2" xfId="58712" xr:uid="{00000000-0005-0000-0000-0000CF590000}"/>
    <cellStyle name="Normal 2 2 2 3 3 6 6 3" xfId="46115" xr:uid="{00000000-0005-0000-0000-0000D0590000}"/>
    <cellStyle name="Normal 2 2 2 3 3 6 6 4" xfId="36101" xr:uid="{00000000-0005-0000-0000-0000D1590000}"/>
    <cellStyle name="Normal 2 2 2 3 3 6 7" xfId="15260" xr:uid="{00000000-0005-0000-0000-0000D2590000}"/>
    <cellStyle name="Normal 2 2 2 3 3 6 7 2" xfId="50476" xr:uid="{00000000-0005-0000-0000-0000D3590000}"/>
    <cellStyle name="Normal 2 2 2 3 3 6 7 3" xfId="27865" xr:uid="{00000000-0005-0000-0000-0000D4590000}"/>
    <cellStyle name="Normal 2 2 2 3 3 6 8" xfId="13482" xr:uid="{00000000-0005-0000-0000-0000D5590000}"/>
    <cellStyle name="Normal 2 2 2 3 3 6 8 2" xfId="48700" xr:uid="{00000000-0005-0000-0000-0000D6590000}"/>
    <cellStyle name="Normal 2 2 2 3 3 6 9" xfId="37879" xr:uid="{00000000-0005-0000-0000-0000D7590000}"/>
    <cellStyle name="Normal 2 2 2 3 3 7" xfId="3727" xr:uid="{00000000-0005-0000-0000-0000D8590000}"/>
    <cellStyle name="Normal 2 2 2 3 3 7 2" xfId="8451" xr:uid="{00000000-0005-0000-0000-0000D9590000}"/>
    <cellStyle name="Normal 2 2 2 3 3 7 2 2" xfId="21076" xr:uid="{00000000-0005-0000-0000-0000DA590000}"/>
    <cellStyle name="Normal 2 2 2 3 3 7 2 2 2" xfId="56292" xr:uid="{00000000-0005-0000-0000-0000DB590000}"/>
    <cellStyle name="Normal 2 2 2 3 3 7 2 3" xfId="43695" xr:uid="{00000000-0005-0000-0000-0000DC590000}"/>
    <cellStyle name="Normal 2 2 2 3 3 7 2 4" xfId="33681" xr:uid="{00000000-0005-0000-0000-0000DD590000}"/>
    <cellStyle name="Normal 2 2 2 3 3 7 3" xfId="10232" xr:uid="{00000000-0005-0000-0000-0000DE590000}"/>
    <cellStyle name="Normal 2 2 2 3 3 7 3 2" xfId="22852" xr:uid="{00000000-0005-0000-0000-0000DF590000}"/>
    <cellStyle name="Normal 2 2 2 3 3 7 3 2 2" xfId="58068" xr:uid="{00000000-0005-0000-0000-0000E0590000}"/>
    <cellStyle name="Normal 2 2 2 3 3 7 3 3" xfId="45471" xr:uid="{00000000-0005-0000-0000-0000E1590000}"/>
    <cellStyle name="Normal 2 2 2 3 3 7 3 4" xfId="35457" xr:uid="{00000000-0005-0000-0000-0000E2590000}"/>
    <cellStyle name="Normal 2 2 2 3 3 7 4" xfId="12027" xr:uid="{00000000-0005-0000-0000-0000E3590000}"/>
    <cellStyle name="Normal 2 2 2 3 3 7 4 2" xfId="24628" xr:uid="{00000000-0005-0000-0000-0000E4590000}"/>
    <cellStyle name="Normal 2 2 2 3 3 7 4 2 2" xfId="59844" xr:uid="{00000000-0005-0000-0000-0000E5590000}"/>
    <cellStyle name="Normal 2 2 2 3 3 7 4 3" xfId="47247" xr:uid="{00000000-0005-0000-0000-0000E6590000}"/>
    <cellStyle name="Normal 2 2 2 3 3 7 4 4" xfId="37233" xr:uid="{00000000-0005-0000-0000-0000E7590000}"/>
    <cellStyle name="Normal 2 2 2 3 3 7 5" xfId="16392" xr:uid="{00000000-0005-0000-0000-0000E8590000}"/>
    <cellStyle name="Normal 2 2 2 3 3 7 5 2" xfId="51608" xr:uid="{00000000-0005-0000-0000-0000E9590000}"/>
    <cellStyle name="Normal 2 2 2 3 3 7 5 3" xfId="28997" xr:uid="{00000000-0005-0000-0000-0000EA590000}"/>
    <cellStyle name="Normal 2 2 2 3 3 7 6" xfId="14614" xr:uid="{00000000-0005-0000-0000-0000EB590000}"/>
    <cellStyle name="Normal 2 2 2 3 3 7 6 2" xfId="49832" xr:uid="{00000000-0005-0000-0000-0000EC590000}"/>
    <cellStyle name="Normal 2 2 2 3 3 7 7" xfId="39011" xr:uid="{00000000-0005-0000-0000-0000ED590000}"/>
    <cellStyle name="Normal 2 2 2 3 3 7 8" xfId="27221" xr:uid="{00000000-0005-0000-0000-0000EE590000}"/>
    <cellStyle name="Normal 2 2 2 3 3 8" xfId="4065" xr:uid="{00000000-0005-0000-0000-0000EF590000}"/>
    <cellStyle name="Normal 2 2 2 3 3 8 2" xfId="16714" xr:uid="{00000000-0005-0000-0000-0000F0590000}"/>
    <cellStyle name="Normal 2 2 2 3 3 8 2 2" xfId="51930" xr:uid="{00000000-0005-0000-0000-0000F1590000}"/>
    <cellStyle name="Normal 2 2 2 3 3 8 2 3" xfId="29319" xr:uid="{00000000-0005-0000-0000-0000F2590000}"/>
    <cellStyle name="Normal 2 2 2 3 3 8 3" xfId="13160" xr:uid="{00000000-0005-0000-0000-0000F3590000}"/>
    <cellStyle name="Normal 2 2 2 3 3 8 3 2" xfId="48378" xr:uid="{00000000-0005-0000-0000-0000F4590000}"/>
    <cellStyle name="Normal 2 2 2 3 3 8 4" xfId="39333" xr:uid="{00000000-0005-0000-0000-0000F5590000}"/>
    <cellStyle name="Normal 2 2 2 3 3 8 5" xfId="25767" xr:uid="{00000000-0005-0000-0000-0000F6590000}"/>
    <cellStyle name="Normal 2 2 2 3 3 9" xfId="5538" xr:uid="{00000000-0005-0000-0000-0000F7590000}"/>
    <cellStyle name="Normal 2 2 2 3 3 9 2" xfId="18168" xr:uid="{00000000-0005-0000-0000-0000F8590000}"/>
    <cellStyle name="Normal 2 2 2 3 3 9 2 2" xfId="53384" xr:uid="{00000000-0005-0000-0000-0000F9590000}"/>
    <cellStyle name="Normal 2 2 2 3 3 9 3" xfId="40787" xr:uid="{00000000-0005-0000-0000-0000FA590000}"/>
    <cellStyle name="Normal 2 2 2 3 3 9 4" xfId="30773" xr:uid="{00000000-0005-0000-0000-0000FB590000}"/>
    <cellStyle name="Normal 2 2 2 3 4" xfId="1107" xr:uid="{00000000-0005-0000-0000-0000FC590000}"/>
    <cellStyle name="Normal 2 2 2 3 4 10" xfId="7031" xr:uid="{00000000-0005-0000-0000-0000FD590000}"/>
    <cellStyle name="Normal 2 2 2 3 4 10 2" xfId="19656" xr:uid="{00000000-0005-0000-0000-0000FE590000}"/>
    <cellStyle name="Normal 2 2 2 3 4 10 2 2" xfId="54872" xr:uid="{00000000-0005-0000-0000-0000FF590000}"/>
    <cellStyle name="Normal 2 2 2 3 4 10 3" xfId="42275" xr:uid="{00000000-0005-0000-0000-0000005A0000}"/>
    <cellStyle name="Normal 2 2 2 3 4 10 4" xfId="32261" xr:uid="{00000000-0005-0000-0000-0000015A0000}"/>
    <cellStyle name="Normal 2 2 2 3 4 11" xfId="8812" xr:uid="{00000000-0005-0000-0000-0000025A0000}"/>
    <cellStyle name="Normal 2 2 2 3 4 11 2" xfId="21432" xr:uid="{00000000-0005-0000-0000-0000035A0000}"/>
    <cellStyle name="Normal 2 2 2 3 4 11 2 2" xfId="56648" xr:uid="{00000000-0005-0000-0000-0000045A0000}"/>
    <cellStyle name="Normal 2 2 2 3 4 11 3" xfId="44051" xr:uid="{00000000-0005-0000-0000-0000055A0000}"/>
    <cellStyle name="Normal 2 2 2 3 4 11 4" xfId="34037" xr:uid="{00000000-0005-0000-0000-0000065A0000}"/>
    <cellStyle name="Normal 2 2 2 3 4 12" xfId="10573" xr:uid="{00000000-0005-0000-0000-0000075A0000}"/>
    <cellStyle name="Normal 2 2 2 3 4 12 2" xfId="23184" xr:uid="{00000000-0005-0000-0000-0000085A0000}"/>
    <cellStyle name="Normal 2 2 2 3 4 12 2 2" xfId="58400" xr:uid="{00000000-0005-0000-0000-0000095A0000}"/>
    <cellStyle name="Normal 2 2 2 3 4 12 3" xfId="45803" xr:uid="{00000000-0005-0000-0000-00000A5A0000}"/>
    <cellStyle name="Normal 2 2 2 3 4 12 4" xfId="35789" xr:uid="{00000000-0005-0000-0000-00000B5A0000}"/>
    <cellStyle name="Normal 2 2 2 3 4 13" xfId="14972" xr:uid="{00000000-0005-0000-0000-00000C5A0000}"/>
    <cellStyle name="Normal 2 2 2 3 4 13 2" xfId="50188" xr:uid="{00000000-0005-0000-0000-00000D5A0000}"/>
    <cellStyle name="Normal 2 2 2 3 4 13 3" xfId="27577" xr:uid="{00000000-0005-0000-0000-00000E5A0000}"/>
    <cellStyle name="Normal 2 2 2 3 4 14" xfId="12385" xr:uid="{00000000-0005-0000-0000-00000F5A0000}"/>
    <cellStyle name="Normal 2 2 2 3 4 14 2" xfId="47603" xr:uid="{00000000-0005-0000-0000-0000105A0000}"/>
    <cellStyle name="Normal 2 2 2 3 4 15" xfId="37591" xr:uid="{00000000-0005-0000-0000-0000115A0000}"/>
    <cellStyle name="Normal 2 2 2 3 4 16" xfId="24992" xr:uid="{00000000-0005-0000-0000-0000125A0000}"/>
    <cellStyle name="Normal 2 2 2 3 4 17" xfId="60205" xr:uid="{00000000-0005-0000-0000-0000135A0000}"/>
    <cellStyle name="Normal 2 2 2 3 4 2" xfId="1108" xr:uid="{00000000-0005-0000-0000-0000145A0000}"/>
    <cellStyle name="Normal 2 2 2 3 4 2 10" xfId="10574" xr:uid="{00000000-0005-0000-0000-0000155A0000}"/>
    <cellStyle name="Normal 2 2 2 3 4 2 10 2" xfId="23185" xr:uid="{00000000-0005-0000-0000-0000165A0000}"/>
    <cellStyle name="Normal 2 2 2 3 4 2 10 2 2" xfId="58401" xr:uid="{00000000-0005-0000-0000-0000175A0000}"/>
    <cellStyle name="Normal 2 2 2 3 4 2 10 3" xfId="45804" xr:uid="{00000000-0005-0000-0000-0000185A0000}"/>
    <cellStyle name="Normal 2 2 2 3 4 2 10 4" xfId="35790" xr:uid="{00000000-0005-0000-0000-0000195A0000}"/>
    <cellStyle name="Normal 2 2 2 3 4 2 11" xfId="15129" xr:uid="{00000000-0005-0000-0000-00001A5A0000}"/>
    <cellStyle name="Normal 2 2 2 3 4 2 11 2" xfId="50345" xr:uid="{00000000-0005-0000-0000-00001B5A0000}"/>
    <cellStyle name="Normal 2 2 2 3 4 2 11 3" xfId="27734" xr:uid="{00000000-0005-0000-0000-00001C5A0000}"/>
    <cellStyle name="Normal 2 2 2 3 4 2 12" xfId="12542" xr:uid="{00000000-0005-0000-0000-00001D5A0000}"/>
    <cellStyle name="Normal 2 2 2 3 4 2 12 2" xfId="47760" xr:uid="{00000000-0005-0000-0000-00001E5A0000}"/>
    <cellStyle name="Normal 2 2 2 3 4 2 13" xfId="37748" xr:uid="{00000000-0005-0000-0000-00001F5A0000}"/>
    <cellStyle name="Normal 2 2 2 3 4 2 14" xfId="25149" xr:uid="{00000000-0005-0000-0000-0000205A0000}"/>
    <cellStyle name="Normal 2 2 2 3 4 2 15" xfId="60362" xr:uid="{00000000-0005-0000-0000-0000215A0000}"/>
    <cellStyle name="Normal 2 2 2 3 4 2 2" xfId="3265" xr:uid="{00000000-0005-0000-0000-0000225A0000}"/>
    <cellStyle name="Normal 2 2 2 3 4 2 2 10" xfId="25633" xr:uid="{00000000-0005-0000-0000-0000235A0000}"/>
    <cellStyle name="Normal 2 2 2 3 4 2 2 11" xfId="61168" xr:uid="{00000000-0005-0000-0000-0000245A0000}"/>
    <cellStyle name="Normal 2 2 2 3 4 2 2 2" xfId="5065" xr:uid="{00000000-0005-0000-0000-0000255A0000}"/>
    <cellStyle name="Normal 2 2 2 3 4 2 2 2 2" xfId="17711" xr:uid="{00000000-0005-0000-0000-0000265A0000}"/>
    <cellStyle name="Normal 2 2 2 3 4 2 2 2 2 2" xfId="52927" xr:uid="{00000000-0005-0000-0000-0000275A0000}"/>
    <cellStyle name="Normal 2 2 2 3 4 2 2 2 2 3" xfId="30316" xr:uid="{00000000-0005-0000-0000-0000285A0000}"/>
    <cellStyle name="Normal 2 2 2 3 4 2 2 2 3" xfId="14157" xr:uid="{00000000-0005-0000-0000-0000295A0000}"/>
    <cellStyle name="Normal 2 2 2 3 4 2 2 2 3 2" xfId="49375" xr:uid="{00000000-0005-0000-0000-00002A5A0000}"/>
    <cellStyle name="Normal 2 2 2 3 4 2 2 2 4" xfId="40330" xr:uid="{00000000-0005-0000-0000-00002B5A0000}"/>
    <cellStyle name="Normal 2 2 2 3 4 2 2 2 5" xfId="26764" xr:uid="{00000000-0005-0000-0000-00002C5A0000}"/>
    <cellStyle name="Normal 2 2 2 3 4 2 2 3" xfId="6535" xr:uid="{00000000-0005-0000-0000-00002D5A0000}"/>
    <cellStyle name="Normal 2 2 2 3 4 2 2 3 2" xfId="19165" xr:uid="{00000000-0005-0000-0000-00002E5A0000}"/>
    <cellStyle name="Normal 2 2 2 3 4 2 2 3 2 2" xfId="54381" xr:uid="{00000000-0005-0000-0000-00002F5A0000}"/>
    <cellStyle name="Normal 2 2 2 3 4 2 2 3 3" xfId="41784" xr:uid="{00000000-0005-0000-0000-0000305A0000}"/>
    <cellStyle name="Normal 2 2 2 3 4 2 2 3 4" xfId="31770" xr:uid="{00000000-0005-0000-0000-0000315A0000}"/>
    <cellStyle name="Normal 2 2 2 3 4 2 2 4" xfId="7994" xr:uid="{00000000-0005-0000-0000-0000325A0000}"/>
    <cellStyle name="Normal 2 2 2 3 4 2 2 4 2" xfId="20619" xr:uid="{00000000-0005-0000-0000-0000335A0000}"/>
    <cellStyle name="Normal 2 2 2 3 4 2 2 4 2 2" xfId="55835" xr:uid="{00000000-0005-0000-0000-0000345A0000}"/>
    <cellStyle name="Normal 2 2 2 3 4 2 2 4 3" xfId="43238" xr:uid="{00000000-0005-0000-0000-0000355A0000}"/>
    <cellStyle name="Normal 2 2 2 3 4 2 2 4 4" xfId="33224" xr:uid="{00000000-0005-0000-0000-0000365A0000}"/>
    <cellStyle name="Normal 2 2 2 3 4 2 2 5" xfId="9775" xr:uid="{00000000-0005-0000-0000-0000375A0000}"/>
    <cellStyle name="Normal 2 2 2 3 4 2 2 5 2" xfId="22395" xr:uid="{00000000-0005-0000-0000-0000385A0000}"/>
    <cellStyle name="Normal 2 2 2 3 4 2 2 5 2 2" xfId="57611" xr:uid="{00000000-0005-0000-0000-0000395A0000}"/>
    <cellStyle name="Normal 2 2 2 3 4 2 2 5 3" xfId="45014" xr:uid="{00000000-0005-0000-0000-00003A5A0000}"/>
    <cellStyle name="Normal 2 2 2 3 4 2 2 5 4" xfId="35000" xr:uid="{00000000-0005-0000-0000-00003B5A0000}"/>
    <cellStyle name="Normal 2 2 2 3 4 2 2 6" xfId="11568" xr:uid="{00000000-0005-0000-0000-00003C5A0000}"/>
    <cellStyle name="Normal 2 2 2 3 4 2 2 6 2" xfId="24171" xr:uid="{00000000-0005-0000-0000-00003D5A0000}"/>
    <cellStyle name="Normal 2 2 2 3 4 2 2 6 2 2" xfId="59387" xr:uid="{00000000-0005-0000-0000-00003E5A0000}"/>
    <cellStyle name="Normal 2 2 2 3 4 2 2 6 3" xfId="46790" xr:uid="{00000000-0005-0000-0000-00003F5A0000}"/>
    <cellStyle name="Normal 2 2 2 3 4 2 2 6 4" xfId="36776" xr:uid="{00000000-0005-0000-0000-0000405A0000}"/>
    <cellStyle name="Normal 2 2 2 3 4 2 2 7" xfId="15935" xr:uid="{00000000-0005-0000-0000-0000415A0000}"/>
    <cellStyle name="Normal 2 2 2 3 4 2 2 7 2" xfId="51151" xr:uid="{00000000-0005-0000-0000-0000425A0000}"/>
    <cellStyle name="Normal 2 2 2 3 4 2 2 7 3" xfId="28540" xr:uid="{00000000-0005-0000-0000-0000435A0000}"/>
    <cellStyle name="Normal 2 2 2 3 4 2 2 8" xfId="13026" xr:uid="{00000000-0005-0000-0000-0000445A0000}"/>
    <cellStyle name="Normal 2 2 2 3 4 2 2 8 2" xfId="48244" xr:uid="{00000000-0005-0000-0000-0000455A0000}"/>
    <cellStyle name="Normal 2 2 2 3 4 2 2 9" xfId="38554" xr:uid="{00000000-0005-0000-0000-0000465A0000}"/>
    <cellStyle name="Normal 2 2 2 3 4 2 3" xfId="3594" xr:uid="{00000000-0005-0000-0000-0000475A0000}"/>
    <cellStyle name="Normal 2 2 2 3 4 2 3 10" xfId="27089" xr:uid="{00000000-0005-0000-0000-0000485A0000}"/>
    <cellStyle name="Normal 2 2 2 3 4 2 3 11" xfId="61493" xr:uid="{00000000-0005-0000-0000-0000495A0000}"/>
    <cellStyle name="Normal 2 2 2 3 4 2 3 2" xfId="5390" xr:uid="{00000000-0005-0000-0000-00004A5A0000}"/>
    <cellStyle name="Normal 2 2 2 3 4 2 3 2 2" xfId="18036" xr:uid="{00000000-0005-0000-0000-00004B5A0000}"/>
    <cellStyle name="Normal 2 2 2 3 4 2 3 2 2 2" xfId="53252" xr:uid="{00000000-0005-0000-0000-00004C5A0000}"/>
    <cellStyle name="Normal 2 2 2 3 4 2 3 2 3" xfId="40655" xr:uid="{00000000-0005-0000-0000-00004D5A0000}"/>
    <cellStyle name="Normal 2 2 2 3 4 2 3 2 4" xfId="30641" xr:uid="{00000000-0005-0000-0000-00004E5A0000}"/>
    <cellStyle name="Normal 2 2 2 3 4 2 3 3" xfId="6860" xr:uid="{00000000-0005-0000-0000-00004F5A0000}"/>
    <cellStyle name="Normal 2 2 2 3 4 2 3 3 2" xfId="19490" xr:uid="{00000000-0005-0000-0000-0000505A0000}"/>
    <cellStyle name="Normal 2 2 2 3 4 2 3 3 2 2" xfId="54706" xr:uid="{00000000-0005-0000-0000-0000515A0000}"/>
    <cellStyle name="Normal 2 2 2 3 4 2 3 3 3" xfId="42109" xr:uid="{00000000-0005-0000-0000-0000525A0000}"/>
    <cellStyle name="Normal 2 2 2 3 4 2 3 3 4" xfId="32095" xr:uid="{00000000-0005-0000-0000-0000535A0000}"/>
    <cellStyle name="Normal 2 2 2 3 4 2 3 4" xfId="8319" xr:uid="{00000000-0005-0000-0000-0000545A0000}"/>
    <cellStyle name="Normal 2 2 2 3 4 2 3 4 2" xfId="20944" xr:uid="{00000000-0005-0000-0000-0000555A0000}"/>
    <cellStyle name="Normal 2 2 2 3 4 2 3 4 2 2" xfId="56160" xr:uid="{00000000-0005-0000-0000-0000565A0000}"/>
    <cellStyle name="Normal 2 2 2 3 4 2 3 4 3" xfId="43563" xr:uid="{00000000-0005-0000-0000-0000575A0000}"/>
    <cellStyle name="Normal 2 2 2 3 4 2 3 4 4" xfId="33549" xr:uid="{00000000-0005-0000-0000-0000585A0000}"/>
    <cellStyle name="Normal 2 2 2 3 4 2 3 5" xfId="10100" xr:uid="{00000000-0005-0000-0000-0000595A0000}"/>
    <cellStyle name="Normal 2 2 2 3 4 2 3 5 2" xfId="22720" xr:uid="{00000000-0005-0000-0000-00005A5A0000}"/>
    <cellStyle name="Normal 2 2 2 3 4 2 3 5 2 2" xfId="57936" xr:uid="{00000000-0005-0000-0000-00005B5A0000}"/>
    <cellStyle name="Normal 2 2 2 3 4 2 3 5 3" xfId="45339" xr:uid="{00000000-0005-0000-0000-00005C5A0000}"/>
    <cellStyle name="Normal 2 2 2 3 4 2 3 5 4" xfId="35325" xr:uid="{00000000-0005-0000-0000-00005D5A0000}"/>
    <cellStyle name="Normal 2 2 2 3 4 2 3 6" xfId="11893" xr:uid="{00000000-0005-0000-0000-00005E5A0000}"/>
    <cellStyle name="Normal 2 2 2 3 4 2 3 6 2" xfId="24496" xr:uid="{00000000-0005-0000-0000-00005F5A0000}"/>
    <cellStyle name="Normal 2 2 2 3 4 2 3 6 2 2" xfId="59712" xr:uid="{00000000-0005-0000-0000-0000605A0000}"/>
    <cellStyle name="Normal 2 2 2 3 4 2 3 6 3" xfId="47115" xr:uid="{00000000-0005-0000-0000-0000615A0000}"/>
    <cellStyle name="Normal 2 2 2 3 4 2 3 6 4" xfId="37101" xr:uid="{00000000-0005-0000-0000-0000625A0000}"/>
    <cellStyle name="Normal 2 2 2 3 4 2 3 7" xfId="16260" xr:uid="{00000000-0005-0000-0000-0000635A0000}"/>
    <cellStyle name="Normal 2 2 2 3 4 2 3 7 2" xfId="51476" xr:uid="{00000000-0005-0000-0000-0000645A0000}"/>
    <cellStyle name="Normal 2 2 2 3 4 2 3 7 3" xfId="28865" xr:uid="{00000000-0005-0000-0000-0000655A0000}"/>
    <cellStyle name="Normal 2 2 2 3 4 2 3 8" xfId="14482" xr:uid="{00000000-0005-0000-0000-0000665A0000}"/>
    <cellStyle name="Normal 2 2 2 3 4 2 3 8 2" xfId="49700" xr:uid="{00000000-0005-0000-0000-0000675A0000}"/>
    <cellStyle name="Normal 2 2 2 3 4 2 3 9" xfId="38879" xr:uid="{00000000-0005-0000-0000-0000685A0000}"/>
    <cellStyle name="Normal 2 2 2 3 4 2 4" xfId="2756" xr:uid="{00000000-0005-0000-0000-0000695A0000}"/>
    <cellStyle name="Normal 2 2 2 3 4 2 4 10" xfId="26280" xr:uid="{00000000-0005-0000-0000-00006A5A0000}"/>
    <cellStyle name="Normal 2 2 2 3 4 2 4 11" xfId="60684" xr:uid="{00000000-0005-0000-0000-00006B5A0000}"/>
    <cellStyle name="Normal 2 2 2 3 4 2 4 2" xfId="4581" xr:uid="{00000000-0005-0000-0000-00006C5A0000}"/>
    <cellStyle name="Normal 2 2 2 3 4 2 4 2 2" xfId="17227" xr:uid="{00000000-0005-0000-0000-00006D5A0000}"/>
    <cellStyle name="Normal 2 2 2 3 4 2 4 2 2 2" xfId="52443" xr:uid="{00000000-0005-0000-0000-00006E5A0000}"/>
    <cellStyle name="Normal 2 2 2 3 4 2 4 2 3" xfId="39846" xr:uid="{00000000-0005-0000-0000-00006F5A0000}"/>
    <cellStyle name="Normal 2 2 2 3 4 2 4 2 4" xfId="29832" xr:uid="{00000000-0005-0000-0000-0000705A0000}"/>
    <cellStyle name="Normal 2 2 2 3 4 2 4 3" xfId="6051" xr:uid="{00000000-0005-0000-0000-0000715A0000}"/>
    <cellStyle name="Normal 2 2 2 3 4 2 4 3 2" xfId="18681" xr:uid="{00000000-0005-0000-0000-0000725A0000}"/>
    <cellStyle name="Normal 2 2 2 3 4 2 4 3 2 2" xfId="53897" xr:uid="{00000000-0005-0000-0000-0000735A0000}"/>
    <cellStyle name="Normal 2 2 2 3 4 2 4 3 3" xfId="41300" xr:uid="{00000000-0005-0000-0000-0000745A0000}"/>
    <cellStyle name="Normal 2 2 2 3 4 2 4 3 4" xfId="31286" xr:uid="{00000000-0005-0000-0000-0000755A0000}"/>
    <cellStyle name="Normal 2 2 2 3 4 2 4 4" xfId="7510" xr:uid="{00000000-0005-0000-0000-0000765A0000}"/>
    <cellStyle name="Normal 2 2 2 3 4 2 4 4 2" xfId="20135" xr:uid="{00000000-0005-0000-0000-0000775A0000}"/>
    <cellStyle name="Normal 2 2 2 3 4 2 4 4 2 2" xfId="55351" xr:uid="{00000000-0005-0000-0000-0000785A0000}"/>
    <cellStyle name="Normal 2 2 2 3 4 2 4 4 3" xfId="42754" xr:uid="{00000000-0005-0000-0000-0000795A0000}"/>
    <cellStyle name="Normal 2 2 2 3 4 2 4 4 4" xfId="32740" xr:uid="{00000000-0005-0000-0000-00007A5A0000}"/>
    <cellStyle name="Normal 2 2 2 3 4 2 4 5" xfId="9291" xr:uid="{00000000-0005-0000-0000-00007B5A0000}"/>
    <cellStyle name="Normal 2 2 2 3 4 2 4 5 2" xfId="21911" xr:uid="{00000000-0005-0000-0000-00007C5A0000}"/>
    <cellStyle name="Normal 2 2 2 3 4 2 4 5 2 2" xfId="57127" xr:uid="{00000000-0005-0000-0000-00007D5A0000}"/>
    <cellStyle name="Normal 2 2 2 3 4 2 4 5 3" xfId="44530" xr:uid="{00000000-0005-0000-0000-00007E5A0000}"/>
    <cellStyle name="Normal 2 2 2 3 4 2 4 5 4" xfId="34516" xr:uid="{00000000-0005-0000-0000-00007F5A0000}"/>
    <cellStyle name="Normal 2 2 2 3 4 2 4 6" xfId="11084" xr:uid="{00000000-0005-0000-0000-0000805A0000}"/>
    <cellStyle name="Normal 2 2 2 3 4 2 4 6 2" xfId="23687" xr:uid="{00000000-0005-0000-0000-0000815A0000}"/>
    <cellStyle name="Normal 2 2 2 3 4 2 4 6 2 2" xfId="58903" xr:uid="{00000000-0005-0000-0000-0000825A0000}"/>
    <cellStyle name="Normal 2 2 2 3 4 2 4 6 3" xfId="46306" xr:uid="{00000000-0005-0000-0000-0000835A0000}"/>
    <cellStyle name="Normal 2 2 2 3 4 2 4 6 4" xfId="36292" xr:uid="{00000000-0005-0000-0000-0000845A0000}"/>
    <cellStyle name="Normal 2 2 2 3 4 2 4 7" xfId="15451" xr:uid="{00000000-0005-0000-0000-0000855A0000}"/>
    <cellStyle name="Normal 2 2 2 3 4 2 4 7 2" xfId="50667" xr:uid="{00000000-0005-0000-0000-0000865A0000}"/>
    <cellStyle name="Normal 2 2 2 3 4 2 4 7 3" xfId="28056" xr:uid="{00000000-0005-0000-0000-0000875A0000}"/>
    <cellStyle name="Normal 2 2 2 3 4 2 4 8" xfId="13673" xr:uid="{00000000-0005-0000-0000-0000885A0000}"/>
    <cellStyle name="Normal 2 2 2 3 4 2 4 8 2" xfId="48891" xr:uid="{00000000-0005-0000-0000-0000895A0000}"/>
    <cellStyle name="Normal 2 2 2 3 4 2 4 9" xfId="38070" xr:uid="{00000000-0005-0000-0000-00008A5A0000}"/>
    <cellStyle name="Normal 2 2 2 3 4 2 5" xfId="3919" xr:uid="{00000000-0005-0000-0000-00008B5A0000}"/>
    <cellStyle name="Normal 2 2 2 3 4 2 5 2" xfId="8642" xr:uid="{00000000-0005-0000-0000-00008C5A0000}"/>
    <cellStyle name="Normal 2 2 2 3 4 2 5 2 2" xfId="21267" xr:uid="{00000000-0005-0000-0000-00008D5A0000}"/>
    <cellStyle name="Normal 2 2 2 3 4 2 5 2 2 2" xfId="56483" xr:uid="{00000000-0005-0000-0000-00008E5A0000}"/>
    <cellStyle name="Normal 2 2 2 3 4 2 5 2 3" xfId="43886" xr:uid="{00000000-0005-0000-0000-00008F5A0000}"/>
    <cellStyle name="Normal 2 2 2 3 4 2 5 2 4" xfId="33872" xr:uid="{00000000-0005-0000-0000-0000905A0000}"/>
    <cellStyle name="Normal 2 2 2 3 4 2 5 3" xfId="10423" xr:uid="{00000000-0005-0000-0000-0000915A0000}"/>
    <cellStyle name="Normal 2 2 2 3 4 2 5 3 2" xfId="23043" xr:uid="{00000000-0005-0000-0000-0000925A0000}"/>
    <cellStyle name="Normal 2 2 2 3 4 2 5 3 2 2" xfId="58259" xr:uid="{00000000-0005-0000-0000-0000935A0000}"/>
    <cellStyle name="Normal 2 2 2 3 4 2 5 3 3" xfId="45662" xr:uid="{00000000-0005-0000-0000-0000945A0000}"/>
    <cellStyle name="Normal 2 2 2 3 4 2 5 3 4" xfId="35648" xr:uid="{00000000-0005-0000-0000-0000955A0000}"/>
    <cellStyle name="Normal 2 2 2 3 4 2 5 4" xfId="12218" xr:uid="{00000000-0005-0000-0000-0000965A0000}"/>
    <cellStyle name="Normal 2 2 2 3 4 2 5 4 2" xfId="24819" xr:uid="{00000000-0005-0000-0000-0000975A0000}"/>
    <cellStyle name="Normal 2 2 2 3 4 2 5 4 2 2" xfId="60035" xr:uid="{00000000-0005-0000-0000-0000985A0000}"/>
    <cellStyle name="Normal 2 2 2 3 4 2 5 4 3" xfId="47438" xr:uid="{00000000-0005-0000-0000-0000995A0000}"/>
    <cellStyle name="Normal 2 2 2 3 4 2 5 4 4" xfId="37424" xr:uid="{00000000-0005-0000-0000-00009A5A0000}"/>
    <cellStyle name="Normal 2 2 2 3 4 2 5 5" xfId="16583" xr:uid="{00000000-0005-0000-0000-00009B5A0000}"/>
    <cellStyle name="Normal 2 2 2 3 4 2 5 5 2" xfId="51799" xr:uid="{00000000-0005-0000-0000-00009C5A0000}"/>
    <cellStyle name="Normal 2 2 2 3 4 2 5 5 3" xfId="29188" xr:uid="{00000000-0005-0000-0000-00009D5A0000}"/>
    <cellStyle name="Normal 2 2 2 3 4 2 5 6" xfId="14805" xr:uid="{00000000-0005-0000-0000-00009E5A0000}"/>
    <cellStyle name="Normal 2 2 2 3 4 2 5 6 2" xfId="50023" xr:uid="{00000000-0005-0000-0000-00009F5A0000}"/>
    <cellStyle name="Normal 2 2 2 3 4 2 5 7" xfId="39202" xr:uid="{00000000-0005-0000-0000-0000A05A0000}"/>
    <cellStyle name="Normal 2 2 2 3 4 2 5 8" xfId="27412" xr:uid="{00000000-0005-0000-0000-0000A15A0000}"/>
    <cellStyle name="Normal 2 2 2 3 4 2 6" xfId="4259" xr:uid="{00000000-0005-0000-0000-0000A25A0000}"/>
    <cellStyle name="Normal 2 2 2 3 4 2 6 2" xfId="16905" xr:uid="{00000000-0005-0000-0000-0000A35A0000}"/>
    <cellStyle name="Normal 2 2 2 3 4 2 6 2 2" xfId="52121" xr:uid="{00000000-0005-0000-0000-0000A45A0000}"/>
    <cellStyle name="Normal 2 2 2 3 4 2 6 2 3" xfId="29510" xr:uid="{00000000-0005-0000-0000-0000A55A0000}"/>
    <cellStyle name="Normal 2 2 2 3 4 2 6 3" xfId="13351" xr:uid="{00000000-0005-0000-0000-0000A65A0000}"/>
    <cellStyle name="Normal 2 2 2 3 4 2 6 3 2" xfId="48569" xr:uid="{00000000-0005-0000-0000-0000A75A0000}"/>
    <cellStyle name="Normal 2 2 2 3 4 2 6 4" xfId="39524" xr:uid="{00000000-0005-0000-0000-0000A85A0000}"/>
    <cellStyle name="Normal 2 2 2 3 4 2 6 5" xfId="25958" xr:uid="{00000000-0005-0000-0000-0000A95A0000}"/>
    <cellStyle name="Normal 2 2 2 3 4 2 7" xfId="5729" xr:uid="{00000000-0005-0000-0000-0000AA5A0000}"/>
    <cellStyle name="Normal 2 2 2 3 4 2 7 2" xfId="18359" xr:uid="{00000000-0005-0000-0000-0000AB5A0000}"/>
    <cellStyle name="Normal 2 2 2 3 4 2 7 2 2" xfId="53575" xr:uid="{00000000-0005-0000-0000-0000AC5A0000}"/>
    <cellStyle name="Normal 2 2 2 3 4 2 7 3" xfId="40978" xr:uid="{00000000-0005-0000-0000-0000AD5A0000}"/>
    <cellStyle name="Normal 2 2 2 3 4 2 7 4" xfId="30964" xr:uid="{00000000-0005-0000-0000-0000AE5A0000}"/>
    <cellStyle name="Normal 2 2 2 3 4 2 8" xfId="7188" xr:uid="{00000000-0005-0000-0000-0000AF5A0000}"/>
    <cellStyle name="Normal 2 2 2 3 4 2 8 2" xfId="19813" xr:uid="{00000000-0005-0000-0000-0000B05A0000}"/>
    <cellStyle name="Normal 2 2 2 3 4 2 8 2 2" xfId="55029" xr:uid="{00000000-0005-0000-0000-0000B15A0000}"/>
    <cellStyle name="Normal 2 2 2 3 4 2 8 3" xfId="42432" xr:uid="{00000000-0005-0000-0000-0000B25A0000}"/>
    <cellStyle name="Normal 2 2 2 3 4 2 8 4" xfId="32418" xr:uid="{00000000-0005-0000-0000-0000B35A0000}"/>
    <cellStyle name="Normal 2 2 2 3 4 2 9" xfId="8969" xr:uid="{00000000-0005-0000-0000-0000B45A0000}"/>
    <cellStyle name="Normal 2 2 2 3 4 2 9 2" xfId="21589" xr:uid="{00000000-0005-0000-0000-0000B55A0000}"/>
    <cellStyle name="Normal 2 2 2 3 4 2 9 2 2" xfId="56805" xr:uid="{00000000-0005-0000-0000-0000B65A0000}"/>
    <cellStyle name="Normal 2 2 2 3 4 2 9 3" xfId="44208" xr:uid="{00000000-0005-0000-0000-0000B75A0000}"/>
    <cellStyle name="Normal 2 2 2 3 4 2 9 4" xfId="34194" xr:uid="{00000000-0005-0000-0000-0000B85A0000}"/>
    <cellStyle name="Normal 2 2 2 3 4 3" xfId="3108" xr:uid="{00000000-0005-0000-0000-0000B95A0000}"/>
    <cellStyle name="Normal 2 2 2 3 4 3 10" xfId="25476" xr:uid="{00000000-0005-0000-0000-0000BA5A0000}"/>
    <cellStyle name="Normal 2 2 2 3 4 3 11" xfId="61011" xr:uid="{00000000-0005-0000-0000-0000BB5A0000}"/>
    <cellStyle name="Normal 2 2 2 3 4 3 2" xfId="4908" xr:uid="{00000000-0005-0000-0000-0000BC5A0000}"/>
    <cellStyle name="Normal 2 2 2 3 4 3 2 2" xfId="17554" xr:uid="{00000000-0005-0000-0000-0000BD5A0000}"/>
    <cellStyle name="Normal 2 2 2 3 4 3 2 2 2" xfId="52770" xr:uid="{00000000-0005-0000-0000-0000BE5A0000}"/>
    <cellStyle name="Normal 2 2 2 3 4 3 2 2 3" xfId="30159" xr:uid="{00000000-0005-0000-0000-0000BF5A0000}"/>
    <cellStyle name="Normal 2 2 2 3 4 3 2 3" xfId="14000" xr:uid="{00000000-0005-0000-0000-0000C05A0000}"/>
    <cellStyle name="Normal 2 2 2 3 4 3 2 3 2" xfId="49218" xr:uid="{00000000-0005-0000-0000-0000C15A0000}"/>
    <cellStyle name="Normal 2 2 2 3 4 3 2 4" xfId="40173" xr:uid="{00000000-0005-0000-0000-0000C25A0000}"/>
    <cellStyle name="Normal 2 2 2 3 4 3 2 5" xfId="26607" xr:uid="{00000000-0005-0000-0000-0000C35A0000}"/>
    <cellStyle name="Normal 2 2 2 3 4 3 3" xfId="6378" xr:uid="{00000000-0005-0000-0000-0000C45A0000}"/>
    <cellStyle name="Normal 2 2 2 3 4 3 3 2" xfId="19008" xr:uid="{00000000-0005-0000-0000-0000C55A0000}"/>
    <cellStyle name="Normal 2 2 2 3 4 3 3 2 2" xfId="54224" xr:uid="{00000000-0005-0000-0000-0000C65A0000}"/>
    <cellStyle name="Normal 2 2 2 3 4 3 3 3" xfId="41627" xr:uid="{00000000-0005-0000-0000-0000C75A0000}"/>
    <cellStyle name="Normal 2 2 2 3 4 3 3 4" xfId="31613" xr:uid="{00000000-0005-0000-0000-0000C85A0000}"/>
    <cellStyle name="Normal 2 2 2 3 4 3 4" xfId="7837" xr:uid="{00000000-0005-0000-0000-0000C95A0000}"/>
    <cellStyle name="Normal 2 2 2 3 4 3 4 2" xfId="20462" xr:uid="{00000000-0005-0000-0000-0000CA5A0000}"/>
    <cellStyle name="Normal 2 2 2 3 4 3 4 2 2" xfId="55678" xr:uid="{00000000-0005-0000-0000-0000CB5A0000}"/>
    <cellStyle name="Normal 2 2 2 3 4 3 4 3" xfId="43081" xr:uid="{00000000-0005-0000-0000-0000CC5A0000}"/>
    <cellStyle name="Normal 2 2 2 3 4 3 4 4" xfId="33067" xr:uid="{00000000-0005-0000-0000-0000CD5A0000}"/>
    <cellStyle name="Normal 2 2 2 3 4 3 5" xfId="9618" xr:uid="{00000000-0005-0000-0000-0000CE5A0000}"/>
    <cellStyle name="Normal 2 2 2 3 4 3 5 2" xfId="22238" xr:uid="{00000000-0005-0000-0000-0000CF5A0000}"/>
    <cellStyle name="Normal 2 2 2 3 4 3 5 2 2" xfId="57454" xr:uid="{00000000-0005-0000-0000-0000D05A0000}"/>
    <cellStyle name="Normal 2 2 2 3 4 3 5 3" xfId="44857" xr:uid="{00000000-0005-0000-0000-0000D15A0000}"/>
    <cellStyle name="Normal 2 2 2 3 4 3 5 4" xfId="34843" xr:uid="{00000000-0005-0000-0000-0000D25A0000}"/>
    <cellStyle name="Normal 2 2 2 3 4 3 6" xfId="11411" xr:uid="{00000000-0005-0000-0000-0000D35A0000}"/>
    <cellStyle name="Normal 2 2 2 3 4 3 6 2" xfId="24014" xr:uid="{00000000-0005-0000-0000-0000D45A0000}"/>
    <cellStyle name="Normal 2 2 2 3 4 3 6 2 2" xfId="59230" xr:uid="{00000000-0005-0000-0000-0000D55A0000}"/>
    <cellStyle name="Normal 2 2 2 3 4 3 6 3" xfId="46633" xr:uid="{00000000-0005-0000-0000-0000D65A0000}"/>
    <cellStyle name="Normal 2 2 2 3 4 3 6 4" xfId="36619" xr:uid="{00000000-0005-0000-0000-0000D75A0000}"/>
    <cellStyle name="Normal 2 2 2 3 4 3 7" xfId="15778" xr:uid="{00000000-0005-0000-0000-0000D85A0000}"/>
    <cellStyle name="Normal 2 2 2 3 4 3 7 2" xfId="50994" xr:uid="{00000000-0005-0000-0000-0000D95A0000}"/>
    <cellStyle name="Normal 2 2 2 3 4 3 7 3" xfId="28383" xr:uid="{00000000-0005-0000-0000-0000DA5A0000}"/>
    <cellStyle name="Normal 2 2 2 3 4 3 8" xfId="12869" xr:uid="{00000000-0005-0000-0000-0000DB5A0000}"/>
    <cellStyle name="Normal 2 2 2 3 4 3 8 2" xfId="48087" xr:uid="{00000000-0005-0000-0000-0000DC5A0000}"/>
    <cellStyle name="Normal 2 2 2 3 4 3 9" xfId="38397" xr:uid="{00000000-0005-0000-0000-0000DD5A0000}"/>
    <cellStyle name="Normal 2 2 2 3 4 4" xfId="2930" xr:uid="{00000000-0005-0000-0000-0000DE5A0000}"/>
    <cellStyle name="Normal 2 2 2 3 4 4 10" xfId="25314" xr:uid="{00000000-0005-0000-0000-0000DF5A0000}"/>
    <cellStyle name="Normal 2 2 2 3 4 4 11" xfId="60849" xr:uid="{00000000-0005-0000-0000-0000E05A0000}"/>
    <cellStyle name="Normal 2 2 2 3 4 4 2" xfId="4746" xr:uid="{00000000-0005-0000-0000-0000E15A0000}"/>
    <cellStyle name="Normal 2 2 2 3 4 4 2 2" xfId="17392" xr:uid="{00000000-0005-0000-0000-0000E25A0000}"/>
    <cellStyle name="Normal 2 2 2 3 4 4 2 2 2" xfId="52608" xr:uid="{00000000-0005-0000-0000-0000E35A0000}"/>
    <cellStyle name="Normal 2 2 2 3 4 4 2 2 3" xfId="29997" xr:uid="{00000000-0005-0000-0000-0000E45A0000}"/>
    <cellStyle name="Normal 2 2 2 3 4 4 2 3" xfId="13838" xr:uid="{00000000-0005-0000-0000-0000E55A0000}"/>
    <cellStyle name="Normal 2 2 2 3 4 4 2 3 2" xfId="49056" xr:uid="{00000000-0005-0000-0000-0000E65A0000}"/>
    <cellStyle name="Normal 2 2 2 3 4 4 2 4" xfId="40011" xr:uid="{00000000-0005-0000-0000-0000E75A0000}"/>
    <cellStyle name="Normal 2 2 2 3 4 4 2 5" xfId="26445" xr:uid="{00000000-0005-0000-0000-0000E85A0000}"/>
    <cellStyle name="Normal 2 2 2 3 4 4 3" xfId="6216" xr:uid="{00000000-0005-0000-0000-0000E95A0000}"/>
    <cellStyle name="Normal 2 2 2 3 4 4 3 2" xfId="18846" xr:uid="{00000000-0005-0000-0000-0000EA5A0000}"/>
    <cellStyle name="Normal 2 2 2 3 4 4 3 2 2" xfId="54062" xr:uid="{00000000-0005-0000-0000-0000EB5A0000}"/>
    <cellStyle name="Normal 2 2 2 3 4 4 3 3" xfId="41465" xr:uid="{00000000-0005-0000-0000-0000EC5A0000}"/>
    <cellStyle name="Normal 2 2 2 3 4 4 3 4" xfId="31451" xr:uid="{00000000-0005-0000-0000-0000ED5A0000}"/>
    <cellStyle name="Normal 2 2 2 3 4 4 4" xfId="7675" xr:uid="{00000000-0005-0000-0000-0000EE5A0000}"/>
    <cellStyle name="Normal 2 2 2 3 4 4 4 2" xfId="20300" xr:uid="{00000000-0005-0000-0000-0000EF5A0000}"/>
    <cellStyle name="Normal 2 2 2 3 4 4 4 2 2" xfId="55516" xr:uid="{00000000-0005-0000-0000-0000F05A0000}"/>
    <cellStyle name="Normal 2 2 2 3 4 4 4 3" xfId="42919" xr:uid="{00000000-0005-0000-0000-0000F15A0000}"/>
    <cellStyle name="Normal 2 2 2 3 4 4 4 4" xfId="32905" xr:uid="{00000000-0005-0000-0000-0000F25A0000}"/>
    <cellStyle name="Normal 2 2 2 3 4 4 5" xfId="9456" xr:uid="{00000000-0005-0000-0000-0000F35A0000}"/>
    <cellStyle name="Normal 2 2 2 3 4 4 5 2" xfId="22076" xr:uid="{00000000-0005-0000-0000-0000F45A0000}"/>
    <cellStyle name="Normal 2 2 2 3 4 4 5 2 2" xfId="57292" xr:uid="{00000000-0005-0000-0000-0000F55A0000}"/>
    <cellStyle name="Normal 2 2 2 3 4 4 5 3" xfId="44695" xr:uid="{00000000-0005-0000-0000-0000F65A0000}"/>
    <cellStyle name="Normal 2 2 2 3 4 4 5 4" xfId="34681" xr:uid="{00000000-0005-0000-0000-0000F75A0000}"/>
    <cellStyle name="Normal 2 2 2 3 4 4 6" xfId="11249" xr:uid="{00000000-0005-0000-0000-0000F85A0000}"/>
    <cellStyle name="Normal 2 2 2 3 4 4 6 2" xfId="23852" xr:uid="{00000000-0005-0000-0000-0000F95A0000}"/>
    <cellStyle name="Normal 2 2 2 3 4 4 6 2 2" xfId="59068" xr:uid="{00000000-0005-0000-0000-0000FA5A0000}"/>
    <cellStyle name="Normal 2 2 2 3 4 4 6 3" xfId="46471" xr:uid="{00000000-0005-0000-0000-0000FB5A0000}"/>
    <cellStyle name="Normal 2 2 2 3 4 4 6 4" xfId="36457" xr:uid="{00000000-0005-0000-0000-0000FC5A0000}"/>
    <cellStyle name="Normal 2 2 2 3 4 4 7" xfId="15616" xr:uid="{00000000-0005-0000-0000-0000FD5A0000}"/>
    <cellStyle name="Normal 2 2 2 3 4 4 7 2" xfId="50832" xr:uid="{00000000-0005-0000-0000-0000FE5A0000}"/>
    <cellStyle name="Normal 2 2 2 3 4 4 7 3" xfId="28221" xr:uid="{00000000-0005-0000-0000-0000FF5A0000}"/>
    <cellStyle name="Normal 2 2 2 3 4 4 8" xfId="12707" xr:uid="{00000000-0005-0000-0000-0000005B0000}"/>
    <cellStyle name="Normal 2 2 2 3 4 4 8 2" xfId="47925" xr:uid="{00000000-0005-0000-0000-0000015B0000}"/>
    <cellStyle name="Normal 2 2 2 3 4 4 9" xfId="38235" xr:uid="{00000000-0005-0000-0000-0000025B0000}"/>
    <cellStyle name="Normal 2 2 2 3 4 5" xfId="3437" xr:uid="{00000000-0005-0000-0000-0000035B0000}"/>
    <cellStyle name="Normal 2 2 2 3 4 5 10" xfId="26932" xr:uid="{00000000-0005-0000-0000-0000045B0000}"/>
    <cellStyle name="Normal 2 2 2 3 4 5 11" xfId="61336" xr:uid="{00000000-0005-0000-0000-0000055B0000}"/>
    <cellStyle name="Normal 2 2 2 3 4 5 2" xfId="5233" xr:uid="{00000000-0005-0000-0000-0000065B0000}"/>
    <cellStyle name="Normal 2 2 2 3 4 5 2 2" xfId="17879" xr:uid="{00000000-0005-0000-0000-0000075B0000}"/>
    <cellStyle name="Normal 2 2 2 3 4 5 2 2 2" xfId="53095" xr:uid="{00000000-0005-0000-0000-0000085B0000}"/>
    <cellStyle name="Normal 2 2 2 3 4 5 2 3" xfId="40498" xr:uid="{00000000-0005-0000-0000-0000095B0000}"/>
    <cellStyle name="Normal 2 2 2 3 4 5 2 4" xfId="30484" xr:uid="{00000000-0005-0000-0000-00000A5B0000}"/>
    <cellStyle name="Normal 2 2 2 3 4 5 3" xfId="6703" xr:uid="{00000000-0005-0000-0000-00000B5B0000}"/>
    <cellStyle name="Normal 2 2 2 3 4 5 3 2" xfId="19333" xr:uid="{00000000-0005-0000-0000-00000C5B0000}"/>
    <cellStyle name="Normal 2 2 2 3 4 5 3 2 2" xfId="54549" xr:uid="{00000000-0005-0000-0000-00000D5B0000}"/>
    <cellStyle name="Normal 2 2 2 3 4 5 3 3" xfId="41952" xr:uid="{00000000-0005-0000-0000-00000E5B0000}"/>
    <cellStyle name="Normal 2 2 2 3 4 5 3 4" xfId="31938" xr:uid="{00000000-0005-0000-0000-00000F5B0000}"/>
    <cellStyle name="Normal 2 2 2 3 4 5 4" xfId="8162" xr:uid="{00000000-0005-0000-0000-0000105B0000}"/>
    <cellStyle name="Normal 2 2 2 3 4 5 4 2" xfId="20787" xr:uid="{00000000-0005-0000-0000-0000115B0000}"/>
    <cellStyle name="Normal 2 2 2 3 4 5 4 2 2" xfId="56003" xr:uid="{00000000-0005-0000-0000-0000125B0000}"/>
    <cellStyle name="Normal 2 2 2 3 4 5 4 3" xfId="43406" xr:uid="{00000000-0005-0000-0000-0000135B0000}"/>
    <cellStyle name="Normal 2 2 2 3 4 5 4 4" xfId="33392" xr:uid="{00000000-0005-0000-0000-0000145B0000}"/>
    <cellStyle name="Normal 2 2 2 3 4 5 5" xfId="9943" xr:uid="{00000000-0005-0000-0000-0000155B0000}"/>
    <cellStyle name="Normal 2 2 2 3 4 5 5 2" xfId="22563" xr:uid="{00000000-0005-0000-0000-0000165B0000}"/>
    <cellStyle name="Normal 2 2 2 3 4 5 5 2 2" xfId="57779" xr:uid="{00000000-0005-0000-0000-0000175B0000}"/>
    <cellStyle name="Normal 2 2 2 3 4 5 5 3" xfId="45182" xr:uid="{00000000-0005-0000-0000-0000185B0000}"/>
    <cellStyle name="Normal 2 2 2 3 4 5 5 4" xfId="35168" xr:uid="{00000000-0005-0000-0000-0000195B0000}"/>
    <cellStyle name="Normal 2 2 2 3 4 5 6" xfId="11736" xr:uid="{00000000-0005-0000-0000-00001A5B0000}"/>
    <cellStyle name="Normal 2 2 2 3 4 5 6 2" xfId="24339" xr:uid="{00000000-0005-0000-0000-00001B5B0000}"/>
    <cellStyle name="Normal 2 2 2 3 4 5 6 2 2" xfId="59555" xr:uid="{00000000-0005-0000-0000-00001C5B0000}"/>
    <cellStyle name="Normal 2 2 2 3 4 5 6 3" xfId="46958" xr:uid="{00000000-0005-0000-0000-00001D5B0000}"/>
    <cellStyle name="Normal 2 2 2 3 4 5 6 4" xfId="36944" xr:uid="{00000000-0005-0000-0000-00001E5B0000}"/>
    <cellStyle name="Normal 2 2 2 3 4 5 7" xfId="16103" xr:uid="{00000000-0005-0000-0000-00001F5B0000}"/>
    <cellStyle name="Normal 2 2 2 3 4 5 7 2" xfId="51319" xr:uid="{00000000-0005-0000-0000-0000205B0000}"/>
    <cellStyle name="Normal 2 2 2 3 4 5 7 3" xfId="28708" xr:uid="{00000000-0005-0000-0000-0000215B0000}"/>
    <cellStyle name="Normal 2 2 2 3 4 5 8" xfId="14325" xr:uid="{00000000-0005-0000-0000-0000225B0000}"/>
    <cellStyle name="Normal 2 2 2 3 4 5 8 2" xfId="49543" xr:uid="{00000000-0005-0000-0000-0000235B0000}"/>
    <cellStyle name="Normal 2 2 2 3 4 5 9" xfId="38722" xr:uid="{00000000-0005-0000-0000-0000245B0000}"/>
    <cellStyle name="Normal 2 2 2 3 4 6" xfId="2599" xr:uid="{00000000-0005-0000-0000-0000255B0000}"/>
    <cellStyle name="Normal 2 2 2 3 4 6 10" xfId="26123" xr:uid="{00000000-0005-0000-0000-0000265B0000}"/>
    <cellStyle name="Normal 2 2 2 3 4 6 11" xfId="60527" xr:uid="{00000000-0005-0000-0000-0000275B0000}"/>
    <cellStyle name="Normal 2 2 2 3 4 6 2" xfId="4424" xr:uid="{00000000-0005-0000-0000-0000285B0000}"/>
    <cellStyle name="Normal 2 2 2 3 4 6 2 2" xfId="17070" xr:uid="{00000000-0005-0000-0000-0000295B0000}"/>
    <cellStyle name="Normal 2 2 2 3 4 6 2 2 2" xfId="52286" xr:uid="{00000000-0005-0000-0000-00002A5B0000}"/>
    <cellStyle name="Normal 2 2 2 3 4 6 2 3" xfId="39689" xr:uid="{00000000-0005-0000-0000-00002B5B0000}"/>
    <cellStyle name="Normal 2 2 2 3 4 6 2 4" xfId="29675" xr:uid="{00000000-0005-0000-0000-00002C5B0000}"/>
    <cellStyle name="Normal 2 2 2 3 4 6 3" xfId="5894" xr:uid="{00000000-0005-0000-0000-00002D5B0000}"/>
    <cellStyle name="Normal 2 2 2 3 4 6 3 2" xfId="18524" xr:uid="{00000000-0005-0000-0000-00002E5B0000}"/>
    <cellStyle name="Normal 2 2 2 3 4 6 3 2 2" xfId="53740" xr:uid="{00000000-0005-0000-0000-00002F5B0000}"/>
    <cellStyle name="Normal 2 2 2 3 4 6 3 3" xfId="41143" xr:uid="{00000000-0005-0000-0000-0000305B0000}"/>
    <cellStyle name="Normal 2 2 2 3 4 6 3 4" xfId="31129" xr:uid="{00000000-0005-0000-0000-0000315B0000}"/>
    <cellStyle name="Normal 2 2 2 3 4 6 4" xfId="7353" xr:uid="{00000000-0005-0000-0000-0000325B0000}"/>
    <cellStyle name="Normal 2 2 2 3 4 6 4 2" xfId="19978" xr:uid="{00000000-0005-0000-0000-0000335B0000}"/>
    <cellStyle name="Normal 2 2 2 3 4 6 4 2 2" xfId="55194" xr:uid="{00000000-0005-0000-0000-0000345B0000}"/>
    <cellStyle name="Normal 2 2 2 3 4 6 4 3" xfId="42597" xr:uid="{00000000-0005-0000-0000-0000355B0000}"/>
    <cellStyle name="Normal 2 2 2 3 4 6 4 4" xfId="32583" xr:uid="{00000000-0005-0000-0000-0000365B0000}"/>
    <cellStyle name="Normal 2 2 2 3 4 6 5" xfId="9134" xr:uid="{00000000-0005-0000-0000-0000375B0000}"/>
    <cellStyle name="Normal 2 2 2 3 4 6 5 2" xfId="21754" xr:uid="{00000000-0005-0000-0000-0000385B0000}"/>
    <cellStyle name="Normal 2 2 2 3 4 6 5 2 2" xfId="56970" xr:uid="{00000000-0005-0000-0000-0000395B0000}"/>
    <cellStyle name="Normal 2 2 2 3 4 6 5 3" xfId="44373" xr:uid="{00000000-0005-0000-0000-00003A5B0000}"/>
    <cellStyle name="Normal 2 2 2 3 4 6 5 4" xfId="34359" xr:uid="{00000000-0005-0000-0000-00003B5B0000}"/>
    <cellStyle name="Normal 2 2 2 3 4 6 6" xfId="10927" xr:uid="{00000000-0005-0000-0000-00003C5B0000}"/>
    <cellStyle name="Normal 2 2 2 3 4 6 6 2" xfId="23530" xr:uid="{00000000-0005-0000-0000-00003D5B0000}"/>
    <cellStyle name="Normal 2 2 2 3 4 6 6 2 2" xfId="58746" xr:uid="{00000000-0005-0000-0000-00003E5B0000}"/>
    <cellStyle name="Normal 2 2 2 3 4 6 6 3" xfId="46149" xr:uid="{00000000-0005-0000-0000-00003F5B0000}"/>
    <cellStyle name="Normal 2 2 2 3 4 6 6 4" xfId="36135" xr:uid="{00000000-0005-0000-0000-0000405B0000}"/>
    <cellStyle name="Normal 2 2 2 3 4 6 7" xfId="15294" xr:uid="{00000000-0005-0000-0000-0000415B0000}"/>
    <cellStyle name="Normal 2 2 2 3 4 6 7 2" xfId="50510" xr:uid="{00000000-0005-0000-0000-0000425B0000}"/>
    <cellStyle name="Normal 2 2 2 3 4 6 7 3" xfId="27899" xr:uid="{00000000-0005-0000-0000-0000435B0000}"/>
    <cellStyle name="Normal 2 2 2 3 4 6 8" xfId="13516" xr:uid="{00000000-0005-0000-0000-0000445B0000}"/>
    <cellStyle name="Normal 2 2 2 3 4 6 8 2" xfId="48734" xr:uid="{00000000-0005-0000-0000-0000455B0000}"/>
    <cellStyle name="Normal 2 2 2 3 4 6 9" xfId="37913" xr:uid="{00000000-0005-0000-0000-0000465B0000}"/>
    <cellStyle name="Normal 2 2 2 3 4 7" xfId="3762" xr:uid="{00000000-0005-0000-0000-0000475B0000}"/>
    <cellStyle name="Normal 2 2 2 3 4 7 2" xfId="8485" xr:uid="{00000000-0005-0000-0000-0000485B0000}"/>
    <cellStyle name="Normal 2 2 2 3 4 7 2 2" xfId="21110" xr:uid="{00000000-0005-0000-0000-0000495B0000}"/>
    <cellStyle name="Normal 2 2 2 3 4 7 2 2 2" xfId="56326" xr:uid="{00000000-0005-0000-0000-00004A5B0000}"/>
    <cellStyle name="Normal 2 2 2 3 4 7 2 3" xfId="43729" xr:uid="{00000000-0005-0000-0000-00004B5B0000}"/>
    <cellStyle name="Normal 2 2 2 3 4 7 2 4" xfId="33715" xr:uid="{00000000-0005-0000-0000-00004C5B0000}"/>
    <cellStyle name="Normal 2 2 2 3 4 7 3" xfId="10266" xr:uid="{00000000-0005-0000-0000-00004D5B0000}"/>
    <cellStyle name="Normal 2 2 2 3 4 7 3 2" xfId="22886" xr:uid="{00000000-0005-0000-0000-00004E5B0000}"/>
    <cellStyle name="Normal 2 2 2 3 4 7 3 2 2" xfId="58102" xr:uid="{00000000-0005-0000-0000-00004F5B0000}"/>
    <cellStyle name="Normal 2 2 2 3 4 7 3 3" xfId="45505" xr:uid="{00000000-0005-0000-0000-0000505B0000}"/>
    <cellStyle name="Normal 2 2 2 3 4 7 3 4" xfId="35491" xr:uid="{00000000-0005-0000-0000-0000515B0000}"/>
    <cellStyle name="Normal 2 2 2 3 4 7 4" xfId="12061" xr:uid="{00000000-0005-0000-0000-0000525B0000}"/>
    <cellStyle name="Normal 2 2 2 3 4 7 4 2" xfId="24662" xr:uid="{00000000-0005-0000-0000-0000535B0000}"/>
    <cellStyle name="Normal 2 2 2 3 4 7 4 2 2" xfId="59878" xr:uid="{00000000-0005-0000-0000-0000545B0000}"/>
    <cellStyle name="Normal 2 2 2 3 4 7 4 3" xfId="47281" xr:uid="{00000000-0005-0000-0000-0000555B0000}"/>
    <cellStyle name="Normal 2 2 2 3 4 7 4 4" xfId="37267" xr:uid="{00000000-0005-0000-0000-0000565B0000}"/>
    <cellStyle name="Normal 2 2 2 3 4 7 5" xfId="16426" xr:uid="{00000000-0005-0000-0000-0000575B0000}"/>
    <cellStyle name="Normal 2 2 2 3 4 7 5 2" xfId="51642" xr:uid="{00000000-0005-0000-0000-0000585B0000}"/>
    <cellStyle name="Normal 2 2 2 3 4 7 5 3" xfId="29031" xr:uid="{00000000-0005-0000-0000-0000595B0000}"/>
    <cellStyle name="Normal 2 2 2 3 4 7 6" xfId="14648" xr:uid="{00000000-0005-0000-0000-00005A5B0000}"/>
    <cellStyle name="Normal 2 2 2 3 4 7 6 2" xfId="49866" xr:uid="{00000000-0005-0000-0000-00005B5B0000}"/>
    <cellStyle name="Normal 2 2 2 3 4 7 7" xfId="39045" xr:uid="{00000000-0005-0000-0000-00005C5B0000}"/>
    <cellStyle name="Normal 2 2 2 3 4 7 8" xfId="27255" xr:uid="{00000000-0005-0000-0000-00005D5B0000}"/>
    <cellStyle name="Normal 2 2 2 3 4 8" xfId="4102" xr:uid="{00000000-0005-0000-0000-00005E5B0000}"/>
    <cellStyle name="Normal 2 2 2 3 4 8 2" xfId="16748" xr:uid="{00000000-0005-0000-0000-00005F5B0000}"/>
    <cellStyle name="Normal 2 2 2 3 4 8 2 2" xfId="51964" xr:uid="{00000000-0005-0000-0000-0000605B0000}"/>
    <cellStyle name="Normal 2 2 2 3 4 8 2 3" xfId="29353" xr:uid="{00000000-0005-0000-0000-0000615B0000}"/>
    <cellStyle name="Normal 2 2 2 3 4 8 3" xfId="13194" xr:uid="{00000000-0005-0000-0000-0000625B0000}"/>
    <cellStyle name="Normal 2 2 2 3 4 8 3 2" xfId="48412" xr:uid="{00000000-0005-0000-0000-0000635B0000}"/>
    <cellStyle name="Normal 2 2 2 3 4 8 4" xfId="39367" xr:uid="{00000000-0005-0000-0000-0000645B0000}"/>
    <cellStyle name="Normal 2 2 2 3 4 8 5" xfId="25801" xr:uid="{00000000-0005-0000-0000-0000655B0000}"/>
    <cellStyle name="Normal 2 2 2 3 4 9" xfId="5572" xr:uid="{00000000-0005-0000-0000-0000665B0000}"/>
    <cellStyle name="Normal 2 2 2 3 4 9 2" xfId="18202" xr:uid="{00000000-0005-0000-0000-0000675B0000}"/>
    <cellStyle name="Normal 2 2 2 3 4 9 2 2" xfId="53418" xr:uid="{00000000-0005-0000-0000-0000685B0000}"/>
    <cellStyle name="Normal 2 2 2 3 4 9 3" xfId="40821" xr:uid="{00000000-0005-0000-0000-0000695B0000}"/>
    <cellStyle name="Normal 2 2 2 3 4 9 4" xfId="30807" xr:uid="{00000000-0005-0000-0000-00006A5B0000}"/>
    <cellStyle name="Normal 2 2 2 3 5" xfId="1109" xr:uid="{00000000-0005-0000-0000-00006B5B0000}"/>
    <cellStyle name="Normal 2 2 2 3 5 10" xfId="10575" xr:uid="{00000000-0005-0000-0000-00006C5B0000}"/>
    <cellStyle name="Normal 2 2 2 3 5 10 2" xfId="23186" xr:uid="{00000000-0005-0000-0000-00006D5B0000}"/>
    <cellStyle name="Normal 2 2 2 3 5 10 2 2" xfId="58402" xr:uid="{00000000-0005-0000-0000-00006E5B0000}"/>
    <cellStyle name="Normal 2 2 2 3 5 10 3" xfId="45805" xr:uid="{00000000-0005-0000-0000-00006F5B0000}"/>
    <cellStyle name="Normal 2 2 2 3 5 10 4" xfId="35791" xr:uid="{00000000-0005-0000-0000-0000705B0000}"/>
    <cellStyle name="Normal 2 2 2 3 5 11" xfId="15018" xr:uid="{00000000-0005-0000-0000-0000715B0000}"/>
    <cellStyle name="Normal 2 2 2 3 5 11 2" xfId="50234" xr:uid="{00000000-0005-0000-0000-0000725B0000}"/>
    <cellStyle name="Normal 2 2 2 3 5 11 3" xfId="27623" xr:uid="{00000000-0005-0000-0000-0000735B0000}"/>
    <cellStyle name="Normal 2 2 2 3 5 12" xfId="12431" xr:uid="{00000000-0005-0000-0000-0000745B0000}"/>
    <cellStyle name="Normal 2 2 2 3 5 12 2" xfId="47649" xr:uid="{00000000-0005-0000-0000-0000755B0000}"/>
    <cellStyle name="Normal 2 2 2 3 5 13" xfId="37637" xr:uid="{00000000-0005-0000-0000-0000765B0000}"/>
    <cellStyle name="Normal 2 2 2 3 5 14" xfId="25038" xr:uid="{00000000-0005-0000-0000-0000775B0000}"/>
    <cellStyle name="Normal 2 2 2 3 5 15" xfId="60251" xr:uid="{00000000-0005-0000-0000-0000785B0000}"/>
    <cellStyle name="Normal 2 2 2 3 5 2" xfId="3154" xr:uid="{00000000-0005-0000-0000-0000795B0000}"/>
    <cellStyle name="Normal 2 2 2 3 5 2 10" xfId="25522" xr:uid="{00000000-0005-0000-0000-00007A5B0000}"/>
    <cellStyle name="Normal 2 2 2 3 5 2 11" xfId="61057" xr:uid="{00000000-0005-0000-0000-00007B5B0000}"/>
    <cellStyle name="Normal 2 2 2 3 5 2 2" xfId="4954" xr:uid="{00000000-0005-0000-0000-00007C5B0000}"/>
    <cellStyle name="Normal 2 2 2 3 5 2 2 2" xfId="17600" xr:uid="{00000000-0005-0000-0000-00007D5B0000}"/>
    <cellStyle name="Normal 2 2 2 3 5 2 2 2 2" xfId="52816" xr:uid="{00000000-0005-0000-0000-00007E5B0000}"/>
    <cellStyle name="Normal 2 2 2 3 5 2 2 2 3" xfId="30205" xr:uid="{00000000-0005-0000-0000-00007F5B0000}"/>
    <cellStyle name="Normal 2 2 2 3 5 2 2 3" xfId="14046" xr:uid="{00000000-0005-0000-0000-0000805B0000}"/>
    <cellStyle name="Normal 2 2 2 3 5 2 2 3 2" xfId="49264" xr:uid="{00000000-0005-0000-0000-0000815B0000}"/>
    <cellStyle name="Normal 2 2 2 3 5 2 2 4" xfId="40219" xr:uid="{00000000-0005-0000-0000-0000825B0000}"/>
    <cellStyle name="Normal 2 2 2 3 5 2 2 5" xfId="26653" xr:uid="{00000000-0005-0000-0000-0000835B0000}"/>
    <cellStyle name="Normal 2 2 2 3 5 2 3" xfId="6424" xr:uid="{00000000-0005-0000-0000-0000845B0000}"/>
    <cellStyle name="Normal 2 2 2 3 5 2 3 2" xfId="19054" xr:uid="{00000000-0005-0000-0000-0000855B0000}"/>
    <cellStyle name="Normal 2 2 2 3 5 2 3 2 2" xfId="54270" xr:uid="{00000000-0005-0000-0000-0000865B0000}"/>
    <cellStyle name="Normal 2 2 2 3 5 2 3 3" xfId="41673" xr:uid="{00000000-0005-0000-0000-0000875B0000}"/>
    <cellStyle name="Normal 2 2 2 3 5 2 3 4" xfId="31659" xr:uid="{00000000-0005-0000-0000-0000885B0000}"/>
    <cellStyle name="Normal 2 2 2 3 5 2 4" xfId="7883" xr:uid="{00000000-0005-0000-0000-0000895B0000}"/>
    <cellStyle name="Normal 2 2 2 3 5 2 4 2" xfId="20508" xr:uid="{00000000-0005-0000-0000-00008A5B0000}"/>
    <cellStyle name="Normal 2 2 2 3 5 2 4 2 2" xfId="55724" xr:uid="{00000000-0005-0000-0000-00008B5B0000}"/>
    <cellStyle name="Normal 2 2 2 3 5 2 4 3" xfId="43127" xr:uid="{00000000-0005-0000-0000-00008C5B0000}"/>
    <cellStyle name="Normal 2 2 2 3 5 2 4 4" xfId="33113" xr:uid="{00000000-0005-0000-0000-00008D5B0000}"/>
    <cellStyle name="Normal 2 2 2 3 5 2 5" xfId="9664" xr:uid="{00000000-0005-0000-0000-00008E5B0000}"/>
    <cellStyle name="Normal 2 2 2 3 5 2 5 2" xfId="22284" xr:uid="{00000000-0005-0000-0000-00008F5B0000}"/>
    <cellStyle name="Normal 2 2 2 3 5 2 5 2 2" xfId="57500" xr:uid="{00000000-0005-0000-0000-0000905B0000}"/>
    <cellStyle name="Normal 2 2 2 3 5 2 5 3" xfId="44903" xr:uid="{00000000-0005-0000-0000-0000915B0000}"/>
    <cellStyle name="Normal 2 2 2 3 5 2 5 4" xfId="34889" xr:uid="{00000000-0005-0000-0000-0000925B0000}"/>
    <cellStyle name="Normal 2 2 2 3 5 2 6" xfId="11457" xr:uid="{00000000-0005-0000-0000-0000935B0000}"/>
    <cellStyle name="Normal 2 2 2 3 5 2 6 2" xfId="24060" xr:uid="{00000000-0005-0000-0000-0000945B0000}"/>
    <cellStyle name="Normal 2 2 2 3 5 2 6 2 2" xfId="59276" xr:uid="{00000000-0005-0000-0000-0000955B0000}"/>
    <cellStyle name="Normal 2 2 2 3 5 2 6 3" xfId="46679" xr:uid="{00000000-0005-0000-0000-0000965B0000}"/>
    <cellStyle name="Normal 2 2 2 3 5 2 6 4" xfId="36665" xr:uid="{00000000-0005-0000-0000-0000975B0000}"/>
    <cellStyle name="Normal 2 2 2 3 5 2 7" xfId="15824" xr:uid="{00000000-0005-0000-0000-0000985B0000}"/>
    <cellStyle name="Normal 2 2 2 3 5 2 7 2" xfId="51040" xr:uid="{00000000-0005-0000-0000-0000995B0000}"/>
    <cellStyle name="Normal 2 2 2 3 5 2 7 3" xfId="28429" xr:uid="{00000000-0005-0000-0000-00009A5B0000}"/>
    <cellStyle name="Normal 2 2 2 3 5 2 8" xfId="12915" xr:uid="{00000000-0005-0000-0000-00009B5B0000}"/>
    <cellStyle name="Normal 2 2 2 3 5 2 8 2" xfId="48133" xr:uid="{00000000-0005-0000-0000-00009C5B0000}"/>
    <cellStyle name="Normal 2 2 2 3 5 2 9" xfId="38443" xr:uid="{00000000-0005-0000-0000-00009D5B0000}"/>
    <cellStyle name="Normal 2 2 2 3 5 3" xfId="3483" xr:uid="{00000000-0005-0000-0000-00009E5B0000}"/>
    <cellStyle name="Normal 2 2 2 3 5 3 10" xfId="26978" xr:uid="{00000000-0005-0000-0000-00009F5B0000}"/>
    <cellStyle name="Normal 2 2 2 3 5 3 11" xfId="61382" xr:uid="{00000000-0005-0000-0000-0000A05B0000}"/>
    <cellStyle name="Normal 2 2 2 3 5 3 2" xfId="5279" xr:uid="{00000000-0005-0000-0000-0000A15B0000}"/>
    <cellStyle name="Normal 2 2 2 3 5 3 2 2" xfId="17925" xr:uid="{00000000-0005-0000-0000-0000A25B0000}"/>
    <cellStyle name="Normal 2 2 2 3 5 3 2 2 2" xfId="53141" xr:uid="{00000000-0005-0000-0000-0000A35B0000}"/>
    <cellStyle name="Normal 2 2 2 3 5 3 2 3" xfId="40544" xr:uid="{00000000-0005-0000-0000-0000A45B0000}"/>
    <cellStyle name="Normal 2 2 2 3 5 3 2 4" xfId="30530" xr:uid="{00000000-0005-0000-0000-0000A55B0000}"/>
    <cellStyle name="Normal 2 2 2 3 5 3 3" xfId="6749" xr:uid="{00000000-0005-0000-0000-0000A65B0000}"/>
    <cellStyle name="Normal 2 2 2 3 5 3 3 2" xfId="19379" xr:uid="{00000000-0005-0000-0000-0000A75B0000}"/>
    <cellStyle name="Normal 2 2 2 3 5 3 3 2 2" xfId="54595" xr:uid="{00000000-0005-0000-0000-0000A85B0000}"/>
    <cellStyle name="Normal 2 2 2 3 5 3 3 3" xfId="41998" xr:uid="{00000000-0005-0000-0000-0000A95B0000}"/>
    <cellStyle name="Normal 2 2 2 3 5 3 3 4" xfId="31984" xr:uid="{00000000-0005-0000-0000-0000AA5B0000}"/>
    <cellStyle name="Normal 2 2 2 3 5 3 4" xfId="8208" xr:uid="{00000000-0005-0000-0000-0000AB5B0000}"/>
    <cellStyle name="Normal 2 2 2 3 5 3 4 2" xfId="20833" xr:uid="{00000000-0005-0000-0000-0000AC5B0000}"/>
    <cellStyle name="Normal 2 2 2 3 5 3 4 2 2" xfId="56049" xr:uid="{00000000-0005-0000-0000-0000AD5B0000}"/>
    <cellStyle name="Normal 2 2 2 3 5 3 4 3" xfId="43452" xr:uid="{00000000-0005-0000-0000-0000AE5B0000}"/>
    <cellStyle name="Normal 2 2 2 3 5 3 4 4" xfId="33438" xr:uid="{00000000-0005-0000-0000-0000AF5B0000}"/>
    <cellStyle name="Normal 2 2 2 3 5 3 5" xfId="9989" xr:uid="{00000000-0005-0000-0000-0000B05B0000}"/>
    <cellStyle name="Normal 2 2 2 3 5 3 5 2" xfId="22609" xr:uid="{00000000-0005-0000-0000-0000B15B0000}"/>
    <cellStyle name="Normal 2 2 2 3 5 3 5 2 2" xfId="57825" xr:uid="{00000000-0005-0000-0000-0000B25B0000}"/>
    <cellStyle name="Normal 2 2 2 3 5 3 5 3" xfId="45228" xr:uid="{00000000-0005-0000-0000-0000B35B0000}"/>
    <cellStyle name="Normal 2 2 2 3 5 3 5 4" xfId="35214" xr:uid="{00000000-0005-0000-0000-0000B45B0000}"/>
    <cellStyle name="Normal 2 2 2 3 5 3 6" xfId="11782" xr:uid="{00000000-0005-0000-0000-0000B55B0000}"/>
    <cellStyle name="Normal 2 2 2 3 5 3 6 2" xfId="24385" xr:uid="{00000000-0005-0000-0000-0000B65B0000}"/>
    <cellStyle name="Normal 2 2 2 3 5 3 6 2 2" xfId="59601" xr:uid="{00000000-0005-0000-0000-0000B75B0000}"/>
    <cellStyle name="Normal 2 2 2 3 5 3 6 3" xfId="47004" xr:uid="{00000000-0005-0000-0000-0000B85B0000}"/>
    <cellStyle name="Normal 2 2 2 3 5 3 6 4" xfId="36990" xr:uid="{00000000-0005-0000-0000-0000B95B0000}"/>
    <cellStyle name="Normal 2 2 2 3 5 3 7" xfId="16149" xr:uid="{00000000-0005-0000-0000-0000BA5B0000}"/>
    <cellStyle name="Normal 2 2 2 3 5 3 7 2" xfId="51365" xr:uid="{00000000-0005-0000-0000-0000BB5B0000}"/>
    <cellStyle name="Normal 2 2 2 3 5 3 7 3" xfId="28754" xr:uid="{00000000-0005-0000-0000-0000BC5B0000}"/>
    <cellStyle name="Normal 2 2 2 3 5 3 8" xfId="14371" xr:uid="{00000000-0005-0000-0000-0000BD5B0000}"/>
    <cellStyle name="Normal 2 2 2 3 5 3 8 2" xfId="49589" xr:uid="{00000000-0005-0000-0000-0000BE5B0000}"/>
    <cellStyle name="Normal 2 2 2 3 5 3 9" xfId="38768" xr:uid="{00000000-0005-0000-0000-0000BF5B0000}"/>
    <cellStyle name="Normal 2 2 2 3 5 4" xfId="2645" xr:uid="{00000000-0005-0000-0000-0000C05B0000}"/>
    <cellStyle name="Normal 2 2 2 3 5 4 10" xfId="26169" xr:uid="{00000000-0005-0000-0000-0000C15B0000}"/>
    <cellStyle name="Normal 2 2 2 3 5 4 11" xfId="60573" xr:uid="{00000000-0005-0000-0000-0000C25B0000}"/>
    <cellStyle name="Normal 2 2 2 3 5 4 2" xfId="4470" xr:uid="{00000000-0005-0000-0000-0000C35B0000}"/>
    <cellStyle name="Normal 2 2 2 3 5 4 2 2" xfId="17116" xr:uid="{00000000-0005-0000-0000-0000C45B0000}"/>
    <cellStyle name="Normal 2 2 2 3 5 4 2 2 2" xfId="52332" xr:uid="{00000000-0005-0000-0000-0000C55B0000}"/>
    <cellStyle name="Normal 2 2 2 3 5 4 2 3" xfId="39735" xr:uid="{00000000-0005-0000-0000-0000C65B0000}"/>
    <cellStyle name="Normal 2 2 2 3 5 4 2 4" xfId="29721" xr:uid="{00000000-0005-0000-0000-0000C75B0000}"/>
    <cellStyle name="Normal 2 2 2 3 5 4 3" xfId="5940" xr:uid="{00000000-0005-0000-0000-0000C85B0000}"/>
    <cellStyle name="Normal 2 2 2 3 5 4 3 2" xfId="18570" xr:uid="{00000000-0005-0000-0000-0000C95B0000}"/>
    <cellStyle name="Normal 2 2 2 3 5 4 3 2 2" xfId="53786" xr:uid="{00000000-0005-0000-0000-0000CA5B0000}"/>
    <cellStyle name="Normal 2 2 2 3 5 4 3 3" xfId="41189" xr:uid="{00000000-0005-0000-0000-0000CB5B0000}"/>
    <cellStyle name="Normal 2 2 2 3 5 4 3 4" xfId="31175" xr:uid="{00000000-0005-0000-0000-0000CC5B0000}"/>
    <cellStyle name="Normal 2 2 2 3 5 4 4" xfId="7399" xr:uid="{00000000-0005-0000-0000-0000CD5B0000}"/>
    <cellStyle name="Normal 2 2 2 3 5 4 4 2" xfId="20024" xr:uid="{00000000-0005-0000-0000-0000CE5B0000}"/>
    <cellStyle name="Normal 2 2 2 3 5 4 4 2 2" xfId="55240" xr:uid="{00000000-0005-0000-0000-0000CF5B0000}"/>
    <cellStyle name="Normal 2 2 2 3 5 4 4 3" xfId="42643" xr:uid="{00000000-0005-0000-0000-0000D05B0000}"/>
    <cellStyle name="Normal 2 2 2 3 5 4 4 4" xfId="32629" xr:uid="{00000000-0005-0000-0000-0000D15B0000}"/>
    <cellStyle name="Normal 2 2 2 3 5 4 5" xfId="9180" xr:uid="{00000000-0005-0000-0000-0000D25B0000}"/>
    <cellStyle name="Normal 2 2 2 3 5 4 5 2" xfId="21800" xr:uid="{00000000-0005-0000-0000-0000D35B0000}"/>
    <cellStyle name="Normal 2 2 2 3 5 4 5 2 2" xfId="57016" xr:uid="{00000000-0005-0000-0000-0000D45B0000}"/>
    <cellStyle name="Normal 2 2 2 3 5 4 5 3" xfId="44419" xr:uid="{00000000-0005-0000-0000-0000D55B0000}"/>
    <cellStyle name="Normal 2 2 2 3 5 4 5 4" xfId="34405" xr:uid="{00000000-0005-0000-0000-0000D65B0000}"/>
    <cellStyle name="Normal 2 2 2 3 5 4 6" xfId="10973" xr:uid="{00000000-0005-0000-0000-0000D75B0000}"/>
    <cellStyle name="Normal 2 2 2 3 5 4 6 2" xfId="23576" xr:uid="{00000000-0005-0000-0000-0000D85B0000}"/>
    <cellStyle name="Normal 2 2 2 3 5 4 6 2 2" xfId="58792" xr:uid="{00000000-0005-0000-0000-0000D95B0000}"/>
    <cellStyle name="Normal 2 2 2 3 5 4 6 3" xfId="46195" xr:uid="{00000000-0005-0000-0000-0000DA5B0000}"/>
    <cellStyle name="Normal 2 2 2 3 5 4 6 4" xfId="36181" xr:uid="{00000000-0005-0000-0000-0000DB5B0000}"/>
    <cellStyle name="Normal 2 2 2 3 5 4 7" xfId="15340" xr:uid="{00000000-0005-0000-0000-0000DC5B0000}"/>
    <cellStyle name="Normal 2 2 2 3 5 4 7 2" xfId="50556" xr:uid="{00000000-0005-0000-0000-0000DD5B0000}"/>
    <cellStyle name="Normal 2 2 2 3 5 4 7 3" xfId="27945" xr:uid="{00000000-0005-0000-0000-0000DE5B0000}"/>
    <cellStyle name="Normal 2 2 2 3 5 4 8" xfId="13562" xr:uid="{00000000-0005-0000-0000-0000DF5B0000}"/>
    <cellStyle name="Normal 2 2 2 3 5 4 8 2" xfId="48780" xr:uid="{00000000-0005-0000-0000-0000E05B0000}"/>
    <cellStyle name="Normal 2 2 2 3 5 4 9" xfId="37959" xr:uid="{00000000-0005-0000-0000-0000E15B0000}"/>
    <cellStyle name="Normal 2 2 2 3 5 5" xfId="3808" xr:uid="{00000000-0005-0000-0000-0000E25B0000}"/>
    <cellStyle name="Normal 2 2 2 3 5 5 2" xfId="8531" xr:uid="{00000000-0005-0000-0000-0000E35B0000}"/>
    <cellStyle name="Normal 2 2 2 3 5 5 2 2" xfId="21156" xr:uid="{00000000-0005-0000-0000-0000E45B0000}"/>
    <cellStyle name="Normal 2 2 2 3 5 5 2 2 2" xfId="56372" xr:uid="{00000000-0005-0000-0000-0000E55B0000}"/>
    <cellStyle name="Normal 2 2 2 3 5 5 2 3" xfId="43775" xr:uid="{00000000-0005-0000-0000-0000E65B0000}"/>
    <cellStyle name="Normal 2 2 2 3 5 5 2 4" xfId="33761" xr:uid="{00000000-0005-0000-0000-0000E75B0000}"/>
    <cellStyle name="Normal 2 2 2 3 5 5 3" xfId="10312" xr:uid="{00000000-0005-0000-0000-0000E85B0000}"/>
    <cellStyle name="Normal 2 2 2 3 5 5 3 2" xfId="22932" xr:uid="{00000000-0005-0000-0000-0000E95B0000}"/>
    <cellStyle name="Normal 2 2 2 3 5 5 3 2 2" xfId="58148" xr:uid="{00000000-0005-0000-0000-0000EA5B0000}"/>
    <cellStyle name="Normal 2 2 2 3 5 5 3 3" xfId="45551" xr:uid="{00000000-0005-0000-0000-0000EB5B0000}"/>
    <cellStyle name="Normal 2 2 2 3 5 5 3 4" xfId="35537" xr:uid="{00000000-0005-0000-0000-0000EC5B0000}"/>
    <cellStyle name="Normal 2 2 2 3 5 5 4" xfId="12107" xr:uid="{00000000-0005-0000-0000-0000ED5B0000}"/>
    <cellStyle name="Normal 2 2 2 3 5 5 4 2" xfId="24708" xr:uid="{00000000-0005-0000-0000-0000EE5B0000}"/>
    <cellStyle name="Normal 2 2 2 3 5 5 4 2 2" xfId="59924" xr:uid="{00000000-0005-0000-0000-0000EF5B0000}"/>
    <cellStyle name="Normal 2 2 2 3 5 5 4 3" xfId="47327" xr:uid="{00000000-0005-0000-0000-0000F05B0000}"/>
    <cellStyle name="Normal 2 2 2 3 5 5 4 4" xfId="37313" xr:uid="{00000000-0005-0000-0000-0000F15B0000}"/>
    <cellStyle name="Normal 2 2 2 3 5 5 5" xfId="16472" xr:uid="{00000000-0005-0000-0000-0000F25B0000}"/>
    <cellStyle name="Normal 2 2 2 3 5 5 5 2" xfId="51688" xr:uid="{00000000-0005-0000-0000-0000F35B0000}"/>
    <cellStyle name="Normal 2 2 2 3 5 5 5 3" xfId="29077" xr:uid="{00000000-0005-0000-0000-0000F45B0000}"/>
    <cellStyle name="Normal 2 2 2 3 5 5 6" xfId="14694" xr:uid="{00000000-0005-0000-0000-0000F55B0000}"/>
    <cellStyle name="Normal 2 2 2 3 5 5 6 2" xfId="49912" xr:uid="{00000000-0005-0000-0000-0000F65B0000}"/>
    <cellStyle name="Normal 2 2 2 3 5 5 7" xfId="39091" xr:uid="{00000000-0005-0000-0000-0000F75B0000}"/>
    <cellStyle name="Normal 2 2 2 3 5 5 8" xfId="27301" xr:uid="{00000000-0005-0000-0000-0000F85B0000}"/>
    <cellStyle name="Normal 2 2 2 3 5 6" xfId="4148" xr:uid="{00000000-0005-0000-0000-0000F95B0000}"/>
    <cellStyle name="Normal 2 2 2 3 5 6 2" xfId="16794" xr:uid="{00000000-0005-0000-0000-0000FA5B0000}"/>
    <cellStyle name="Normal 2 2 2 3 5 6 2 2" xfId="52010" xr:uid="{00000000-0005-0000-0000-0000FB5B0000}"/>
    <cellStyle name="Normal 2 2 2 3 5 6 2 3" xfId="29399" xr:uid="{00000000-0005-0000-0000-0000FC5B0000}"/>
    <cellStyle name="Normal 2 2 2 3 5 6 3" xfId="13240" xr:uid="{00000000-0005-0000-0000-0000FD5B0000}"/>
    <cellStyle name="Normal 2 2 2 3 5 6 3 2" xfId="48458" xr:uid="{00000000-0005-0000-0000-0000FE5B0000}"/>
    <cellStyle name="Normal 2 2 2 3 5 6 4" xfId="39413" xr:uid="{00000000-0005-0000-0000-0000FF5B0000}"/>
    <cellStyle name="Normal 2 2 2 3 5 6 5" xfId="25847" xr:uid="{00000000-0005-0000-0000-0000005C0000}"/>
    <cellStyle name="Normal 2 2 2 3 5 7" xfId="5618" xr:uid="{00000000-0005-0000-0000-0000015C0000}"/>
    <cellStyle name="Normal 2 2 2 3 5 7 2" xfId="18248" xr:uid="{00000000-0005-0000-0000-0000025C0000}"/>
    <cellStyle name="Normal 2 2 2 3 5 7 2 2" xfId="53464" xr:uid="{00000000-0005-0000-0000-0000035C0000}"/>
    <cellStyle name="Normal 2 2 2 3 5 7 3" xfId="40867" xr:uid="{00000000-0005-0000-0000-0000045C0000}"/>
    <cellStyle name="Normal 2 2 2 3 5 7 4" xfId="30853" xr:uid="{00000000-0005-0000-0000-0000055C0000}"/>
    <cellStyle name="Normal 2 2 2 3 5 8" xfId="7077" xr:uid="{00000000-0005-0000-0000-0000065C0000}"/>
    <cellStyle name="Normal 2 2 2 3 5 8 2" xfId="19702" xr:uid="{00000000-0005-0000-0000-0000075C0000}"/>
    <cellStyle name="Normal 2 2 2 3 5 8 2 2" xfId="54918" xr:uid="{00000000-0005-0000-0000-0000085C0000}"/>
    <cellStyle name="Normal 2 2 2 3 5 8 3" xfId="42321" xr:uid="{00000000-0005-0000-0000-0000095C0000}"/>
    <cellStyle name="Normal 2 2 2 3 5 8 4" xfId="32307" xr:uid="{00000000-0005-0000-0000-00000A5C0000}"/>
    <cellStyle name="Normal 2 2 2 3 5 9" xfId="8858" xr:uid="{00000000-0005-0000-0000-00000B5C0000}"/>
    <cellStyle name="Normal 2 2 2 3 5 9 2" xfId="21478" xr:uid="{00000000-0005-0000-0000-00000C5C0000}"/>
    <cellStyle name="Normal 2 2 2 3 5 9 2 2" xfId="56694" xr:uid="{00000000-0005-0000-0000-00000D5C0000}"/>
    <cellStyle name="Normal 2 2 2 3 5 9 3" xfId="44097" xr:uid="{00000000-0005-0000-0000-00000E5C0000}"/>
    <cellStyle name="Normal 2 2 2 3 5 9 4" xfId="34083" xr:uid="{00000000-0005-0000-0000-00000F5C0000}"/>
    <cellStyle name="Normal 2 2 2 3 6" xfId="1110" xr:uid="{00000000-0005-0000-0000-0000105C0000}"/>
    <cellStyle name="Normal 2 2 2 3 6 10" xfId="10576" xr:uid="{00000000-0005-0000-0000-0000115C0000}"/>
    <cellStyle name="Normal 2 2 2 3 6 10 2" xfId="23187" xr:uid="{00000000-0005-0000-0000-0000125C0000}"/>
    <cellStyle name="Normal 2 2 2 3 6 10 2 2" xfId="58403" xr:uid="{00000000-0005-0000-0000-0000135C0000}"/>
    <cellStyle name="Normal 2 2 2 3 6 10 3" xfId="45806" xr:uid="{00000000-0005-0000-0000-0000145C0000}"/>
    <cellStyle name="Normal 2 2 2 3 6 10 4" xfId="35792" xr:uid="{00000000-0005-0000-0000-0000155C0000}"/>
    <cellStyle name="Normal 2 2 2 3 6 11" xfId="15127" xr:uid="{00000000-0005-0000-0000-0000165C0000}"/>
    <cellStyle name="Normal 2 2 2 3 6 11 2" xfId="50343" xr:uid="{00000000-0005-0000-0000-0000175C0000}"/>
    <cellStyle name="Normal 2 2 2 3 6 11 3" xfId="27732" xr:uid="{00000000-0005-0000-0000-0000185C0000}"/>
    <cellStyle name="Normal 2 2 2 3 6 12" xfId="12540" xr:uid="{00000000-0005-0000-0000-0000195C0000}"/>
    <cellStyle name="Normal 2 2 2 3 6 12 2" xfId="47758" xr:uid="{00000000-0005-0000-0000-00001A5C0000}"/>
    <cellStyle name="Normal 2 2 2 3 6 13" xfId="37746" xr:uid="{00000000-0005-0000-0000-00001B5C0000}"/>
    <cellStyle name="Normal 2 2 2 3 6 14" xfId="25147" xr:uid="{00000000-0005-0000-0000-00001C5C0000}"/>
    <cellStyle name="Normal 2 2 2 3 6 15" xfId="60360" xr:uid="{00000000-0005-0000-0000-00001D5C0000}"/>
    <cellStyle name="Normal 2 2 2 3 6 2" xfId="3263" xr:uid="{00000000-0005-0000-0000-00001E5C0000}"/>
    <cellStyle name="Normal 2 2 2 3 6 2 10" xfId="25631" xr:uid="{00000000-0005-0000-0000-00001F5C0000}"/>
    <cellStyle name="Normal 2 2 2 3 6 2 11" xfId="61166" xr:uid="{00000000-0005-0000-0000-0000205C0000}"/>
    <cellStyle name="Normal 2 2 2 3 6 2 2" xfId="5063" xr:uid="{00000000-0005-0000-0000-0000215C0000}"/>
    <cellStyle name="Normal 2 2 2 3 6 2 2 2" xfId="17709" xr:uid="{00000000-0005-0000-0000-0000225C0000}"/>
    <cellStyle name="Normal 2 2 2 3 6 2 2 2 2" xfId="52925" xr:uid="{00000000-0005-0000-0000-0000235C0000}"/>
    <cellStyle name="Normal 2 2 2 3 6 2 2 2 3" xfId="30314" xr:uid="{00000000-0005-0000-0000-0000245C0000}"/>
    <cellStyle name="Normal 2 2 2 3 6 2 2 3" xfId="14155" xr:uid="{00000000-0005-0000-0000-0000255C0000}"/>
    <cellStyle name="Normal 2 2 2 3 6 2 2 3 2" xfId="49373" xr:uid="{00000000-0005-0000-0000-0000265C0000}"/>
    <cellStyle name="Normal 2 2 2 3 6 2 2 4" xfId="40328" xr:uid="{00000000-0005-0000-0000-0000275C0000}"/>
    <cellStyle name="Normal 2 2 2 3 6 2 2 5" xfId="26762" xr:uid="{00000000-0005-0000-0000-0000285C0000}"/>
    <cellStyle name="Normal 2 2 2 3 6 2 3" xfId="6533" xr:uid="{00000000-0005-0000-0000-0000295C0000}"/>
    <cellStyle name="Normal 2 2 2 3 6 2 3 2" xfId="19163" xr:uid="{00000000-0005-0000-0000-00002A5C0000}"/>
    <cellStyle name="Normal 2 2 2 3 6 2 3 2 2" xfId="54379" xr:uid="{00000000-0005-0000-0000-00002B5C0000}"/>
    <cellStyle name="Normal 2 2 2 3 6 2 3 3" xfId="41782" xr:uid="{00000000-0005-0000-0000-00002C5C0000}"/>
    <cellStyle name="Normal 2 2 2 3 6 2 3 4" xfId="31768" xr:uid="{00000000-0005-0000-0000-00002D5C0000}"/>
    <cellStyle name="Normal 2 2 2 3 6 2 4" xfId="7992" xr:uid="{00000000-0005-0000-0000-00002E5C0000}"/>
    <cellStyle name="Normal 2 2 2 3 6 2 4 2" xfId="20617" xr:uid="{00000000-0005-0000-0000-00002F5C0000}"/>
    <cellStyle name="Normal 2 2 2 3 6 2 4 2 2" xfId="55833" xr:uid="{00000000-0005-0000-0000-0000305C0000}"/>
    <cellStyle name="Normal 2 2 2 3 6 2 4 3" xfId="43236" xr:uid="{00000000-0005-0000-0000-0000315C0000}"/>
    <cellStyle name="Normal 2 2 2 3 6 2 4 4" xfId="33222" xr:uid="{00000000-0005-0000-0000-0000325C0000}"/>
    <cellStyle name="Normal 2 2 2 3 6 2 5" xfId="9773" xr:uid="{00000000-0005-0000-0000-0000335C0000}"/>
    <cellStyle name="Normal 2 2 2 3 6 2 5 2" xfId="22393" xr:uid="{00000000-0005-0000-0000-0000345C0000}"/>
    <cellStyle name="Normal 2 2 2 3 6 2 5 2 2" xfId="57609" xr:uid="{00000000-0005-0000-0000-0000355C0000}"/>
    <cellStyle name="Normal 2 2 2 3 6 2 5 3" xfId="45012" xr:uid="{00000000-0005-0000-0000-0000365C0000}"/>
    <cellStyle name="Normal 2 2 2 3 6 2 5 4" xfId="34998" xr:uid="{00000000-0005-0000-0000-0000375C0000}"/>
    <cellStyle name="Normal 2 2 2 3 6 2 6" xfId="11566" xr:uid="{00000000-0005-0000-0000-0000385C0000}"/>
    <cellStyle name="Normal 2 2 2 3 6 2 6 2" xfId="24169" xr:uid="{00000000-0005-0000-0000-0000395C0000}"/>
    <cellStyle name="Normal 2 2 2 3 6 2 6 2 2" xfId="59385" xr:uid="{00000000-0005-0000-0000-00003A5C0000}"/>
    <cellStyle name="Normal 2 2 2 3 6 2 6 3" xfId="46788" xr:uid="{00000000-0005-0000-0000-00003B5C0000}"/>
    <cellStyle name="Normal 2 2 2 3 6 2 6 4" xfId="36774" xr:uid="{00000000-0005-0000-0000-00003C5C0000}"/>
    <cellStyle name="Normal 2 2 2 3 6 2 7" xfId="15933" xr:uid="{00000000-0005-0000-0000-00003D5C0000}"/>
    <cellStyle name="Normal 2 2 2 3 6 2 7 2" xfId="51149" xr:uid="{00000000-0005-0000-0000-00003E5C0000}"/>
    <cellStyle name="Normal 2 2 2 3 6 2 7 3" xfId="28538" xr:uid="{00000000-0005-0000-0000-00003F5C0000}"/>
    <cellStyle name="Normal 2 2 2 3 6 2 8" xfId="13024" xr:uid="{00000000-0005-0000-0000-0000405C0000}"/>
    <cellStyle name="Normal 2 2 2 3 6 2 8 2" xfId="48242" xr:uid="{00000000-0005-0000-0000-0000415C0000}"/>
    <cellStyle name="Normal 2 2 2 3 6 2 9" xfId="38552" xr:uid="{00000000-0005-0000-0000-0000425C0000}"/>
    <cellStyle name="Normal 2 2 2 3 6 3" xfId="3592" xr:uid="{00000000-0005-0000-0000-0000435C0000}"/>
    <cellStyle name="Normal 2 2 2 3 6 3 10" xfId="27087" xr:uid="{00000000-0005-0000-0000-0000445C0000}"/>
    <cellStyle name="Normal 2 2 2 3 6 3 11" xfId="61491" xr:uid="{00000000-0005-0000-0000-0000455C0000}"/>
    <cellStyle name="Normal 2 2 2 3 6 3 2" xfId="5388" xr:uid="{00000000-0005-0000-0000-0000465C0000}"/>
    <cellStyle name="Normal 2 2 2 3 6 3 2 2" xfId="18034" xr:uid="{00000000-0005-0000-0000-0000475C0000}"/>
    <cellStyle name="Normal 2 2 2 3 6 3 2 2 2" xfId="53250" xr:uid="{00000000-0005-0000-0000-0000485C0000}"/>
    <cellStyle name="Normal 2 2 2 3 6 3 2 3" xfId="40653" xr:uid="{00000000-0005-0000-0000-0000495C0000}"/>
    <cellStyle name="Normal 2 2 2 3 6 3 2 4" xfId="30639" xr:uid="{00000000-0005-0000-0000-00004A5C0000}"/>
    <cellStyle name="Normal 2 2 2 3 6 3 3" xfId="6858" xr:uid="{00000000-0005-0000-0000-00004B5C0000}"/>
    <cellStyle name="Normal 2 2 2 3 6 3 3 2" xfId="19488" xr:uid="{00000000-0005-0000-0000-00004C5C0000}"/>
    <cellStyle name="Normal 2 2 2 3 6 3 3 2 2" xfId="54704" xr:uid="{00000000-0005-0000-0000-00004D5C0000}"/>
    <cellStyle name="Normal 2 2 2 3 6 3 3 3" xfId="42107" xr:uid="{00000000-0005-0000-0000-00004E5C0000}"/>
    <cellStyle name="Normal 2 2 2 3 6 3 3 4" xfId="32093" xr:uid="{00000000-0005-0000-0000-00004F5C0000}"/>
    <cellStyle name="Normal 2 2 2 3 6 3 4" xfId="8317" xr:uid="{00000000-0005-0000-0000-0000505C0000}"/>
    <cellStyle name="Normal 2 2 2 3 6 3 4 2" xfId="20942" xr:uid="{00000000-0005-0000-0000-0000515C0000}"/>
    <cellStyle name="Normal 2 2 2 3 6 3 4 2 2" xfId="56158" xr:uid="{00000000-0005-0000-0000-0000525C0000}"/>
    <cellStyle name="Normal 2 2 2 3 6 3 4 3" xfId="43561" xr:uid="{00000000-0005-0000-0000-0000535C0000}"/>
    <cellStyle name="Normal 2 2 2 3 6 3 4 4" xfId="33547" xr:uid="{00000000-0005-0000-0000-0000545C0000}"/>
    <cellStyle name="Normal 2 2 2 3 6 3 5" xfId="10098" xr:uid="{00000000-0005-0000-0000-0000555C0000}"/>
    <cellStyle name="Normal 2 2 2 3 6 3 5 2" xfId="22718" xr:uid="{00000000-0005-0000-0000-0000565C0000}"/>
    <cellStyle name="Normal 2 2 2 3 6 3 5 2 2" xfId="57934" xr:uid="{00000000-0005-0000-0000-0000575C0000}"/>
    <cellStyle name="Normal 2 2 2 3 6 3 5 3" xfId="45337" xr:uid="{00000000-0005-0000-0000-0000585C0000}"/>
    <cellStyle name="Normal 2 2 2 3 6 3 5 4" xfId="35323" xr:uid="{00000000-0005-0000-0000-0000595C0000}"/>
    <cellStyle name="Normal 2 2 2 3 6 3 6" xfId="11891" xr:uid="{00000000-0005-0000-0000-00005A5C0000}"/>
    <cellStyle name="Normal 2 2 2 3 6 3 6 2" xfId="24494" xr:uid="{00000000-0005-0000-0000-00005B5C0000}"/>
    <cellStyle name="Normal 2 2 2 3 6 3 6 2 2" xfId="59710" xr:uid="{00000000-0005-0000-0000-00005C5C0000}"/>
    <cellStyle name="Normal 2 2 2 3 6 3 6 3" xfId="47113" xr:uid="{00000000-0005-0000-0000-00005D5C0000}"/>
    <cellStyle name="Normal 2 2 2 3 6 3 6 4" xfId="37099" xr:uid="{00000000-0005-0000-0000-00005E5C0000}"/>
    <cellStyle name="Normal 2 2 2 3 6 3 7" xfId="16258" xr:uid="{00000000-0005-0000-0000-00005F5C0000}"/>
    <cellStyle name="Normal 2 2 2 3 6 3 7 2" xfId="51474" xr:uid="{00000000-0005-0000-0000-0000605C0000}"/>
    <cellStyle name="Normal 2 2 2 3 6 3 7 3" xfId="28863" xr:uid="{00000000-0005-0000-0000-0000615C0000}"/>
    <cellStyle name="Normal 2 2 2 3 6 3 8" xfId="14480" xr:uid="{00000000-0005-0000-0000-0000625C0000}"/>
    <cellStyle name="Normal 2 2 2 3 6 3 8 2" xfId="49698" xr:uid="{00000000-0005-0000-0000-0000635C0000}"/>
    <cellStyle name="Normal 2 2 2 3 6 3 9" xfId="38877" xr:uid="{00000000-0005-0000-0000-0000645C0000}"/>
    <cellStyle name="Normal 2 2 2 3 6 4" xfId="2754" xr:uid="{00000000-0005-0000-0000-0000655C0000}"/>
    <cellStyle name="Normal 2 2 2 3 6 4 10" xfId="26278" xr:uid="{00000000-0005-0000-0000-0000665C0000}"/>
    <cellStyle name="Normal 2 2 2 3 6 4 11" xfId="60682" xr:uid="{00000000-0005-0000-0000-0000675C0000}"/>
    <cellStyle name="Normal 2 2 2 3 6 4 2" xfId="4579" xr:uid="{00000000-0005-0000-0000-0000685C0000}"/>
    <cellStyle name="Normal 2 2 2 3 6 4 2 2" xfId="17225" xr:uid="{00000000-0005-0000-0000-0000695C0000}"/>
    <cellStyle name="Normal 2 2 2 3 6 4 2 2 2" xfId="52441" xr:uid="{00000000-0005-0000-0000-00006A5C0000}"/>
    <cellStyle name="Normal 2 2 2 3 6 4 2 3" xfId="39844" xr:uid="{00000000-0005-0000-0000-00006B5C0000}"/>
    <cellStyle name="Normal 2 2 2 3 6 4 2 4" xfId="29830" xr:uid="{00000000-0005-0000-0000-00006C5C0000}"/>
    <cellStyle name="Normal 2 2 2 3 6 4 3" xfId="6049" xr:uid="{00000000-0005-0000-0000-00006D5C0000}"/>
    <cellStyle name="Normal 2 2 2 3 6 4 3 2" xfId="18679" xr:uid="{00000000-0005-0000-0000-00006E5C0000}"/>
    <cellStyle name="Normal 2 2 2 3 6 4 3 2 2" xfId="53895" xr:uid="{00000000-0005-0000-0000-00006F5C0000}"/>
    <cellStyle name="Normal 2 2 2 3 6 4 3 3" xfId="41298" xr:uid="{00000000-0005-0000-0000-0000705C0000}"/>
    <cellStyle name="Normal 2 2 2 3 6 4 3 4" xfId="31284" xr:uid="{00000000-0005-0000-0000-0000715C0000}"/>
    <cellStyle name="Normal 2 2 2 3 6 4 4" xfId="7508" xr:uid="{00000000-0005-0000-0000-0000725C0000}"/>
    <cellStyle name="Normal 2 2 2 3 6 4 4 2" xfId="20133" xr:uid="{00000000-0005-0000-0000-0000735C0000}"/>
    <cellStyle name="Normal 2 2 2 3 6 4 4 2 2" xfId="55349" xr:uid="{00000000-0005-0000-0000-0000745C0000}"/>
    <cellStyle name="Normal 2 2 2 3 6 4 4 3" xfId="42752" xr:uid="{00000000-0005-0000-0000-0000755C0000}"/>
    <cellStyle name="Normal 2 2 2 3 6 4 4 4" xfId="32738" xr:uid="{00000000-0005-0000-0000-0000765C0000}"/>
    <cellStyle name="Normal 2 2 2 3 6 4 5" xfId="9289" xr:uid="{00000000-0005-0000-0000-0000775C0000}"/>
    <cellStyle name="Normal 2 2 2 3 6 4 5 2" xfId="21909" xr:uid="{00000000-0005-0000-0000-0000785C0000}"/>
    <cellStyle name="Normal 2 2 2 3 6 4 5 2 2" xfId="57125" xr:uid="{00000000-0005-0000-0000-0000795C0000}"/>
    <cellStyle name="Normal 2 2 2 3 6 4 5 3" xfId="44528" xr:uid="{00000000-0005-0000-0000-00007A5C0000}"/>
    <cellStyle name="Normal 2 2 2 3 6 4 5 4" xfId="34514" xr:uid="{00000000-0005-0000-0000-00007B5C0000}"/>
    <cellStyle name="Normal 2 2 2 3 6 4 6" xfId="11082" xr:uid="{00000000-0005-0000-0000-00007C5C0000}"/>
    <cellStyle name="Normal 2 2 2 3 6 4 6 2" xfId="23685" xr:uid="{00000000-0005-0000-0000-00007D5C0000}"/>
    <cellStyle name="Normal 2 2 2 3 6 4 6 2 2" xfId="58901" xr:uid="{00000000-0005-0000-0000-00007E5C0000}"/>
    <cellStyle name="Normal 2 2 2 3 6 4 6 3" xfId="46304" xr:uid="{00000000-0005-0000-0000-00007F5C0000}"/>
    <cellStyle name="Normal 2 2 2 3 6 4 6 4" xfId="36290" xr:uid="{00000000-0005-0000-0000-0000805C0000}"/>
    <cellStyle name="Normal 2 2 2 3 6 4 7" xfId="15449" xr:uid="{00000000-0005-0000-0000-0000815C0000}"/>
    <cellStyle name="Normal 2 2 2 3 6 4 7 2" xfId="50665" xr:uid="{00000000-0005-0000-0000-0000825C0000}"/>
    <cellStyle name="Normal 2 2 2 3 6 4 7 3" xfId="28054" xr:uid="{00000000-0005-0000-0000-0000835C0000}"/>
    <cellStyle name="Normal 2 2 2 3 6 4 8" xfId="13671" xr:uid="{00000000-0005-0000-0000-0000845C0000}"/>
    <cellStyle name="Normal 2 2 2 3 6 4 8 2" xfId="48889" xr:uid="{00000000-0005-0000-0000-0000855C0000}"/>
    <cellStyle name="Normal 2 2 2 3 6 4 9" xfId="38068" xr:uid="{00000000-0005-0000-0000-0000865C0000}"/>
    <cellStyle name="Normal 2 2 2 3 6 5" xfId="3917" xr:uid="{00000000-0005-0000-0000-0000875C0000}"/>
    <cellStyle name="Normal 2 2 2 3 6 5 2" xfId="8640" xr:uid="{00000000-0005-0000-0000-0000885C0000}"/>
    <cellStyle name="Normal 2 2 2 3 6 5 2 2" xfId="21265" xr:uid="{00000000-0005-0000-0000-0000895C0000}"/>
    <cellStyle name="Normal 2 2 2 3 6 5 2 2 2" xfId="56481" xr:uid="{00000000-0005-0000-0000-00008A5C0000}"/>
    <cellStyle name="Normal 2 2 2 3 6 5 2 3" xfId="43884" xr:uid="{00000000-0005-0000-0000-00008B5C0000}"/>
    <cellStyle name="Normal 2 2 2 3 6 5 2 4" xfId="33870" xr:uid="{00000000-0005-0000-0000-00008C5C0000}"/>
    <cellStyle name="Normal 2 2 2 3 6 5 3" xfId="10421" xr:uid="{00000000-0005-0000-0000-00008D5C0000}"/>
    <cellStyle name="Normal 2 2 2 3 6 5 3 2" xfId="23041" xr:uid="{00000000-0005-0000-0000-00008E5C0000}"/>
    <cellStyle name="Normal 2 2 2 3 6 5 3 2 2" xfId="58257" xr:uid="{00000000-0005-0000-0000-00008F5C0000}"/>
    <cellStyle name="Normal 2 2 2 3 6 5 3 3" xfId="45660" xr:uid="{00000000-0005-0000-0000-0000905C0000}"/>
    <cellStyle name="Normal 2 2 2 3 6 5 3 4" xfId="35646" xr:uid="{00000000-0005-0000-0000-0000915C0000}"/>
    <cellStyle name="Normal 2 2 2 3 6 5 4" xfId="12216" xr:uid="{00000000-0005-0000-0000-0000925C0000}"/>
    <cellStyle name="Normal 2 2 2 3 6 5 4 2" xfId="24817" xr:uid="{00000000-0005-0000-0000-0000935C0000}"/>
    <cellStyle name="Normal 2 2 2 3 6 5 4 2 2" xfId="60033" xr:uid="{00000000-0005-0000-0000-0000945C0000}"/>
    <cellStyle name="Normal 2 2 2 3 6 5 4 3" xfId="47436" xr:uid="{00000000-0005-0000-0000-0000955C0000}"/>
    <cellStyle name="Normal 2 2 2 3 6 5 4 4" xfId="37422" xr:uid="{00000000-0005-0000-0000-0000965C0000}"/>
    <cellStyle name="Normal 2 2 2 3 6 5 5" xfId="16581" xr:uid="{00000000-0005-0000-0000-0000975C0000}"/>
    <cellStyle name="Normal 2 2 2 3 6 5 5 2" xfId="51797" xr:uid="{00000000-0005-0000-0000-0000985C0000}"/>
    <cellStyle name="Normal 2 2 2 3 6 5 5 3" xfId="29186" xr:uid="{00000000-0005-0000-0000-0000995C0000}"/>
    <cellStyle name="Normal 2 2 2 3 6 5 6" xfId="14803" xr:uid="{00000000-0005-0000-0000-00009A5C0000}"/>
    <cellStyle name="Normal 2 2 2 3 6 5 6 2" xfId="50021" xr:uid="{00000000-0005-0000-0000-00009B5C0000}"/>
    <cellStyle name="Normal 2 2 2 3 6 5 7" xfId="39200" xr:uid="{00000000-0005-0000-0000-00009C5C0000}"/>
    <cellStyle name="Normal 2 2 2 3 6 5 8" xfId="27410" xr:uid="{00000000-0005-0000-0000-00009D5C0000}"/>
    <cellStyle name="Normal 2 2 2 3 6 6" xfId="4257" xr:uid="{00000000-0005-0000-0000-00009E5C0000}"/>
    <cellStyle name="Normal 2 2 2 3 6 6 2" xfId="16903" xr:uid="{00000000-0005-0000-0000-00009F5C0000}"/>
    <cellStyle name="Normal 2 2 2 3 6 6 2 2" xfId="52119" xr:uid="{00000000-0005-0000-0000-0000A05C0000}"/>
    <cellStyle name="Normal 2 2 2 3 6 6 2 3" xfId="29508" xr:uid="{00000000-0005-0000-0000-0000A15C0000}"/>
    <cellStyle name="Normal 2 2 2 3 6 6 3" xfId="13349" xr:uid="{00000000-0005-0000-0000-0000A25C0000}"/>
    <cellStyle name="Normal 2 2 2 3 6 6 3 2" xfId="48567" xr:uid="{00000000-0005-0000-0000-0000A35C0000}"/>
    <cellStyle name="Normal 2 2 2 3 6 6 4" xfId="39522" xr:uid="{00000000-0005-0000-0000-0000A45C0000}"/>
    <cellStyle name="Normal 2 2 2 3 6 6 5" xfId="25956" xr:uid="{00000000-0005-0000-0000-0000A55C0000}"/>
    <cellStyle name="Normal 2 2 2 3 6 7" xfId="5727" xr:uid="{00000000-0005-0000-0000-0000A65C0000}"/>
    <cellStyle name="Normal 2 2 2 3 6 7 2" xfId="18357" xr:uid="{00000000-0005-0000-0000-0000A75C0000}"/>
    <cellStyle name="Normal 2 2 2 3 6 7 2 2" xfId="53573" xr:uid="{00000000-0005-0000-0000-0000A85C0000}"/>
    <cellStyle name="Normal 2 2 2 3 6 7 3" xfId="40976" xr:uid="{00000000-0005-0000-0000-0000A95C0000}"/>
    <cellStyle name="Normal 2 2 2 3 6 7 4" xfId="30962" xr:uid="{00000000-0005-0000-0000-0000AA5C0000}"/>
    <cellStyle name="Normal 2 2 2 3 6 8" xfId="7186" xr:uid="{00000000-0005-0000-0000-0000AB5C0000}"/>
    <cellStyle name="Normal 2 2 2 3 6 8 2" xfId="19811" xr:uid="{00000000-0005-0000-0000-0000AC5C0000}"/>
    <cellStyle name="Normal 2 2 2 3 6 8 2 2" xfId="55027" xr:uid="{00000000-0005-0000-0000-0000AD5C0000}"/>
    <cellStyle name="Normal 2 2 2 3 6 8 3" xfId="42430" xr:uid="{00000000-0005-0000-0000-0000AE5C0000}"/>
    <cellStyle name="Normal 2 2 2 3 6 8 4" xfId="32416" xr:uid="{00000000-0005-0000-0000-0000AF5C0000}"/>
    <cellStyle name="Normal 2 2 2 3 6 9" xfId="8967" xr:uid="{00000000-0005-0000-0000-0000B05C0000}"/>
    <cellStyle name="Normal 2 2 2 3 6 9 2" xfId="21587" xr:uid="{00000000-0005-0000-0000-0000B15C0000}"/>
    <cellStyle name="Normal 2 2 2 3 6 9 2 2" xfId="56803" xr:uid="{00000000-0005-0000-0000-0000B25C0000}"/>
    <cellStyle name="Normal 2 2 2 3 6 9 3" xfId="44206" xr:uid="{00000000-0005-0000-0000-0000B35C0000}"/>
    <cellStyle name="Normal 2 2 2 3 6 9 4" xfId="34192" xr:uid="{00000000-0005-0000-0000-0000B45C0000}"/>
    <cellStyle name="Normal 2 2 2 3 7" xfId="2984" xr:uid="{00000000-0005-0000-0000-0000B55C0000}"/>
    <cellStyle name="Normal 2 2 2 3 7 10" xfId="25363" xr:uid="{00000000-0005-0000-0000-0000B65C0000}"/>
    <cellStyle name="Normal 2 2 2 3 7 11" xfId="60898" xr:uid="{00000000-0005-0000-0000-0000B75C0000}"/>
    <cellStyle name="Normal 2 2 2 3 7 2" xfId="4795" xr:uid="{00000000-0005-0000-0000-0000B85C0000}"/>
    <cellStyle name="Normal 2 2 2 3 7 2 2" xfId="17441" xr:uid="{00000000-0005-0000-0000-0000B95C0000}"/>
    <cellStyle name="Normal 2 2 2 3 7 2 2 2" xfId="52657" xr:uid="{00000000-0005-0000-0000-0000BA5C0000}"/>
    <cellStyle name="Normal 2 2 2 3 7 2 2 3" xfId="30046" xr:uid="{00000000-0005-0000-0000-0000BB5C0000}"/>
    <cellStyle name="Normal 2 2 2 3 7 2 3" xfId="13887" xr:uid="{00000000-0005-0000-0000-0000BC5C0000}"/>
    <cellStyle name="Normal 2 2 2 3 7 2 3 2" xfId="49105" xr:uid="{00000000-0005-0000-0000-0000BD5C0000}"/>
    <cellStyle name="Normal 2 2 2 3 7 2 4" xfId="40060" xr:uid="{00000000-0005-0000-0000-0000BE5C0000}"/>
    <cellStyle name="Normal 2 2 2 3 7 2 5" xfId="26494" xr:uid="{00000000-0005-0000-0000-0000BF5C0000}"/>
    <cellStyle name="Normal 2 2 2 3 7 3" xfId="6265" xr:uid="{00000000-0005-0000-0000-0000C05C0000}"/>
    <cellStyle name="Normal 2 2 2 3 7 3 2" xfId="18895" xr:uid="{00000000-0005-0000-0000-0000C15C0000}"/>
    <cellStyle name="Normal 2 2 2 3 7 3 2 2" xfId="54111" xr:uid="{00000000-0005-0000-0000-0000C25C0000}"/>
    <cellStyle name="Normal 2 2 2 3 7 3 3" xfId="41514" xr:uid="{00000000-0005-0000-0000-0000C35C0000}"/>
    <cellStyle name="Normal 2 2 2 3 7 3 4" xfId="31500" xr:uid="{00000000-0005-0000-0000-0000C45C0000}"/>
    <cellStyle name="Normal 2 2 2 3 7 4" xfId="7724" xr:uid="{00000000-0005-0000-0000-0000C55C0000}"/>
    <cellStyle name="Normal 2 2 2 3 7 4 2" xfId="20349" xr:uid="{00000000-0005-0000-0000-0000C65C0000}"/>
    <cellStyle name="Normal 2 2 2 3 7 4 2 2" xfId="55565" xr:uid="{00000000-0005-0000-0000-0000C75C0000}"/>
    <cellStyle name="Normal 2 2 2 3 7 4 3" xfId="42968" xr:uid="{00000000-0005-0000-0000-0000C85C0000}"/>
    <cellStyle name="Normal 2 2 2 3 7 4 4" xfId="32954" xr:uid="{00000000-0005-0000-0000-0000C95C0000}"/>
    <cellStyle name="Normal 2 2 2 3 7 5" xfId="9505" xr:uid="{00000000-0005-0000-0000-0000CA5C0000}"/>
    <cellStyle name="Normal 2 2 2 3 7 5 2" xfId="22125" xr:uid="{00000000-0005-0000-0000-0000CB5C0000}"/>
    <cellStyle name="Normal 2 2 2 3 7 5 2 2" xfId="57341" xr:uid="{00000000-0005-0000-0000-0000CC5C0000}"/>
    <cellStyle name="Normal 2 2 2 3 7 5 3" xfId="44744" xr:uid="{00000000-0005-0000-0000-0000CD5C0000}"/>
    <cellStyle name="Normal 2 2 2 3 7 5 4" xfId="34730" xr:uid="{00000000-0005-0000-0000-0000CE5C0000}"/>
    <cellStyle name="Normal 2 2 2 3 7 6" xfId="11298" xr:uid="{00000000-0005-0000-0000-0000CF5C0000}"/>
    <cellStyle name="Normal 2 2 2 3 7 6 2" xfId="23901" xr:uid="{00000000-0005-0000-0000-0000D05C0000}"/>
    <cellStyle name="Normal 2 2 2 3 7 6 2 2" xfId="59117" xr:uid="{00000000-0005-0000-0000-0000D15C0000}"/>
    <cellStyle name="Normal 2 2 2 3 7 6 3" xfId="46520" xr:uid="{00000000-0005-0000-0000-0000D25C0000}"/>
    <cellStyle name="Normal 2 2 2 3 7 6 4" xfId="36506" xr:uid="{00000000-0005-0000-0000-0000D35C0000}"/>
    <cellStyle name="Normal 2 2 2 3 7 7" xfId="15665" xr:uid="{00000000-0005-0000-0000-0000D45C0000}"/>
    <cellStyle name="Normal 2 2 2 3 7 7 2" xfId="50881" xr:uid="{00000000-0005-0000-0000-0000D55C0000}"/>
    <cellStyle name="Normal 2 2 2 3 7 7 3" xfId="28270" xr:uid="{00000000-0005-0000-0000-0000D65C0000}"/>
    <cellStyle name="Normal 2 2 2 3 7 8" xfId="12756" xr:uid="{00000000-0005-0000-0000-0000D75C0000}"/>
    <cellStyle name="Normal 2 2 2 3 7 8 2" xfId="47974" xr:uid="{00000000-0005-0000-0000-0000D85C0000}"/>
    <cellStyle name="Normal 2 2 2 3 7 9" xfId="38284" xr:uid="{00000000-0005-0000-0000-0000D95C0000}"/>
    <cellStyle name="Normal 2 2 2 3 8" xfId="3026" xr:uid="{00000000-0005-0000-0000-0000DA5C0000}"/>
    <cellStyle name="Normal 2 2 2 3 8 10" xfId="25399" xr:uid="{00000000-0005-0000-0000-0000DB5C0000}"/>
    <cellStyle name="Normal 2 2 2 3 8 11" xfId="60934" xr:uid="{00000000-0005-0000-0000-0000DC5C0000}"/>
    <cellStyle name="Normal 2 2 2 3 8 2" xfId="4831" xr:uid="{00000000-0005-0000-0000-0000DD5C0000}"/>
    <cellStyle name="Normal 2 2 2 3 8 2 2" xfId="17477" xr:uid="{00000000-0005-0000-0000-0000DE5C0000}"/>
    <cellStyle name="Normal 2 2 2 3 8 2 2 2" xfId="52693" xr:uid="{00000000-0005-0000-0000-0000DF5C0000}"/>
    <cellStyle name="Normal 2 2 2 3 8 2 2 3" xfId="30082" xr:uid="{00000000-0005-0000-0000-0000E05C0000}"/>
    <cellStyle name="Normal 2 2 2 3 8 2 3" xfId="13923" xr:uid="{00000000-0005-0000-0000-0000E15C0000}"/>
    <cellStyle name="Normal 2 2 2 3 8 2 3 2" xfId="49141" xr:uid="{00000000-0005-0000-0000-0000E25C0000}"/>
    <cellStyle name="Normal 2 2 2 3 8 2 4" xfId="40096" xr:uid="{00000000-0005-0000-0000-0000E35C0000}"/>
    <cellStyle name="Normal 2 2 2 3 8 2 5" xfId="26530" xr:uid="{00000000-0005-0000-0000-0000E45C0000}"/>
    <cellStyle name="Normal 2 2 2 3 8 3" xfId="6301" xr:uid="{00000000-0005-0000-0000-0000E55C0000}"/>
    <cellStyle name="Normal 2 2 2 3 8 3 2" xfId="18931" xr:uid="{00000000-0005-0000-0000-0000E65C0000}"/>
    <cellStyle name="Normal 2 2 2 3 8 3 2 2" xfId="54147" xr:uid="{00000000-0005-0000-0000-0000E75C0000}"/>
    <cellStyle name="Normal 2 2 2 3 8 3 3" xfId="41550" xr:uid="{00000000-0005-0000-0000-0000E85C0000}"/>
    <cellStyle name="Normal 2 2 2 3 8 3 4" xfId="31536" xr:uid="{00000000-0005-0000-0000-0000E95C0000}"/>
    <cellStyle name="Normal 2 2 2 3 8 4" xfId="7760" xr:uid="{00000000-0005-0000-0000-0000EA5C0000}"/>
    <cellStyle name="Normal 2 2 2 3 8 4 2" xfId="20385" xr:uid="{00000000-0005-0000-0000-0000EB5C0000}"/>
    <cellStyle name="Normal 2 2 2 3 8 4 2 2" xfId="55601" xr:uid="{00000000-0005-0000-0000-0000EC5C0000}"/>
    <cellStyle name="Normal 2 2 2 3 8 4 3" xfId="43004" xr:uid="{00000000-0005-0000-0000-0000ED5C0000}"/>
    <cellStyle name="Normal 2 2 2 3 8 4 4" xfId="32990" xr:uid="{00000000-0005-0000-0000-0000EE5C0000}"/>
    <cellStyle name="Normal 2 2 2 3 8 5" xfId="9541" xr:uid="{00000000-0005-0000-0000-0000EF5C0000}"/>
    <cellStyle name="Normal 2 2 2 3 8 5 2" xfId="22161" xr:uid="{00000000-0005-0000-0000-0000F05C0000}"/>
    <cellStyle name="Normal 2 2 2 3 8 5 2 2" xfId="57377" xr:uid="{00000000-0005-0000-0000-0000F15C0000}"/>
    <cellStyle name="Normal 2 2 2 3 8 5 3" xfId="44780" xr:uid="{00000000-0005-0000-0000-0000F25C0000}"/>
    <cellStyle name="Normal 2 2 2 3 8 5 4" xfId="34766" xr:uid="{00000000-0005-0000-0000-0000F35C0000}"/>
    <cellStyle name="Normal 2 2 2 3 8 6" xfId="11334" xr:uid="{00000000-0005-0000-0000-0000F45C0000}"/>
    <cellStyle name="Normal 2 2 2 3 8 6 2" xfId="23937" xr:uid="{00000000-0005-0000-0000-0000F55C0000}"/>
    <cellStyle name="Normal 2 2 2 3 8 6 2 2" xfId="59153" xr:uid="{00000000-0005-0000-0000-0000F65C0000}"/>
    <cellStyle name="Normal 2 2 2 3 8 6 3" xfId="46556" xr:uid="{00000000-0005-0000-0000-0000F75C0000}"/>
    <cellStyle name="Normal 2 2 2 3 8 6 4" xfId="36542" xr:uid="{00000000-0005-0000-0000-0000F85C0000}"/>
    <cellStyle name="Normal 2 2 2 3 8 7" xfId="15701" xr:uid="{00000000-0005-0000-0000-0000F95C0000}"/>
    <cellStyle name="Normal 2 2 2 3 8 7 2" xfId="50917" xr:uid="{00000000-0005-0000-0000-0000FA5C0000}"/>
    <cellStyle name="Normal 2 2 2 3 8 7 3" xfId="28306" xr:uid="{00000000-0005-0000-0000-0000FB5C0000}"/>
    <cellStyle name="Normal 2 2 2 3 8 8" xfId="12792" xr:uid="{00000000-0005-0000-0000-0000FC5C0000}"/>
    <cellStyle name="Normal 2 2 2 3 8 8 2" xfId="48010" xr:uid="{00000000-0005-0000-0000-0000FD5C0000}"/>
    <cellStyle name="Normal 2 2 2 3 8 9" xfId="38320" xr:uid="{00000000-0005-0000-0000-0000FE5C0000}"/>
    <cellStyle name="Normal 2 2 2 3 9" xfId="3018" xr:uid="{00000000-0005-0000-0000-0000FF5C0000}"/>
    <cellStyle name="Normal 2 2 2 3 9 10" xfId="25392" xr:uid="{00000000-0005-0000-0000-0000005D0000}"/>
    <cellStyle name="Normal 2 2 2 3 9 11" xfId="60927" xr:uid="{00000000-0005-0000-0000-0000015D0000}"/>
    <cellStyle name="Normal 2 2 2 3 9 2" xfId="4824" xr:uid="{00000000-0005-0000-0000-0000025D0000}"/>
    <cellStyle name="Normal 2 2 2 3 9 2 2" xfId="17470" xr:uid="{00000000-0005-0000-0000-0000035D0000}"/>
    <cellStyle name="Normal 2 2 2 3 9 2 2 2" xfId="52686" xr:uid="{00000000-0005-0000-0000-0000045D0000}"/>
    <cellStyle name="Normal 2 2 2 3 9 2 2 3" xfId="30075" xr:uid="{00000000-0005-0000-0000-0000055D0000}"/>
    <cellStyle name="Normal 2 2 2 3 9 2 3" xfId="13916" xr:uid="{00000000-0005-0000-0000-0000065D0000}"/>
    <cellStyle name="Normal 2 2 2 3 9 2 3 2" xfId="49134" xr:uid="{00000000-0005-0000-0000-0000075D0000}"/>
    <cellStyle name="Normal 2 2 2 3 9 2 4" xfId="40089" xr:uid="{00000000-0005-0000-0000-0000085D0000}"/>
    <cellStyle name="Normal 2 2 2 3 9 2 5" xfId="26523" xr:uid="{00000000-0005-0000-0000-0000095D0000}"/>
    <cellStyle name="Normal 2 2 2 3 9 3" xfId="6294" xr:uid="{00000000-0005-0000-0000-00000A5D0000}"/>
    <cellStyle name="Normal 2 2 2 3 9 3 2" xfId="18924" xr:uid="{00000000-0005-0000-0000-00000B5D0000}"/>
    <cellStyle name="Normal 2 2 2 3 9 3 2 2" xfId="54140" xr:uid="{00000000-0005-0000-0000-00000C5D0000}"/>
    <cellStyle name="Normal 2 2 2 3 9 3 3" xfId="41543" xr:uid="{00000000-0005-0000-0000-00000D5D0000}"/>
    <cellStyle name="Normal 2 2 2 3 9 3 4" xfId="31529" xr:uid="{00000000-0005-0000-0000-00000E5D0000}"/>
    <cellStyle name="Normal 2 2 2 3 9 4" xfId="7753" xr:uid="{00000000-0005-0000-0000-00000F5D0000}"/>
    <cellStyle name="Normal 2 2 2 3 9 4 2" xfId="20378" xr:uid="{00000000-0005-0000-0000-0000105D0000}"/>
    <cellStyle name="Normal 2 2 2 3 9 4 2 2" xfId="55594" xr:uid="{00000000-0005-0000-0000-0000115D0000}"/>
    <cellStyle name="Normal 2 2 2 3 9 4 3" xfId="42997" xr:uid="{00000000-0005-0000-0000-0000125D0000}"/>
    <cellStyle name="Normal 2 2 2 3 9 4 4" xfId="32983" xr:uid="{00000000-0005-0000-0000-0000135D0000}"/>
    <cellStyle name="Normal 2 2 2 3 9 5" xfId="9534" xr:uid="{00000000-0005-0000-0000-0000145D0000}"/>
    <cellStyle name="Normal 2 2 2 3 9 5 2" xfId="22154" xr:uid="{00000000-0005-0000-0000-0000155D0000}"/>
    <cellStyle name="Normal 2 2 2 3 9 5 2 2" xfId="57370" xr:uid="{00000000-0005-0000-0000-0000165D0000}"/>
    <cellStyle name="Normal 2 2 2 3 9 5 3" xfId="44773" xr:uid="{00000000-0005-0000-0000-0000175D0000}"/>
    <cellStyle name="Normal 2 2 2 3 9 5 4" xfId="34759" xr:uid="{00000000-0005-0000-0000-0000185D0000}"/>
    <cellStyle name="Normal 2 2 2 3 9 6" xfId="11327" xr:uid="{00000000-0005-0000-0000-0000195D0000}"/>
    <cellStyle name="Normal 2 2 2 3 9 6 2" xfId="23930" xr:uid="{00000000-0005-0000-0000-00001A5D0000}"/>
    <cellStyle name="Normal 2 2 2 3 9 6 2 2" xfId="59146" xr:uid="{00000000-0005-0000-0000-00001B5D0000}"/>
    <cellStyle name="Normal 2 2 2 3 9 6 3" xfId="46549" xr:uid="{00000000-0005-0000-0000-00001C5D0000}"/>
    <cellStyle name="Normal 2 2 2 3 9 6 4" xfId="36535" xr:uid="{00000000-0005-0000-0000-00001D5D0000}"/>
    <cellStyle name="Normal 2 2 2 3 9 7" xfId="15694" xr:uid="{00000000-0005-0000-0000-00001E5D0000}"/>
    <cellStyle name="Normal 2 2 2 3 9 7 2" xfId="50910" xr:uid="{00000000-0005-0000-0000-00001F5D0000}"/>
    <cellStyle name="Normal 2 2 2 3 9 7 3" xfId="28299" xr:uid="{00000000-0005-0000-0000-0000205D0000}"/>
    <cellStyle name="Normal 2 2 2 3 9 8" xfId="12785" xr:uid="{00000000-0005-0000-0000-0000215D0000}"/>
    <cellStyle name="Normal 2 2 2 3 9 8 2" xfId="48003" xr:uid="{00000000-0005-0000-0000-0000225D0000}"/>
    <cellStyle name="Normal 2 2 2 3 9 9" xfId="38313" xr:uid="{00000000-0005-0000-0000-0000235D0000}"/>
    <cellStyle name="Normal 2 2 2 3_District Target Attainment" xfId="1111" xr:uid="{00000000-0005-0000-0000-0000245D0000}"/>
    <cellStyle name="Normal 2 2 2 4" xfId="1112" xr:uid="{00000000-0005-0000-0000-0000255D0000}"/>
    <cellStyle name="Normal 2 2 2_District Target Attainment" xfId="1113" xr:uid="{00000000-0005-0000-0000-0000265D0000}"/>
    <cellStyle name="Normal 2 2 3" xfId="1114" xr:uid="{00000000-0005-0000-0000-0000275D0000}"/>
    <cellStyle name="Normal 2 2 3 10" xfId="2959" xr:uid="{00000000-0005-0000-0000-0000285D0000}"/>
    <cellStyle name="Normal 2 2 3 11" xfId="2819" xr:uid="{00000000-0005-0000-0000-0000295D0000}"/>
    <cellStyle name="Normal 2 2 3 12" xfId="2489" xr:uid="{00000000-0005-0000-0000-00002A5D0000}"/>
    <cellStyle name="Normal 2 2 3 2" xfId="1115" xr:uid="{00000000-0005-0000-0000-00002B5D0000}"/>
    <cellStyle name="Normal 2 2 3 2 10" xfId="5467" xr:uid="{00000000-0005-0000-0000-00002C5D0000}"/>
    <cellStyle name="Normal 2 2 3 2 10 2" xfId="18097" xr:uid="{00000000-0005-0000-0000-00002D5D0000}"/>
    <cellStyle name="Normal 2 2 3 2 10 2 2" xfId="53313" xr:uid="{00000000-0005-0000-0000-00002E5D0000}"/>
    <cellStyle name="Normal 2 2 3 2 10 3" xfId="40716" xr:uid="{00000000-0005-0000-0000-00002F5D0000}"/>
    <cellStyle name="Normal 2 2 3 2 10 4" xfId="30702" xr:uid="{00000000-0005-0000-0000-0000305D0000}"/>
    <cellStyle name="Normal 2 2 3 2 11" xfId="6923" xr:uid="{00000000-0005-0000-0000-0000315D0000}"/>
    <cellStyle name="Normal 2 2 3 2 11 2" xfId="19551" xr:uid="{00000000-0005-0000-0000-0000325D0000}"/>
    <cellStyle name="Normal 2 2 3 2 11 2 2" xfId="54767" xr:uid="{00000000-0005-0000-0000-0000335D0000}"/>
    <cellStyle name="Normal 2 2 3 2 11 3" xfId="42170" xr:uid="{00000000-0005-0000-0000-0000345D0000}"/>
    <cellStyle name="Normal 2 2 3 2 11 4" xfId="32156" xr:uid="{00000000-0005-0000-0000-0000355D0000}"/>
    <cellStyle name="Normal 2 2 3 2 12" xfId="8705" xr:uid="{00000000-0005-0000-0000-0000365D0000}"/>
    <cellStyle name="Normal 2 2 3 2 12 2" xfId="21327" xr:uid="{00000000-0005-0000-0000-0000375D0000}"/>
    <cellStyle name="Normal 2 2 3 2 12 2 2" xfId="56543" xr:uid="{00000000-0005-0000-0000-0000385D0000}"/>
    <cellStyle name="Normal 2 2 3 2 12 3" xfId="43946" xr:uid="{00000000-0005-0000-0000-0000395D0000}"/>
    <cellStyle name="Normal 2 2 3 2 12 4" xfId="33932" xr:uid="{00000000-0005-0000-0000-00003A5D0000}"/>
    <cellStyle name="Normal 2 2 3 2 13" xfId="10577" xr:uid="{00000000-0005-0000-0000-00003B5D0000}"/>
    <cellStyle name="Normal 2 2 3 2 13 2" xfId="23188" xr:uid="{00000000-0005-0000-0000-00003C5D0000}"/>
    <cellStyle name="Normal 2 2 3 2 13 2 2" xfId="58404" xr:uid="{00000000-0005-0000-0000-00003D5D0000}"/>
    <cellStyle name="Normal 2 2 3 2 13 3" xfId="45807" xr:uid="{00000000-0005-0000-0000-00003E5D0000}"/>
    <cellStyle name="Normal 2 2 3 2 13 4" xfId="35793" xr:uid="{00000000-0005-0000-0000-00003F5D0000}"/>
    <cellStyle name="Normal 2 2 3 2 14" xfId="14866" xr:uid="{00000000-0005-0000-0000-0000405D0000}"/>
    <cellStyle name="Normal 2 2 3 2 14 2" xfId="50083" xr:uid="{00000000-0005-0000-0000-0000415D0000}"/>
    <cellStyle name="Normal 2 2 3 2 14 3" xfId="27472" xr:uid="{00000000-0005-0000-0000-0000425D0000}"/>
    <cellStyle name="Normal 2 2 3 2 15" xfId="12280" xr:uid="{00000000-0005-0000-0000-0000435D0000}"/>
    <cellStyle name="Normal 2 2 3 2 15 2" xfId="47498" xr:uid="{00000000-0005-0000-0000-0000445D0000}"/>
    <cellStyle name="Normal 2 2 3 2 16" xfId="37485" xr:uid="{00000000-0005-0000-0000-0000455D0000}"/>
    <cellStyle name="Normal 2 2 3 2 17" xfId="24887" xr:uid="{00000000-0005-0000-0000-0000465D0000}"/>
    <cellStyle name="Normal 2 2 3 2 18" xfId="60100" xr:uid="{00000000-0005-0000-0000-0000475D0000}"/>
    <cellStyle name="Normal 2 2 3 2 2" xfId="1116" xr:uid="{00000000-0005-0000-0000-0000485D0000}"/>
    <cellStyle name="Normal 2 2 3 2 2 10" xfId="6997" xr:uid="{00000000-0005-0000-0000-0000495D0000}"/>
    <cellStyle name="Normal 2 2 3 2 2 10 2" xfId="19623" xr:uid="{00000000-0005-0000-0000-00004A5D0000}"/>
    <cellStyle name="Normal 2 2 3 2 2 10 2 2" xfId="54839" xr:uid="{00000000-0005-0000-0000-00004B5D0000}"/>
    <cellStyle name="Normal 2 2 3 2 2 10 3" xfId="42242" xr:uid="{00000000-0005-0000-0000-00004C5D0000}"/>
    <cellStyle name="Normal 2 2 3 2 2 10 4" xfId="32228" xr:uid="{00000000-0005-0000-0000-00004D5D0000}"/>
    <cellStyle name="Normal 2 2 3 2 2 11" xfId="8778" xr:uid="{00000000-0005-0000-0000-00004E5D0000}"/>
    <cellStyle name="Normal 2 2 3 2 2 11 2" xfId="21399" xr:uid="{00000000-0005-0000-0000-00004F5D0000}"/>
    <cellStyle name="Normal 2 2 3 2 2 11 2 2" xfId="56615" xr:uid="{00000000-0005-0000-0000-0000505D0000}"/>
    <cellStyle name="Normal 2 2 3 2 2 11 3" xfId="44018" xr:uid="{00000000-0005-0000-0000-0000515D0000}"/>
    <cellStyle name="Normal 2 2 3 2 2 11 4" xfId="34004" xr:uid="{00000000-0005-0000-0000-0000525D0000}"/>
    <cellStyle name="Normal 2 2 3 2 2 12" xfId="10578" xr:uid="{00000000-0005-0000-0000-0000535D0000}"/>
    <cellStyle name="Normal 2 2 3 2 2 12 2" xfId="23189" xr:uid="{00000000-0005-0000-0000-0000545D0000}"/>
    <cellStyle name="Normal 2 2 3 2 2 12 2 2" xfId="58405" xr:uid="{00000000-0005-0000-0000-0000555D0000}"/>
    <cellStyle name="Normal 2 2 3 2 2 12 3" xfId="45808" xr:uid="{00000000-0005-0000-0000-0000565D0000}"/>
    <cellStyle name="Normal 2 2 3 2 2 12 4" xfId="35794" xr:uid="{00000000-0005-0000-0000-0000575D0000}"/>
    <cellStyle name="Normal 2 2 3 2 2 13" xfId="14938" xr:uid="{00000000-0005-0000-0000-0000585D0000}"/>
    <cellStyle name="Normal 2 2 3 2 2 13 2" xfId="50155" xr:uid="{00000000-0005-0000-0000-0000595D0000}"/>
    <cellStyle name="Normal 2 2 3 2 2 13 3" xfId="27544" xr:uid="{00000000-0005-0000-0000-00005A5D0000}"/>
    <cellStyle name="Normal 2 2 3 2 2 14" xfId="12352" xr:uid="{00000000-0005-0000-0000-00005B5D0000}"/>
    <cellStyle name="Normal 2 2 3 2 2 14 2" xfId="47570" xr:uid="{00000000-0005-0000-0000-00005C5D0000}"/>
    <cellStyle name="Normal 2 2 3 2 2 15" xfId="37557" xr:uid="{00000000-0005-0000-0000-00005D5D0000}"/>
    <cellStyle name="Normal 2 2 3 2 2 16" xfId="24959" xr:uid="{00000000-0005-0000-0000-00005E5D0000}"/>
    <cellStyle name="Normal 2 2 3 2 2 17" xfId="60172" xr:uid="{00000000-0005-0000-0000-00005F5D0000}"/>
    <cellStyle name="Normal 2 2 3 2 2 2" xfId="1117" xr:uid="{00000000-0005-0000-0000-0000605D0000}"/>
    <cellStyle name="Normal 2 2 3 2 2 2 10" xfId="10579" xr:uid="{00000000-0005-0000-0000-0000615D0000}"/>
    <cellStyle name="Normal 2 2 3 2 2 2 10 2" xfId="23190" xr:uid="{00000000-0005-0000-0000-0000625D0000}"/>
    <cellStyle name="Normal 2 2 3 2 2 2 10 2 2" xfId="58406" xr:uid="{00000000-0005-0000-0000-0000635D0000}"/>
    <cellStyle name="Normal 2 2 3 2 2 2 10 3" xfId="45809" xr:uid="{00000000-0005-0000-0000-0000645D0000}"/>
    <cellStyle name="Normal 2 2 3 2 2 2 10 4" xfId="35795" xr:uid="{00000000-0005-0000-0000-0000655D0000}"/>
    <cellStyle name="Normal 2 2 3 2 2 2 11" xfId="15093" xr:uid="{00000000-0005-0000-0000-0000665D0000}"/>
    <cellStyle name="Normal 2 2 3 2 2 2 11 2" xfId="50309" xr:uid="{00000000-0005-0000-0000-0000675D0000}"/>
    <cellStyle name="Normal 2 2 3 2 2 2 11 3" xfId="27698" xr:uid="{00000000-0005-0000-0000-0000685D0000}"/>
    <cellStyle name="Normal 2 2 3 2 2 2 12" xfId="12506" xr:uid="{00000000-0005-0000-0000-0000695D0000}"/>
    <cellStyle name="Normal 2 2 3 2 2 2 12 2" xfId="47724" xr:uid="{00000000-0005-0000-0000-00006A5D0000}"/>
    <cellStyle name="Normal 2 2 3 2 2 2 13" xfId="37712" xr:uid="{00000000-0005-0000-0000-00006B5D0000}"/>
    <cellStyle name="Normal 2 2 3 2 2 2 14" xfId="25113" xr:uid="{00000000-0005-0000-0000-00006C5D0000}"/>
    <cellStyle name="Normal 2 2 3 2 2 2 15" xfId="60326" xr:uid="{00000000-0005-0000-0000-00006D5D0000}"/>
    <cellStyle name="Normal 2 2 3 2 2 2 2" xfId="3229" xr:uid="{00000000-0005-0000-0000-00006E5D0000}"/>
    <cellStyle name="Normal 2 2 3 2 2 2 2 10" xfId="25597" xr:uid="{00000000-0005-0000-0000-00006F5D0000}"/>
    <cellStyle name="Normal 2 2 3 2 2 2 2 11" xfId="61132" xr:uid="{00000000-0005-0000-0000-0000705D0000}"/>
    <cellStyle name="Normal 2 2 3 2 2 2 2 2" xfId="5029" xr:uid="{00000000-0005-0000-0000-0000715D0000}"/>
    <cellStyle name="Normal 2 2 3 2 2 2 2 2 2" xfId="17675" xr:uid="{00000000-0005-0000-0000-0000725D0000}"/>
    <cellStyle name="Normal 2 2 3 2 2 2 2 2 2 2" xfId="52891" xr:uid="{00000000-0005-0000-0000-0000735D0000}"/>
    <cellStyle name="Normal 2 2 3 2 2 2 2 2 2 3" xfId="30280" xr:uid="{00000000-0005-0000-0000-0000745D0000}"/>
    <cellStyle name="Normal 2 2 3 2 2 2 2 2 3" xfId="14121" xr:uid="{00000000-0005-0000-0000-0000755D0000}"/>
    <cellStyle name="Normal 2 2 3 2 2 2 2 2 3 2" xfId="49339" xr:uid="{00000000-0005-0000-0000-0000765D0000}"/>
    <cellStyle name="Normal 2 2 3 2 2 2 2 2 4" xfId="40294" xr:uid="{00000000-0005-0000-0000-0000775D0000}"/>
    <cellStyle name="Normal 2 2 3 2 2 2 2 2 5" xfId="26728" xr:uid="{00000000-0005-0000-0000-0000785D0000}"/>
    <cellStyle name="Normal 2 2 3 2 2 2 2 3" xfId="6499" xr:uid="{00000000-0005-0000-0000-0000795D0000}"/>
    <cellStyle name="Normal 2 2 3 2 2 2 2 3 2" xfId="19129" xr:uid="{00000000-0005-0000-0000-00007A5D0000}"/>
    <cellStyle name="Normal 2 2 3 2 2 2 2 3 2 2" xfId="54345" xr:uid="{00000000-0005-0000-0000-00007B5D0000}"/>
    <cellStyle name="Normal 2 2 3 2 2 2 2 3 3" xfId="41748" xr:uid="{00000000-0005-0000-0000-00007C5D0000}"/>
    <cellStyle name="Normal 2 2 3 2 2 2 2 3 4" xfId="31734" xr:uid="{00000000-0005-0000-0000-00007D5D0000}"/>
    <cellStyle name="Normal 2 2 3 2 2 2 2 4" xfId="7958" xr:uid="{00000000-0005-0000-0000-00007E5D0000}"/>
    <cellStyle name="Normal 2 2 3 2 2 2 2 4 2" xfId="20583" xr:uid="{00000000-0005-0000-0000-00007F5D0000}"/>
    <cellStyle name="Normal 2 2 3 2 2 2 2 4 2 2" xfId="55799" xr:uid="{00000000-0005-0000-0000-0000805D0000}"/>
    <cellStyle name="Normal 2 2 3 2 2 2 2 4 3" xfId="43202" xr:uid="{00000000-0005-0000-0000-0000815D0000}"/>
    <cellStyle name="Normal 2 2 3 2 2 2 2 4 4" xfId="33188" xr:uid="{00000000-0005-0000-0000-0000825D0000}"/>
    <cellStyle name="Normal 2 2 3 2 2 2 2 5" xfId="9739" xr:uid="{00000000-0005-0000-0000-0000835D0000}"/>
    <cellStyle name="Normal 2 2 3 2 2 2 2 5 2" xfId="22359" xr:uid="{00000000-0005-0000-0000-0000845D0000}"/>
    <cellStyle name="Normal 2 2 3 2 2 2 2 5 2 2" xfId="57575" xr:uid="{00000000-0005-0000-0000-0000855D0000}"/>
    <cellStyle name="Normal 2 2 3 2 2 2 2 5 3" xfId="44978" xr:uid="{00000000-0005-0000-0000-0000865D0000}"/>
    <cellStyle name="Normal 2 2 3 2 2 2 2 5 4" xfId="34964" xr:uid="{00000000-0005-0000-0000-0000875D0000}"/>
    <cellStyle name="Normal 2 2 3 2 2 2 2 6" xfId="11532" xr:uid="{00000000-0005-0000-0000-0000885D0000}"/>
    <cellStyle name="Normal 2 2 3 2 2 2 2 6 2" xfId="24135" xr:uid="{00000000-0005-0000-0000-0000895D0000}"/>
    <cellStyle name="Normal 2 2 3 2 2 2 2 6 2 2" xfId="59351" xr:uid="{00000000-0005-0000-0000-00008A5D0000}"/>
    <cellStyle name="Normal 2 2 3 2 2 2 2 6 3" xfId="46754" xr:uid="{00000000-0005-0000-0000-00008B5D0000}"/>
    <cellStyle name="Normal 2 2 3 2 2 2 2 6 4" xfId="36740" xr:uid="{00000000-0005-0000-0000-00008C5D0000}"/>
    <cellStyle name="Normal 2 2 3 2 2 2 2 7" xfId="15899" xr:uid="{00000000-0005-0000-0000-00008D5D0000}"/>
    <cellStyle name="Normal 2 2 3 2 2 2 2 7 2" xfId="51115" xr:uid="{00000000-0005-0000-0000-00008E5D0000}"/>
    <cellStyle name="Normal 2 2 3 2 2 2 2 7 3" xfId="28504" xr:uid="{00000000-0005-0000-0000-00008F5D0000}"/>
    <cellStyle name="Normal 2 2 3 2 2 2 2 8" xfId="12990" xr:uid="{00000000-0005-0000-0000-0000905D0000}"/>
    <cellStyle name="Normal 2 2 3 2 2 2 2 8 2" xfId="48208" xr:uid="{00000000-0005-0000-0000-0000915D0000}"/>
    <cellStyle name="Normal 2 2 3 2 2 2 2 9" xfId="38518" xr:uid="{00000000-0005-0000-0000-0000925D0000}"/>
    <cellStyle name="Normal 2 2 3 2 2 2 3" xfId="3558" xr:uid="{00000000-0005-0000-0000-0000935D0000}"/>
    <cellStyle name="Normal 2 2 3 2 2 2 3 10" xfId="27053" xr:uid="{00000000-0005-0000-0000-0000945D0000}"/>
    <cellStyle name="Normal 2 2 3 2 2 2 3 11" xfId="61457" xr:uid="{00000000-0005-0000-0000-0000955D0000}"/>
    <cellStyle name="Normal 2 2 3 2 2 2 3 2" xfId="5354" xr:uid="{00000000-0005-0000-0000-0000965D0000}"/>
    <cellStyle name="Normal 2 2 3 2 2 2 3 2 2" xfId="18000" xr:uid="{00000000-0005-0000-0000-0000975D0000}"/>
    <cellStyle name="Normal 2 2 3 2 2 2 3 2 2 2" xfId="53216" xr:uid="{00000000-0005-0000-0000-0000985D0000}"/>
    <cellStyle name="Normal 2 2 3 2 2 2 3 2 3" xfId="40619" xr:uid="{00000000-0005-0000-0000-0000995D0000}"/>
    <cellStyle name="Normal 2 2 3 2 2 2 3 2 4" xfId="30605" xr:uid="{00000000-0005-0000-0000-00009A5D0000}"/>
    <cellStyle name="Normal 2 2 3 2 2 2 3 3" xfId="6824" xr:uid="{00000000-0005-0000-0000-00009B5D0000}"/>
    <cellStyle name="Normal 2 2 3 2 2 2 3 3 2" xfId="19454" xr:uid="{00000000-0005-0000-0000-00009C5D0000}"/>
    <cellStyle name="Normal 2 2 3 2 2 2 3 3 2 2" xfId="54670" xr:uid="{00000000-0005-0000-0000-00009D5D0000}"/>
    <cellStyle name="Normal 2 2 3 2 2 2 3 3 3" xfId="42073" xr:uid="{00000000-0005-0000-0000-00009E5D0000}"/>
    <cellStyle name="Normal 2 2 3 2 2 2 3 3 4" xfId="32059" xr:uid="{00000000-0005-0000-0000-00009F5D0000}"/>
    <cellStyle name="Normal 2 2 3 2 2 2 3 4" xfId="8283" xr:uid="{00000000-0005-0000-0000-0000A05D0000}"/>
    <cellStyle name="Normal 2 2 3 2 2 2 3 4 2" xfId="20908" xr:uid="{00000000-0005-0000-0000-0000A15D0000}"/>
    <cellStyle name="Normal 2 2 3 2 2 2 3 4 2 2" xfId="56124" xr:uid="{00000000-0005-0000-0000-0000A25D0000}"/>
    <cellStyle name="Normal 2 2 3 2 2 2 3 4 3" xfId="43527" xr:uid="{00000000-0005-0000-0000-0000A35D0000}"/>
    <cellStyle name="Normal 2 2 3 2 2 2 3 4 4" xfId="33513" xr:uid="{00000000-0005-0000-0000-0000A45D0000}"/>
    <cellStyle name="Normal 2 2 3 2 2 2 3 5" xfId="10064" xr:uid="{00000000-0005-0000-0000-0000A55D0000}"/>
    <cellStyle name="Normal 2 2 3 2 2 2 3 5 2" xfId="22684" xr:uid="{00000000-0005-0000-0000-0000A65D0000}"/>
    <cellStyle name="Normal 2 2 3 2 2 2 3 5 2 2" xfId="57900" xr:uid="{00000000-0005-0000-0000-0000A75D0000}"/>
    <cellStyle name="Normal 2 2 3 2 2 2 3 5 3" xfId="45303" xr:uid="{00000000-0005-0000-0000-0000A85D0000}"/>
    <cellStyle name="Normal 2 2 3 2 2 2 3 5 4" xfId="35289" xr:uid="{00000000-0005-0000-0000-0000A95D0000}"/>
    <cellStyle name="Normal 2 2 3 2 2 2 3 6" xfId="11857" xr:uid="{00000000-0005-0000-0000-0000AA5D0000}"/>
    <cellStyle name="Normal 2 2 3 2 2 2 3 6 2" xfId="24460" xr:uid="{00000000-0005-0000-0000-0000AB5D0000}"/>
    <cellStyle name="Normal 2 2 3 2 2 2 3 6 2 2" xfId="59676" xr:uid="{00000000-0005-0000-0000-0000AC5D0000}"/>
    <cellStyle name="Normal 2 2 3 2 2 2 3 6 3" xfId="47079" xr:uid="{00000000-0005-0000-0000-0000AD5D0000}"/>
    <cellStyle name="Normal 2 2 3 2 2 2 3 6 4" xfId="37065" xr:uid="{00000000-0005-0000-0000-0000AE5D0000}"/>
    <cellStyle name="Normal 2 2 3 2 2 2 3 7" xfId="16224" xr:uid="{00000000-0005-0000-0000-0000AF5D0000}"/>
    <cellStyle name="Normal 2 2 3 2 2 2 3 7 2" xfId="51440" xr:uid="{00000000-0005-0000-0000-0000B05D0000}"/>
    <cellStyle name="Normal 2 2 3 2 2 2 3 7 3" xfId="28829" xr:uid="{00000000-0005-0000-0000-0000B15D0000}"/>
    <cellStyle name="Normal 2 2 3 2 2 2 3 8" xfId="14446" xr:uid="{00000000-0005-0000-0000-0000B25D0000}"/>
    <cellStyle name="Normal 2 2 3 2 2 2 3 8 2" xfId="49664" xr:uid="{00000000-0005-0000-0000-0000B35D0000}"/>
    <cellStyle name="Normal 2 2 3 2 2 2 3 9" xfId="38843" xr:uid="{00000000-0005-0000-0000-0000B45D0000}"/>
    <cellStyle name="Normal 2 2 3 2 2 2 4" xfId="2720" xr:uid="{00000000-0005-0000-0000-0000B55D0000}"/>
    <cellStyle name="Normal 2 2 3 2 2 2 4 10" xfId="26244" xr:uid="{00000000-0005-0000-0000-0000B65D0000}"/>
    <cellStyle name="Normal 2 2 3 2 2 2 4 11" xfId="60648" xr:uid="{00000000-0005-0000-0000-0000B75D0000}"/>
    <cellStyle name="Normal 2 2 3 2 2 2 4 2" xfId="4545" xr:uid="{00000000-0005-0000-0000-0000B85D0000}"/>
    <cellStyle name="Normal 2 2 3 2 2 2 4 2 2" xfId="17191" xr:uid="{00000000-0005-0000-0000-0000B95D0000}"/>
    <cellStyle name="Normal 2 2 3 2 2 2 4 2 2 2" xfId="52407" xr:uid="{00000000-0005-0000-0000-0000BA5D0000}"/>
    <cellStyle name="Normal 2 2 3 2 2 2 4 2 3" xfId="39810" xr:uid="{00000000-0005-0000-0000-0000BB5D0000}"/>
    <cellStyle name="Normal 2 2 3 2 2 2 4 2 4" xfId="29796" xr:uid="{00000000-0005-0000-0000-0000BC5D0000}"/>
    <cellStyle name="Normal 2 2 3 2 2 2 4 3" xfId="6015" xr:uid="{00000000-0005-0000-0000-0000BD5D0000}"/>
    <cellStyle name="Normal 2 2 3 2 2 2 4 3 2" xfId="18645" xr:uid="{00000000-0005-0000-0000-0000BE5D0000}"/>
    <cellStyle name="Normal 2 2 3 2 2 2 4 3 2 2" xfId="53861" xr:uid="{00000000-0005-0000-0000-0000BF5D0000}"/>
    <cellStyle name="Normal 2 2 3 2 2 2 4 3 3" xfId="41264" xr:uid="{00000000-0005-0000-0000-0000C05D0000}"/>
    <cellStyle name="Normal 2 2 3 2 2 2 4 3 4" xfId="31250" xr:uid="{00000000-0005-0000-0000-0000C15D0000}"/>
    <cellStyle name="Normal 2 2 3 2 2 2 4 4" xfId="7474" xr:uid="{00000000-0005-0000-0000-0000C25D0000}"/>
    <cellStyle name="Normal 2 2 3 2 2 2 4 4 2" xfId="20099" xr:uid="{00000000-0005-0000-0000-0000C35D0000}"/>
    <cellStyle name="Normal 2 2 3 2 2 2 4 4 2 2" xfId="55315" xr:uid="{00000000-0005-0000-0000-0000C45D0000}"/>
    <cellStyle name="Normal 2 2 3 2 2 2 4 4 3" xfId="42718" xr:uid="{00000000-0005-0000-0000-0000C55D0000}"/>
    <cellStyle name="Normal 2 2 3 2 2 2 4 4 4" xfId="32704" xr:uid="{00000000-0005-0000-0000-0000C65D0000}"/>
    <cellStyle name="Normal 2 2 3 2 2 2 4 5" xfId="9255" xr:uid="{00000000-0005-0000-0000-0000C75D0000}"/>
    <cellStyle name="Normal 2 2 3 2 2 2 4 5 2" xfId="21875" xr:uid="{00000000-0005-0000-0000-0000C85D0000}"/>
    <cellStyle name="Normal 2 2 3 2 2 2 4 5 2 2" xfId="57091" xr:uid="{00000000-0005-0000-0000-0000C95D0000}"/>
    <cellStyle name="Normal 2 2 3 2 2 2 4 5 3" xfId="44494" xr:uid="{00000000-0005-0000-0000-0000CA5D0000}"/>
    <cellStyle name="Normal 2 2 3 2 2 2 4 5 4" xfId="34480" xr:uid="{00000000-0005-0000-0000-0000CB5D0000}"/>
    <cellStyle name="Normal 2 2 3 2 2 2 4 6" xfId="11048" xr:uid="{00000000-0005-0000-0000-0000CC5D0000}"/>
    <cellStyle name="Normal 2 2 3 2 2 2 4 6 2" xfId="23651" xr:uid="{00000000-0005-0000-0000-0000CD5D0000}"/>
    <cellStyle name="Normal 2 2 3 2 2 2 4 6 2 2" xfId="58867" xr:uid="{00000000-0005-0000-0000-0000CE5D0000}"/>
    <cellStyle name="Normal 2 2 3 2 2 2 4 6 3" xfId="46270" xr:uid="{00000000-0005-0000-0000-0000CF5D0000}"/>
    <cellStyle name="Normal 2 2 3 2 2 2 4 6 4" xfId="36256" xr:uid="{00000000-0005-0000-0000-0000D05D0000}"/>
    <cellStyle name="Normal 2 2 3 2 2 2 4 7" xfId="15415" xr:uid="{00000000-0005-0000-0000-0000D15D0000}"/>
    <cellStyle name="Normal 2 2 3 2 2 2 4 7 2" xfId="50631" xr:uid="{00000000-0005-0000-0000-0000D25D0000}"/>
    <cellStyle name="Normal 2 2 3 2 2 2 4 7 3" xfId="28020" xr:uid="{00000000-0005-0000-0000-0000D35D0000}"/>
    <cellStyle name="Normal 2 2 3 2 2 2 4 8" xfId="13637" xr:uid="{00000000-0005-0000-0000-0000D45D0000}"/>
    <cellStyle name="Normal 2 2 3 2 2 2 4 8 2" xfId="48855" xr:uid="{00000000-0005-0000-0000-0000D55D0000}"/>
    <cellStyle name="Normal 2 2 3 2 2 2 4 9" xfId="38034" xr:uid="{00000000-0005-0000-0000-0000D65D0000}"/>
    <cellStyle name="Normal 2 2 3 2 2 2 5" xfId="3883" xr:uid="{00000000-0005-0000-0000-0000D75D0000}"/>
    <cellStyle name="Normal 2 2 3 2 2 2 5 2" xfId="8606" xr:uid="{00000000-0005-0000-0000-0000D85D0000}"/>
    <cellStyle name="Normal 2 2 3 2 2 2 5 2 2" xfId="21231" xr:uid="{00000000-0005-0000-0000-0000D95D0000}"/>
    <cellStyle name="Normal 2 2 3 2 2 2 5 2 2 2" xfId="56447" xr:uid="{00000000-0005-0000-0000-0000DA5D0000}"/>
    <cellStyle name="Normal 2 2 3 2 2 2 5 2 3" xfId="43850" xr:uid="{00000000-0005-0000-0000-0000DB5D0000}"/>
    <cellStyle name="Normal 2 2 3 2 2 2 5 2 4" xfId="33836" xr:uid="{00000000-0005-0000-0000-0000DC5D0000}"/>
    <cellStyle name="Normal 2 2 3 2 2 2 5 3" xfId="10387" xr:uid="{00000000-0005-0000-0000-0000DD5D0000}"/>
    <cellStyle name="Normal 2 2 3 2 2 2 5 3 2" xfId="23007" xr:uid="{00000000-0005-0000-0000-0000DE5D0000}"/>
    <cellStyle name="Normal 2 2 3 2 2 2 5 3 2 2" xfId="58223" xr:uid="{00000000-0005-0000-0000-0000DF5D0000}"/>
    <cellStyle name="Normal 2 2 3 2 2 2 5 3 3" xfId="45626" xr:uid="{00000000-0005-0000-0000-0000E05D0000}"/>
    <cellStyle name="Normal 2 2 3 2 2 2 5 3 4" xfId="35612" xr:uid="{00000000-0005-0000-0000-0000E15D0000}"/>
    <cellStyle name="Normal 2 2 3 2 2 2 5 4" xfId="12182" xr:uid="{00000000-0005-0000-0000-0000E25D0000}"/>
    <cellStyle name="Normal 2 2 3 2 2 2 5 4 2" xfId="24783" xr:uid="{00000000-0005-0000-0000-0000E35D0000}"/>
    <cellStyle name="Normal 2 2 3 2 2 2 5 4 2 2" xfId="59999" xr:uid="{00000000-0005-0000-0000-0000E45D0000}"/>
    <cellStyle name="Normal 2 2 3 2 2 2 5 4 3" xfId="47402" xr:uid="{00000000-0005-0000-0000-0000E55D0000}"/>
    <cellStyle name="Normal 2 2 3 2 2 2 5 4 4" xfId="37388" xr:uid="{00000000-0005-0000-0000-0000E65D0000}"/>
    <cellStyle name="Normal 2 2 3 2 2 2 5 5" xfId="16547" xr:uid="{00000000-0005-0000-0000-0000E75D0000}"/>
    <cellStyle name="Normal 2 2 3 2 2 2 5 5 2" xfId="51763" xr:uid="{00000000-0005-0000-0000-0000E85D0000}"/>
    <cellStyle name="Normal 2 2 3 2 2 2 5 5 3" xfId="29152" xr:uid="{00000000-0005-0000-0000-0000E95D0000}"/>
    <cellStyle name="Normal 2 2 3 2 2 2 5 6" xfId="14769" xr:uid="{00000000-0005-0000-0000-0000EA5D0000}"/>
    <cellStyle name="Normal 2 2 3 2 2 2 5 6 2" xfId="49987" xr:uid="{00000000-0005-0000-0000-0000EB5D0000}"/>
    <cellStyle name="Normal 2 2 3 2 2 2 5 7" xfId="39166" xr:uid="{00000000-0005-0000-0000-0000EC5D0000}"/>
    <cellStyle name="Normal 2 2 3 2 2 2 5 8" xfId="27376" xr:uid="{00000000-0005-0000-0000-0000ED5D0000}"/>
    <cellStyle name="Normal 2 2 3 2 2 2 6" xfId="4223" xr:uid="{00000000-0005-0000-0000-0000EE5D0000}"/>
    <cellStyle name="Normal 2 2 3 2 2 2 6 2" xfId="16869" xr:uid="{00000000-0005-0000-0000-0000EF5D0000}"/>
    <cellStyle name="Normal 2 2 3 2 2 2 6 2 2" xfId="52085" xr:uid="{00000000-0005-0000-0000-0000F05D0000}"/>
    <cellStyle name="Normal 2 2 3 2 2 2 6 2 3" xfId="29474" xr:uid="{00000000-0005-0000-0000-0000F15D0000}"/>
    <cellStyle name="Normal 2 2 3 2 2 2 6 3" xfId="13315" xr:uid="{00000000-0005-0000-0000-0000F25D0000}"/>
    <cellStyle name="Normal 2 2 3 2 2 2 6 3 2" xfId="48533" xr:uid="{00000000-0005-0000-0000-0000F35D0000}"/>
    <cellStyle name="Normal 2 2 3 2 2 2 6 4" xfId="39488" xr:uid="{00000000-0005-0000-0000-0000F45D0000}"/>
    <cellStyle name="Normal 2 2 3 2 2 2 6 5" xfId="25922" xr:uid="{00000000-0005-0000-0000-0000F55D0000}"/>
    <cellStyle name="Normal 2 2 3 2 2 2 7" xfId="5693" xr:uid="{00000000-0005-0000-0000-0000F65D0000}"/>
    <cellStyle name="Normal 2 2 3 2 2 2 7 2" xfId="18323" xr:uid="{00000000-0005-0000-0000-0000F75D0000}"/>
    <cellStyle name="Normal 2 2 3 2 2 2 7 2 2" xfId="53539" xr:uid="{00000000-0005-0000-0000-0000F85D0000}"/>
    <cellStyle name="Normal 2 2 3 2 2 2 7 3" xfId="40942" xr:uid="{00000000-0005-0000-0000-0000F95D0000}"/>
    <cellStyle name="Normal 2 2 3 2 2 2 7 4" xfId="30928" xr:uid="{00000000-0005-0000-0000-0000FA5D0000}"/>
    <cellStyle name="Normal 2 2 3 2 2 2 8" xfId="7152" xr:uid="{00000000-0005-0000-0000-0000FB5D0000}"/>
    <cellStyle name="Normal 2 2 3 2 2 2 8 2" xfId="19777" xr:uid="{00000000-0005-0000-0000-0000FC5D0000}"/>
    <cellStyle name="Normal 2 2 3 2 2 2 8 2 2" xfId="54993" xr:uid="{00000000-0005-0000-0000-0000FD5D0000}"/>
    <cellStyle name="Normal 2 2 3 2 2 2 8 3" xfId="42396" xr:uid="{00000000-0005-0000-0000-0000FE5D0000}"/>
    <cellStyle name="Normal 2 2 3 2 2 2 8 4" xfId="32382" xr:uid="{00000000-0005-0000-0000-0000FF5D0000}"/>
    <cellStyle name="Normal 2 2 3 2 2 2 9" xfId="8933" xr:uid="{00000000-0005-0000-0000-0000005E0000}"/>
    <cellStyle name="Normal 2 2 3 2 2 2 9 2" xfId="21553" xr:uid="{00000000-0005-0000-0000-0000015E0000}"/>
    <cellStyle name="Normal 2 2 3 2 2 2 9 2 2" xfId="56769" xr:uid="{00000000-0005-0000-0000-0000025E0000}"/>
    <cellStyle name="Normal 2 2 3 2 2 2 9 3" xfId="44172" xr:uid="{00000000-0005-0000-0000-0000035E0000}"/>
    <cellStyle name="Normal 2 2 3 2 2 2 9 4" xfId="34158" xr:uid="{00000000-0005-0000-0000-0000045E0000}"/>
    <cellStyle name="Normal 2 2 3 2 2 3" xfId="3069" xr:uid="{00000000-0005-0000-0000-0000055E0000}"/>
    <cellStyle name="Normal 2 2 3 2 2 3 10" xfId="25440" xr:uid="{00000000-0005-0000-0000-0000065E0000}"/>
    <cellStyle name="Normal 2 2 3 2 2 3 11" xfId="60975" xr:uid="{00000000-0005-0000-0000-0000075E0000}"/>
    <cellStyle name="Normal 2 2 3 2 2 3 2" xfId="4872" xr:uid="{00000000-0005-0000-0000-0000085E0000}"/>
    <cellStyle name="Normal 2 2 3 2 2 3 2 2" xfId="17518" xr:uid="{00000000-0005-0000-0000-0000095E0000}"/>
    <cellStyle name="Normal 2 2 3 2 2 3 2 2 2" xfId="52734" xr:uid="{00000000-0005-0000-0000-00000A5E0000}"/>
    <cellStyle name="Normal 2 2 3 2 2 3 2 2 3" xfId="30123" xr:uid="{00000000-0005-0000-0000-00000B5E0000}"/>
    <cellStyle name="Normal 2 2 3 2 2 3 2 3" xfId="13964" xr:uid="{00000000-0005-0000-0000-00000C5E0000}"/>
    <cellStyle name="Normal 2 2 3 2 2 3 2 3 2" xfId="49182" xr:uid="{00000000-0005-0000-0000-00000D5E0000}"/>
    <cellStyle name="Normal 2 2 3 2 2 3 2 4" xfId="40137" xr:uid="{00000000-0005-0000-0000-00000E5E0000}"/>
    <cellStyle name="Normal 2 2 3 2 2 3 2 5" xfId="26571" xr:uid="{00000000-0005-0000-0000-00000F5E0000}"/>
    <cellStyle name="Normal 2 2 3 2 2 3 3" xfId="6342" xr:uid="{00000000-0005-0000-0000-0000105E0000}"/>
    <cellStyle name="Normal 2 2 3 2 2 3 3 2" xfId="18972" xr:uid="{00000000-0005-0000-0000-0000115E0000}"/>
    <cellStyle name="Normal 2 2 3 2 2 3 3 2 2" xfId="54188" xr:uid="{00000000-0005-0000-0000-0000125E0000}"/>
    <cellStyle name="Normal 2 2 3 2 2 3 3 3" xfId="41591" xr:uid="{00000000-0005-0000-0000-0000135E0000}"/>
    <cellStyle name="Normal 2 2 3 2 2 3 3 4" xfId="31577" xr:uid="{00000000-0005-0000-0000-0000145E0000}"/>
    <cellStyle name="Normal 2 2 3 2 2 3 4" xfId="7801" xr:uid="{00000000-0005-0000-0000-0000155E0000}"/>
    <cellStyle name="Normal 2 2 3 2 2 3 4 2" xfId="20426" xr:uid="{00000000-0005-0000-0000-0000165E0000}"/>
    <cellStyle name="Normal 2 2 3 2 2 3 4 2 2" xfId="55642" xr:uid="{00000000-0005-0000-0000-0000175E0000}"/>
    <cellStyle name="Normal 2 2 3 2 2 3 4 3" xfId="43045" xr:uid="{00000000-0005-0000-0000-0000185E0000}"/>
    <cellStyle name="Normal 2 2 3 2 2 3 4 4" xfId="33031" xr:uid="{00000000-0005-0000-0000-0000195E0000}"/>
    <cellStyle name="Normal 2 2 3 2 2 3 5" xfId="9582" xr:uid="{00000000-0005-0000-0000-00001A5E0000}"/>
    <cellStyle name="Normal 2 2 3 2 2 3 5 2" xfId="22202" xr:uid="{00000000-0005-0000-0000-00001B5E0000}"/>
    <cellStyle name="Normal 2 2 3 2 2 3 5 2 2" xfId="57418" xr:uid="{00000000-0005-0000-0000-00001C5E0000}"/>
    <cellStyle name="Normal 2 2 3 2 2 3 5 3" xfId="44821" xr:uid="{00000000-0005-0000-0000-00001D5E0000}"/>
    <cellStyle name="Normal 2 2 3 2 2 3 5 4" xfId="34807" xr:uid="{00000000-0005-0000-0000-00001E5E0000}"/>
    <cellStyle name="Normal 2 2 3 2 2 3 6" xfId="11375" xr:uid="{00000000-0005-0000-0000-00001F5E0000}"/>
    <cellStyle name="Normal 2 2 3 2 2 3 6 2" xfId="23978" xr:uid="{00000000-0005-0000-0000-0000205E0000}"/>
    <cellStyle name="Normal 2 2 3 2 2 3 6 2 2" xfId="59194" xr:uid="{00000000-0005-0000-0000-0000215E0000}"/>
    <cellStyle name="Normal 2 2 3 2 2 3 6 3" xfId="46597" xr:uid="{00000000-0005-0000-0000-0000225E0000}"/>
    <cellStyle name="Normal 2 2 3 2 2 3 6 4" xfId="36583" xr:uid="{00000000-0005-0000-0000-0000235E0000}"/>
    <cellStyle name="Normal 2 2 3 2 2 3 7" xfId="15742" xr:uid="{00000000-0005-0000-0000-0000245E0000}"/>
    <cellStyle name="Normal 2 2 3 2 2 3 7 2" xfId="50958" xr:uid="{00000000-0005-0000-0000-0000255E0000}"/>
    <cellStyle name="Normal 2 2 3 2 2 3 7 3" xfId="28347" xr:uid="{00000000-0005-0000-0000-0000265E0000}"/>
    <cellStyle name="Normal 2 2 3 2 2 3 8" xfId="12833" xr:uid="{00000000-0005-0000-0000-0000275E0000}"/>
    <cellStyle name="Normal 2 2 3 2 2 3 8 2" xfId="48051" xr:uid="{00000000-0005-0000-0000-0000285E0000}"/>
    <cellStyle name="Normal 2 2 3 2 2 3 9" xfId="38361" xr:uid="{00000000-0005-0000-0000-0000295E0000}"/>
    <cellStyle name="Normal 2 2 3 2 2 4" xfId="2896" xr:uid="{00000000-0005-0000-0000-00002A5E0000}"/>
    <cellStyle name="Normal 2 2 3 2 2 4 10" xfId="25281" xr:uid="{00000000-0005-0000-0000-00002B5E0000}"/>
    <cellStyle name="Normal 2 2 3 2 2 4 11" xfId="60816" xr:uid="{00000000-0005-0000-0000-00002C5E0000}"/>
    <cellStyle name="Normal 2 2 3 2 2 4 2" xfId="4713" xr:uid="{00000000-0005-0000-0000-00002D5E0000}"/>
    <cellStyle name="Normal 2 2 3 2 2 4 2 2" xfId="17359" xr:uid="{00000000-0005-0000-0000-00002E5E0000}"/>
    <cellStyle name="Normal 2 2 3 2 2 4 2 2 2" xfId="52575" xr:uid="{00000000-0005-0000-0000-00002F5E0000}"/>
    <cellStyle name="Normal 2 2 3 2 2 4 2 2 3" xfId="29964" xr:uid="{00000000-0005-0000-0000-0000305E0000}"/>
    <cellStyle name="Normal 2 2 3 2 2 4 2 3" xfId="13805" xr:uid="{00000000-0005-0000-0000-0000315E0000}"/>
    <cellStyle name="Normal 2 2 3 2 2 4 2 3 2" xfId="49023" xr:uid="{00000000-0005-0000-0000-0000325E0000}"/>
    <cellStyle name="Normal 2 2 3 2 2 4 2 4" xfId="39978" xr:uid="{00000000-0005-0000-0000-0000335E0000}"/>
    <cellStyle name="Normal 2 2 3 2 2 4 2 5" xfId="26412" xr:uid="{00000000-0005-0000-0000-0000345E0000}"/>
    <cellStyle name="Normal 2 2 3 2 2 4 3" xfId="6183" xr:uid="{00000000-0005-0000-0000-0000355E0000}"/>
    <cellStyle name="Normal 2 2 3 2 2 4 3 2" xfId="18813" xr:uid="{00000000-0005-0000-0000-0000365E0000}"/>
    <cellStyle name="Normal 2 2 3 2 2 4 3 2 2" xfId="54029" xr:uid="{00000000-0005-0000-0000-0000375E0000}"/>
    <cellStyle name="Normal 2 2 3 2 2 4 3 3" xfId="41432" xr:uid="{00000000-0005-0000-0000-0000385E0000}"/>
    <cellStyle name="Normal 2 2 3 2 2 4 3 4" xfId="31418" xr:uid="{00000000-0005-0000-0000-0000395E0000}"/>
    <cellStyle name="Normal 2 2 3 2 2 4 4" xfId="7642" xr:uid="{00000000-0005-0000-0000-00003A5E0000}"/>
    <cellStyle name="Normal 2 2 3 2 2 4 4 2" xfId="20267" xr:uid="{00000000-0005-0000-0000-00003B5E0000}"/>
    <cellStyle name="Normal 2 2 3 2 2 4 4 2 2" xfId="55483" xr:uid="{00000000-0005-0000-0000-00003C5E0000}"/>
    <cellStyle name="Normal 2 2 3 2 2 4 4 3" xfId="42886" xr:uid="{00000000-0005-0000-0000-00003D5E0000}"/>
    <cellStyle name="Normal 2 2 3 2 2 4 4 4" xfId="32872" xr:uid="{00000000-0005-0000-0000-00003E5E0000}"/>
    <cellStyle name="Normal 2 2 3 2 2 4 5" xfId="9423" xr:uid="{00000000-0005-0000-0000-00003F5E0000}"/>
    <cellStyle name="Normal 2 2 3 2 2 4 5 2" xfId="22043" xr:uid="{00000000-0005-0000-0000-0000405E0000}"/>
    <cellStyle name="Normal 2 2 3 2 2 4 5 2 2" xfId="57259" xr:uid="{00000000-0005-0000-0000-0000415E0000}"/>
    <cellStyle name="Normal 2 2 3 2 2 4 5 3" xfId="44662" xr:uid="{00000000-0005-0000-0000-0000425E0000}"/>
    <cellStyle name="Normal 2 2 3 2 2 4 5 4" xfId="34648" xr:uid="{00000000-0005-0000-0000-0000435E0000}"/>
    <cellStyle name="Normal 2 2 3 2 2 4 6" xfId="11216" xr:uid="{00000000-0005-0000-0000-0000445E0000}"/>
    <cellStyle name="Normal 2 2 3 2 2 4 6 2" xfId="23819" xr:uid="{00000000-0005-0000-0000-0000455E0000}"/>
    <cellStyle name="Normal 2 2 3 2 2 4 6 2 2" xfId="59035" xr:uid="{00000000-0005-0000-0000-0000465E0000}"/>
    <cellStyle name="Normal 2 2 3 2 2 4 6 3" xfId="46438" xr:uid="{00000000-0005-0000-0000-0000475E0000}"/>
    <cellStyle name="Normal 2 2 3 2 2 4 6 4" xfId="36424" xr:uid="{00000000-0005-0000-0000-0000485E0000}"/>
    <cellStyle name="Normal 2 2 3 2 2 4 7" xfId="15583" xr:uid="{00000000-0005-0000-0000-0000495E0000}"/>
    <cellStyle name="Normal 2 2 3 2 2 4 7 2" xfId="50799" xr:uid="{00000000-0005-0000-0000-00004A5E0000}"/>
    <cellStyle name="Normal 2 2 3 2 2 4 7 3" xfId="28188" xr:uid="{00000000-0005-0000-0000-00004B5E0000}"/>
    <cellStyle name="Normal 2 2 3 2 2 4 8" xfId="12674" xr:uid="{00000000-0005-0000-0000-00004C5E0000}"/>
    <cellStyle name="Normal 2 2 3 2 2 4 8 2" xfId="47892" xr:uid="{00000000-0005-0000-0000-00004D5E0000}"/>
    <cellStyle name="Normal 2 2 3 2 2 4 9" xfId="38202" xr:uid="{00000000-0005-0000-0000-00004E5E0000}"/>
    <cellStyle name="Normal 2 2 3 2 2 5" xfId="3404" xr:uid="{00000000-0005-0000-0000-00004F5E0000}"/>
    <cellStyle name="Normal 2 2 3 2 2 5 10" xfId="26899" xr:uid="{00000000-0005-0000-0000-0000505E0000}"/>
    <cellStyle name="Normal 2 2 3 2 2 5 11" xfId="61303" xr:uid="{00000000-0005-0000-0000-0000515E0000}"/>
    <cellStyle name="Normal 2 2 3 2 2 5 2" xfId="5200" xr:uid="{00000000-0005-0000-0000-0000525E0000}"/>
    <cellStyle name="Normal 2 2 3 2 2 5 2 2" xfId="17846" xr:uid="{00000000-0005-0000-0000-0000535E0000}"/>
    <cellStyle name="Normal 2 2 3 2 2 5 2 2 2" xfId="53062" xr:uid="{00000000-0005-0000-0000-0000545E0000}"/>
    <cellStyle name="Normal 2 2 3 2 2 5 2 3" xfId="40465" xr:uid="{00000000-0005-0000-0000-0000555E0000}"/>
    <cellStyle name="Normal 2 2 3 2 2 5 2 4" xfId="30451" xr:uid="{00000000-0005-0000-0000-0000565E0000}"/>
    <cellStyle name="Normal 2 2 3 2 2 5 3" xfId="6670" xr:uid="{00000000-0005-0000-0000-0000575E0000}"/>
    <cellStyle name="Normal 2 2 3 2 2 5 3 2" xfId="19300" xr:uid="{00000000-0005-0000-0000-0000585E0000}"/>
    <cellStyle name="Normal 2 2 3 2 2 5 3 2 2" xfId="54516" xr:uid="{00000000-0005-0000-0000-0000595E0000}"/>
    <cellStyle name="Normal 2 2 3 2 2 5 3 3" xfId="41919" xr:uid="{00000000-0005-0000-0000-00005A5E0000}"/>
    <cellStyle name="Normal 2 2 3 2 2 5 3 4" xfId="31905" xr:uid="{00000000-0005-0000-0000-00005B5E0000}"/>
    <cellStyle name="Normal 2 2 3 2 2 5 4" xfId="8129" xr:uid="{00000000-0005-0000-0000-00005C5E0000}"/>
    <cellStyle name="Normal 2 2 3 2 2 5 4 2" xfId="20754" xr:uid="{00000000-0005-0000-0000-00005D5E0000}"/>
    <cellStyle name="Normal 2 2 3 2 2 5 4 2 2" xfId="55970" xr:uid="{00000000-0005-0000-0000-00005E5E0000}"/>
    <cellStyle name="Normal 2 2 3 2 2 5 4 3" xfId="43373" xr:uid="{00000000-0005-0000-0000-00005F5E0000}"/>
    <cellStyle name="Normal 2 2 3 2 2 5 4 4" xfId="33359" xr:uid="{00000000-0005-0000-0000-0000605E0000}"/>
    <cellStyle name="Normal 2 2 3 2 2 5 5" xfId="9910" xr:uid="{00000000-0005-0000-0000-0000615E0000}"/>
    <cellStyle name="Normal 2 2 3 2 2 5 5 2" xfId="22530" xr:uid="{00000000-0005-0000-0000-0000625E0000}"/>
    <cellStyle name="Normal 2 2 3 2 2 5 5 2 2" xfId="57746" xr:uid="{00000000-0005-0000-0000-0000635E0000}"/>
    <cellStyle name="Normal 2 2 3 2 2 5 5 3" xfId="45149" xr:uid="{00000000-0005-0000-0000-0000645E0000}"/>
    <cellStyle name="Normal 2 2 3 2 2 5 5 4" xfId="35135" xr:uid="{00000000-0005-0000-0000-0000655E0000}"/>
    <cellStyle name="Normal 2 2 3 2 2 5 6" xfId="11703" xr:uid="{00000000-0005-0000-0000-0000665E0000}"/>
    <cellStyle name="Normal 2 2 3 2 2 5 6 2" xfId="24306" xr:uid="{00000000-0005-0000-0000-0000675E0000}"/>
    <cellStyle name="Normal 2 2 3 2 2 5 6 2 2" xfId="59522" xr:uid="{00000000-0005-0000-0000-0000685E0000}"/>
    <cellStyle name="Normal 2 2 3 2 2 5 6 3" xfId="46925" xr:uid="{00000000-0005-0000-0000-0000695E0000}"/>
    <cellStyle name="Normal 2 2 3 2 2 5 6 4" xfId="36911" xr:uid="{00000000-0005-0000-0000-00006A5E0000}"/>
    <cellStyle name="Normal 2 2 3 2 2 5 7" xfId="16070" xr:uid="{00000000-0005-0000-0000-00006B5E0000}"/>
    <cellStyle name="Normal 2 2 3 2 2 5 7 2" xfId="51286" xr:uid="{00000000-0005-0000-0000-00006C5E0000}"/>
    <cellStyle name="Normal 2 2 3 2 2 5 7 3" xfId="28675" xr:uid="{00000000-0005-0000-0000-00006D5E0000}"/>
    <cellStyle name="Normal 2 2 3 2 2 5 8" xfId="14292" xr:uid="{00000000-0005-0000-0000-00006E5E0000}"/>
    <cellStyle name="Normal 2 2 3 2 2 5 8 2" xfId="49510" xr:uid="{00000000-0005-0000-0000-00006F5E0000}"/>
    <cellStyle name="Normal 2 2 3 2 2 5 9" xfId="38689" xr:uid="{00000000-0005-0000-0000-0000705E0000}"/>
    <cellStyle name="Normal 2 2 3 2 2 6" xfId="2565" xr:uid="{00000000-0005-0000-0000-0000715E0000}"/>
    <cellStyle name="Normal 2 2 3 2 2 6 10" xfId="26090" xr:uid="{00000000-0005-0000-0000-0000725E0000}"/>
    <cellStyle name="Normal 2 2 3 2 2 6 11" xfId="60494" xr:uid="{00000000-0005-0000-0000-0000735E0000}"/>
    <cellStyle name="Normal 2 2 3 2 2 6 2" xfId="4391" xr:uid="{00000000-0005-0000-0000-0000745E0000}"/>
    <cellStyle name="Normal 2 2 3 2 2 6 2 2" xfId="17037" xr:uid="{00000000-0005-0000-0000-0000755E0000}"/>
    <cellStyle name="Normal 2 2 3 2 2 6 2 2 2" xfId="52253" xr:uid="{00000000-0005-0000-0000-0000765E0000}"/>
    <cellStyle name="Normal 2 2 3 2 2 6 2 3" xfId="39656" xr:uid="{00000000-0005-0000-0000-0000775E0000}"/>
    <cellStyle name="Normal 2 2 3 2 2 6 2 4" xfId="29642" xr:uid="{00000000-0005-0000-0000-0000785E0000}"/>
    <cellStyle name="Normal 2 2 3 2 2 6 3" xfId="5861" xr:uid="{00000000-0005-0000-0000-0000795E0000}"/>
    <cellStyle name="Normal 2 2 3 2 2 6 3 2" xfId="18491" xr:uid="{00000000-0005-0000-0000-00007A5E0000}"/>
    <cellStyle name="Normal 2 2 3 2 2 6 3 2 2" xfId="53707" xr:uid="{00000000-0005-0000-0000-00007B5E0000}"/>
    <cellStyle name="Normal 2 2 3 2 2 6 3 3" xfId="41110" xr:uid="{00000000-0005-0000-0000-00007C5E0000}"/>
    <cellStyle name="Normal 2 2 3 2 2 6 3 4" xfId="31096" xr:uid="{00000000-0005-0000-0000-00007D5E0000}"/>
    <cellStyle name="Normal 2 2 3 2 2 6 4" xfId="7320" xr:uid="{00000000-0005-0000-0000-00007E5E0000}"/>
    <cellStyle name="Normal 2 2 3 2 2 6 4 2" xfId="19945" xr:uid="{00000000-0005-0000-0000-00007F5E0000}"/>
    <cellStyle name="Normal 2 2 3 2 2 6 4 2 2" xfId="55161" xr:uid="{00000000-0005-0000-0000-0000805E0000}"/>
    <cellStyle name="Normal 2 2 3 2 2 6 4 3" xfId="42564" xr:uid="{00000000-0005-0000-0000-0000815E0000}"/>
    <cellStyle name="Normal 2 2 3 2 2 6 4 4" xfId="32550" xr:uid="{00000000-0005-0000-0000-0000825E0000}"/>
    <cellStyle name="Normal 2 2 3 2 2 6 5" xfId="9101" xr:uid="{00000000-0005-0000-0000-0000835E0000}"/>
    <cellStyle name="Normal 2 2 3 2 2 6 5 2" xfId="21721" xr:uid="{00000000-0005-0000-0000-0000845E0000}"/>
    <cellStyle name="Normal 2 2 3 2 2 6 5 2 2" xfId="56937" xr:uid="{00000000-0005-0000-0000-0000855E0000}"/>
    <cellStyle name="Normal 2 2 3 2 2 6 5 3" xfId="44340" xr:uid="{00000000-0005-0000-0000-0000865E0000}"/>
    <cellStyle name="Normal 2 2 3 2 2 6 5 4" xfId="34326" xr:uid="{00000000-0005-0000-0000-0000875E0000}"/>
    <cellStyle name="Normal 2 2 3 2 2 6 6" xfId="10894" xr:uid="{00000000-0005-0000-0000-0000885E0000}"/>
    <cellStyle name="Normal 2 2 3 2 2 6 6 2" xfId="23497" xr:uid="{00000000-0005-0000-0000-0000895E0000}"/>
    <cellStyle name="Normal 2 2 3 2 2 6 6 2 2" xfId="58713" xr:uid="{00000000-0005-0000-0000-00008A5E0000}"/>
    <cellStyle name="Normal 2 2 3 2 2 6 6 3" xfId="46116" xr:uid="{00000000-0005-0000-0000-00008B5E0000}"/>
    <cellStyle name="Normal 2 2 3 2 2 6 6 4" xfId="36102" xr:uid="{00000000-0005-0000-0000-00008C5E0000}"/>
    <cellStyle name="Normal 2 2 3 2 2 6 7" xfId="15261" xr:uid="{00000000-0005-0000-0000-00008D5E0000}"/>
    <cellStyle name="Normal 2 2 3 2 2 6 7 2" xfId="50477" xr:uid="{00000000-0005-0000-0000-00008E5E0000}"/>
    <cellStyle name="Normal 2 2 3 2 2 6 7 3" xfId="27866" xr:uid="{00000000-0005-0000-0000-00008F5E0000}"/>
    <cellStyle name="Normal 2 2 3 2 2 6 8" xfId="13483" xr:uid="{00000000-0005-0000-0000-0000905E0000}"/>
    <cellStyle name="Normal 2 2 3 2 2 6 8 2" xfId="48701" xr:uid="{00000000-0005-0000-0000-0000915E0000}"/>
    <cellStyle name="Normal 2 2 3 2 2 6 9" xfId="37880" xr:uid="{00000000-0005-0000-0000-0000925E0000}"/>
    <cellStyle name="Normal 2 2 3 2 2 7" xfId="3728" xr:uid="{00000000-0005-0000-0000-0000935E0000}"/>
    <cellStyle name="Normal 2 2 3 2 2 7 2" xfId="8452" xr:uid="{00000000-0005-0000-0000-0000945E0000}"/>
    <cellStyle name="Normal 2 2 3 2 2 7 2 2" xfId="21077" xr:uid="{00000000-0005-0000-0000-0000955E0000}"/>
    <cellStyle name="Normal 2 2 3 2 2 7 2 2 2" xfId="56293" xr:uid="{00000000-0005-0000-0000-0000965E0000}"/>
    <cellStyle name="Normal 2 2 3 2 2 7 2 3" xfId="43696" xr:uid="{00000000-0005-0000-0000-0000975E0000}"/>
    <cellStyle name="Normal 2 2 3 2 2 7 2 4" xfId="33682" xr:uid="{00000000-0005-0000-0000-0000985E0000}"/>
    <cellStyle name="Normal 2 2 3 2 2 7 3" xfId="10233" xr:uid="{00000000-0005-0000-0000-0000995E0000}"/>
    <cellStyle name="Normal 2 2 3 2 2 7 3 2" xfId="22853" xr:uid="{00000000-0005-0000-0000-00009A5E0000}"/>
    <cellStyle name="Normal 2 2 3 2 2 7 3 2 2" xfId="58069" xr:uid="{00000000-0005-0000-0000-00009B5E0000}"/>
    <cellStyle name="Normal 2 2 3 2 2 7 3 3" xfId="45472" xr:uid="{00000000-0005-0000-0000-00009C5E0000}"/>
    <cellStyle name="Normal 2 2 3 2 2 7 3 4" xfId="35458" xr:uid="{00000000-0005-0000-0000-00009D5E0000}"/>
    <cellStyle name="Normal 2 2 3 2 2 7 4" xfId="12028" xr:uid="{00000000-0005-0000-0000-00009E5E0000}"/>
    <cellStyle name="Normal 2 2 3 2 2 7 4 2" xfId="24629" xr:uid="{00000000-0005-0000-0000-00009F5E0000}"/>
    <cellStyle name="Normal 2 2 3 2 2 7 4 2 2" xfId="59845" xr:uid="{00000000-0005-0000-0000-0000A05E0000}"/>
    <cellStyle name="Normal 2 2 3 2 2 7 4 3" xfId="47248" xr:uid="{00000000-0005-0000-0000-0000A15E0000}"/>
    <cellStyle name="Normal 2 2 3 2 2 7 4 4" xfId="37234" xr:uid="{00000000-0005-0000-0000-0000A25E0000}"/>
    <cellStyle name="Normal 2 2 3 2 2 7 5" xfId="16393" xr:uid="{00000000-0005-0000-0000-0000A35E0000}"/>
    <cellStyle name="Normal 2 2 3 2 2 7 5 2" xfId="51609" xr:uid="{00000000-0005-0000-0000-0000A45E0000}"/>
    <cellStyle name="Normal 2 2 3 2 2 7 5 3" xfId="28998" xr:uid="{00000000-0005-0000-0000-0000A55E0000}"/>
    <cellStyle name="Normal 2 2 3 2 2 7 6" xfId="14615" xr:uid="{00000000-0005-0000-0000-0000A65E0000}"/>
    <cellStyle name="Normal 2 2 3 2 2 7 6 2" xfId="49833" xr:uid="{00000000-0005-0000-0000-0000A75E0000}"/>
    <cellStyle name="Normal 2 2 3 2 2 7 7" xfId="39012" xr:uid="{00000000-0005-0000-0000-0000A85E0000}"/>
    <cellStyle name="Normal 2 2 3 2 2 7 8" xfId="27222" xr:uid="{00000000-0005-0000-0000-0000A95E0000}"/>
    <cellStyle name="Normal 2 2 3 2 2 8" xfId="4066" xr:uid="{00000000-0005-0000-0000-0000AA5E0000}"/>
    <cellStyle name="Normal 2 2 3 2 2 8 2" xfId="16715" xr:uid="{00000000-0005-0000-0000-0000AB5E0000}"/>
    <cellStyle name="Normal 2 2 3 2 2 8 2 2" xfId="51931" xr:uid="{00000000-0005-0000-0000-0000AC5E0000}"/>
    <cellStyle name="Normal 2 2 3 2 2 8 2 3" xfId="29320" xr:uid="{00000000-0005-0000-0000-0000AD5E0000}"/>
    <cellStyle name="Normal 2 2 3 2 2 8 3" xfId="13161" xr:uid="{00000000-0005-0000-0000-0000AE5E0000}"/>
    <cellStyle name="Normal 2 2 3 2 2 8 3 2" xfId="48379" xr:uid="{00000000-0005-0000-0000-0000AF5E0000}"/>
    <cellStyle name="Normal 2 2 3 2 2 8 4" xfId="39334" xr:uid="{00000000-0005-0000-0000-0000B05E0000}"/>
    <cellStyle name="Normal 2 2 3 2 2 8 5" xfId="25768" xr:uid="{00000000-0005-0000-0000-0000B15E0000}"/>
    <cellStyle name="Normal 2 2 3 2 2 9" xfId="5539" xr:uid="{00000000-0005-0000-0000-0000B25E0000}"/>
    <cellStyle name="Normal 2 2 3 2 2 9 2" xfId="18169" xr:uid="{00000000-0005-0000-0000-0000B35E0000}"/>
    <cellStyle name="Normal 2 2 3 2 2 9 2 2" xfId="53385" xr:uid="{00000000-0005-0000-0000-0000B45E0000}"/>
    <cellStyle name="Normal 2 2 3 2 2 9 3" xfId="40788" xr:uid="{00000000-0005-0000-0000-0000B55E0000}"/>
    <cellStyle name="Normal 2 2 3 2 2 9 4" xfId="30774" xr:uid="{00000000-0005-0000-0000-0000B65E0000}"/>
    <cellStyle name="Normal 2 2 3 2 3" xfId="1118" xr:uid="{00000000-0005-0000-0000-0000B75E0000}"/>
    <cellStyle name="Normal 2 2 3 2 3 10" xfId="10580" xr:uid="{00000000-0005-0000-0000-0000B85E0000}"/>
    <cellStyle name="Normal 2 2 3 2 3 10 2" xfId="23191" xr:uid="{00000000-0005-0000-0000-0000B95E0000}"/>
    <cellStyle name="Normal 2 2 3 2 3 10 2 2" xfId="58407" xr:uid="{00000000-0005-0000-0000-0000BA5E0000}"/>
    <cellStyle name="Normal 2 2 3 2 3 10 3" xfId="45810" xr:uid="{00000000-0005-0000-0000-0000BB5E0000}"/>
    <cellStyle name="Normal 2 2 3 2 3 10 4" xfId="35796" xr:uid="{00000000-0005-0000-0000-0000BC5E0000}"/>
    <cellStyle name="Normal 2 2 3 2 3 11" xfId="15019" xr:uid="{00000000-0005-0000-0000-0000BD5E0000}"/>
    <cellStyle name="Normal 2 2 3 2 3 11 2" xfId="50235" xr:uid="{00000000-0005-0000-0000-0000BE5E0000}"/>
    <cellStyle name="Normal 2 2 3 2 3 11 3" xfId="27624" xr:uid="{00000000-0005-0000-0000-0000BF5E0000}"/>
    <cellStyle name="Normal 2 2 3 2 3 12" xfId="12432" xr:uid="{00000000-0005-0000-0000-0000C05E0000}"/>
    <cellStyle name="Normal 2 2 3 2 3 12 2" xfId="47650" xr:uid="{00000000-0005-0000-0000-0000C15E0000}"/>
    <cellStyle name="Normal 2 2 3 2 3 13" xfId="37638" xr:uid="{00000000-0005-0000-0000-0000C25E0000}"/>
    <cellStyle name="Normal 2 2 3 2 3 14" xfId="25039" xr:uid="{00000000-0005-0000-0000-0000C35E0000}"/>
    <cellStyle name="Normal 2 2 3 2 3 15" xfId="60252" xr:uid="{00000000-0005-0000-0000-0000C45E0000}"/>
    <cellStyle name="Normal 2 2 3 2 3 2" xfId="3155" xr:uid="{00000000-0005-0000-0000-0000C55E0000}"/>
    <cellStyle name="Normal 2 2 3 2 3 2 10" xfId="25523" xr:uid="{00000000-0005-0000-0000-0000C65E0000}"/>
    <cellStyle name="Normal 2 2 3 2 3 2 11" xfId="61058" xr:uid="{00000000-0005-0000-0000-0000C75E0000}"/>
    <cellStyle name="Normal 2 2 3 2 3 2 2" xfId="4955" xr:uid="{00000000-0005-0000-0000-0000C85E0000}"/>
    <cellStyle name="Normal 2 2 3 2 3 2 2 2" xfId="17601" xr:uid="{00000000-0005-0000-0000-0000C95E0000}"/>
    <cellStyle name="Normal 2 2 3 2 3 2 2 2 2" xfId="52817" xr:uid="{00000000-0005-0000-0000-0000CA5E0000}"/>
    <cellStyle name="Normal 2 2 3 2 3 2 2 2 3" xfId="30206" xr:uid="{00000000-0005-0000-0000-0000CB5E0000}"/>
    <cellStyle name="Normal 2 2 3 2 3 2 2 3" xfId="14047" xr:uid="{00000000-0005-0000-0000-0000CC5E0000}"/>
    <cellStyle name="Normal 2 2 3 2 3 2 2 3 2" xfId="49265" xr:uid="{00000000-0005-0000-0000-0000CD5E0000}"/>
    <cellStyle name="Normal 2 2 3 2 3 2 2 4" xfId="40220" xr:uid="{00000000-0005-0000-0000-0000CE5E0000}"/>
    <cellStyle name="Normal 2 2 3 2 3 2 2 5" xfId="26654" xr:uid="{00000000-0005-0000-0000-0000CF5E0000}"/>
    <cellStyle name="Normal 2 2 3 2 3 2 3" xfId="6425" xr:uid="{00000000-0005-0000-0000-0000D05E0000}"/>
    <cellStyle name="Normal 2 2 3 2 3 2 3 2" xfId="19055" xr:uid="{00000000-0005-0000-0000-0000D15E0000}"/>
    <cellStyle name="Normal 2 2 3 2 3 2 3 2 2" xfId="54271" xr:uid="{00000000-0005-0000-0000-0000D25E0000}"/>
    <cellStyle name="Normal 2 2 3 2 3 2 3 3" xfId="41674" xr:uid="{00000000-0005-0000-0000-0000D35E0000}"/>
    <cellStyle name="Normal 2 2 3 2 3 2 3 4" xfId="31660" xr:uid="{00000000-0005-0000-0000-0000D45E0000}"/>
    <cellStyle name="Normal 2 2 3 2 3 2 4" xfId="7884" xr:uid="{00000000-0005-0000-0000-0000D55E0000}"/>
    <cellStyle name="Normal 2 2 3 2 3 2 4 2" xfId="20509" xr:uid="{00000000-0005-0000-0000-0000D65E0000}"/>
    <cellStyle name="Normal 2 2 3 2 3 2 4 2 2" xfId="55725" xr:uid="{00000000-0005-0000-0000-0000D75E0000}"/>
    <cellStyle name="Normal 2 2 3 2 3 2 4 3" xfId="43128" xr:uid="{00000000-0005-0000-0000-0000D85E0000}"/>
    <cellStyle name="Normal 2 2 3 2 3 2 4 4" xfId="33114" xr:uid="{00000000-0005-0000-0000-0000D95E0000}"/>
    <cellStyle name="Normal 2 2 3 2 3 2 5" xfId="9665" xr:uid="{00000000-0005-0000-0000-0000DA5E0000}"/>
    <cellStyle name="Normal 2 2 3 2 3 2 5 2" xfId="22285" xr:uid="{00000000-0005-0000-0000-0000DB5E0000}"/>
    <cellStyle name="Normal 2 2 3 2 3 2 5 2 2" xfId="57501" xr:uid="{00000000-0005-0000-0000-0000DC5E0000}"/>
    <cellStyle name="Normal 2 2 3 2 3 2 5 3" xfId="44904" xr:uid="{00000000-0005-0000-0000-0000DD5E0000}"/>
    <cellStyle name="Normal 2 2 3 2 3 2 5 4" xfId="34890" xr:uid="{00000000-0005-0000-0000-0000DE5E0000}"/>
    <cellStyle name="Normal 2 2 3 2 3 2 6" xfId="11458" xr:uid="{00000000-0005-0000-0000-0000DF5E0000}"/>
    <cellStyle name="Normal 2 2 3 2 3 2 6 2" xfId="24061" xr:uid="{00000000-0005-0000-0000-0000E05E0000}"/>
    <cellStyle name="Normal 2 2 3 2 3 2 6 2 2" xfId="59277" xr:uid="{00000000-0005-0000-0000-0000E15E0000}"/>
    <cellStyle name="Normal 2 2 3 2 3 2 6 3" xfId="46680" xr:uid="{00000000-0005-0000-0000-0000E25E0000}"/>
    <cellStyle name="Normal 2 2 3 2 3 2 6 4" xfId="36666" xr:uid="{00000000-0005-0000-0000-0000E35E0000}"/>
    <cellStyle name="Normal 2 2 3 2 3 2 7" xfId="15825" xr:uid="{00000000-0005-0000-0000-0000E45E0000}"/>
    <cellStyle name="Normal 2 2 3 2 3 2 7 2" xfId="51041" xr:uid="{00000000-0005-0000-0000-0000E55E0000}"/>
    <cellStyle name="Normal 2 2 3 2 3 2 7 3" xfId="28430" xr:uid="{00000000-0005-0000-0000-0000E65E0000}"/>
    <cellStyle name="Normal 2 2 3 2 3 2 8" xfId="12916" xr:uid="{00000000-0005-0000-0000-0000E75E0000}"/>
    <cellStyle name="Normal 2 2 3 2 3 2 8 2" xfId="48134" xr:uid="{00000000-0005-0000-0000-0000E85E0000}"/>
    <cellStyle name="Normal 2 2 3 2 3 2 9" xfId="38444" xr:uid="{00000000-0005-0000-0000-0000E95E0000}"/>
    <cellStyle name="Normal 2 2 3 2 3 3" xfId="3484" xr:uid="{00000000-0005-0000-0000-0000EA5E0000}"/>
    <cellStyle name="Normal 2 2 3 2 3 3 10" xfId="26979" xr:uid="{00000000-0005-0000-0000-0000EB5E0000}"/>
    <cellStyle name="Normal 2 2 3 2 3 3 11" xfId="61383" xr:uid="{00000000-0005-0000-0000-0000EC5E0000}"/>
    <cellStyle name="Normal 2 2 3 2 3 3 2" xfId="5280" xr:uid="{00000000-0005-0000-0000-0000ED5E0000}"/>
    <cellStyle name="Normal 2 2 3 2 3 3 2 2" xfId="17926" xr:uid="{00000000-0005-0000-0000-0000EE5E0000}"/>
    <cellStyle name="Normal 2 2 3 2 3 3 2 2 2" xfId="53142" xr:uid="{00000000-0005-0000-0000-0000EF5E0000}"/>
    <cellStyle name="Normal 2 2 3 2 3 3 2 3" xfId="40545" xr:uid="{00000000-0005-0000-0000-0000F05E0000}"/>
    <cellStyle name="Normal 2 2 3 2 3 3 2 4" xfId="30531" xr:uid="{00000000-0005-0000-0000-0000F15E0000}"/>
    <cellStyle name="Normal 2 2 3 2 3 3 3" xfId="6750" xr:uid="{00000000-0005-0000-0000-0000F25E0000}"/>
    <cellStyle name="Normal 2 2 3 2 3 3 3 2" xfId="19380" xr:uid="{00000000-0005-0000-0000-0000F35E0000}"/>
    <cellStyle name="Normal 2 2 3 2 3 3 3 2 2" xfId="54596" xr:uid="{00000000-0005-0000-0000-0000F45E0000}"/>
    <cellStyle name="Normal 2 2 3 2 3 3 3 3" xfId="41999" xr:uid="{00000000-0005-0000-0000-0000F55E0000}"/>
    <cellStyle name="Normal 2 2 3 2 3 3 3 4" xfId="31985" xr:uid="{00000000-0005-0000-0000-0000F65E0000}"/>
    <cellStyle name="Normal 2 2 3 2 3 3 4" xfId="8209" xr:uid="{00000000-0005-0000-0000-0000F75E0000}"/>
    <cellStyle name="Normal 2 2 3 2 3 3 4 2" xfId="20834" xr:uid="{00000000-0005-0000-0000-0000F85E0000}"/>
    <cellStyle name="Normal 2 2 3 2 3 3 4 2 2" xfId="56050" xr:uid="{00000000-0005-0000-0000-0000F95E0000}"/>
    <cellStyle name="Normal 2 2 3 2 3 3 4 3" xfId="43453" xr:uid="{00000000-0005-0000-0000-0000FA5E0000}"/>
    <cellStyle name="Normal 2 2 3 2 3 3 4 4" xfId="33439" xr:uid="{00000000-0005-0000-0000-0000FB5E0000}"/>
    <cellStyle name="Normal 2 2 3 2 3 3 5" xfId="9990" xr:uid="{00000000-0005-0000-0000-0000FC5E0000}"/>
    <cellStyle name="Normal 2 2 3 2 3 3 5 2" xfId="22610" xr:uid="{00000000-0005-0000-0000-0000FD5E0000}"/>
    <cellStyle name="Normal 2 2 3 2 3 3 5 2 2" xfId="57826" xr:uid="{00000000-0005-0000-0000-0000FE5E0000}"/>
    <cellStyle name="Normal 2 2 3 2 3 3 5 3" xfId="45229" xr:uid="{00000000-0005-0000-0000-0000FF5E0000}"/>
    <cellStyle name="Normal 2 2 3 2 3 3 5 4" xfId="35215" xr:uid="{00000000-0005-0000-0000-0000005F0000}"/>
    <cellStyle name="Normal 2 2 3 2 3 3 6" xfId="11783" xr:uid="{00000000-0005-0000-0000-0000015F0000}"/>
    <cellStyle name="Normal 2 2 3 2 3 3 6 2" xfId="24386" xr:uid="{00000000-0005-0000-0000-0000025F0000}"/>
    <cellStyle name="Normal 2 2 3 2 3 3 6 2 2" xfId="59602" xr:uid="{00000000-0005-0000-0000-0000035F0000}"/>
    <cellStyle name="Normal 2 2 3 2 3 3 6 3" xfId="47005" xr:uid="{00000000-0005-0000-0000-0000045F0000}"/>
    <cellStyle name="Normal 2 2 3 2 3 3 6 4" xfId="36991" xr:uid="{00000000-0005-0000-0000-0000055F0000}"/>
    <cellStyle name="Normal 2 2 3 2 3 3 7" xfId="16150" xr:uid="{00000000-0005-0000-0000-0000065F0000}"/>
    <cellStyle name="Normal 2 2 3 2 3 3 7 2" xfId="51366" xr:uid="{00000000-0005-0000-0000-0000075F0000}"/>
    <cellStyle name="Normal 2 2 3 2 3 3 7 3" xfId="28755" xr:uid="{00000000-0005-0000-0000-0000085F0000}"/>
    <cellStyle name="Normal 2 2 3 2 3 3 8" xfId="14372" xr:uid="{00000000-0005-0000-0000-0000095F0000}"/>
    <cellStyle name="Normal 2 2 3 2 3 3 8 2" xfId="49590" xr:uid="{00000000-0005-0000-0000-00000A5F0000}"/>
    <cellStyle name="Normal 2 2 3 2 3 3 9" xfId="38769" xr:uid="{00000000-0005-0000-0000-00000B5F0000}"/>
    <cellStyle name="Normal 2 2 3 2 3 4" xfId="2646" xr:uid="{00000000-0005-0000-0000-00000C5F0000}"/>
    <cellStyle name="Normal 2 2 3 2 3 4 10" xfId="26170" xr:uid="{00000000-0005-0000-0000-00000D5F0000}"/>
    <cellStyle name="Normal 2 2 3 2 3 4 11" xfId="60574" xr:uid="{00000000-0005-0000-0000-00000E5F0000}"/>
    <cellStyle name="Normal 2 2 3 2 3 4 2" xfId="4471" xr:uid="{00000000-0005-0000-0000-00000F5F0000}"/>
    <cellStyle name="Normal 2 2 3 2 3 4 2 2" xfId="17117" xr:uid="{00000000-0005-0000-0000-0000105F0000}"/>
    <cellStyle name="Normal 2 2 3 2 3 4 2 2 2" xfId="52333" xr:uid="{00000000-0005-0000-0000-0000115F0000}"/>
    <cellStyle name="Normal 2 2 3 2 3 4 2 3" xfId="39736" xr:uid="{00000000-0005-0000-0000-0000125F0000}"/>
    <cellStyle name="Normal 2 2 3 2 3 4 2 4" xfId="29722" xr:uid="{00000000-0005-0000-0000-0000135F0000}"/>
    <cellStyle name="Normal 2 2 3 2 3 4 3" xfId="5941" xr:uid="{00000000-0005-0000-0000-0000145F0000}"/>
    <cellStyle name="Normal 2 2 3 2 3 4 3 2" xfId="18571" xr:uid="{00000000-0005-0000-0000-0000155F0000}"/>
    <cellStyle name="Normal 2 2 3 2 3 4 3 2 2" xfId="53787" xr:uid="{00000000-0005-0000-0000-0000165F0000}"/>
    <cellStyle name="Normal 2 2 3 2 3 4 3 3" xfId="41190" xr:uid="{00000000-0005-0000-0000-0000175F0000}"/>
    <cellStyle name="Normal 2 2 3 2 3 4 3 4" xfId="31176" xr:uid="{00000000-0005-0000-0000-0000185F0000}"/>
    <cellStyle name="Normal 2 2 3 2 3 4 4" xfId="7400" xr:uid="{00000000-0005-0000-0000-0000195F0000}"/>
    <cellStyle name="Normal 2 2 3 2 3 4 4 2" xfId="20025" xr:uid="{00000000-0005-0000-0000-00001A5F0000}"/>
    <cellStyle name="Normal 2 2 3 2 3 4 4 2 2" xfId="55241" xr:uid="{00000000-0005-0000-0000-00001B5F0000}"/>
    <cellStyle name="Normal 2 2 3 2 3 4 4 3" xfId="42644" xr:uid="{00000000-0005-0000-0000-00001C5F0000}"/>
    <cellStyle name="Normal 2 2 3 2 3 4 4 4" xfId="32630" xr:uid="{00000000-0005-0000-0000-00001D5F0000}"/>
    <cellStyle name="Normal 2 2 3 2 3 4 5" xfId="9181" xr:uid="{00000000-0005-0000-0000-00001E5F0000}"/>
    <cellStyle name="Normal 2 2 3 2 3 4 5 2" xfId="21801" xr:uid="{00000000-0005-0000-0000-00001F5F0000}"/>
    <cellStyle name="Normal 2 2 3 2 3 4 5 2 2" xfId="57017" xr:uid="{00000000-0005-0000-0000-0000205F0000}"/>
    <cellStyle name="Normal 2 2 3 2 3 4 5 3" xfId="44420" xr:uid="{00000000-0005-0000-0000-0000215F0000}"/>
    <cellStyle name="Normal 2 2 3 2 3 4 5 4" xfId="34406" xr:uid="{00000000-0005-0000-0000-0000225F0000}"/>
    <cellStyle name="Normal 2 2 3 2 3 4 6" xfId="10974" xr:uid="{00000000-0005-0000-0000-0000235F0000}"/>
    <cellStyle name="Normal 2 2 3 2 3 4 6 2" xfId="23577" xr:uid="{00000000-0005-0000-0000-0000245F0000}"/>
    <cellStyle name="Normal 2 2 3 2 3 4 6 2 2" xfId="58793" xr:uid="{00000000-0005-0000-0000-0000255F0000}"/>
    <cellStyle name="Normal 2 2 3 2 3 4 6 3" xfId="46196" xr:uid="{00000000-0005-0000-0000-0000265F0000}"/>
    <cellStyle name="Normal 2 2 3 2 3 4 6 4" xfId="36182" xr:uid="{00000000-0005-0000-0000-0000275F0000}"/>
    <cellStyle name="Normal 2 2 3 2 3 4 7" xfId="15341" xr:uid="{00000000-0005-0000-0000-0000285F0000}"/>
    <cellStyle name="Normal 2 2 3 2 3 4 7 2" xfId="50557" xr:uid="{00000000-0005-0000-0000-0000295F0000}"/>
    <cellStyle name="Normal 2 2 3 2 3 4 7 3" xfId="27946" xr:uid="{00000000-0005-0000-0000-00002A5F0000}"/>
    <cellStyle name="Normal 2 2 3 2 3 4 8" xfId="13563" xr:uid="{00000000-0005-0000-0000-00002B5F0000}"/>
    <cellStyle name="Normal 2 2 3 2 3 4 8 2" xfId="48781" xr:uid="{00000000-0005-0000-0000-00002C5F0000}"/>
    <cellStyle name="Normal 2 2 3 2 3 4 9" xfId="37960" xr:uid="{00000000-0005-0000-0000-00002D5F0000}"/>
    <cellStyle name="Normal 2 2 3 2 3 5" xfId="3809" xr:uid="{00000000-0005-0000-0000-00002E5F0000}"/>
    <cellStyle name="Normal 2 2 3 2 3 5 2" xfId="8532" xr:uid="{00000000-0005-0000-0000-00002F5F0000}"/>
    <cellStyle name="Normal 2 2 3 2 3 5 2 2" xfId="21157" xr:uid="{00000000-0005-0000-0000-0000305F0000}"/>
    <cellStyle name="Normal 2 2 3 2 3 5 2 2 2" xfId="56373" xr:uid="{00000000-0005-0000-0000-0000315F0000}"/>
    <cellStyle name="Normal 2 2 3 2 3 5 2 3" xfId="43776" xr:uid="{00000000-0005-0000-0000-0000325F0000}"/>
    <cellStyle name="Normal 2 2 3 2 3 5 2 4" xfId="33762" xr:uid="{00000000-0005-0000-0000-0000335F0000}"/>
    <cellStyle name="Normal 2 2 3 2 3 5 3" xfId="10313" xr:uid="{00000000-0005-0000-0000-0000345F0000}"/>
    <cellStyle name="Normal 2 2 3 2 3 5 3 2" xfId="22933" xr:uid="{00000000-0005-0000-0000-0000355F0000}"/>
    <cellStyle name="Normal 2 2 3 2 3 5 3 2 2" xfId="58149" xr:uid="{00000000-0005-0000-0000-0000365F0000}"/>
    <cellStyle name="Normal 2 2 3 2 3 5 3 3" xfId="45552" xr:uid="{00000000-0005-0000-0000-0000375F0000}"/>
    <cellStyle name="Normal 2 2 3 2 3 5 3 4" xfId="35538" xr:uid="{00000000-0005-0000-0000-0000385F0000}"/>
    <cellStyle name="Normal 2 2 3 2 3 5 4" xfId="12108" xr:uid="{00000000-0005-0000-0000-0000395F0000}"/>
    <cellStyle name="Normal 2 2 3 2 3 5 4 2" xfId="24709" xr:uid="{00000000-0005-0000-0000-00003A5F0000}"/>
    <cellStyle name="Normal 2 2 3 2 3 5 4 2 2" xfId="59925" xr:uid="{00000000-0005-0000-0000-00003B5F0000}"/>
    <cellStyle name="Normal 2 2 3 2 3 5 4 3" xfId="47328" xr:uid="{00000000-0005-0000-0000-00003C5F0000}"/>
    <cellStyle name="Normal 2 2 3 2 3 5 4 4" xfId="37314" xr:uid="{00000000-0005-0000-0000-00003D5F0000}"/>
    <cellStyle name="Normal 2 2 3 2 3 5 5" xfId="16473" xr:uid="{00000000-0005-0000-0000-00003E5F0000}"/>
    <cellStyle name="Normal 2 2 3 2 3 5 5 2" xfId="51689" xr:uid="{00000000-0005-0000-0000-00003F5F0000}"/>
    <cellStyle name="Normal 2 2 3 2 3 5 5 3" xfId="29078" xr:uid="{00000000-0005-0000-0000-0000405F0000}"/>
    <cellStyle name="Normal 2 2 3 2 3 5 6" xfId="14695" xr:uid="{00000000-0005-0000-0000-0000415F0000}"/>
    <cellStyle name="Normal 2 2 3 2 3 5 6 2" xfId="49913" xr:uid="{00000000-0005-0000-0000-0000425F0000}"/>
    <cellStyle name="Normal 2 2 3 2 3 5 7" xfId="39092" xr:uid="{00000000-0005-0000-0000-0000435F0000}"/>
    <cellStyle name="Normal 2 2 3 2 3 5 8" xfId="27302" xr:uid="{00000000-0005-0000-0000-0000445F0000}"/>
    <cellStyle name="Normal 2 2 3 2 3 6" xfId="4149" xr:uid="{00000000-0005-0000-0000-0000455F0000}"/>
    <cellStyle name="Normal 2 2 3 2 3 6 2" xfId="16795" xr:uid="{00000000-0005-0000-0000-0000465F0000}"/>
    <cellStyle name="Normal 2 2 3 2 3 6 2 2" xfId="52011" xr:uid="{00000000-0005-0000-0000-0000475F0000}"/>
    <cellStyle name="Normal 2 2 3 2 3 6 2 3" xfId="29400" xr:uid="{00000000-0005-0000-0000-0000485F0000}"/>
    <cellStyle name="Normal 2 2 3 2 3 6 3" xfId="13241" xr:uid="{00000000-0005-0000-0000-0000495F0000}"/>
    <cellStyle name="Normal 2 2 3 2 3 6 3 2" xfId="48459" xr:uid="{00000000-0005-0000-0000-00004A5F0000}"/>
    <cellStyle name="Normal 2 2 3 2 3 6 4" xfId="39414" xr:uid="{00000000-0005-0000-0000-00004B5F0000}"/>
    <cellStyle name="Normal 2 2 3 2 3 6 5" xfId="25848" xr:uid="{00000000-0005-0000-0000-00004C5F0000}"/>
    <cellStyle name="Normal 2 2 3 2 3 7" xfId="5619" xr:uid="{00000000-0005-0000-0000-00004D5F0000}"/>
    <cellStyle name="Normal 2 2 3 2 3 7 2" xfId="18249" xr:uid="{00000000-0005-0000-0000-00004E5F0000}"/>
    <cellStyle name="Normal 2 2 3 2 3 7 2 2" xfId="53465" xr:uid="{00000000-0005-0000-0000-00004F5F0000}"/>
    <cellStyle name="Normal 2 2 3 2 3 7 3" xfId="40868" xr:uid="{00000000-0005-0000-0000-0000505F0000}"/>
    <cellStyle name="Normal 2 2 3 2 3 7 4" xfId="30854" xr:uid="{00000000-0005-0000-0000-0000515F0000}"/>
    <cellStyle name="Normal 2 2 3 2 3 8" xfId="7078" xr:uid="{00000000-0005-0000-0000-0000525F0000}"/>
    <cellStyle name="Normal 2 2 3 2 3 8 2" xfId="19703" xr:uid="{00000000-0005-0000-0000-0000535F0000}"/>
    <cellStyle name="Normal 2 2 3 2 3 8 2 2" xfId="54919" xr:uid="{00000000-0005-0000-0000-0000545F0000}"/>
    <cellStyle name="Normal 2 2 3 2 3 8 3" xfId="42322" xr:uid="{00000000-0005-0000-0000-0000555F0000}"/>
    <cellStyle name="Normal 2 2 3 2 3 8 4" xfId="32308" xr:uid="{00000000-0005-0000-0000-0000565F0000}"/>
    <cellStyle name="Normal 2 2 3 2 3 9" xfId="8859" xr:uid="{00000000-0005-0000-0000-0000575F0000}"/>
    <cellStyle name="Normal 2 2 3 2 3 9 2" xfId="21479" xr:uid="{00000000-0005-0000-0000-0000585F0000}"/>
    <cellStyle name="Normal 2 2 3 2 3 9 2 2" xfId="56695" xr:uid="{00000000-0005-0000-0000-0000595F0000}"/>
    <cellStyle name="Normal 2 2 3 2 3 9 3" xfId="44098" xr:uid="{00000000-0005-0000-0000-00005A5F0000}"/>
    <cellStyle name="Normal 2 2 3 2 3 9 4" xfId="34084" xr:uid="{00000000-0005-0000-0000-00005B5F0000}"/>
    <cellStyle name="Normal 2 2 3 2 4" xfId="2986" xr:uid="{00000000-0005-0000-0000-00005C5F0000}"/>
    <cellStyle name="Normal 2 2 3 2 4 10" xfId="25364" xr:uid="{00000000-0005-0000-0000-00005D5F0000}"/>
    <cellStyle name="Normal 2 2 3 2 4 11" xfId="60899" xr:uid="{00000000-0005-0000-0000-00005E5F0000}"/>
    <cellStyle name="Normal 2 2 3 2 4 2" xfId="4796" xr:uid="{00000000-0005-0000-0000-00005F5F0000}"/>
    <cellStyle name="Normal 2 2 3 2 4 2 2" xfId="17442" xr:uid="{00000000-0005-0000-0000-0000605F0000}"/>
    <cellStyle name="Normal 2 2 3 2 4 2 2 2" xfId="52658" xr:uid="{00000000-0005-0000-0000-0000615F0000}"/>
    <cellStyle name="Normal 2 2 3 2 4 2 2 3" xfId="30047" xr:uid="{00000000-0005-0000-0000-0000625F0000}"/>
    <cellStyle name="Normal 2 2 3 2 4 2 3" xfId="13888" xr:uid="{00000000-0005-0000-0000-0000635F0000}"/>
    <cellStyle name="Normal 2 2 3 2 4 2 3 2" xfId="49106" xr:uid="{00000000-0005-0000-0000-0000645F0000}"/>
    <cellStyle name="Normal 2 2 3 2 4 2 4" xfId="40061" xr:uid="{00000000-0005-0000-0000-0000655F0000}"/>
    <cellStyle name="Normal 2 2 3 2 4 2 5" xfId="26495" xr:uid="{00000000-0005-0000-0000-0000665F0000}"/>
    <cellStyle name="Normal 2 2 3 2 4 3" xfId="6266" xr:uid="{00000000-0005-0000-0000-0000675F0000}"/>
    <cellStyle name="Normal 2 2 3 2 4 3 2" xfId="18896" xr:uid="{00000000-0005-0000-0000-0000685F0000}"/>
    <cellStyle name="Normal 2 2 3 2 4 3 2 2" xfId="54112" xr:uid="{00000000-0005-0000-0000-0000695F0000}"/>
    <cellStyle name="Normal 2 2 3 2 4 3 3" xfId="41515" xr:uid="{00000000-0005-0000-0000-00006A5F0000}"/>
    <cellStyle name="Normal 2 2 3 2 4 3 4" xfId="31501" xr:uid="{00000000-0005-0000-0000-00006B5F0000}"/>
    <cellStyle name="Normal 2 2 3 2 4 4" xfId="7725" xr:uid="{00000000-0005-0000-0000-00006C5F0000}"/>
    <cellStyle name="Normal 2 2 3 2 4 4 2" xfId="20350" xr:uid="{00000000-0005-0000-0000-00006D5F0000}"/>
    <cellStyle name="Normal 2 2 3 2 4 4 2 2" xfId="55566" xr:uid="{00000000-0005-0000-0000-00006E5F0000}"/>
    <cellStyle name="Normal 2 2 3 2 4 4 3" xfId="42969" xr:uid="{00000000-0005-0000-0000-00006F5F0000}"/>
    <cellStyle name="Normal 2 2 3 2 4 4 4" xfId="32955" xr:uid="{00000000-0005-0000-0000-0000705F0000}"/>
    <cellStyle name="Normal 2 2 3 2 4 5" xfId="9506" xr:uid="{00000000-0005-0000-0000-0000715F0000}"/>
    <cellStyle name="Normal 2 2 3 2 4 5 2" xfId="22126" xr:uid="{00000000-0005-0000-0000-0000725F0000}"/>
    <cellStyle name="Normal 2 2 3 2 4 5 2 2" xfId="57342" xr:uid="{00000000-0005-0000-0000-0000735F0000}"/>
    <cellStyle name="Normal 2 2 3 2 4 5 3" xfId="44745" xr:uid="{00000000-0005-0000-0000-0000745F0000}"/>
    <cellStyle name="Normal 2 2 3 2 4 5 4" xfId="34731" xr:uid="{00000000-0005-0000-0000-0000755F0000}"/>
    <cellStyle name="Normal 2 2 3 2 4 6" xfId="11299" xr:uid="{00000000-0005-0000-0000-0000765F0000}"/>
    <cellStyle name="Normal 2 2 3 2 4 6 2" xfId="23902" xr:uid="{00000000-0005-0000-0000-0000775F0000}"/>
    <cellStyle name="Normal 2 2 3 2 4 6 2 2" xfId="59118" xr:uid="{00000000-0005-0000-0000-0000785F0000}"/>
    <cellStyle name="Normal 2 2 3 2 4 6 3" xfId="46521" xr:uid="{00000000-0005-0000-0000-0000795F0000}"/>
    <cellStyle name="Normal 2 2 3 2 4 6 4" xfId="36507" xr:uid="{00000000-0005-0000-0000-00007A5F0000}"/>
    <cellStyle name="Normal 2 2 3 2 4 7" xfId="15666" xr:uid="{00000000-0005-0000-0000-00007B5F0000}"/>
    <cellStyle name="Normal 2 2 3 2 4 7 2" xfId="50882" xr:uid="{00000000-0005-0000-0000-00007C5F0000}"/>
    <cellStyle name="Normal 2 2 3 2 4 7 3" xfId="28271" xr:uid="{00000000-0005-0000-0000-00007D5F0000}"/>
    <cellStyle name="Normal 2 2 3 2 4 8" xfId="12757" xr:uid="{00000000-0005-0000-0000-00007E5F0000}"/>
    <cellStyle name="Normal 2 2 3 2 4 8 2" xfId="47975" xr:uid="{00000000-0005-0000-0000-00007F5F0000}"/>
    <cellStyle name="Normal 2 2 3 2 4 9" xfId="38285" xr:uid="{00000000-0005-0000-0000-0000805F0000}"/>
    <cellStyle name="Normal 2 2 3 2 5" xfId="2820" xr:uid="{00000000-0005-0000-0000-0000815F0000}"/>
    <cellStyle name="Normal 2 2 3 2 5 10" xfId="25209" xr:uid="{00000000-0005-0000-0000-0000825F0000}"/>
    <cellStyle name="Normal 2 2 3 2 5 11" xfId="60744" xr:uid="{00000000-0005-0000-0000-0000835F0000}"/>
    <cellStyle name="Normal 2 2 3 2 5 2" xfId="4641" xr:uid="{00000000-0005-0000-0000-0000845F0000}"/>
    <cellStyle name="Normal 2 2 3 2 5 2 2" xfId="17287" xr:uid="{00000000-0005-0000-0000-0000855F0000}"/>
    <cellStyle name="Normal 2 2 3 2 5 2 2 2" xfId="52503" xr:uid="{00000000-0005-0000-0000-0000865F0000}"/>
    <cellStyle name="Normal 2 2 3 2 5 2 2 3" xfId="29892" xr:uid="{00000000-0005-0000-0000-0000875F0000}"/>
    <cellStyle name="Normal 2 2 3 2 5 2 3" xfId="13733" xr:uid="{00000000-0005-0000-0000-0000885F0000}"/>
    <cellStyle name="Normal 2 2 3 2 5 2 3 2" xfId="48951" xr:uid="{00000000-0005-0000-0000-0000895F0000}"/>
    <cellStyle name="Normal 2 2 3 2 5 2 4" xfId="39906" xr:uid="{00000000-0005-0000-0000-00008A5F0000}"/>
    <cellStyle name="Normal 2 2 3 2 5 2 5" xfId="26340" xr:uid="{00000000-0005-0000-0000-00008B5F0000}"/>
    <cellStyle name="Normal 2 2 3 2 5 3" xfId="6111" xr:uid="{00000000-0005-0000-0000-00008C5F0000}"/>
    <cellStyle name="Normal 2 2 3 2 5 3 2" xfId="18741" xr:uid="{00000000-0005-0000-0000-00008D5F0000}"/>
    <cellStyle name="Normal 2 2 3 2 5 3 2 2" xfId="53957" xr:uid="{00000000-0005-0000-0000-00008E5F0000}"/>
    <cellStyle name="Normal 2 2 3 2 5 3 3" xfId="41360" xr:uid="{00000000-0005-0000-0000-00008F5F0000}"/>
    <cellStyle name="Normal 2 2 3 2 5 3 4" xfId="31346" xr:uid="{00000000-0005-0000-0000-0000905F0000}"/>
    <cellStyle name="Normal 2 2 3 2 5 4" xfId="7570" xr:uid="{00000000-0005-0000-0000-0000915F0000}"/>
    <cellStyle name="Normal 2 2 3 2 5 4 2" xfId="20195" xr:uid="{00000000-0005-0000-0000-0000925F0000}"/>
    <cellStyle name="Normal 2 2 3 2 5 4 2 2" xfId="55411" xr:uid="{00000000-0005-0000-0000-0000935F0000}"/>
    <cellStyle name="Normal 2 2 3 2 5 4 3" xfId="42814" xr:uid="{00000000-0005-0000-0000-0000945F0000}"/>
    <cellStyle name="Normal 2 2 3 2 5 4 4" xfId="32800" xr:uid="{00000000-0005-0000-0000-0000955F0000}"/>
    <cellStyle name="Normal 2 2 3 2 5 5" xfId="9351" xr:uid="{00000000-0005-0000-0000-0000965F0000}"/>
    <cellStyle name="Normal 2 2 3 2 5 5 2" xfId="21971" xr:uid="{00000000-0005-0000-0000-0000975F0000}"/>
    <cellStyle name="Normal 2 2 3 2 5 5 2 2" xfId="57187" xr:uid="{00000000-0005-0000-0000-0000985F0000}"/>
    <cellStyle name="Normal 2 2 3 2 5 5 3" xfId="44590" xr:uid="{00000000-0005-0000-0000-0000995F0000}"/>
    <cellStyle name="Normal 2 2 3 2 5 5 4" xfId="34576" xr:uid="{00000000-0005-0000-0000-00009A5F0000}"/>
    <cellStyle name="Normal 2 2 3 2 5 6" xfId="11144" xr:uid="{00000000-0005-0000-0000-00009B5F0000}"/>
    <cellStyle name="Normal 2 2 3 2 5 6 2" xfId="23747" xr:uid="{00000000-0005-0000-0000-00009C5F0000}"/>
    <cellStyle name="Normal 2 2 3 2 5 6 2 2" xfId="58963" xr:uid="{00000000-0005-0000-0000-00009D5F0000}"/>
    <cellStyle name="Normal 2 2 3 2 5 6 3" xfId="46366" xr:uid="{00000000-0005-0000-0000-00009E5F0000}"/>
    <cellStyle name="Normal 2 2 3 2 5 6 4" xfId="36352" xr:uid="{00000000-0005-0000-0000-00009F5F0000}"/>
    <cellStyle name="Normal 2 2 3 2 5 7" xfId="15511" xr:uid="{00000000-0005-0000-0000-0000A05F0000}"/>
    <cellStyle name="Normal 2 2 3 2 5 7 2" xfId="50727" xr:uid="{00000000-0005-0000-0000-0000A15F0000}"/>
    <cellStyle name="Normal 2 2 3 2 5 7 3" xfId="28116" xr:uid="{00000000-0005-0000-0000-0000A25F0000}"/>
    <cellStyle name="Normal 2 2 3 2 5 8" xfId="12602" xr:uid="{00000000-0005-0000-0000-0000A35F0000}"/>
    <cellStyle name="Normal 2 2 3 2 5 8 2" xfId="47820" xr:uid="{00000000-0005-0000-0000-0000A45F0000}"/>
    <cellStyle name="Normal 2 2 3 2 5 9" xfId="38130" xr:uid="{00000000-0005-0000-0000-0000A55F0000}"/>
    <cellStyle name="Normal 2 2 3 2 6" xfId="3332" xr:uid="{00000000-0005-0000-0000-0000A65F0000}"/>
    <cellStyle name="Normal 2 2 3 2 6 10" xfId="26827" xr:uid="{00000000-0005-0000-0000-0000A75F0000}"/>
    <cellStyle name="Normal 2 2 3 2 6 11" xfId="61231" xr:uid="{00000000-0005-0000-0000-0000A85F0000}"/>
    <cellStyle name="Normal 2 2 3 2 6 2" xfId="5128" xr:uid="{00000000-0005-0000-0000-0000A95F0000}"/>
    <cellStyle name="Normal 2 2 3 2 6 2 2" xfId="17774" xr:uid="{00000000-0005-0000-0000-0000AA5F0000}"/>
    <cellStyle name="Normal 2 2 3 2 6 2 2 2" xfId="52990" xr:uid="{00000000-0005-0000-0000-0000AB5F0000}"/>
    <cellStyle name="Normal 2 2 3 2 6 2 3" xfId="40393" xr:uid="{00000000-0005-0000-0000-0000AC5F0000}"/>
    <cellStyle name="Normal 2 2 3 2 6 2 4" xfId="30379" xr:uid="{00000000-0005-0000-0000-0000AD5F0000}"/>
    <cellStyle name="Normal 2 2 3 2 6 3" xfId="6598" xr:uid="{00000000-0005-0000-0000-0000AE5F0000}"/>
    <cellStyle name="Normal 2 2 3 2 6 3 2" xfId="19228" xr:uid="{00000000-0005-0000-0000-0000AF5F0000}"/>
    <cellStyle name="Normal 2 2 3 2 6 3 2 2" xfId="54444" xr:uid="{00000000-0005-0000-0000-0000B05F0000}"/>
    <cellStyle name="Normal 2 2 3 2 6 3 3" xfId="41847" xr:uid="{00000000-0005-0000-0000-0000B15F0000}"/>
    <cellStyle name="Normal 2 2 3 2 6 3 4" xfId="31833" xr:uid="{00000000-0005-0000-0000-0000B25F0000}"/>
    <cellStyle name="Normal 2 2 3 2 6 4" xfId="8057" xr:uid="{00000000-0005-0000-0000-0000B35F0000}"/>
    <cellStyle name="Normal 2 2 3 2 6 4 2" xfId="20682" xr:uid="{00000000-0005-0000-0000-0000B45F0000}"/>
    <cellStyle name="Normal 2 2 3 2 6 4 2 2" xfId="55898" xr:uid="{00000000-0005-0000-0000-0000B55F0000}"/>
    <cellStyle name="Normal 2 2 3 2 6 4 3" xfId="43301" xr:uid="{00000000-0005-0000-0000-0000B65F0000}"/>
    <cellStyle name="Normal 2 2 3 2 6 4 4" xfId="33287" xr:uid="{00000000-0005-0000-0000-0000B75F0000}"/>
    <cellStyle name="Normal 2 2 3 2 6 5" xfId="9838" xr:uid="{00000000-0005-0000-0000-0000B85F0000}"/>
    <cellStyle name="Normal 2 2 3 2 6 5 2" xfId="22458" xr:uid="{00000000-0005-0000-0000-0000B95F0000}"/>
    <cellStyle name="Normal 2 2 3 2 6 5 2 2" xfId="57674" xr:uid="{00000000-0005-0000-0000-0000BA5F0000}"/>
    <cellStyle name="Normal 2 2 3 2 6 5 3" xfId="45077" xr:uid="{00000000-0005-0000-0000-0000BB5F0000}"/>
    <cellStyle name="Normal 2 2 3 2 6 5 4" xfId="35063" xr:uid="{00000000-0005-0000-0000-0000BC5F0000}"/>
    <cellStyle name="Normal 2 2 3 2 6 6" xfId="11631" xr:uid="{00000000-0005-0000-0000-0000BD5F0000}"/>
    <cellStyle name="Normal 2 2 3 2 6 6 2" xfId="24234" xr:uid="{00000000-0005-0000-0000-0000BE5F0000}"/>
    <cellStyle name="Normal 2 2 3 2 6 6 2 2" xfId="59450" xr:uid="{00000000-0005-0000-0000-0000BF5F0000}"/>
    <cellStyle name="Normal 2 2 3 2 6 6 3" xfId="46853" xr:uid="{00000000-0005-0000-0000-0000C05F0000}"/>
    <cellStyle name="Normal 2 2 3 2 6 6 4" xfId="36839" xr:uid="{00000000-0005-0000-0000-0000C15F0000}"/>
    <cellStyle name="Normal 2 2 3 2 6 7" xfId="15998" xr:uid="{00000000-0005-0000-0000-0000C25F0000}"/>
    <cellStyle name="Normal 2 2 3 2 6 7 2" xfId="51214" xr:uid="{00000000-0005-0000-0000-0000C35F0000}"/>
    <cellStyle name="Normal 2 2 3 2 6 7 3" xfId="28603" xr:uid="{00000000-0005-0000-0000-0000C45F0000}"/>
    <cellStyle name="Normal 2 2 3 2 6 8" xfId="14220" xr:uid="{00000000-0005-0000-0000-0000C55F0000}"/>
    <cellStyle name="Normal 2 2 3 2 6 8 2" xfId="49438" xr:uid="{00000000-0005-0000-0000-0000C65F0000}"/>
    <cellStyle name="Normal 2 2 3 2 6 9" xfId="38617" xr:uid="{00000000-0005-0000-0000-0000C75F0000}"/>
    <cellStyle name="Normal 2 2 3 2 7" xfId="2490" xr:uid="{00000000-0005-0000-0000-0000C85F0000}"/>
    <cellStyle name="Normal 2 2 3 2 7 10" xfId="26018" xr:uid="{00000000-0005-0000-0000-0000C95F0000}"/>
    <cellStyle name="Normal 2 2 3 2 7 11" xfId="60422" xr:uid="{00000000-0005-0000-0000-0000CA5F0000}"/>
    <cellStyle name="Normal 2 2 3 2 7 2" xfId="4319" xr:uid="{00000000-0005-0000-0000-0000CB5F0000}"/>
    <cellStyle name="Normal 2 2 3 2 7 2 2" xfId="16965" xr:uid="{00000000-0005-0000-0000-0000CC5F0000}"/>
    <cellStyle name="Normal 2 2 3 2 7 2 2 2" xfId="52181" xr:uid="{00000000-0005-0000-0000-0000CD5F0000}"/>
    <cellStyle name="Normal 2 2 3 2 7 2 3" xfId="39584" xr:uid="{00000000-0005-0000-0000-0000CE5F0000}"/>
    <cellStyle name="Normal 2 2 3 2 7 2 4" xfId="29570" xr:uid="{00000000-0005-0000-0000-0000CF5F0000}"/>
    <cellStyle name="Normal 2 2 3 2 7 3" xfId="5789" xr:uid="{00000000-0005-0000-0000-0000D05F0000}"/>
    <cellStyle name="Normal 2 2 3 2 7 3 2" xfId="18419" xr:uid="{00000000-0005-0000-0000-0000D15F0000}"/>
    <cellStyle name="Normal 2 2 3 2 7 3 2 2" xfId="53635" xr:uid="{00000000-0005-0000-0000-0000D25F0000}"/>
    <cellStyle name="Normal 2 2 3 2 7 3 3" xfId="41038" xr:uid="{00000000-0005-0000-0000-0000D35F0000}"/>
    <cellStyle name="Normal 2 2 3 2 7 3 4" xfId="31024" xr:uid="{00000000-0005-0000-0000-0000D45F0000}"/>
    <cellStyle name="Normal 2 2 3 2 7 4" xfId="7248" xr:uid="{00000000-0005-0000-0000-0000D55F0000}"/>
    <cellStyle name="Normal 2 2 3 2 7 4 2" xfId="19873" xr:uid="{00000000-0005-0000-0000-0000D65F0000}"/>
    <cellStyle name="Normal 2 2 3 2 7 4 2 2" xfId="55089" xr:uid="{00000000-0005-0000-0000-0000D75F0000}"/>
    <cellStyle name="Normal 2 2 3 2 7 4 3" xfId="42492" xr:uid="{00000000-0005-0000-0000-0000D85F0000}"/>
    <cellStyle name="Normal 2 2 3 2 7 4 4" xfId="32478" xr:uid="{00000000-0005-0000-0000-0000D95F0000}"/>
    <cellStyle name="Normal 2 2 3 2 7 5" xfId="9029" xr:uid="{00000000-0005-0000-0000-0000DA5F0000}"/>
    <cellStyle name="Normal 2 2 3 2 7 5 2" xfId="21649" xr:uid="{00000000-0005-0000-0000-0000DB5F0000}"/>
    <cellStyle name="Normal 2 2 3 2 7 5 2 2" xfId="56865" xr:uid="{00000000-0005-0000-0000-0000DC5F0000}"/>
    <cellStyle name="Normal 2 2 3 2 7 5 3" xfId="44268" xr:uid="{00000000-0005-0000-0000-0000DD5F0000}"/>
    <cellStyle name="Normal 2 2 3 2 7 5 4" xfId="34254" xr:uid="{00000000-0005-0000-0000-0000DE5F0000}"/>
    <cellStyle name="Normal 2 2 3 2 7 6" xfId="10822" xr:uid="{00000000-0005-0000-0000-0000DF5F0000}"/>
    <cellStyle name="Normal 2 2 3 2 7 6 2" xfId="23425" xr:uid="{00000000-0005-0000-0000-0000E05F0000}"/>
    <cellStyle name="Normal 2 2 3 2 7 6 2 2" xfId="58641" xr:uid="{00000000-0005-0000-0000-0000E15F0000}"/>
    <cellStyle name="Normal 2 2 3 2 7 6 3" xfId="46044" xr:uid="{00000000-0005-0000-0000-0000E25F0000}"/>
    <cellStyle name="Normal 2 2 3 2 7 6 4" xfId="36030" xr:uid="{00000000-0005-0000-0000-0000E35F0000}"/>
    <cellStyle name="Normal 2 2 3 2 7 7" xfId="15189" xr:uid="{00000000-0005-0000-0000-0000E45F0000}"/>
    <cellStyle name="Normal 2 2 3 2 7 7 2" xfId="50405" xr:uid="{00000000-0005-0000-0000-0000E55F0000}"/>
    <cellStyle name="Normal 2 2 3 2 7 7 3" xfId="27794" xr:uid="{00000000-0005-0000-0000-0000E65F0000}"/>
    <cellStyle name="Normal 2 2 3 2 7 8" xfId="13411" xr:uid="{00000000-0005-0000-0000-0000E75F0000}"/>
    <cellStyle name="Normal 2 2 3 2 7 8 2" xfId="48629" xr:uid="{00000000-0005-0000-0000-0000E85F0000}"/>
    <cellStyle name="Normal 2 2 3 2 7 9" xfId="37808" xr:uid="{00000000-0005-0000-0000-0000E95F0000}"/>
    <cellStyle name="Normal 2 2 3 2 8" xfId="3656" xr:uid="{00000000-0005-0000-0000-0000EA5F0000}"/>
    <cellStyle name="Normal 2 2 3 2 8 2" xfId="8380" xr:uid="{00000000-0005-0000-0000-0000EB5F0000}"/>
    <cellStyle name="Normal 2 2 3 2 8 2 2" xfId="21005" xr:uid="{00000000-0005-0000-0000-0000EC5F0000}"/>
    <cellStyle name="Normal 2 2 3 2 8 2 2 2" xfId="56221" xr:uid="{00000000-0005-0000-0000-0000ED5F0000}"/>
    <cellStyle name="Normal 2 2 3 2 8 2 3" xfId="43624" xr:uid="{00000000-0005-0000-0000-0000EE5F0000}"/>
    <cellStyle name="Normal 2 2 3 2 8 2 4" xfId="33610" xr:uid="{00000000-0005-0000-0000-0000EF5F0000}"/>
    <cellStyle name="Normal 2 2 3 2 8 3" xfId="10161" xr:uid="{00000000-0005-0000-0000-0000F05F0000}"/>
    <cellStyle name="Normal 2 2 3 2 8 3 2" xfId="22781" xr:uid="{00000000-0005-0000-0000-0000F15F0000}"/>
    <cellStyle name="Normal 2 2 3 2 8 3 2 2" xfId="57997" xr:uid="{00000000-0005-0000-0000-0000F25F0000}"/>
    <cellStyle name="Normal 2 2 3 2 8 3 3" xfId="45400" xr:uid="{00000000-0005-0000-0000-0000F35F0000}"/>
    <cellStyle name="Normal 2 2 3 2 8 3 4" xfId="35386" xr:uid="{00000000-0005-0000-0000-0000F45F0000}"/>
    <cellStyle name="Normal 2 2 3 2 8 4" xfId="11956" xr:uid="{00000000-0005-0000-0000-0000F55F0000}"/>
    <cellStyle name="Normal 2 2 3 2 8 4 2" xfId="24557" xr:uid="{00000000-0005-0000-0000-0000F65F0000}"/>
    <cellStyle name="Normal 2 2 3 2 8 4 2 2" xfId="59773" xr:uid="{00000000-0005-0000-0000-0000F75F0000}"/>
    <cellStyle name="Normal 2 2 3 2 8 4 3" xfId="47176" xr:uid="{00000000-0005-0000-0000-0000F85F0000}"/>
    <cellStyle name="Normal 2 2 3 2 8 4 4" xfId="37162" xr:uid="{00000000-0005-0000-0000-0000F95F0000}"/>
    <cellStyle name="Normal 2 2 3 2 8 5" xfId="16321" xr:uid="{00000000-0005-0000-0000-0000FA5F0000}"/>
    <cellStyle name="Normal 2 2 3 2 8 5 2" xfId="51537" xr:uid="{00000000-0005-0000-0000-0000FB5F0000}"/>
    <cellStyle name="Normal 2 2 3 2 8 5 3" xfId="28926" xr:uid="{00000000-0005-0000-0000-0000FC5F0000}"/>
    <cellStyle name="Normal 2 2 3 2 8 6" xfId="14543" xr:uid="{00000000-0005-0000-0000-0000FD5F0000}"/>
    <cellStyle name="Normal 2 2 3 2 8 6 2" xfId="49761" xr:uid="{00000000-0005-0000-0000-0000FE5F0000}"/>
    <cellStyle name="Normal 2 2 3 2 8 7" xfId="38940" xr:uid="{00000000-0005-0000-0000-0000FF5F0000}"/>
    <cellStyle name="Normal 2 2 3 2 8 8" xfId="27150" xr:uid="{00000000-0005-0000-0000-000000600000}"/>
    <cellStyle name="Normal 2 2 3 2 9" xfId="3986" xr:uid="{00000000-0005-0000-0000-000001600000}"/>
    <cellStyle name="Normal 2 2 3 2 9 2" xfId="16643" xr:uid="{00000000-0005-0000-0000-000002600000}"/>
    <cellStyle name="Normal 2 2 3 2 9 2 2" xfId="51859" xr:uid="{00000000-0005-0000-0000-000003600000}"/>
    <cellStyle name="Normal 2 2 3 2 9 2 3" xfId="29248" xr:uid="{00000000-0005-0000-0000-000004600000}"/>
    <cellStyle name="Normal 2 2 3 2 9 3" xfId="13089" xr:uid="{00000000-0005-0000-0000-000005600000}"/>
    <cellStyle name="Normal 2 2 3 2 9 3 2" xfId="48307" xr:uid="{00000000-0005-0000-0000-000006600000}"/>
    <cellStyle name="Normal 2 2 3 2 9 4" xfId="39262" xr:uid="{00000000-0005-0000-0000-000007600000}"/>
    <cellStyle name="Normal 2 2 3 2 9 5" xfId="25696" xr:uid="{00000000-0005-0000-0000-000008600000}"/>
    <cellStyle name="Normal 2 2 3 2_District Target Attainment" xfId="1119" xr:uid="{00000000-0005-0000-0000-000009600000}"/>
    <cellStyle name="Normal 2 2 3 3" xfId="1120" xr:uid="{00000000-0005-0000-0000-00000A600000}"/>
    <cellStyle name="Normal 2 2 3 3 2" xfId="1121" xr:uid="{00000000-0005-0000-0000-00000B600000}"/>
    <cellStyle name="Normal 2 2 3 3_District Target Attainment" xfId="1122" xr:uid="{00000000-0005-0000-0000-00000C600000}"/>
    <cellStyle name="Normal 2 2 3 4" xfId="1123" xr:uid="{00000000-0005-0000-0000-00000D600000}"/>
    <cellStyle name="Normal 2 2 3 5" xfId="1124" xr:uid="{00000000-0005-0000-0000-00000E600000}"/>
    <cellStyle name="Normal 2 2 3 6" xfId="1125" xr:uid="{00000000-0005-0000-0000-00000F600000}"/>
    <cellStyle name="Normal 2 2 3 7" xfId="1126" xr:uid="{00000000-0005-0000-0000-000010600000}"/>
    <cellStyle name="Normal 2 2 3 8" xfId="2985" xr:uid="{00000000-0005-0000-0000-000011600000}"/>
    <cellStyle name="Normal 2 2 3 9" xfId="3104" xr:uid="{00000000-0005-0000-0000-000012600000}"/>
    <cellStyle name="Normal 2 2 3_District Target Attainment" xfId="1127" xr:uid="{00000000-0005-0000-0000-000013600000}"/>
    <cellStyle name="Normal 2 2 4" xfId="1128" xr:uid="{00000000-0005-0000-0000-000014600000}"/>
    <cellStyle name="Normal 2 2 4 2" xfId="1129" xr:uid="{00000000-0005-0000-0000-000015600000}"/>
    <cellStyle name="Normal 2 2 4_District Target Attainment" xfId="1130" xr:uid="{00000000-0005-0000-0000-000016600000}"/>
    <cellStyle name="Normal 2 2 5" xfId="1131" xr:uid="{00000000-0005-0000-0000-000017600000}"/>
    <cellStyle name="Normal 2 2 5 10" xfId="5468" xr:uid="{00000000-0005-0000-0000-000018600000}"/>
    <cellStyle name="Normal 2 2 5 10 2" xfId="18098" xr:uid="{00000000-0005-0000-0000-000019600000}"/>
    <cellStyle name="Normal 2 2 5 10 2 2" xfId="53314" xr:uid="{00000000-0005-0000-0000-00001A600000}"/>
    <cellStyle name="Normal 2 2 5 10 3" xfId="40717" xr:uid="{00000000-0005-0000-0000-00001B600000}"/>
    <cellStyle name="Normal 2 2 5 10 4" xfId="30703" xr:uid="{00000000-0005-0000-0000-00001C600000}"/>
    <cellStyle name="Normal 2 2 5 11" xfId="6924" xr:uid="{00000000-0005-0000-0000-00001D600000}"/>
    <cellStyle name="Normal 2 2 5 11 2" xfId="19552" xr:uid="{00000000-0005-0000-0000-00001E600000}"/>
    <cellStyle name="Normal 2 2 5 11 2 2" xfId="54768" xr:uid="{00000000-0005-0000-0000-00001F600000}"/>
    <cellStyle name="Normal 2 2 5 11 3" xfId="42171" xr:uid="{00000000-0005-0000-0000-000020600000}"/>
    <cellStyle name="Normal 2 2 5 11 4" xfId="32157" xr:uid="{00000000-0005-0000-0000-000021600000}"/>
    <cellStyle name="Normal 2 2 5 12" xfId="8706" xr:uid="{00000000-0005-0000-0000-000022600000}"/>
    <cellStyle name="Normal 2 2 5 12 2" xfId="21328" xr:uid="{00000000-0005-0000-0000-000023600000}"/>
    <cellStyle name="Normal 2 2 5 12 2 2" xfId="56544" xr:uid="{00000000-0005-0000-0000-000024600000}"/>
    <cellStyle name="Normal 2 2 5 12 3" xfId="43947" xr:uid="{00000000-0005-0000-0000-000025600000}"/>
    <cellStyle name="Normal 2 2 5 12 4" xfId="33933" xr:uid="{00000000-0005-0000-0000-000026600000}"/>
    <cellStyle name="Normal 2 2 5 13" xfId="10581" xr:uid="{00000000-0005-0000-0000-000027600000}"/>
    <cellStyle name="Normal 2 2 5 13 2" xfId="23192" xr:uid="{00000000-0005-0000-0000-000028600000}"/>
    <cellStyle name="Normal 2 2 5 13 2 2" xfId="58408" xr:uid="{00000000-0005-0000-0000-000029600000}"/>
    <cellStyle name="Normal 2 2 5 13 3" xfId="45811" xr:uid="{00000000-0005-0000-0000-00002A600000}"/>
    <cellStyle name="Normal 2 2 5 13 4" xfId="35797" xr:uid="{00000000-0005-0000-0000-00002B600000}"/>
    <cellStyle name="Normal 2 2 5 14" xfId="14867" xr:uid="{00000000-0005-0000-0000-00002C600000}"/>
    <cellStyle name="Normal 2 2 5 14 2" xfId="50084" xr:uid="{00000000-0005-0000-0000-00002D600000}"/>
    <cellStyle name="Normal 2 2 5 14 3" xfId="27473" xr:uid="{00000000-0005-0000-0000-00002E600000}"/>
    <cellStyle name="Normal 2 2 5 15" xfId="12281" xr:uid="{00000000-0005-0000-0000-00002F600000}"/>
    <cellStyle name="Normal 2 2 5 15 2" xfId="47499" xr:uid="{00000000-0005-0000-0000-000030600000}"/>
    <cellStyle name="Normal 2 2 5 16" xfId="37486" xr:uid="{00000000-0005-0000-0000-000031600000}"/>
    <cellStyle name="Normal 2 2 5 17" xfId="24888" xr:uid="{00000000-0005-0000-0000-000032600000}"/>
    <cellStyle name="Normal 2 2 5 18" xfId="60101" xr:uid="{00000000-0005-0000-0000-000033600000}"/>
    <cellStyle name="Normal 2 2 5 2" xfId="1132" xr:uid="{00000000-0005-0000-0000-000034600000}"/>
    <cellStyle name="Normal 2 2 5 2 10" xfId="6998" xr:uid="{00000000-0005-0000-0000-000035600000}"/>
    <cellStyle name="Normal 2 2 5 2 10 2" xfId="19624" xr:uid="{00000000-0005-0000-0000-000036600000}"/>
    <cellStyle name="Normal 2 2 5 2 10 2 2" xfId="54840" xr:uid="{00000000-0005-0000-0000-000037600000}"/>
    <cellStyle name="Normal 2 2 5 2 10 3" xfId="42243" xr:uid="{00000000-0005-0000-0000-000038600000}"/>
    <cellStyle name="Normal 2 2 5 2 10 4" xfId="32229" xr:uid="{00000000-0005-0000-0000-000039600000}"/>
    <cellStyle name="Normal 2 2 5 2 11" xfId="8779" xr:uid="{00000000-0005-0000-0000-00003A600000}"/>
    <cellStyle name="Normal 2 2 5 2 11 2" xfId="21400" xr:uid="{00000000-0005-0000-0000-00003B600000}"/>
    <cellStyle name="Normal 2 2 5 2 11 2 2" xfId="56616" xr:uid="{00000000-0005-0000-0000-00003C600000}"/>
    <cellStyle name="Normal 2 2 5 2 11 3" xfId="44019" xr:uid="{00000000-0005-0000-0000-00003D600000}"/>
    <cellStyle name="Normal 2 2 5 2 11 4" xfId="34005" xr:uid="{00000000-0005-0000-0000-00003E600000}"/>
    <cellStyle name="Normal 2 2 5 2 12" xfId="10582" xr:uid="{00000000-0005-0000-0000-00003F600000}"/>
    <cellStyle name="Normal 2 2 5 2 12 2" xfId="23193" xr:uid="{00000000-0005-0000-0000-000040600000}"/>
    <cellStyle name="Normal 2 2 5 2 12 2 2" xfId="58409" xr:uid="{00000000-0005-0000-0000-000041600000}"/>
    <cellStyle name="Normal 2 2 5 2 12 3" xfId="45812" xr:uid="{00000000-0005-0000-0000-000042600000}"/>
    <cellStyle name="Normal 2 2 5 2 12 4" xfId="35798" xr:uid="{00000000-0005-0000-0000-000043600000}"/>
    <cellStyle name="Normal 2 2 5 2 13" xfId="14939" xr:uid="{00000000-0005-0000-0000-000044600000}"/>
    <cellStyle name="Normal 2 2 5 2 13 2" xfId="50156" xr:uid="{00000000-0005-0000-0000-000045600000}"/>
    <cellStyle name="Normal 2 2 5 2 13 3" xfId="27545" xr:uid="{00000000-0005-0000-0000-000046600000}"/>
    <cellStyle name="Normal 2 2 5 2 14" xfId="12353" xr:uid="{00000000-0005-0000-0000-000047600000}"/>
    <cellStyle name="Normal 2 2 5 2 14 2" xfId="47571" xr:uid="{00000000-0005-0000-0000-000048600000}"/>
    <cellStyle name="Normal 2 2 5 2 15" xfId="37558" xr:uid="{00000000-0005-0000-0000-000049600000}"/>
    <cellStyle name="Normal 2 2 5 2 16" xfId="24960" xr:uid="{00000000-0005-0000-0000-00004A600000}"/>
    <cellStyle name="Normal 2 2 5 2 17" xfId="60173" xr:uid="{00000000-0005-0000-0000-00004B600000}"/>
    <cellStyle name="Normal 2 2 5 2 2" xfId="1133" xr:uid="{00000000-0005-0000-0000-00004C600000}"/>
    <cellStyle name="Normal 2 2 5 2 2 10" xfId="10583" xr:uid="{00000000-0005-0000-0000-00004D600000}"/>
    <cellStyle name="Normal 2 2 5 2 2 10 2" xfId="23194" xr:uid="{00000000-0005-0000-0000-00004E600000}"/>
    <cellStyle name="Normal 2 2 5 2 2 10 2 2" xfId="58410" xr:uid="{00000000-0005-0000-0000-00004F600000}"/>
    <cellStyle name="Normal 2 2 5 2 2 10 3" xfId="45813" xr:uid="{00000000-0005-0000-0000-000050600000}"/>
    <cellStyle name="Normal 2 2 5 2 2 10 4" xfId="35799" xr:uid="{00000000-0005-0000-0000-000051600000}"/>
    <cellStyle name="Normal 2 2 5 2 2 11" xfId="15094" xr:uid="{00000000-0005-0000-0000-000052600000}"/>
    <cellStyle name="Normal 2 2 5 2 2 11 2" xfId="50310" xr:uid="{00000000-0005-0000-0000-000053600000}"/>
    <cellStyle name="Normal 2 2 5 2 2 11 3" xfId="27699" xr:uid="{00000000-0005-0000-0000-000054600000}"/>
    <cellStyle name="Normal 2 2 5 2 2 12" xfId="12507" xr:uid="{00000000-0005-0000-0000-000055600000}"/>
    <cellStyle name="Normal 2 2 5 2 2 12 2" xfId="47725" xr:uid="{00000000-0005-0000-0000-000056600000}"/>
    <cellStyle name="Normal 2 2 5 2 2 13" xfId="37713" xr:uid="{00000000-0005-0000-0000-000057600000}"/>
    <cellStyle name="Normal 2 2 5 2 2 14" xfId="25114" xr:uid="{00000000-0005-0000-0000-000058600000}"/>
    <cellStyle name="Normal 2 2 5 2 2 15" xfId="60327" xr:uid="{00000000-0005-0000-0000-000059600000}"/>
    <cellStyle name="Normal 2 2 5 2 2 2" xfId="3230" xr:uid="{00000000-0005-0000-0000-00005A600000}"/>
    <cellStyle name="Normal 2 2 5 2 2 2 10" xfId="25598" xr:uid="{00000000-0005-0000-0000-00005B600000}"/>
    <cellStyle name="Normal 2 2 5 2 2 2 11" xfId="61133" xr:uid="{00000000-0005-0000-0000-00005C600000}"/>
    <cellStyle name="Normal 2 2 5 2 2 2 2" xfId="5030" xr:uid="{00000000-0005-0000-0000-00005D600000}"/>
    <cellStyle name="Normal 2 2 5 2 2 2 2 2" xfId="17676" xr:uid="{00000000-0005-0000-0000-00005E600000}"/>
    <cellStyle name="Normal 2 2 5 2 2 2 2 2 2" xfId="52892" xr:uid="{00000000-0005-0000-0000-00005F600000}"/>
    <cellStyle name="Normal 2 2 5 2 2 2 2 2 3" xfId="30281" xr:uid="{00000000-0005-0000-0000-000060600000}"/>
    <cellStyle name="Normal 2 2 5 2 2 2 2 3" xfId="14122" xr:uid="{00000000-0005-0000-0000-000061600000}"/>
    <cellStyle name="Normal 2 2 5 2 2 2 2 3 2" xfId="49340" xr:uid="{00000000-0005-0000-0000-000062600000}"/>
    <cellStyle name="Normal 2 2 5 2 2 2 2 4" xfId="40295" xr:uid="{00000000-0005-0000-0000-000063600000}"/>
    <cellStyle name="Normal 2 2 5 2 2 2 2 5" xfId="26729" xr:uid="{00000000-0005-0000-0000-000064600000}"/>
    <cellStyle name="Normal 2 2 5 2 2 2 3" xfId="6500" xr:uid="{00000000-0005-0000-0000-000065600000}"/>
    <cellStyle name="Normal 2 2 5 2 2 2 3 2" xfId="19130" xr:uid="{00000000-0005-0000-0000-000066600000}"/>
    <cellStyle name="Normal 2 2 5 2 2 2 3 2 2" xfId="54346" xr:uid="{00000000-0005-0000-0000-000067600000}"/>
    <cellStyle name="Normal 2 2 5 2 2 2 3 3" xfId="41749" xr:uid="{00000000-0005-0000-0000-000068600000}"/>
    <cellStyle name="Normal 2 2 5 2 2 2 3 4" xfId="31735" xr:uid="{00000000-0005-0000-0000-000069600000}"/>
    <cellStyle name="Normal 2 2 5 2 2 2 4" xfId="7959" xr:uid="{00000000-0005-0000-0000-00006A600000}"/>
    <cellStyle name="Normal 2 2 5 2 2 2 4 2" xfId="20584" xr:uid="{00000000-0005-0000-0000-00006B600000}"/>
    <cellStyle name="Normal 2 2 5 2 2 2 4 2 2" xfId="55800" xr:uid="{00000000-0005-0000-0000-00006C600000}"/>
    <cellStyle name="Normal 2 2 5 2 2 2 4 3" xfId="43203" xr:uid="{00000000-0005-0000-0000-00006D600000}"/>
    <cellStyle name="Normal 2 2 5 2 2 2 4 4" xfId="33189" xr:uid="{00000000-0005-0000-0000-00006E600000}"/>
    <cellStyle name="Normal 2 2 5 2 2 2 5" xfId="9740" xr:uid="{00000000-0005-0000-0000-00006F600000}"/>
    <cellStyle name="Normal 2 2 5 2 2 2 5 2" xfId="22360" xr:uid="{00000000-0005-0000-0000-000070600000}"/>
    <cellStyle name="Normal 2 2 5 2 2 2 5 2 2" xfId="57576" xr:uid="{00000000-0005-0000-0000-000071600000}"/>
    <cellStyle name="Normal 2 2 5 2 2 2 5 3" xfId="44979" xr:uid="{00000000-0005-0000-0000-000072600000}"/>
    <cellStyle name="Normal 2 2 5 2 2 2 5 4" xfId="34965" xr:uid="{00000000-0005-0000-0000-000073600000}"/>
    <cellStyle name="Normal 2 2 5 2 2 2 6" xfId="11533" xr:uid="{00000000-0005-0000-0000-000074600000}"/>
    <cellStyle name="Normal 2 2 5 2 2 2 6 2" xfId="24136" xr:uid="{00000000-0005-0000-0000-000075600000}"/>
    <cellStyle name="Normal 2 2 5 2 2 2 6 2 2" xfId="59352" xr:uid="{00000000-0005-0000-0000-000076600000}"/>
    <cellStyle name="Normal 2 2 5 2 2 2 6 3" xfId="46755" xr:uid="{00000000-0005-0000-0000-000077600000}"/>
    <cellStyle name="Normal 2 2 5 2 2 2 6 4" xfId="36741" xr:uid="{00000000-0005-0000-0000-000078600000}"/>
    <cellStyle name="Normal 2 2 5 2 2 2 7" xfId="15900" xr:uid="{00000000-0005-0000-0000-000079600000}"/>
    <cellStyle name="Normal 2 2 5 2 2 2 7 2" xfId="51116" xr:uid="{00000000-0005-0000-0000-00007A600000}"/>
    <cellStyle name="Normal 2 2 5 2 2 2 7 3" xfId="28505" xr:uid="{00000000-0005-0000-0000-00007B600000}"/>
    <cellStyle name="Normal 2 2 5 2 2 2 8" xfId="12991" xr:uid="{00000000-0005-0000-0000-00007C600000}"/>
    <cellStyle name="Normal 2 2 5 2 2 2 8 2" xfId="48209" xr:uid="{00000000-0005-0000-0000-00007D600000}"/>
    <cellStyle name="Normal 2 2 5 2 2 2 9" xfId="38519" xr:uid="{00000000-0005-0000-0000-00007E600000}"/>
    <cellStyle name="Normal 2 2 5 2 2 3" xfId="3559" xr:uid="{00000000-0005-0000-0000-00007F600000}"/>
    <cellStyle name="Normal 2 2 5 2 2 3 10" xfId="27054" xr:uid="{00000000-0005-0000-0000-000080600000}"/>
    <cellStyle name="Normal 2 2 5 2 2 3 11" xfId="61458" xr:uid="{00000000-0005-0000-0000-000081600000}"/>
    <cellStyle name="Normal 2 2 5 2 2 3 2" xfId="5355" xr:uid="{00000000-0005-0000-0000-000082600000}"/>
    <cellStyle name="Normal 2 2 5 2 2 3 2 2" xfId="18001" xr:uid="{00000000-0005-0000-0000-000083600000}"/>
    <cellStyle name="Normal 2 2 5 2 2 3 2 2 2" xfId="53217" xr:uid="{00000000-0005-0000-0000-000084600000}"/>
    <cellStyle name="Normal 2 2 5 2 2 3 2 3" xfId="40620" xr:uid="{00000000-0005-0000-0000-000085600000}"/>
    <cellStyle name="Normal 2 2 5 2 2 3 2 4" xfId="30606" xr:uid="{00000000-0005-0000-0000-000086600000}"/>
    <cellStyle name="Normal 2 2 5 2 2 3 3" xfId="6825" xr:uid="{00000000-0005-0000-0000-000087600000}"/>
    <cellStyle name="Normal 2 2 5 2 2 3 3 2" xfId="19455" xr:uid="{00000000-0005-0000-0000-000088600000}"/>
    <cellStyle name="Normal 2 2 5 2 2 3 3 2 2" xfId="54671" xr:uid="{00000000-0005-0000-0000-000089600000}"/>
    <cellStyle name="Normal 2 2 5 2 2 3 3 3" xfId="42074" xr:uid="{00000000-0005-0000-0000-00008A600000}"/>
    <cellStyle name="Normal 2 2 5 2 2 3 3 4" xfId="32060" xr:uid="{00000000-0005-0000-0000-00008B600000}"/>
    <cellStyle name="Normal 2 2 5 2 2 3 4" xfId="8284" xr:uid="{00000000-0005-0000-0000-00008C600000}"/>
    <cellStyle name="Normal 2 2 5 2 2 3 4 2" xfId="20909" xr:uid="{00000000-0005-0000-0000-00008D600000}"/>
    <cellStyle name="Normal 2 2 5 2 2 3 4 2 2" xfId="56125" xr:uid="{00000000-0005-0000-0000-00008E600000}"/>
    <cellStyle name="Normal 2 2 5 2 2 3 4 3" xfId="43528" xr:uid="{00000000-0005-0000-0000-00008F600000}"/>
    <cellStyle name="Normal 2 2 5 2 2 3 4 4" xfId="33514" xr:uid="{00000000-0005-0000-0000-000090600000}"/>
    <cellStyle name="Normal 2 2 5 2 2 3 5" xfId="10065" xr:uid="{00000000-0005-0000-0000-000091600000}"/>
    <cellStyle name="Normal 2 2 5 2 2 3 5 2" xfId="22685" xr:uid="{00000000-0005-0000-0000-000092600000}"/>
    <cellStyle name="Normal 2 2 5 2 2 3 5 2 2" xfId="57901" xr:uid="{00000000-0005-0000-0000-000093600000}"/>
    <cellStyle name="Normal 2 2 5 2 2 3 5 3" xfId="45304" xr:uid="{00000000-0005-0000-0000-000094600000}"/>
    <cellStyle name="Normal 2 2 5 2 2 3 5 4" xfId="35290" xr:uid="{00000000-0005-0000-0000-000095600000}"/>
    <cellStyle name="Normal 2 2 5 2 2 3 6" xfId="11858" xr:uid="{00000000-0005-0000-0000-000096600000}"/>
    <cellStyle name="Normal 2 2 5 2 2 3 6 2" xfId="24461" xr:uid="{00000000-0005-0000-0000-000097600000}"/>
    <cellStyle name="Normal 2 2 5 2 2 3 6 2 2" xfId="59677" xr:uid="{00000000-0005-0000-0000-000098600000}"/>
    <cellStyle name="Normal 2 2 5 2 2 3 6 3" xfId="47080" xr:uid="{00000000-0005-0000-0000-000099600000}"/>
    <cellStyle name="Normal 2 2 5 2 2 3 6 4" xfId="37066" xr:uid="{00000000-0005-0000-0000-00009A600000}"/>
    <cellStyle name="Normal 2 2 5 2 2 3 7" xfId="16225" xr:uid="{00000000-0005-0000-0000-00009B600000}"/>
    <cellStyle name="Normal 2 2 5 2 2 3 7 2" xfId="51441" xr:uid="{00000000-0005-0000-0000-00009C600000}"/>
    <cellStyle name="Normal 2 2 5 2 2 3 7 3" xfId="28830" xr:uid="{00000000-0005-0000-0000-00009D600000}"/>
    <cellStyle name="Normal 2 2 5 2 2 3 8" xfId="14447" xr:uid="{00000000-0005-0000-0000-00009E600000}"/>
    <cellStyle name="Normal 2 2 5 2 2 3 8 2" xfId="49665" xr:uid="{00000000-0005-0000-0000-00009F600000}"/>
    <cellStyle name="Normal 2 2 5 2 2 3 9" xfId="38844" xr:uid="{00000000-0005-0000-0000-0000A0600000}"/>
    <cellStyle name="Normal 2 2 5 2 2 4" xfId="2721" xr:uid="{00000000-0005-0000-0000-0000A1600000}"/>
    <cellStyle name="Normal 2 2 5 2 2 4 10" xfId="26245" xr:uid="{00000000-0005-0000-0000-0000A2600000}"/>
    <cellStyle name="Normal 2 2 5 2 2 4 11" xfId="60649" xr:uid="{00000000-0005-0000-0000-0000A3600000}"/>
    <cellStyle name="Normal 2 2 5 2 2 4 2" xfId="4546" xr:uid="{00000000-0005-0000-0000-0000A4600000}"/>
    <cellStyle name="Normal 2 2 5 2 2 4 2 2" xfId="17192" xr:uid="{00000000-0005-0000-0000-0000A5600000}"/>
    <cellStyle name="Normal 2 2 5 2 2 4 2 2 2" xfId="52408" xr:uid="{00000000-0005-0000-0000-0000A6600000}"/>
    <cellStyle name="Normal 2 2 5 2 2 4 2 3" xfId="39811" xr:uid="{00000000-0005-0000-0000-0000A7600000}"/>
    <cellStyle name="Normal 2 2 5 2 2 4 2 4" xfId="29797" xr:uid="{00000000-0005-0000-0000-0000A8600000}"/>
    <cellStyle name="Normal 2 2 5 2 2 4 3" xfId="6016" xr:uid="{00000000-0005-0000-0000-0000A9600000}"/>
    <cellStyle name="Normal 2 2 5 2 2 4 3 2" xfId="18646" xr:uid="{00000000-0005-0000-0000-0000AA600000}"/>
    <cellStyle name="Normal 2 2 5 2 2 4 3 2 2" xfId="53862" xr:uid="{00000000-0005-0000-0000-0000AB600000}"/>
    <cellStyle name="Normal 2 2 5 2 2 4 3 3" xfId="41265" xr:uid="{00000000-0005-0000-0000-0000AC600000}"/>
    <cellStyle name="Normal 2 2 5 2 2 4 3 4" xfId="31251" xr:uid="{00000000-0005-0000-0000-0000AD600000}"/>
    <cellStyle name="Normal 2 2 5 2 2 4 4" xfId="7475" xr:uid="{00000000-0005-0000-0000-0000AE600000}"/>
    <cellStyle name="Normal 2 2 5 2 2 4 4 2" xfId="20100" xr:uid="{00000000-0005-0000-0000-0000AF600000}"/>
    <cellStyle name="Normal 2 2 5 2 2 4 4 2 2" xfId="55316" xr:uid="{00000000-0005-0000-0000-0000B0600000}"/>
    <cellStyle name="Normal 2 2 5 2 2 4 4 3" xfId="42719" xr:uid="{00000000-0005-0000-0000-0000B1600000}"/>
    <cellStyle name="Normal 2 2 5 2 2 4 4 4" xfId="32705" xr:uid="{00000000-0005-0000-0000-0000B2600000}"/>
    <cellStyle name="Normal 2 2 5 2 2 4 5" xfId="9256" xr:uid="{00000000-0005-0000-0000-0000B3600000}"/>
    <cellStyle name="Normal 2 2 5 2 2 4 5 2" xfId="21876" xr:uid="{00000000-0005-0000-0000-0000B4600000}"/>
    <cellStyle name="Normal 2 2 5 2 2 4 5 2 2" xfId="57092" xr:uid="{00000000-0005-0000-0000-0000B5600000}"/>
    <cellStyle name="Normal 2 2 5 2 2 4 5 3" xfId="44495" xr:uid="{00000000-0005-0000-0000-0000B6600000}"/>
    <cellStyle name="Normal 2 2 5 2 2 4 5 4" xfId="34481" xr:uid="{00000000-0005-0000-0000-0000B7600000}"/>
    <cellStyle name="Normal 2 2 5 2 2 4 6" xfId="11049" xr:uid="{00000000-0005-0000-0000-0000B8600000}"/>
    <cellStyle name="Normal 2 2 5 2 2 4 6 2" xfId="23652" xr:uid="{00000000-0005-0000-0000-0000B9600000}"/>
    <cellStyle name="Normal 2 2 5 2 2 4 6 2 2" xfId="58868" xr:uid="{00000000-0005-0000-0000-0000BA600000}"/>
    <cellStyle name="Normal 2 2 5 2 2 4 6 3" xfId="46271" xr:uid="{00000000-0005-0000-0000-0000BB600000}"/>
    <cellStyle name="Normal 2 2 5 2 2 4 6 4" xfId="36257" xr:uid="{00000000-0005-0000-0000-0000BC600000}"/>
    <cellStyle name="Normal 2 2 5 2 2 4 7" xfId="15416" xr:uid="{00000000-0005-0000-0000-0000BD600000}"/>
    <cellStyle name="Normal 2 2 5 2 2 4 7 2" xfId="50632" xr:uid="{00000000-0005-0000-0000-0000BE600000}"/>
    <cellStyle name="Normal 2 2 5 2 2 4 7 3" xfId="28021" xr:uid="{00000000-0005-0000-0000-0000BF600000}"/>
    <cellStyle name="Normal 2 2 5 2 2 4 8" xfId="13638" xr:uid="{00000000-0005-0000-0000-0000C0600000}"/>
    <cellStyle name="Normal 2 2 5 2 2 4 8 2" xfId="48856" xr:uid="{00000000-0005-0000-0000-0000C1600000}"/>
    <cellStyle name="Normal 2 2 5 2 2 4 9" xfId="38035" xr:uid="{00000000-0005-0000-0000-0000C2600000}"/>
    <cellStyle name="Normal 2 2 5 2 2 5" xfId="3884" xr:uid="{00000000-0005-0000-0000-0000C3600000}"/>
    <cellStyle name="Normal 2 2 5 2 2 5 2" xfId="8607" xr:uid="{00000000-0005-0000-0000-0000C4600000}"/>
    <cellStyle name="Normal 2 2 5 2 2 5 2 2" xfId="21232" xr:uid="{00000000-0005-0000-0000-0000C5600000}"/>
    <cellStyle name="Normal 2 2 5 2 2 5 2 2 2" xfId="56448" xr:uid="{00000000-0005-0000-0000-0000C6600000}"/>
    <cellStyle name="Normal 2 2 5 2 2 5 2 3" xfId="43851" xr:uid="{00000000-0005-0000-0000-0000C7600000}"/>
    <cellStyle name="Normal 2 2 5 2 2 5 2 4" xfId="33837" xr:uid="{00000000-0005-0000-0000-0000C8600000}"/>
    <cellStyle name="Normal 2 2 5 2 2 5 3" xfId="10388" xr:uid="{00000000-0005-0000-0000-0000C9600000}"/>
    <cellStyle name="Normal 2 2 5 2 2 5 3 2" xfId="23008" xr:uid="{00000000-0005-0000-0000-0000CA600000}"/>
    <cellStyle name="Normal 2 2 5 2 2 5 3 2 2" xfId="58224" xr:uid="{00000000-0005-0000-0000-0000CB600000}"/>
    <cellStyle name="Normal 2 2 5 2 2 5 3 3" xfId="45627" xr:uid="{00000000-0005-0000-0000-0000CC600000}"/>
    <cellStyle name="Normal 2 2 5 2 2 5 3 4" xfId="35613" xr:uid="{00000000-0005-0000-0000-0000CD600000}"/>
    <cellStyle name="Normal 2 2 5 2 2 5 4" xfId="12183" xr:uid="{00000000-0005-0000-0000-0000CE600000}"/>
    <cellStyle name="Normal 2 2 5 2 2 5 4 2" xfId="24784" xr:uid="{00000000-0005-0000-0000-0000CF600000}"/>
    <cellStyle name="Normal 2 2 5 2 2 5 4 2 2" xfId="60000" xr:uid="{00000000-0005-0000-0000-0000D0600000}"/>
    <cellStyle name="Normal 2 2 5 2 2 5 4 3" xfId="47403" xr:uid="{00000000-0005-0000-0000-0000D1600000}"/>
    <cellStyle name="Normal 2 2 5 2 2 5 4 4" xfId="37389" xr:uid="{00000000-0005-0000-0000-0000D2600000}"/>
    <cellStyle name="Normal 2 2 5 2 2 5 5" xfId="16548" xr:uid="{00000000-0005-0000-0000-0000D3600000}"/>
    <cellStyle name="Normal 2 2 5 2 2 5 5 2" xfId="51764" xr:uid="{00000000-0005-0000-0000-0000D4600000}"/>
    <cellStyle name="Normal 2 2 5 2 2 5 5 3" xfId="29153" xr:uid="{00000000-0005-0000-0000-0000D5600000}"/>
    <cellStyle name="Normal 2 2 5 2 2 5 6" xfId="14770" xr:uid="{00000000-0005-0000-0000-0000D6600000}"/>
    <cellStyle name="Normal 2 2 5 2 2 5 6 2" xfId="49988" xr:uid="{00000000-0005-0000-0000-0000D7600000}"/>
    <cellStyle name="Normal 2 2 5 2 2 5 7" xfId="39167" xr:uid="{00000000-0005-0000-0000-0000D8600000}"/>
    <cellStyle name="Normal 2 2 5 2 2 5 8" xfId="27377" xr:uid="{00000000-0005-0000-0000-0000D9600000}"/>
    <cellStyle name="Normal 2 2 5 2 2 6" xfId="4224" xr:uid="{00000000-0005-0000-0000-0000DA600000}"/>
    <cellStyle name="Normal 2 2 5 2 2 6 2" xfId="16870" xr:uid="{00000000-0005-0000-0000-0000DB600000}"/>
    <cellStyle name="Normal 2 2 5 2 2 6 2 2" xfId="52086" xr:uid="{00000000-0005-0000-0000-0000DC600000}"/>
    <cellStyle name="Normal 2 2 5 2 2 6 2 3" xfId="29475" xr:uid="{00000000-0005-0000-0000-0000DD600000}"/>
    <cellStyle name="Normal 2 2 5 2 2 6 3" xfId="13316" xr:uid="{00000000-0005-0000-0000-0000DE600000}"/>
    <cellStyle name="Normal 2 2 5 2 2 6 3 2" xfId="48534" xr:uid="{00000000-0005-0000-0000-0000DF600000}"/>
    <cellStyle name="Normal 2 2 5 2 2 6 4" xfId="39489" xr:uid="{00000000-0005-0000-0000-0000E0600000}"/>
    <cellStyle name="Normal 2 2 5 2 2 6 5" xfId="25923" xr:uid="{00000000-0005-0000-0000-0000E1600000}"/>
    <cellStyle name="Normal 2 2 5 2 2 7" xfId="5694" xr:uid="{00000000-0005-0000-0000-0000E2600000}"/>
    <cellStyle name="Normal 2 2 5 2 2 7 2" xfId="18324" xr:uid="{00000000-0005-0000-0000-0000E3600000}"/>
    <cellStyle name="Normal 2 2 5 2 2 7 2 2" xfId="53540" xr:uid="{00000000-0005-0000-0000-0000E4600000}"/>
    <cellStyle name="Normal 2 2 5 2 2 7 3" xfId="40943" xr:uid="{00000000-0005-0000-0000-0000E5600000}"/>
    <cellStyle name="Normal 2 2 5 2 2 7 4" xfId="30929" xr:uid="{00000000-0005-0000-0000-0000E6600000}"/>
    <cellStyle name="Normal 2 2 5 2 2 8" xfId="7153" xr:uid="{00000000-0005-0000-0000-0000E7600000}"/>
    <cellStyle name="Normal 2 2 5 2 2 8 2" xfId="19778" xr:uid="{00000000-0005-0000-0000-0000E8600000}"/>
    <cellStyle name="Normal 2 2 5 2 2 8 2 2" xfId="54994" xr:uid="{00000000-0005-0000-0000-0000E9600000}"/>
    <cellStyle name="Normal 2 2 5 2 2 8 3" xfId="42397" xr:uid="{00000000-0005-0000-0000-0000EA600000}"/>
    <cellStyle name="Normal 2 2 5 2 2 8 4" xfId="32383" xr:uid="{00000000-0005-0000-0000-0000EB600000}"/>
    <cellStyle name="Normal 2 2 5 2 2 9" xfId="8934" xr:uid="{00000000-0005-0000-0000-0000EC600000}"/>
    <cellStyle name="Normal 2 2 5 2 2 9 2" xfId="21554" xr:uid="{00000000-0005-0000-0000-0000ED600000}"/>
    <cellStyle name="Normal 2 2 5 2 2 9 2 2" xfId="56770" xr:uid="{00000000-0005-0000-0000-0000EE600000}"/>
    <cellStyle name="Normal 2 2 5 2 2 9 3" xfId="44173" xr:uid="{00000000-0005-0000-0000-0000EF600000}"/>
    <cellStyle name="Normal 2 2 5 2 2 9 4" xfId="34159" xr:uid="{00000000-0005-0000-0000-0000F0600000}"/>
    <cellStyle name="Normal 2 2 5 2 3" xfId="3070" xr:uid="{00000000-0005-0000-0000-0000F1600000}"/>
    <cellStyle name="Normal 2 2 5 2 3 10" xfId="25441" xr:uid="{00000000-0005-0000-0000-0000F2600000}"/>
    <cellStyle name="Normal 2 2 5 2 3 11" xfId="60976" xr:uid="{00000000-0005-0000-0000-0000F3600000}"/>
    <cellStyle name="Normal 2 2 5 2 3 2" xfId="4873" xr:uid="{00000000-0005-0000-0000-0000F4600000}"/>
    <cellStyle name="Normal 2 2 5 2 3 2 2" xfId="17519" xr:uid="{00000000-0005-0000-0000-0000F5600000}"/>
    <cellStyle name="Normal 2 2 5 2 3 2 2 2" xfId="52735" xr:uid="{00000000-0005-0000-0000-0000F6600000}"/>
    <cellStyle name="Normal 2 2 5 2 3 2 2 3" xfId="30124" xr:uid="{00000000-0005-0000-0000-0000F7600000}"/>
    <cellStyle name="Normal 2 2 5 2 3 2 3" xfId="13965" xr:uid="{00000000-0005-0000-0000-0000F8600000}"/>
    <cellStyle name="Normal 2 2 5 2 3 2 3 2" xfId="49183" xr:uid="{00000000-0005-0000-0000-0000F9600000}"/>
    <cellStyle name="Normal 2 2 5 2 3 2 4" xfId="40138" xr:uid="{00000000-0005-0000-0000-0000FA600000}"/>
    <cellStyle name="Normal 2 2 5 2 3 2 5" xfId="26572" xr:uid="{00000000-0005-0000-0000-0000FB600000}"/>
    <cellStyle name="Normal 2 2 5 2 3 3" xfId="6343" xr:uid="{00000000-0005-0000-0000-0000FC600000}"/>
    <cellStyle name="Normal 2 2 5 2 3 3 2" xfId="18973" xr:uid="{00000000-0005-0000-0000-0000FD600000}"/>
    <cellStyle name="Normal 2 2 5 2 3 3 2 2" xfId="54189" xr:uid="{00000000-0005-0000-0000-0000FE600000}"/>
    <cellStyle name="Normal 2 2 5 2 3 3 3" xfId="41592" xr:uid="{00000000-0005-0000-0000-0000FF600000}"/>
    <cellStyle name="Normal 2 2 5 2 3 3 4" xfId="31578" xr:uid="{00000000-0005-0000-0000-000000610000}"/>
    <cellStyle name="Normal 2 2 5 2 3 4" xfId="7802" xr:uid="{00000000-0005-0000-0000-000001610000}"/>
    <cellStyle name="Normal 2 2 5 2 3 4 2" xfId="20427" xr:uid="{00000000-0005-0000-0000-000002610000}"/>
    <cellStyle name="Normal 2 2 5 2 3 4 2 2" xfId="55643" xr:uid="{00000000-0005-0000-0000-000003610000}"/>
    <cellStyle name="Normal 2 2 5 2 3 4 3" xfId="43046" xr:uid="{00000000-0005-0000-0000-000004610000}"/>
    <cellStyle name="Normal 2 2 5 2 3 4 4" xfId="33032" xr:uid="{00000000-0005-0000-0000-000005610000}"/>
    <cellStyle name="Normal 2 2 5 2 3 5" xfId="9583" xr:uid="{00000000-0005-0000-0000-000006610000}"/>
    <cellStyle name="Normal 2 2 5 2 3 5 2" xfId="22203" xr:uid="{00000000-0005-0000-0000-000007610000}"/>
    <cellStyle name="Normal 2 2 5 2 3 5 2 2" xfId="57419" xr:uid="{00000000-0005-0000-0000-000008610000}"/>
    <cellStyle name="Normal 2 2 5 2 3 5 3" xfId="44822" xr:uid="{00000000-0005-0000-0000-000009610000}"/>
    <cellStyle name="Normal 2 2 5 2 3 5 4" xfId="34808" xr:uid="{00000000-0005-0000-0000-00000A610000}"/>
    <cellStyle name="Normal 2 2 5 2 3 6" xfId="11376" xr:uid="{00000000-0005-0000-0000-00000B610000}"/>
    <cellStyle name="Normal 2 2 5 2 3 6 2" xfId="23979" xr:uid="{00000000-0005-0000-0000-00000C610000}"/>
    <cellStyle name="Normal 2 2 5 2 3 6 2 2" xfId="59195" xr:uid="{00000000-0005-0000-0000-00000D610000}"/>
    <cellStyle name="Normal 2 2 5 2 3 6 3" xfId="46598" xr:uid="{00000000-0005-0000-0000-00000E610000}"/>
    <cellStyle name="Normal 2 2 5 2 3 6 4" xfId="36584" xr:uid="{00000000-0005-0000-0000-00000F610000}"/>
    <cellStyle name="Normal 2 2 5 2 3 7" xfId="15743" xr:uid="{00000000-0005-0000-0000-000010610000}"/>
    <cellStyle name="Normal 2 2 5 2 3 7 2" xfId="50959" xr:uid="{00000000-0005-0000-0000-000011610000}"/>
    <cellStyle name="Normal 2 2 5 2 3 7 3" xfId="28348" xr:uid="{00000000-0005-0000-0000-000012610000}"/>
    <cellStyle name="Normal 2 2 5 2 3 8" xfId="12834" xr:uid="{00000000-0005-0000-0000-000013610000}"/>
    <cellStyle name="Normal 2 2 5 2 3 8 2" xfId="48052" xr:uid="{00000000-0005-0000-0000-000014610000}"/>
    <cellStyle name="Normal 2 2 5 2 3 9" xfId="38362" xr:uid="{00000000-0005-0000-0000-000015610000}"/>
    <cellStyle name="Normal 2 2 5 2 4" xfId="2897" xr:uid="{00000000-0005-0000-0000-000016610000}"/>
    <cellStyle name="Normal 2 2 5 2 4 10" xfId="25282" xr:uid="{00000000-0005-0000-0000-000017610000}"/>
    <cellStyle name="Normal 2 2 5 2 4 11" xfId="60817" xr:uid="{00000000-0005-0000-0000-000018610000}"/>
    <cellStyle name="Normal 2 2 5 2 4 2" xfId="4714" xr:uid="{00000000-0005-0000-0000-000019610000}"/>
    <cellStyle name="Normal 2 2 5 2 4 2 2" xfId="17360" xr:uid="{00000000-0005-0000-0000-00001A610000}"/>
    <cellStyle name="Normal 2 2 5 2 4 2 2 2" xfId="52576" xr:uid="{00000000-0005-0000-0000-00001B610000}"/>
    <cellStyle name="Normal 2 2 5 2 4 2 2 3" xfId="29965" xr:uid="{00000000-0005-0000-0000-00001C610000}"/>
    <cellStyle name="Normal 2 2 5 2 4 2 3" xfId="13806" xr:uid="{00000000-0005-0000-0000-00001D610000}"/>
    <cellStyle name="Normal 2 2 5 2 4 2 3 2" xfId="49024" xr:uid="{00000000-0005-0000-0000-00001E610000}"/>
    <cellStyle name="Normal 2 2 5 2 4 2 4" xfId="39979" xr:uid="{00000000-0005-0000-0000-00001F610000}"/>
    <cellStyle name="Normal 2 2 5 2 4 2 5" xfId="26413" xr:uid="{00000000-0005-0000-0000-000020610000}"/>
    <cellStyle name="Normal 2 2 5 2 4 3" xfId="6184" xr:uid="{00000000-0005-0000-0000-000021610000}"/>
    <cellStyle name="Normal 2 2 5 2 4 3 2" xfId="18814" xr:uid="{00000000-0005-0000-0000-000022610000}"/>
    <cellStyle name="Normal 2 2 5 2 4 3 2 2" xfId="54030" xr:uid="{00000000-0005-0000-0000-000023610000}"/>
    <cellStyle name="Normal 2 2 5 2 4 3 3" xfId="41433" xr:uid="{00000000-0005-0000-0000-000024610000}"/>
    <cellStyle name="Normal 2 2 5 2 4 3 4" xfId="31419" xr:uid="{00000000-0005-0000-0000-000025610000}"/>
    <cellStyle name="Normal 2 2 5 2 4 4" xfId="7643" xr:uid="{00000000-0005-0000-0000-000026610000}"/>
    <cellStyle name="Normal 2 2 5 2 4 4 2" xfId="20268" xr:uid="{00000000-0005-0000-0000-000027610000}"/>
    <cellStyle name="Normal 2 2 5 2 4 4 2 2" xfId="55484" xr:uid="{00000000-0005-0000-0000-000028610000}"/>
    <cellStyle name="Normal 2 2 5 2 4 4 3" xfId="42887" xr:uid="{00000000-0005-0000-0000-000029610000}"/>
    <cellStyle name="Normal 2 2 5 2 4 4 4" xfId="32873" xr:uid="{00000000-0005-0000-0000-00002A610000}"/>
    <cellStyle name="Normal 2 2 5 2 4 5" xfId="9424" xr:uid="{00000000-0005-0000-0000-00002B610000}"/>
    <cellStyle name="Normal 2 2 5 2 4 5 2" xfId="22044" xr:uid="{00000000-0005-0000-0000-00002C610000}"/>
    <cellStyle name="Normal 2 2 5 2 4 5 2 2" xfId="57260" xr:uid="{00000000-0005-0000-0000-00002D610000}"/>
    <cellStyle name="Normal 2 2 5 2 4 5 3" xfId="44663" xr:uid="{00000000-0005-0000-0000-00002E610000}"/>
    <cellStyle name="Normal 2 2 5 2 4 5 4" xfId="34649" xr:uid="{00000000-0005-0000-0000-00002F610000}"/>
    <cellStyle name="Normal 2 2 5 2 4 6" xfId="11217" xr:uid="{00000000-0005-0000-0000-000030610000}"/>
    <cellStyle name="Normal 2 2 5 2 4 6 2" xfId="23820" xr:uid="{00000000-0005-0000-0000-000031610000}"/>
    <cellStyle name="Normal 2 2 5 2 4 6 2 2" xfId="59036" xr:uid="{00000000-0005-0000-0000-000032610000}"/>
    <cellStyle name="Normal 2 2 5 2 4 6 3" xfId="46439" xr:uid="{00000000-0005-0000-0000-000033610000}"/>
    <cellStyle name="Normal 2 2 5 2 4 6 4" xfId="36425" xr:uid="{00000000-0005-0000-0000-000034610000}"/>
    <cellStyle name="Normal 2 2 5 2 4 7" xfId="15584" xr:uid="{00000000-0005-0000-0000-000035610000}"/>
    <cellStyle name="Normal 2 2 5 2 4 7 2" xfId="50800" xr:uid="{00000000-0005-0000-0000-000036610000}"/>
    <cellStyle name="Normal 2 2 5 2 4 7 3" xfId="28189" xr:uid="{00000000-0005-0000-0000-000037610000}"/>
    <cellStyle name="Normal 2 2 5 2 4 8" xfId="12675" xr:uid="{00000000-0005-0000-0000-000038610000}"/>
    <cellStyle name="Normal 2 2 5 2 4 8 2" xfId="47893" xr:uid="{00000000-0005-0000-0000-000039610000}"/>
    <cellStyle name="Normal 2 2 5 2 4 9" xfId="38203" xr:uid="{00000000-0005-0000-0000-00003A610000}"/>
    <cellStyle name="Normal 2 2 5 2 5" xfId="3405" xr:uid="{00000000-0005-0000-0000-00003B610000}"/>
    <cellStyle name="Normal 2 2 5 2 5 10" xfId="26900" xr:uid="{00000000-0005-0000-0000-00003C610000}"/>
    <cellStyle name="Normal 2 2 5 2 5 11" xfId="61304" xr:uid="{00000000-0005-0000-0000-00003D610000}"/>
    <cellStyle name="Normal 2 2 5 2 5 2" xfId="5201" xr:uid="{00000000-0005-0000-0000-00003E610000}"/>
    <cellStyle name="Normal 2 2 5 2 5 2 2" xfId="17847" xr:uid="{00000000-0005-0000-0000-00003F610000}"/>
    <cellStyle name="Normal 2 2 5 2 5 2 2 2" xfId="53063" xr:uid="{00000000-0005-0000-0000-000040610000}"/>
    <cellStyle name="Normal 2 2 5 2 5 2 3" xfId="40466" xr:uid="{00000000-0005-0000-0000-000041610000}"/>
    <cellStyle name="Normal 2 2 5 2 5 2 4" xfId="30452" xr:uid="{00000000-0005-0000-0000-000042610000}"/>
    <cellStyle name="Normal 2 2 5 2 5 3" xfId="6671" xr:uid="{00000000-0005-0000-0000-000043610000}"/>
    <cellStyle name="Normal 2 2 5 2 5 3 2" xfId="19301" xr:uid="{00000000-0005-0000-0000-000044610000}"/>
    <cellStyle name="Normal 2 2 5 2 5 3 2 2" xfId="54517" xr:uid="{00000000-0005-0000-0000-000045610000}"/>
    <cellStyle name="Normal 2 2 5 2 5 3 3" xfId="41920" xr:uid="{00000000-0005-0000-0000-000046610000}"/>
    <cellStyle name="Normal 2 2 5 2 5 3 4" xfId="31906" xr:uid="{00000000-0005-0000-0000-000047610000}"/>
    <cellStyle name="Normal 2 2 5 2 5 4" xfId="8130" xr:uid="{00000000-0005-0000-0000-000048610000}"/>
    <cellStyle name="Normal 2 2 5 2 5 4 2" xfId="20755" xr:uid="{00000000-0005-0000-0000-000049610000}"/>
    <cellStyle name="Normal 2 2 5 2 5 4 2 2" xfId="55971" xr:uid="{00000000-0005-0000-0000-00004A610000}"/>
    <cellStyle name="Normal 2 2 5 2 5 4 3" xfId="43374" xr:uid="{00000000-0005-0000-0000-00004B610000}"/>
    <cellStyle name="Normal 2 2 5 2 5 4 4" xfId="33360" xr:uid="{00000000-0005-0000-0000-00004C610000}"/>
    <cellStyle name="Normal 2 2 5 2 5 5" xfId="9911" xr:uid="{00000000-0005-0000-0000-00004D610000}"/>
    <cellStyle name="Normal 2 2 5 2 5 5 2" xfId="22531" xr:uid="{00000000-0005-0000-0000-00004E610000}"/>
    <cellStyle name="Normal 2 2 5 2 5 5 2 2" xfId="57747" xr:uid="{00000000-0005-0000-0000-00004F610000}"/>
    <cellStyle name="Normal 2 2 5 2 5 5 3" xfId="45150" xr:uid="{00000000-0005-0000-0000-000050610000}"/>
    <cellStyle name="Normal 2 2 5 2 5 5 4" xfId="35136" xr:uid="{00000000-0005-0000-0000-000051610000}"/>
    <cellStyle name="Normal 2 2 5 2 5 6" xfId="11704" xr:uid="{00000000-0005-0000-0000-000052610000}"/>
    <cellStyle name="Normal 2 2 5 2 5 6 2" xfId="24307" xr:uid="{00000000-0005-0000-0000-000053610000}"/>
    <cellStyle name="Normal 2 2 5 2 5 6 2 2" xfId="59523" xr:uid="{00000000-0005-0000-0000-000054610000}"/>
    <cellStyle name="Normal 2 2 5 2 5 6 3" xfId="46926" xr:uid="{00000000-0005-0000-0000-000055610000}"/>
    <cellStyle name="Normal 2 2 5 2 5 6 4" xfId="36912" xr:uid="{00000000-0005-0000-0000-000056610000}"/>
    <cellStyle name="Normal 2 2 5 2 5 7" xfId="16071" xr:uid="{00000000-0005-0000-0000-000057610000}"/>
    <cellStyle name="Normal 2 2 5 2 5 7 2" xfId="51287" xr:uid="{00000000-0005-0000-0000-000058610000}"/>
    <cellStyle name="Normal 2 2 5 2 5 7 3" xfId="28676" xr:uid="{00000000-0005-0000-0000-000059610000}"/>
    <cellStyle name="Normal 2 2 5 2 5 8" xfId="14293" xr:uid="{00000000-0005-0000-0000-00005A610000}"/>
    <cellStyle name="Normal 2 2 5 2 5 8 2" xfId="49511" xr:uid="{00000000-0005-0000-0000-00005B610000}"/>
    <cellStyle name="Normal 2 2 5 2 5 9" xfId="38690" xr:uid="{00000000-0005-0000-0000-00005C610000}"/>
    <cellStyle name="Normal 2 2 5 2 6" xfId="2566" xr:uid="{00000000-0005-0000-0000-00005D610000}"/>
    <cellStyle name="Normal 2 2 5 2 6 10" xfId="26091" xr:uid="{00000000-0005-0000-0000-00005E610000}"/>
    <cellStyle name="Normal 2 2 5 2 6 11" xfId="60495" xr:uid="{00000000-0005-0000-0000-00005F610000}"/>
    <cellStyle name="Normal 2 2 5 2 6 2" xfId="4392" xr:uid="{00000000-0005-0000-0000-000060610000}"/>
    <cellStyle name="Normal 2 2 5 2 6 2 2" xfId="17038" xr:uid="{00000000-0005-0000-0000-000061610000}"/>
    <cellStyle name="Normal 2 2 5 2 6 2 2 2" xfId="52254" xr:uid="{00000000-0005-0000-0000-000062610000}"/>
    <cellStyle name="Normal 2 2 5 2 6 2 3" xfId="39657" xr:uid="{00000000-0005-0000-0000-000063610000}"/>
    <cellStyle name="Normal 2 2 5 2 6 2 4" xfId="29643" xr:uid="{00000000-0005-0000-0000-000064610000}"/>
    <cellStyle name="Normal 2 2 5 2 6 3" xfId="5862" xr:uid="{00000000-0005-0000-0000-000065610000}"/>
    <cellStyle name="Normal 2 2 5 2 6 3 2" xfId="18492" xr:uid="{00000000-0005-0000-0000-000066610000}"/>
    <cellStyle name="Normal 2 2 5 2 6 3 2 2" xfId="53708" xr:uid="{00000000-0005-0000-0000-000067610000}"/>
    <cellStyle name="Normal 2 2 5 2 6 3 3" xfId="41111" xr:uid="{00000000-0005-0000-0000-000068610000}"/>
    <cellStyle name="Normal 2 2 5 2 6 3 4" xfId="31097" xr:uid="{00000000-0005-0000-0000-000069610000}"/>
    <cellStyle name="Normal 2 2 5 2 6 4" xfId="7321" xr:uid="{00000000-0005-0000-0000-00006A610000}"/>
    <cellStyle name="Normal 2 2 5 2 6 4 2" xfId="19946" xr:uid="{00000000-0005-0000-0000-00006B610000}"/>
    <cellStyle name="Normal 2 2 5 2 6 4 2 2" xfId="55162" xr:uid="{00000000-0005-0000-0000-00006C610000}"/>
    <cellStyle name="Normal 2 2 5 2 6 4 3" xfId="42565" xr:uid="{00000000-0005-0000-0000-00006D610000}"/>
    <cellStyle name="Normal 2 2 5 2 6 4 4" xfId="32551" xr:uid="{00000000-0005-0000-0000-00006E610000}"/>
    <cellStyle name="Normal 2 2 5 2 6 5" xfId="9102" xr:uid="{00000000-0005-0000-0000-00006F610000}"/>
    <cellStyle name="Normal 2 2 5 2 6 5 2" xfId="21722" xr:uid="{00000000-0005-0000-0000-000070610000}"/>
    <cellStyle name="Normal 2 2 5 2 6 5 2 2" xfId="56938" xr:uid="{00000000-0005-0000-0000-000071610000}"/>
    <cellStyle name="Normal 2 2 5 2 6 5 3" xfId="44341" xr:uid="{00000000-0005-0000-0000-000072610000}"/>
    <cellStyle name="Normal 2 2 5 2 6 5 4" xfId="34327" xr:uid="{00000000-0005-0000-0000-000073610000}"/>
    <cellStyle name="Normal 2 2 5 2 6 6" xfId="10895" xr:uid="{00000000-0005-0000-0000-000074610000}"/>
    <cellStyle name="Normal 2 2 5 2 6 6 2" xfId="23498" xr:uid="{00000000-0005-0000-0000-000075610000}"/>
    <cellStyle name="Normal 2 2 5 2 6 6 2 2" xfId="58714" xr:uid="{00000000-0005-0000-0000-000076610000}"/>
    <cellStyle name="Normal 2 2 5 2 6 6 3" xfId="46117" xr:uid="{00000000-0005-0000-0000-000077610000}"/>
    <cellStyle name="Normal 2 2 5 2 6 6 4" xfId="36103" xr:uid="{00000000-0005-0000-0000-000078610000}"/>
    <cellStyle name="Normal 2 2 5 2 6 7" xfId="15262" xr:uid="{00000000-0005-0000-0000-000079610000}"/>
    <cellStyle name="Normal 2 2 5 2 6 7 2" xfId="50478" xr:uid="{00000000-0005-0000-0000-00007A610000}"/>
    <cellStyle name="Normal 2 2 5 2 6 7 3" xfId="27867" xr:uid="{00000000-0005-0000-0000-00007B610000}"/>
    <cellStyle name="Normal 2 2 5 2 6 8" xfId="13484" xr:uid="{00000000-0005-0000-0000-00007C610000}"/>
    <cellStyle name="Normal 2 2 5 2 6 8 2" xfId="48702" xr:uid="{00000000-0005-0000-0000-00007D610000}"/>
    <cellStyle name="Normal 2 2 5 2 6 9" xfId="37881" xr:uid="{00000000-0005-0000-0000-00007E610000}"/>
    <cellStyle name="Normal 2 2 5 2 7" xfId="3729" xr:uid="{00000000-0005-0000-0000-00007F610000}"/>
    <cellStyle name="Normal 2 2 5 2 7 2" xfId="8453" xr:uid="{00000000-0005-0000-0000-000080610000}"/>
    <cellStyle name="Normal 2 2 5 2 7 2 2" xfId="21078" xr:uid="{00000000-0005-0000-0000-000081610000}"/>
    <cellStyle name="Normal 2 2 5 2 7 2 2 2" xfId="56294" xr:uid="{00000000-0005-0000-0000-000082610000}"/>
    <cellStyle name="Normal 2 2 5 2 7 2 3" xfId="43697" xr:uid="{00000000-0005-0000-0000-000083610000}"/>
    <cellStyle name="Normal 2 2 5 2 7 2 4" xfId="33683" xr:uid="{00000000-0005-0000-0000-000084610000}"/>
    <cellStyle name="Normal 2 2 5 2 7 3" xfId="10234" xr:uid="{00000000-0005-0000-0000-000085610000}"/>
    <cellStyle name="Normal 2 2 5 2 7 3 2" xfId="22854" xr:uid="{00000000-0005-0000-0000-000086610000}"/>
    <cellStyle name="Normal 2 2 5 2 7 3 2 2" xfId="58070" xr:uid="{00000000-0005-0000-0000-000087610000}"/>
    <cellStyle name="Normal 2 2 5 2 7 3 3" xfId="45473" xr:uid="{00000000-0005-0000-0000-000088610000}"/>
    <cellStyle name="Normal 2 2 5 2 7 3 4" xfId="35459" xr:uid="{00000000-0005-0000-0000-000089610000}"/>
    <cellStyle name="Normal 2 2 5 2 7 4" xfId="12029" xr:uid="{00000000-0005-0000-0000-00008A610000}"/>
    <cellStyle name="Normal 2 2 5 2 7 4 2" xfId="24630" xr:uid="{00000000-0005-0000-0000-00008B610000}"/>
    <cellStyle name="Normal 2 2 5 2 7 4 2 2" xfId="59846" xr:uid="{00000000-0005-0000-0000-00008C610000}"/>
    <cellStyle name="Normal 2 2 5 2 7 4 3" xfId="47249" xr:uid="{00000000-0005-0000-0000-00008D610000}"/>
    <cellStyle name="Normal 2 2 5 2 7 4 4" xfId="37235" xr:uid="{00000000-0005-0000-0000-00008E610000}"/>
    <cellStyle name="Normal 2 2 5 2 7 5" xfId="16394" xr:uid="{00000000-0005-0000-0000-00008F610000}"/>
    <cellStyle name="Normal 2 2 5 2 7 5 2" xfId="51610" xr:uid="{00000000-0005-0000-0000-000090610000}"/>
    <cellStyle name="Normal 2 2 5 2 7 5 3" xfId="28999" xr:uid="{00000000-0005-0000-0000-000091610000}"/>
    <cellStyle name="Normal 2 2 5 2 7 6" xfId="14616" xr:uid="{00000000-0005-0000-0000-000092610000}"/>
    <cellStyle name="Normal 2 2 5 2 7 6 2" xfId="49834" xr:uid="{00000000-0005-0000-0000-000093610000}"/>
    <cellStyle name="Normal 2 2 5 2 7 7" xfId="39013" xr:uid="{00000000-0005-0000-0000-000094610000}"/>
    <cellStyle name="Normal 2 2 5 2 7 8" xfId="27223" xr:uid="{00000000-0005-0000-0000-000095610000}"/>
    <cellStyle name="Normal 2 2 5 2 8" xfId="4067" xr:uid="{00000000-0005-0000-0000-000096610000}"/>
    <cellStyle name="Normal 2 2 5 2 8 2" xfId="16716" xr:uid="{00000000-0005-0000-0000-000097610000}"/>
    <cellStyle name="Normal 2 2 5 2 8 2 2" xfId="51932" xr:uid="{00000000-0005-0000-0000-000098610000}"/>
    <cellStyle name="Normal 2 2 5 2 8 2 3" xfId="29321" xr:uid="{00000000-0005-0000-0000-000099610000}"/>
    <cellStyle name="Normal 2 2 5 2 8 3" xfId="13162" xr:uid="{00000000-0005-0000-0000-00009A610000}"/>
    <cellStyle name="Normal 2 2 5 2 8 3 2" xfId="48380" xr:uid="{00000000-0005-0000-0000-00009B610000}"/>
    <cellStyle name="Normal 2 2 5 2 8 4" xfId="39335" xr:uid="{00000000-0005-0000-0000-00009C610000}"/>
    <cellStyle name="Normal 2 2 5 2 8 5" xfId="25769" xr:uid="{00000000-0005-0000-0000-00009D610000}"/>
    <cellStyle name="Normal 2 2 5 2 9" xfId="5540" xr:uid="{00000000-0005-0000-0000-00009E610000}"/>
    <cellStyle name="Normal 2 2 5 2 9 2" xfId="18170" xr:uid="{00000000-0005-0000-0000-00009F610000}"/>
    <cellStyle name="Normal 2 2 5 2 9 2 2" xfId="53386" xr:uid="{00000000-0005-0000-0000-0000A0610000}"/>
    <cellStyle name="Normal 2 2 5 2 9 3" xfId="40789" xr:uid="{00000000-0005-0000-0000-0000A1610000}"/>
    <cellStyle name="Normal 2 2 5 2 9 4" xfId="30775" xr:uid="{00000000-0005-0000-0000-0000A2610000}"/>
    <cellStyle name="Normal 2 2 5 3" xfId="1134" xr:uid="{00000000-0005-0000-0000-0000A3610000}"/>
    <cellStyle name="Normal 2 2 5 3 10" xfId="10584" xr:uid="{00000000-0005-0000-0000-0000A4610000}"/>
    <cellStyle name="Normal 2 2 5 3 10 2" xfId="23195" xr:uid="{00000000-0005-0000-0000-0000A5610000}"/>
    <cellStyle name="Normal 2 2 5 3 10 2 2" xfId="58411" xr:uid="{00000000-0005-0000-0000-0000A6610000}"/>
    <cellStyle name="Normal 2 2 5 3 10 3" xfId="45814" xr:uid="{00000000-0005-0000-0000-0000A7610000}"/>
    <cellStyle name="Normal 2 2 5 3 10 4" xfId="35800" xr:uid="{00000000-0005-0000-0000-0000A8610000}"/>
    <cellStyle name="Normal 2 2 5 3 11" xfId="15020" xr:uid="{00000000-0005-0000-0000-0000A9610000}"/>
    <cellStyle name="Normal 2 2 5 3 11 2" xfId="50236" xr:uid="{00000000-0005-0000-0000-0000AA610000}"/>
    <cellStyle name="Normal 2 2 5 3 11 3" xfId="27625" xr:uid="{00000000-0005-0000-0000-0000AB610000}"/>
    <cellStyle name="Normal 2 2 5 3 12" xfId="12433" xr:uid="{00000000-0005-0000-0000-0000AC610000}"/>
    <cellStyle name="Normal 2 2 5 3 12 2" xfId="47651" xr:uid="{00000000-0005-0000-0000-0000AD610000}"/>
    <cellStyle name="Normal 2 2 5 3 13" xfId="37639" xr:uid="{00000000-0005-0000-0000-0000AE610000}"/>
    <cellStyle name="Normal 2 2 5 3 14" xfId="25040" xr:uid="{00000000-0005-0000-0000-0000AF610000}"/>
    <cellStyle name="Normal 2 2 5 3 15" xfId="60253" xr:uid="{00000000-0005-0000-0000-0000B0610000}"/>
    <cellStyle name="Normal 2 2 5 3 2" xfId="3156" xr:uid="{00000000-0005-0000-0000-0000B1610000}"/>
    <cellStyle name="Normal 2 2 5 3 2 10" xfId="25524" xr:uid="{00000000-0005-0000-0000-0000B2610000}"/>
    <cellStyle name="Normal 2 2 5 3 2 11" xfId="61059" xr:uid="{00000000-0005-0000-0000-0000B3610000}"/>
    <cellStyle name="Normal 2 2 5 3 2 2" xfId="4956" xr:uid="{00000000-0005-0000-0000-0000B4610000}"/>
    <cellStyle name="Normal 2 2 5 3 2 2 2" xfId="17602" xr:uid="{00000000-0005-0000-0000-0000B5610000}"/>
    <cellStyle name="Normal 2 2 5 3 2 2 2 2" xfId="52818" xr:uid="{00000000-0005-0000-0000-0000B6610000}"/>
    <cellStyle name="Normal 2 2 5 3 2 2 2 3" xfId="30207" xr:uid="{00000000-0005-0000-0000-0000B7610000}"/>
    <cellStyle name="Normal 2 2 5 3 2 2 3" xfId="14048" xr:uid="{00000000-0005-0000-0000-0000B8610000}"/>
    <cellStyle name="Normal 2 2 5 3 2 2 3 2" xfId="49266" xr:uid="{00000000-0005-0000-0000-0000B9610000}"/>
    <cellStyle name="Normal 2 2 5 3 2 2 4" xfId="40221" xr:uid="{00000000-0005-0000-0000-0000BA610000}"/>
    <cellStyle name="Normal 2 2 5 3 2 2 5" xfId="26655" xr:uid="{00000000-0005-0000-0000-0000BB610000}"/>
    <cellStyle name="Normal 2 2 5 3 2 3" xfId="6426" xr:uid="{00000000-0005-0000-0000-0000BC610000}"/>
    <cellStyle name="Normal 2 2 5 3 2 3 2" xfId="19056" xr:uid="{00000000-0005-0000-0000-0000BD610000}"/>
    <cellStyle name="Normal 2 2 5 3 2 3 2 2" xfId="54272" xr:uid="{00000000-0005-0000-0000-0000BE610000}"/>
    <cellStyle name="Normal 2 2 5 3 2 3 3" xfId="41675" xr:uid="{00000000-0005-0000-0000-0000BF610000}"/>
    <cellStyle name="Normal 2 2 5 3 2 3 4" xfId="31661" xr:uid="{00000000-0005-0000-0000-0000C0610000}"/>
    <cellStyle name="Normal 2 2 5 3 2 4" xfId="7885" xr:uid="{00000000-0005-0000-0000-0000C1610000}"/>
    <cellStyle name="Normal 2 2 5 3 2 4 2" xfId="20510" xr:uid="{00000000-0005-0000-0000-0000C2610000}"/>
    <cellStyle name="Normal 2 2 5 3 2 4 2 2" xfId="55726" xr:uid="{00000000-0005-0000-0000-0000C3610000}"/>
    <cellStyle name="Normal 2 2 5 3 2 4 3" xfId="43129" xr:uid="{00000000-0005-0000-0000-0000C4610000}"/>
    <cellStyle name="Normal 2 2 5 3 2 4 4" xfId="33115" xr:uid="{00000000-0005-0000-0000-0000C5610000}"/>
    <cellStyle name="Normal 2 2 5 3 2 5" xfId="9666" xr:uid="{00000000-0005-0000-0000-0000C6610000}"/>
    <cellStyle name="Normal 2 2 5 3 2 5 2" xfId="22286" xr:uid="{00000000-0005-0000-0000-0000C7610000}"/>
    <cellStyle name="Normal 2 2 5 3 2 5 2 2" xfId="57502" xr:uid="{00000000-0005-0000-0000-0000C8610000}"/>
    <cellStyle name="Normal 2 2 5 3 2 5 3" xfId="44905" xr:uid="{00000000-0005-0000-0000-0000C9610000}"/>
    <cellStyle name="Normal 2 2 5 3 2 5 4" xfId="34891" xr:uid="{00000000-0005-0000-0000-0000CA610000}"/>
    <cellStyle name="Normal 2 2 5 3 2 6" xfId="11459" xr:uid="{00000000-0005-0000-0000-0000CB610000}"/>
    <cellStyle name="Normal 2 2 5 3 2 6 2" xfId="24062" xr:uid="{00000000-0005-0000-0000-0000CC610000}"/>
    <cellStyle name="Normal 2 2 5 3 2 6 2 2" xfId="59278" xr:uid="{00000000-0005-0000-0000-0000CD610000}"/>
    <cellStyle name="Normal 2 2 5 3 2 6 3" xfId="46681" xr:uid="{00000000-0005-0000-0000-0000CE610000}"/>
    <cellStyle name="Normal 2 2 5 3 2 6 4" xfId="36667" xr:uid="{00000000-0005-0000-0000-0000CF610000}"/>
    <cellStyle name="Normal 2 2 5 3 2 7" xfId="15826" xr:uid="{00000000-0005-0000-0000-0000D0610000}"/>
    <cellStyle name="Normal 2 2 5 3 2 7 2" xfId="51042" xr:uid="{00000000-0005-0000-0000-0000D1610000}"/>
    <cellStyle name="Normal 2 2 5 3 2 7 3" xfId="28431" xr:uid="{00000000-0005-0000-0000-0000D2610000}"/>
    <cellStyle name="Normal 2 2 5 3 2 8" xfId="12917" xr:uid="{00000000-0005-0000-0000-0000D3610000}"/>
    <cellStyle name="Normal 2 2 5 3 2 8 2" xfId="48135" xr:uid="{00000000-0005-0000-0000-0000D4610000}"/>
    <cellStyle name="Normal 2 2 5 3 2 9" xfId="38445" xr:uid="{00000000-0005-0000-0000-0000D5610000}"/>
    <cellStyle name="Normal 2 2 5 3 3" xfId="3485" xr:uid="{00000000-0005-0000-0000-0000D6610000}"/>
    <cellStyle name="Normal 2 2 5 3 3 10" xfId="26980" xr:uid="{00000000-0005-0000-0000-0000D7610000}"/>
    <cellStyle name="Normal 2 2 5 3 3 11" xfId="61384" xr:uid="{00000000-0005-0000-0000-0000D8610000}"/>
    <cellStyle name="Normal 2 2 5 3 3 2" xfId="5281" xr:uid="{00000000-0005-0000-0000-0000D9610000}"/>
    <cellStyle name="Normal 2 2 5 3 3 2 2" xfId="17927" xr:uid="{00000000-0005-0000-0000-0000DA610000}"/>
    <cellStyle name="Normal 2 2 5 3 3 2 2 2" xfId="53143" xr:uid="{00000000-0005-0000-0000-0000DB610000}"/>
    <cellStyle name="Normal 2 2 5 3 3 2 3" xfId="40546" xr:uid="{00000000-0005-0000-0000-0000DC610000}"/>
    <cellStyle name="Normal 2 2 5 3 3 2 4" xfId="30532" xr:uid="{00000000-0005-0000-0000-0000DD610000}"/>
    <cellStyle name="Normal 2 2 5 3 3 3" xfId="6751" xr:uid="{00000000-0005-0000-0000-0000DE610000}"/>
    <cellStyle name="Normal 2 2 5 3 3 3 2" xfId="19381" xr:uid="{00000000-0005-0000-0000-0000DF610000}"/>
    <cellStyle name="Normal 2 2 5 3 3 3 2 2" xfId="54597" xr:uid="{00000000-0005-0000-0000-0000E0610000}"/>
    <cellStyle name="Normal 2 2 5 3 3 3 3" xfId="42000" xr:uid="{00000000-0005-0000-0000-0000E1610000}"/>
    <cellStyle name="Normal 2 2 5 3 3 3 4" xfId="31986" xr:uid="{00000000-0005-0000-0000-0000E2610000}"/>
    <cellStyle name="Normal 2 2 5 3 3 4" xfId="8210" xr:uid="{00000000-0005-0000-0000-0000E3610000}"/>
    <cellStyle name="Normal 2 2 5 3 3 4 2" xfId="20835" xr:uid="{00000000-0005-0000-0000-0000E4610000}"/>
    <cellStyle name="Normal 2 2 5 3 3 4 2 2" xfId="56051" xr:uid="{00000000-0005-0000-0000-0000E5610000}"/>
    <cellStyle name="Normal 2 2 5 3 3 4 3" xfId="43454" xr:uid="{00000000-0005-0000-0000-0000E6610000}"/>
    <cellStyle name="Normal 2 2 5 3 3 4 4" xfId="33440" xr:uid="{00000000-0005-0000-0000-0000E7610000}"/>
    <cellStyle name="Normal 2 2 5 3 3 5" xfId="9991" xr:uid="{00000000-0005-0000-0000-0000E8610000}"/>
    <cellStyle name="Normal 2 2 5 3 3 5 2" xfId="22611" xr:uid="{00000000-0005-0000-0000-0000E9610000}"/>
    <cellStyle name="Normal 2 2 5 3 3 5 2 2" xfId="57827" xr:uid="{00000000-0005-0000-0000-0000EA610000}"/>
    <cellStyle name="Normal 2 2 5 3 3 5 3" xfId="45230" xr:uid="{00000000-0005-0000-0000-0000EB610000}"/>
    <cellStyle name="Normal 2 2 5 3 3 5 4" xfId="35216" xr:uid="{00000000-0005-0000-0000-0000EC610000}"/>
    <cellStyle name="Normal 2 2 5 3 3 6" xfId="11784" xr:uid="{00000000-0005-0000-0000-0000ED610000}"/>
    <cellStyle name="Normal 2 2 5 3 3 6 2" xfId="24387" xr:uid="{00000000-0005-0000-0000-0000EE610000}"/>
    <cellStyle name="Normal 2 2 5 3 3 6 2 2" xfId="59603" xr:uid="{00000000-0005-0000-0000-0000EF610000}"/>
    <cellStyle name="Normal 2 2 5 3 3 6 3" xfId="47006" xr:uid="{00000000-0005-0000-0000-0000F0610000}"/>
    <cellStyle name="Normal 2 2 5 3 3 6 4" xfId="36992" xr:uid="{00000000-0005-0000-0000-0000F1610000}"/>
    <cellStyle name="Normal 2 2 5 3 3 7" xfId="16151" xr:uid="{00000000-0005-0000-0000-0000F2610000}"/>
    <cellStyle name="Normal 2 2 5 3 3 7 2" xfId="51367" xr:uid="{00000000-0005-0000-0000-0000F3610000}"/>
    <cellStyle name="Normal 2 2 5 3 3 7 3" xfId="28756" xr:uid="{00000000-0005-0000-0000-0000F4610000}"/>
    <cellStyle name="Normal 2 2 5 3 3 8" xfId="14373" xr:uid="{00000000-0005-0000-0000-0000F5610000}"/>
    <cellStyle name="Normal 2 2 5 3 3 8 2" xfId="49591" xr:uid="{00000000-0005-0000-0000-0000F6610000}"/>
    <cellStyle name="Normal 2 2 5 3 3 9" xfId="38770" xr:uid="{00000000-0005-0000-0000-0000F7610000}"/>
    <cellStyle name="Normal 2 2 5 3 4" xfId="2647" xr:uid="{00000000-0005-0000-0000-0000F8610000}"/>
    <cellStyle name="Normal 2 2 5 3 4 10" xfId="26171" xr:uid="{00000000-0005-0000-0000-0000F9610000}"/>
    <cellStyle name="Normal 2 2 5 3 4 11" xfId="60575" xr:uid="{00000000-0005-0000-0000-0000FA610000}"/>
    <cellStyle name="Normal 2 2 5 3 4 2" xfId="4472" xr:uid="{00000000-0005-0000-0000-0000FB610000}"/>
    <cellStyle name="Normal 2 2 5 3 4 2 2" xfId="17118" xr:uid="{00000000-0005-0000-0000-0000FC610000}"/>
    <cellStyle name="Normal 2 2 5 3 4 2 2 2" xfId="52334" xr:uid="{00000000-0005-0000-0000-0000FD610000}"/>
    <cellStyle name="Normal 2 2 5 3 4 2 3" xfId="39737" xr:uid="{00000000-0005-0000-0000-0000FE610000}"/>
    <cellStyle name="Normal 2 2 5 3 4 2 4" xfId="29723" xr:uid="{00000000-0005-0000-0000-0000FF610000}"/>
    <cellStyle name="Normal 2 2 5 3 4 3" xfId="5942" xr:uid="{00000000-0005-0000-0000-000000620000}"/>
    <cellStyle name="Normal 2 2 5 3 4 3 2" xfId="18572" xr:uid="{00000000-0005-0000-0000-000001620000}"/>
    <cellStyle name="Normal 2 2 5 3 4 3 2 2" xfId="53788" xr:uid="{00000000-0005-0000-0000-000002620000}"/>
    <cellStyle name="Normal 2 2 5 3 4 3 3" xfId="41191" xr:uid="{00000000-0005-0000-0000-000003620000}"/>
    <cellStyle name="Normal 2 2 5 3 4 3 4" xfId="31177" xr:uid="{00000000-0005-0000-0000-000004620000}"/>
    <cellStyle name="Normal 2 2 5 3 4 4" xfId="7401" xr:uid="{00000000-0005-0000-0000-000005620000}"/>
    <cellStyle name="Normal 2 2 5 3 4 4 2" xfId="20026" xr:uid="{00000000-0005-0000-0000-000006620000}"/>
    <cellStyle name="Normal 2 2 5 3 4 4 2 2" xfId="55242" xr:uid="{00000000-0005-0000-0000-000007620000}"/>
    <cellStyle name="Normal 2 2 5 3 4 4 3" xfId="42645" xr:uid="{00000000-0005-0000-0000-000008620000}"/>
    <cellStyle name="Normal 2 2 5 3 4 4 4" xfId="32631" xr:uid="{00000000-0005-0000-0000-000009620000}"/>
    <cellStyle name="Normal 2 2 5 3 4 5" xfId="9182" xr:uid="{00000000-0005-0000-0000-00000A620000}"/>
    <cellStyle name="Normal 2 2 5 3 4 5 2" xfId="21802" xr:uid="{00000000-0005-0000-0000-00000B620000}"/>
    <cellStyle name="Normal 2 2 5 3 4 5 2 2" xfId="57018" xr:uid="{00000000-0005-0000-0000-00000C620000}"/>
    <cellStyle name="Normal 2 2 5 3 4 5 3" xfId="44421" xr:uid="{00000000-0005-0000-0000-00000D620000}"/>
    <cellStyle name="Normal 2 2 5 3 4 5 4" xfId="34407" xr:uid="{00000000-0005-0000-0000-00000E620000}"/>
    <cellStyle name="Normal 2 2 5 3 4 6" xfId="10975" xr:uid="{00000000-0005-0000-0000-00000F620000}"/>
    <cellStyle name="Normal 2 2 5 3 4 6 2" xfId="23578" xr:uid="{00000000-0005-0000-0000-000010620000}"/>
    <cellStyle name="Normal 2 2 5 3 4 6 2 2" xfId="58794" xr:uid="{00000000-0005-0000-0000-000011620000}"/>
    <cellStyle name="Normal 2 2 5 3 4 6 3" xfId="46197" xr:uid="{00000000-0005-0000-0000-000012620000}"/>
    <cellStyle name="Normal 2 2 5 3 4 6 4" xfId="36183" xr:uid="{00000000-0005-0000-0000-000013620000}"/>
    <cellStyle name="Normal 2 2 5 3 4 7" xfId="15342" xr:uid="{00000000-0005-0000-0000-000014620000}"/>
    <cellStyle name="Normal 2 2 5 3 4 7 2" xfId="50558" xr:uid="{00000000-0005-0000-0000-000015620000}"/>
    <cellStyle name="Normal 2 2 5 3 4 7 3" xfId="27947" xr:uid="{00000000-0005-0000-0000-000016620000}"/>
    <cellStyle name="Normal 2 2 5 3 4 8" xfId="13564" xr:uid="{00000000-0005-0000-0000-000017620000}"/>
    <cellStyle name="Normal 2 2 5 3 4 8 2" xfId="48782" xr:uid="{00000000-0005-0000-0000-000018620000}"/>
    <cellStyle name="Normal 2 2 5 3 4 9" xfId="37961" xr:uid="{00000000-0005-0000-0000-000019620000}"/>
    <cellStyle name="Normal 2 2 5 3 5" xfId="3810" xr:uid="{00000000-0005-0000-0000-00001A620000}"/>
    <cellStyle name="Normal 2 2 5 3 5 2" xfId="8533" xr:uid="{00000000-0005-0000-0000-00001B620000}"/>
    <cellStyle name="Normal 2 2 5 3 5 2 2" xfId="21158" xr:uid="{00000000-0005-0000-0000-00001C620000}"/>
    <cellStyle name="Normal 2 2 5 3 5 2 2 2" xfId="56374" xr:uid="{00000000-0005-0000-0000-00001D620000}"/>
    <cellStyle name="Normal 2 2 5 3 5 2 3" xfId="43777" xr:uid="{00000000-0005-0000-0000-00001E620000}"/>
    <cellStyle name="Normal 2 2 5 3 5 2 4" xfId="33763" xr:uid="{00000000-0005-0000-0000-00001F620000}"/>
    <cellStyle name="Normal 2 2 5 3 5 3" xfId="10314" xr:uid="{00000000-0005-0000-0000-000020620000}"/>
    <cellStyle name="Normal 2 2 5 3 5 3 2" xfId="22934" xr:uid="{00000000-0005-0000-0000-000021620000}"/>
    <cellStyle name="Normal 2 2 5 3 5 3 2 2" xfId="58150" xr:uid="{00000000-0005-0000-0000-000022620000}"/>
    <cellStyle name="Normal 2 2 5 3 5 3 3" xfId="45553" xr:uid="{00000000-0005-0000-0000-000023620000}"/>
    <cellStyle name="Normal 2 2 5 3 5 3 4" xfId="35539" xr:uid="{00000000-0005-0000-0000-000024620000}"/>
    <cellStyle name="Normal 2 2 5 3 5 4" xfId="12109" xr:uid="{00000000-0005-0000-0000-000025620000}"/>
    <cellStyle name="Normal 2 2 5 3 5 4 2" xfId="24710" xr:uid="{00000000-0005-0000-0000-000026620000}"/>
    <cellStyle name="Normal 2 2 5 3 5 4 2 2" xfId="59926" xr:uid="{00000000-0005-0000-0000-000027620000}"/>
    <cellStyle name="Normal 2 2 5 3 5 4 3" xfId="47329" xr:uid="{00000000-0005-0000-0000-000028620000}"/>
    <cellStyle name="Normal 2 2 5 3 5 4 4" xfId="37315" xr:uid="{00000000-0005-0000-0000-000029620000}"/>
    <cellStyle name="Normal 2 2 5 3 5 5" xfId="16474" xr:uid="{00000000-0005-0000-0000-00002A620000}"/>
    <cellStyle name="Normal 2 2 5 3 5 5 2" xfId="51690" xr:uid="{00000000-0005-0000-0000-00002B620000}"/>
    <cellStyle name="Normal 2 2 5 3 5 5 3" xfId="29079" xr:uid="{00000000-0005-0000-0000-00002C620000}"/>
    <cellStyle name="Normal 2 2 5 3 5 6" xfId="14696" xr:uid="{00000000-0005-0000-0000-00002D620000}"/>
    <cellStyle name="Normal 2 2 5 3 5 6 2" xfId="49914" xr:uid="{00000000-0005-0000-0000-00002E620000}"/>
    <cellStyle name="Normal 2 2 5 3 5 7" xfId="39093" xr:uid="{00000000-0005-0000-0000-00002F620000}"/>
    <cellStyle name="Normal 2 2 5 3 5 8" xfId="27303" xr:uid="{00000000-0005-0000-0000-000030620000}"/>
    <cellStyle name="Normal 2 2 5 3 6" xfId="4150" xr:uid="{00000000-0005-0000-0000-000031620000}"/>
    <cellStyle name="Normal 2 2 5 3 6 2" xfId="16796" xr:uid="{00000000-0005-0000-0000-000032620000}"/>
    <cellStyle name="Normal 2 2 5 3 6 2 2" xfId="52012" xr:uid="{00000000-0005-0000-0000-000033620000}"/>
    <cellStyle name="Normal 2 2 5 3 6 2 3" xfId="29401" xr:uid="{00000000-0005-0000-0000-000034620000}"/>
    <cellStyle name="Normal 2 2 5 3 6 3" xfId="13242" xr:uid="{00000000-0005-0000-0000-000035620000}"/>
    <cellStyle name="Normal 2 2 5 3 6 3 2" xfId="48460" xr:uid="{00000000-0005-0000-0000-000036620000}"/>
    <cellStyle name="Normal 2 2 5 3 6 4" xfId="39415" xr:uid="{00000000-0005-0000-0000-000037620000}"/>
    <cellStyle name="Normal 2 2 5 3 6 5" xfId="25849" xr:uid="{00000000-0005-0000-0000-000038620000}"/>
    <cellStyle name="Normal 2 2 5 3 7" xfId="5620" xr:uid="{00000000-0005-0000-0000-000039620000}"/>
    <cellStyle name="Normal 2 2 5 3 7 2" xfId="18250" xr:uid="{00000000-0005-0000-0000-00003A620000}"/>
    <cellStyle name="Normal 2 2 5 3 7 2 2" xfId="53466" xr:uid="{00000000-0005-0000-0000-00003B620000}"/>
    <cellStyle name="Normal 2 2 5 3 7 3" xfId="40869" xr:uid="{00000000-0005-0000-0000-00003C620000}"/>
    <cellStyle name="Normal 2 2 5 3 7 4" xfId="30855" xr:uid="{00000000-0005-0000-0000-00003D620000}"/>
    <cellStyle name="Normal 2 2 5 3 8" xfId="7079" xr:uid="{00000000-0005-0000-0000-00003E620000}"/>
    <cellStyle name="Normal 2 2 5 3 8 2" xfId="19704" xr:uid="{00000000-0005-0000-0000-00003F620000}"/>
    <cellStyle name="Normal 2 2 5 3 8 2 2" xfId="54920" xr:uid="{00000000-0005-0000-0000-000040620000}"/>
    <cellStyle name="Normal 2 2 5 3 8 3" xfId="42323" xr:uid="{00000000-0005-0000-0000-000041620000}"/>
    <cellStyle name="Normal 2 2 5 3 8 4" xfId="32309" xr:uid="{00000000-0005-0000-0000-000042620000}"/>
    <cellStyle name="Normal 2 2 5 3 9" xfId="8860" xr:uid="{00000000-0005-0000-0000-000043620000}"/>
    <cellStyle name="Normal 2 2 5 3 9 2" xfId="21480" xr:uid="{00000000-0005-0000-0000-000044620000}"/>
    <cellStyle name="Normal 2 2 5 3 9 2 2" xfId="56696" xr:uid="{00000000-0005-0000-0000-000045620000}"/>
    <cellStyle name="Normal 2 2 5 3 9 3" xfId="44099" xr:uid="{00000000-0005-0000-0000-000046620000}"/>
    <cellStyle name="Normal 2 2 5 3 9 4" xfId="34085" xr:uid="{00000000-0005-0000-0000-000047620000}"/>
    <cellStyle name="Normal 2 2 5 4" xfId="2988" xr:uid="{00000000-0005-0000-0000-000048620000}"/>
    <cellStyle name="Normal 2 2 5 4 10" xfId="25365" xr:uid="{00000000-0005-0000-0000-000049620000}"/>
    <cellStyle name="Normal 2 2 5 4 11" xfId="60900" xr:uid="{00000000-0005-0000-0000-00004A620000}"/>
    <cellStyle name="Normal 2 2 5 4 2" xfId="4797" xr:uid="{00000000-0005-0000-0000-00004B620000}"/>
    <cellStyle name="Normal 2 2 5 4 2 2" xfId="17443" xr:uid="{00000000-0005-0000-0000-00004C620000}"/>
    <cellStyle name="Normal 2 2 5 4 2 2 2" xfId="52659" xr:uid="{00000000-0005-0000-0000-00004D620000}"/>
    <cellStyle name="Normal 2 2 5 4 2 2 3" xfId="30048" xr:uid="{00000000-0005-0000-0000-00004E620000}"/>
    <cellStyle name="Normal 2 2 5 4 2 3" xfId="13889" xr:uid="{00000000-0005-0000-0000-00004F620000}"/>
    <cellStyle name="Normal 2 2 5 4 2 3 2" xfId="49107" xr:uid="{00000000-0005-0000-0000-000050620000}"/>
    <cellStyle name="Normal 2 2 5 4 2 4" xfId="40062" xr:uid="{00000000-0005-0000-0000-000051620000}"/>
    <cellStyle name="Normal 2 2 5 4 2 5" xfId="26496" xr:uid="{00000000-0005-0000-0000-000052620000}"/>
    <cellStyle name="Normal 2 2 5 4 3" xfId="6267" xr:uid="{00000000-0005-0000-0000-000053620000}"/>
    <cellStyle name="Normal 2 2 5 4 3 2" xfId="18897" xr:uid="{00000000-0005-0000-0000-000054620000}"/>
    <cellStyle name="Normal 2 2 5 4 3 2 2" xfId="54113" xr:uid="{00000000-0005-0000-0000-000055620000}"/>
    <cellStyle name="Normal 2 2 5 4 3 3" xfId="41516" xr:uid="{00000000-0005-0000-0000-000056620000}"/>
    <cellStyle name="Normal 2 2 5 4 3 4" xfId="31502" xr:uid="{00000000-0005-0000-0000-000057620000}"/>
    <cellStyle name="Normal 2 2 5 4 4" xfId="7726" xr:uid="{00000000-0005-0000-0000-000058620000}"/>
    <cellStyle name="Normal 2 2 5 4 4 2" xfId="20351" xr:uid="{00000000-0005-0000-0000-000059620000}"/>
    <cellStyle name="Normal 2 2 5 4 4 2 2" xfId="55567" xr:uid="{00000000-0005-0000-0000-00005A620000}"/>
    <cellStyle name="Normal 2 2 5 4 4 3" xfId="42970" xr:uid="{00000000-0005-0000-0000-00005B620000}"/>
    <cellStyle name="Normal 2 2 5 4 4 4" xfId="32956" xr:uid="{00000000-0005-0000-0000-00005C620000}"/>
    <cellStyle name="Normal 2 2 5 4 5" xfId="9507" xr:uid="{00000000-0005-0000-0000-00005D620000}"/>
    <cellStyle name="Normal 2 2 5 4 5 2" xfId="22127" xr:uid="{00000000-0005-0000-0000-00005E620000}"/>
    <cellStyle name="Normal 2 2 5 4 5 2 2" xfId="57343" xr:uid="{00000000-0005-0000-0000-00005F620000}"/>
    <cellStyle name="Normal 2 2 5 4 5 3" xfId="44746" xr:uid="{00000000-0005-0000-0000-000060620000}"/>
    <cellStyle name="Normal 2 2 5 4 5 4" xfId="34732" xr:uid="{00000000-0005-0000-0000-000061620000}"/>
    <cellStyle name="Normal 2 2 5 4 6" xfId="11300" xr:uid="{00000000-0005-0000-0000-000062620000}"/>
    <cellStyle name="Normal 2 2 5 4 6 2" xfId="23903" xr:uid="{00000000-0005-0000-0000-000063620000}"/>
    <cellStyle name="Normal 2 2 5 4 6 2 2" xfId="59119" xr:uid="{00000000-0005-0000-0000-000064620000}"/>
    <cellStyle name="Normal 2 2 5 4 6 3" xfId="46522" xr:uid="{00000000-0005-0000-0000-000065620000}"/>
    <cellStyle name="Normal 2 2 5 4 6 4" xfId="36508" xr:uid="{00000000-0005-0000-0000-000066620000}"/>
    <cellStyle name="Normal 2 2 5 4 7" xfId="15667" xr:uid="{00000000-0005-0000-0000-000067620000}"/>
    <cellStyle name="Normal 2 2 5 4 7 2" xfId="50883" xr:uid="{00000000-0005-0000-0000-000068620000}"/>
    <cellStyle name="Normal 2 2 5 4 7 3" xfId="28272" xr:uid="{00000000-0005-0000-0000-000069620000}"/>
    <cellStyle name="Normal 2 2 5 4 8" xfId="12758" xr:uid="{00000000-0005-0000-0000-00006A620000}"/>
    <cellStyle name="Normal 2 2 5 4 8 2" xfId="47976" xr:uid="{00000000-0005-0000-0000-00006B620000}"/>
    <cellStyle name="Normal 2 2 5 4 9" xfId="38286" xr:uid="{00000000-0005-0000-0000-00006C620000}"/>
    <cellStyle name="Normal 2 2 5 5" xfId="2821" xr:uid="{00000000-0005-0000-0000-00006D620000}"/>
    <cellStyle name="Normal 2 2 5 5 10" xfId="25210" xr:uid="{00000000-0005-0000-0000-00006E620000}"/>
    <cellStyle name="Normal 2 2 5 5 11" xfId="60745" xr:uid="{00000000-0005-0000-0000-00006F620000}"/>
    <cellStyle name="Normal 2 2 5 5 2" xfId="4642" xr:uid="{00000000-0005-0000-0000-000070620000}"/>
    <cellStyle name="Normal 2 2 5 5 2 2" xfId="17288" xr:uid="{00000000-0005-0000-0000-000071620000}"/>
    <cellStyle name="Normal 2 2 5 5 2 2 2" xfId="52504" xr:uid="{00000000-0005-0000-0000-000072620000}"/>
    <cellStyle name="Normal 2 2 5 5 2 2 3" xfId="29893" xr:uid="{00000000-0005-0000-0000-000073620000}"/>
    <cellStyle name="Normal 2 2 5 5 2 3" xfId="13734" xr:uid="{00000000-0005-0000-0000-000074620000}"/>
    <cellStyle name="Normal 2 2 5 5 2 3 2" xfId="48952" xr:uid="{00000000-0005-0000-0000-000075620000}"/>
    <cellStyle name="Normal 2 2 5 5 2 4" xfId="39907" xr:uid="{00000000-0005-0000-0000-000076620000}"/>
    <cellStyle name="Normal 2 2 5 5 2 5" xfId="26341" xr:uid="{00000000-0005-0000-0000-000077620000}"/>
    <cellStyle name="Normal 2 2 5 5 3" xfId="6112" xr:uid="{00000000-0005-0000-0000-000078620000}"/>
    <cellStyle name="Normal 2 2 5 5 3 2" xfId="18742" xr:uid="{00000000-0005-0000-0000-000079620000}"/>
    <cellStyle name="Normal 2 2 5 5 3 2 2" xfId="53958" xr:uid="{00000000-0005-0000-0000-00007A620000}"/>
    <cellStyle name="Normal 2 2 5 5 3 3" xfId="41361" xr:uid="{00000000-0005-0000-0000-00007B620000}"/>
    <cellStyle name="Normal 2 2 5 5 3 4" xfId="31347" xr:uid="{00000000-0005-0000-0000-00007C620000}"/>
    <cellStyle name="Normal 2 2 5 5 4" xfId="7571" xr:uid="{00000000-0005-0000-0000-00007D620000}"/>
    <cellStyle name="Normal 2 2 5 5 4 2" xfId="20196" xr:uid="{00000000-0005-0000-0000-00007E620000}"/>
    <cellStyle name="Normal 2 2 5 5 4 2 2" xfId="55412" xr:uid="{00000000-0005-0000-0000-00007F620000}"/>
    <cellStyle name="Normal 2 2 5 5 4 3" xfId="42815" xr:uid="{00000000-0005-0000-0000-000080620000}"/>
    <cellStyle name="Normal 2 2 5 5 4 4" xfId="32801" xr:uid="{00000000-0005-0000-0000-000081620000}"/>
    <cellStyle name="Normal 2 2 5 5 5" xfId="9352" xr:uid="{00000000-0005-0000-0000-000082620000}"/>
    <cellStyle name="Normal 2 2 5 5 5 2" xfId="21972" xr:uid="{00000000-0005-0000-0000-000083620000}"/>
    <cellStyle name="Normal 2 2 5 5 5 2 2" xfId="57188" xr:uid="{00000000-0005-0000-0000-000084620000}"/>
    <cellStyle name="Normal 2 2 5 5 5 3" xfId="44591" xr:uid="{00000000-0005-0000-0000-000085620000}"/>
    <cellStyle name="Normal 2 2 5 5 5 4" xfId="34577" xr:uid="{00000000-0005-0000-0000-000086620000}"/>
    <cellStyle name="Normal 2 2 5 5 6" xfId="11145" xr:uid="{00000000-0005-0000-0000-000087620000}"/>
    <cellStyle name="Normal 2 2 5 5 6 2" xfId="23748" xr:uid="{00000000-0005-0000-0000-000088620000}"/>
    <cellStyle name="Normal 2 2 5 5 6 2 2" xfId="58964" xr:uid="{00000000-0005-0000-0000-000089620000}"/>
    <cellStyle name="Normal 2 2 5 5 6 3" xfId="46367" xr:uid="{00000000-0005-0000-0000-00008A620000}"/>
    <cellStyle name="Normal 2 2 5 5 6 4" xfId="36353" xr:uid="{00000000-0005-0000-0000-00008B620000}"/>
    <cellStyle name="Normal 2 2 5 5 7" xfId="15512" xr:uid="{00000000-0005-0000-0000-00008C620000}"/>
    <cellStyle name="Normal 2 2 5 5 7 2" xfId="50728" xr:uid="{00000000-0005-0000-0000-00008D620000}"/>
    <cellStyle name="Normal 2 2 5 5 7 3" xfId="28117" xr:uid="{00000000-0005-0000-0000-00008E620000}"/>
    <cellStyle name="Normal 2 2 5 5 8" xfId="12603" xr:uid="{00000000-0005-0000-0000-00008F620000}"/>
    <cellStyle name="Normal 2 2 5 5 8 2" xfId="47821" xr:uid="{00000000-0005-0000-0000-000090620000}"/>
    <cellStyle name="Normal 2 2 5 5 9" xfId="38131" xr:uid="{00000000-0005-0000-0000-000091620000}"/>
    <cellStyle name="Normal 2 2 5 6" xfId="3333" xr:uid="{00000000-0005-0000-0000-000092620000}"/>
    <cellStyle name="Normal 2 2 5 6 10" xfId="26828" xr:uid="{00000000-0005-0000-0000-000093620000}"/>
    <cellStyle name="Normal 2 2 5 6 11" xfId="61232" xr:uid="{00000000-0005-0000-0000-000094620000}"/>
    <cellStyle name="Normal 2 2 5 6 2" xfId="5129" xr:uid="{00000000-0005-0000-0000-000095620000}"/>
    <cellStyle name="Normal 2 2 5 6 2 2" xfId="17775" xr:uid="{00000000-0005-0000-0000-000096620000}"/>
    <cellStyle name="Normal 2 2 5 6 2 2 2" xfId="52991" xr:uid="{00000000-0005-0000-0000-000097620000}"/>
    <cellStyle name="Normal 2 2 5 6 2 3" xfId="40394" xr:uid="{00000000-0005-0000-0000-000098620000}"/>
    <cellStyle name="Normal 2 2 5 6 2 4" xfId="30380" xr:uid="{00000000-0005-0000-0000-000099620000}"/>
    <cellStyle name="Normal 2 2 5 6 3" xfId="6599" xr:uid="{00000000-0005-0000-0000-00009A620000}"/>
    <cellStyle name="Normal 2 2 5 6 3 2" xfId="19229" xr:uid="{00000000-0005-0000-0000-00009B620000}"/>
    <cellStyle name="Normal 2 2 5 6 3 2 2" xfId="54445" xr:uid="{00000000-0005-0000-0000-00009C620000}"/>
    <cellStyle name="Normal 2 2 5 6 3 3" xfId="41848" xr:uid="{00000000-0005-0000-0000-00009D620000}"/>
    <cellStyle name="Normal 2 2 5 6 3 4" xfId="31834" xr:uid="{00000000-0005-0000-0000-00009E620000}"/>
    <cellStyle name="Normal 2 2 5 6 4" xfId="8058" xr:uid="{00000000-0005-0000-0000-00009F620000}"/>
    <cellStyle name="Normal 2 2 5 6 4 2" xfId="20683" xr:uid="{00000000-0005-0000-0000-0000A0620000}"/>
    <cellStyle name="Normal 2 2 5 6 4 2 2" xfId="55899" xr:uid="{00000000-0005-0000-0000-0000A1620000}"/>
    <cellStyle name="Normal 2 2 5 6 4 3" xfId="43302" xr:uid="{00000000-0005-0000-0000-0000A2620000}"/>
    <cellStyle name="Normal 2 2 5 6 4 4" xfId="33288" xr:uid="{00000000-0005-0000-0000-0000A3620000}"/>
    <cellStyle name="Normal 2 2 5 6 5" xfId="9839" xr:uid="{00000000-0005-0000-0000-0000A4620000}"/>
    <cellStyle name="Normal 2 2 5 6 5 2" xfId="22459" xr:uid="{00000000-0005-0000-0000-0000A5620000}"/>
    <cellStyle name="Normal 2 2 5 6 5 2 2" xfId="57675" xr:uid="{00000000-0005-0000-0000-0000A6620000}"/>
    <cellStyle name="Normal 2 2 5 6 5 3" xfId="45078" xr:uid="{00000000-0005-0000-0000-0000A7620000}"/>
    <cellStyle name="Normal 2 2 5 6 5 4" xfId="35064" xr:uid="{00000000-0005-0000-0000-0000A8620000}"/>
    <cellStyle name="Normal 2 2 5 6 6" xfId="11632" xr:uid="{00000000-0005-0000-0000-0000A9620000}"/>
    <cellStyle name="Normal 2 2 5 6 6 2" xfId="24235" xr:uid="{00000000-0005-0000-0000-0000AA620000}"/>
    <cellStyle name="Normal 2 2 5 6 6 2 2" xfId="59451" xr:uid="{00000000-0005-0000-0000-0000AB620000}"/>
    <cellStyle name="Normal 2 2 5 6 6 3" xfId="46854" xr:uid="{00000000-0005-0000-0000-0000AC620000}"/>
    <cellStyle name="Normal 2 2 5 6 6 4" xfId="36840" xr:uid="{00000000-0005-0000-0000-0000AD620000}"/>
    <cellStyle name="Normal 2 2 5 6 7" xfId="15999" xr:uid="{00000000-0005-0000-0000-0000AE620000}"/>
    <cellStyle name="Normal 2 2 5 6 7 2" xfId="51215" xr:uid="{00000000-0005-0000-0000-0000AF620000}"/>
    <cellStyle name="Normal 2 2 5 6 7 3" xfId="28604" xr:uid="{00000000-0005-0000-0000-0000B0620000}"/>
    <cellStyle name="Normal 2 2 5 6 8" xfId="14221" xr:uid="{00000000-0005-0000-0000-0000B1620000}"/>
    <cellStyle name="Normal 2 2 5 6 8 2" xfId="49439" xr:uid="{00000000-0005-0000-0000-0000B2620000}"/>
    <cellStyle name="Normal 2 2 5 6 9" xfId="38618" xr:uid="{00000000-0005-0000-0000-0000B3620000}"/>
    <cellStyle name="Normal 2 2 5 7" xfId="2491" xr:uid="{00000000-0005-0000-0000-0000B4620000}"/>
    <cellStyle name="Normal 2 2 5 7 10" xfId="26019" xr:uid="{00000000-0005-0000-0000-0000B5620000}"/>
    <cellStyle name="Normal 2 2 5 7 11" xfId="60423" xr:uid="{00000000-0005-0000-0000-0000B6620000}"/>
    <cellStyle name="Normal 2 2 5 7 2" xfId="4320" xr:uid="{00000000-0005-0000-0000-0000B7620000}"/>
    <cellStyle name="Normal 2 2 5 7 2 2" xfId="16966" xr:uid="{00000000-0005-0000-0000-0000B8620000}"/>
    <cellStyle name="Normal 2 2 5 7 2 2 2" xfId="52182" xr:uid="{00000000-0005-0000-0000-0000B9620000}"/>
    <cellStyle name="Normal 2 2 5 7 2 3" xfId="39585" xr:uid="{00000000-0005-0000-0000-0000BA620000}"/>
    <cellStyle name="Normal 2 2 5 7 2 4" xfId="29571" xr:uid="{00000000-0005-0000-0000-0000BB620000}"/>
    <cellStyle name="Normal 2 2 5 7 3" xfId="5790" xr:uid="{00000000-0005-0000-0000-0000BC620000}"/>
    <cellStyle name="Normal 2 2 5 7 3 2" xfId="18420" xr:uid="{00000000-0005-0000-0000-0000BD620000}"/>
    <cellStyle name="Normal 2 2 5 7 3 2 2" xfId="53636" xr:uid="{00000000-0005-0000-0000-0000BE620000}"/>
    <cellStyle name="Normal 2 2 5 7 3 3" xfId="41039" xr:uid="{00000000-0005-0000-0000-0000BF620000}"/>
    <cellStyle name="Normal 2 2 5 7 3 4" xfId="31025" xr:uid="{00000000-0005-0000-0000-0000C0620000}"/>
    <cellStyle name="Normal 2 2 5 7 4" xfId="7249" xr:uid="{00000000-0005-0000-0000-0000C1620000}"/>
    <cellStyle name="Normal 2 2 5 7 4 2" xfId="19874" xr:uid="{00000000-0005-0000-0000-0000C2620000}"/>
    <cellStyle name="Normal 2 2 5 7 4 2 2" xfId="55090" xr:uid="{00000000-0005-0000-0000-0000C3620000}"/>
    <cellStyle name="Normal 2 2 5 7 4 3" xfId="42493" xr:uid="{00000000-0005-0000-0000-0000C4620000}"/>
    <cellStyle name="Normal 2 2 5 7 4 4" xfId="32479" xr:uid="{00000000-0005-0000-0000-0000C5620000}"/>
    <cellStyle name="Normal 2 2 5 7 5" xfId="9030" xr:uid="{00000000-0005-0000-0000-0000C6620000}"/>
    <cellStyle name="Normal 2 2 5 7 5 2" xfId="21650" xr:uid="{00000000-0005-0000-0000-0000C7620000}"/>
    <cellStyle name="Normal 2 2 5 7 5 2 2" xfId="56866" xr:uid="{00000000-0005-0000-0000-0000C8620000}"/>
    <cellStyle name="Normal 2 2 5 7 5 3" xfId="44269" xr:uid="{00000000-0005-0000-0000-0000C9620000}"/>
    <cellStyle name="Normal 2 2 5 7 5 4" xfId="34255" xr:uid="{00000000-0005-0000-0000-0000CA620000}"/>
    <cellStyle name="Normal 2 2 5 7 6" xfId="10823" xr:uid="{00000000-0005-0000-0000-0000CB620000}"/>
    <cellStyle name="Normal 2 2 5 7 6 2" xfId="23426" xr:uid="{00000000-0005-0000-0000-0000CC620000}"/>
    <cellStyle name="Normal 2 2 5 7 6 2 2" xfId="58642" xr:uid="{00000000-0005-0000-0000-0000CD620000}"/>
    <cellStyle name="Normal 2 2 5 7 6 3" xfId="46045" xr:uid="{00000000-0005-0000-0000-0000CE620000}"/>
    <cellStyle name="Normal 2 2 5 7 6 4" xfId="36031" xr:uid="{00000000-0005-0000-0000-0000CF620000}"/>
    <cellStyle name="Normal 2 2 5 7 7" xfId="15190" xr:uid="{00000000-0005-0000-0000-0000D0620000}"/>
    <cellStyle name="Normal 2 2 5 7 7 2" xfId="50406" xr:uid="{00000000-0005-0000-0000-0000D1620000}"/>
    <cellStyle name="Normal 2 2 5 7 7 3" xfId="27795" xr:uid="{00000000-0005-0000-0000-0000D2620000}"/>
    <cellStyle name="Normal 2 2 5 7 8" xfId="13412" xr:uid="{00000000-0005-0000-0000-0000D3620000}"/>
    <cellStyle name="Normal 2 2 5 7 8 2" xfId="48630" xr:uid="{00000000-0005-0000-0000-0000D4620000}"/>
    <cellStyle name="Normal 2 2 5 7 9" xfId="37809" xr:uid="{00000000-0005-0000-0000-0000D5620000}"/>
    <cellStyle name="Normal 2 2 5 8" xfId="3657" xr:uid="{00000000-0005-0000-0000-0000D6620000}"/>
    <cellStyle name="Normal 2 2 5 8 2" xfId="8381" xr:uid="{00000000-0005-0000-0000-0000D7620000}"/>
    <cellStyle name="Normal 2 2 5 8 2 2" xfId="21006" xr:uid="{00000000-0005-0000-0000-0000D8620000}"/>
    <cellStyle name="Normal 2 2 5 8 2 2 2" xfId="56222" xr:uid="{00000000-0005-0000-0000-0000D9620000}"/>
    <cellStyle name="Normal 2 2 5 8 2 3" xfId="43625" xr:uid="{00000000-0005-0000-0000-0000DA620000}"/>
    <cellStyle name="Normal 2 2 5 8 2 4" xfId="33611" xr:uid="{00000000-0005-0000-0000-0000DB620000}"/>
    <cellStyle name="Normal 2 2 5 8 3" xfId="10162" xr:uid="{00000000-0005-0000-0000-0000DC620000}"/>
    <cellStyle name="Normal 2 2 5 8 3 2" xfId="22782" xr:uid="{00000000-0005-0000-0000-0000DD620000}"/>
    <cellStyle name="Normal 2 2 5 8 3 2 2" xfId="57998" xr:uid="{00000000-0005-0000-0000-0000DE620000}"/>
    <cellStyle name="Normal 2 2 5 8 3 3" xfId="45401" xr:uid="{00000000-0005-0000-0000-0000DF620000}"/>
    <cellStyle name="Normal 2 2 5 8 3 4" xfId="35387" xr:uid="{00000000-0005-0000-0000-0000E0620000}"/>
    <cellStyle name="Normal 2 2 5 8 4" xfId="11957" xr:uid="{00000000-0005-0000-0000-0000E1620000}"/>
    <cellStyle name="Normal 2 2 5 8 4 2" xfId="24558" xr:uid="{00000000-0005-0000-0000-0000E2620000}"/>
    <cellStyle name="Normal 2 2 5 8 4 2 2" xfId="59774" xr:uid="{00000000-0005-0000-0000-0000E3620000}"/>
    <cellStyle name="Normal 2 2 5 8 4 3" xfId="47177" xr:uid="{00000000-0005-0000-0000-0000E4620000}"/>
    <cellStyle name="Normal 2 2 5 8 4 4" xfId="37163" xr:uid="{00000000-0005-0000-0000-0000E5620000}"/>
    <cellStyle name="Normal 2 2 5 8 5" xfId="16322" xr:uid="{00000000-0005-0000-0000-0000E6620000}"/>
    <cellStyle name="Normal 2 2 5 8 5 2" xfId="51538" xr:uid="{00000000-0005-0000-0000-0000E7620000}"/>
    <cellStyle name="Normal 2 2 5 8 5 3" xfId="28927" xr:uid="{00000000-0005-0000-0000-0000E8620000}"/>
    <cellStyle name="Normal 2 2 5 8 6" xfId="14544" xr:uid="{00000000-0005-0000-0000-0000E9620000}"/>
    <cellStyle name="Normal 2 2 5 8 6 2" xfId="49762" xr:uid="{00000000-0005-0000-0000-0000EA620000}"/>
    <cellStyle name="Normal 2 2 5 8 7" xfId="38941" xr:uid="{00000000-0005-0000-0000-0000EB620000}"/>
    <cellStyle name="Normal 2 2 5 8 8" xfId="27151" xr:uid="{00000000-0005-0000-0000-0000EC620000}"/>
    <cellStyle name="Normal 2 2 5 9" xfId="3987" xr:uid="{00000000-0005-0000-0000-0000ED620000}"/>
    <cellStyle name="Normal 2 2 5 9 2" xfId="16644" xr:uid="{00000000-0005-0000-0000-0000EE620000}"/>
    <cellStyle name="Normal 2 2 5 9 2 2" xfId="51860" xr:uid="{00000000-0005-0000-0000-0000EF620000}"/>
    <cellStyle name="Normal 2 2 5 9 2 3" xfId="29249" xr:uid="{00000000-0005-0000-0000-0000F0620000}"/>
    <cellStyle name="Normal 2 2 5 9 3" xfId="13090" xr:uid="{00000000-0005-0000-0000-0000F1620000}"/>
    <cellStyle name="Normal 2 2 5 9 3 2" xfId="48308" xr:uid="{00000000-0005-0000-0000-0000F2620000}"/>
    <cellStyle name="Normal 2 2 5 9 4" xfId="39263" xr:uid="{00000000-0005-0000-0000-0000F3620000}"/>
    <cellStyle name="Normal 2 2 5 9 5" xfId="25697" xr:uid="{00000000-0005-0000-0000-0000F4620000}"/>
    <cellStyle name="Normal 2 2 5_District Target Attainment" xfId="1135" xr:uid="{00000000-0005-0000-0000-0000F5620000}"/>
    <cellStyle name="Normal 2 2 6" xfId="1136" xr:uid="{00000000-0005-0000-0000-0000F6620000}"/>
    <cellStyle name="Normal 2 2 7" xfId="1137" xr:uid="{00000000-0005-0000-0000-0000F7620000}"/>
    <cellStyle name="Normal 2 2 8" xfId="1138" xr:uid="{00000000-0005-0000-0000-0000F8620000}"/>
    <cellStyle name="Normal 2 2 9" xfId="1139" xr:uid="{00000000-0005-0000-0000-0000F9620000}"/>
    <cellStyle name="Normal 2 2_District Target Attainment" xfId="1140" xr:uid="{00000000-0005-0000-0000-0000FA620000}"/>
    <cellStyle name="Normal 2 20" xfId="3051" xr:uid="{00000000-0005-0000-0000-0000FB620000}"/>
    <cellStyle name="Normal 2 21" xfId="2785" xr:uid="{00000000-0005-0000-0000-0000FC620000}"/>
    <cellStyle name="Normal 2 22" xfId="2929" xr:uid="{00000000-0005-0000-0000-0000FD620000}"/>
    <cellStyle name="Normal 2 23" xfId="3290" xr:uid="{00000000-0005-0000-0000-0000FE620000}"/>
    <cellStyle name="Normal 2 24" xfId="3300" xr:uid="{00000000-0005-0000-0000-0000FF620000}"/>
    <cellStyle name="Normal 2 25" xfId="2455" xr:uid="{00000000-0005-0000-0000-000000630000}"/>
    <cellStyle name="Normal 2 26" xfId="2598" xr:uid="{00000000-0005-0000-0000-000001630000}"/>
    <cellStyle name="Normal 2 27" xfId="3624" xr:uid="{00000000-0005-0000-0000-000002630000}"/>
    <cellStyle name="Normal 2 28" xfId="3761" xr:uid="{00000000-0005-0000-0000-000003630000}"/>
    <cellStyle name="Normal 2 29" xfId="3949" xr:uid="{00000000-0005-0000-0000-000004630000}"/>
    <cellStyle name="Normal 2 3" xfId="1141" xr:uid="{00000000-0005-0000-0000-000005630000}"/>
    <cellStyle name="Normal 2 3 10" xfId="2989" xr:uid="{00000000-0005-0000-0000-000006630000}"/>
    <cellStyle name="Normal 2 3 11" xfId="2822" xr:uid="{00000000-0005-0000-0000-000007630000}"/>
    <cellStyle name="Normal 2 3 12" xfId="2492" xr:uid="{00000000-0005-0000-0000-000008630000}"/>
    <cellStyle name="Normal 2 3 2" xfId="1142" xr:uid="{00000000-0005-0000-0000-000009630000}"/>
    <cellStyle name="Normal 2 3 2 10" xfId="2990" xr:uid="{00000000-0005-0000-0000-00000A630000}"/>
    <cellStyle name="Normal 2 3 2 11" xfId="2823" xr:uid="{00000000-0005-0000-0000-00000B630000}"/>
    <cellStyle name="Normal 2 3 2 12" xfId="2493" xr:uid="{00000000-0005-0000-0000-00000C630000}"/>
    <cellStyle name="Normal 2 3 2 2" xfId="1143" xr:uid="{00000000-0005-0000-0000-00000D630000}"/>
    <cellStyle name="Normal 2 3 2 2 10" xfId="5469" xr:uid="{00000000-0005-0000-0000-00000E630000}"/>
    <cellStyle name="Normal 2 3 2 2 10 2" xfId="18099" xr:uid="{00000000-0005-0000-0000-00000F630000}"/>
    <cellStyle name="Normal 2 3 2 2 10 2 2" xfId="53315" xr:uid="{00000000-0005-0000-0000-000010630000}"/>
    <cellStyle name="Normal 2 3 2 2 10 3" xfId="40718" xr:uid="{00000000-0005-0000-0000-000011630000}"/>
    <cellStyle name="Normal 2 3 2 2 10 4" xfId="30704" xr:uid="{00000000-0005-0000-0000-000012630000}"/>
    <cellStyle name="Normal 2 3 2 2 11" xfId="6925" xr:uid="{00000000-0005-0000-0000-000013630000}"/>
    <cellStyle name="Normal 2 3 2 2 11 2" xfId="19553" xr:uid="{00000000-0005-0000-0000-000014630000}"/>
    <cellStyle name="Normal 2 3 2 2 11 2 2" xfId="54769" xr:uid="{00000000-0005-0000-0000-000015630000}"/>
    <cellStyle name="Normal 2 3 2 2 11 3" xfId="42172" xr:uid="{00000000-0005-0000-0000-000016630000}"/>
    <cellStyle name="Normal 2 3 2 2 11 4" xfId="32158" xr:uid="{00000000-0005-0000-0000-000017630000}"/>
    <cellStyle name="Normal 2 3 2 2 12" xfId="8707" xr:uid="{00000000-0005-0000-0000-000018630000}"/>
    <cellStyle name="Normal 2 3 2 2 12 2" xfId="21329" xr:uid="{00000000-0005-0000-0000-000019630000}"/>
    <cellStyle name="Normal 2 3 2 2 12 2 2" xfId="56545" xr:uid="{00000000-0005-0000-0000-00001A630000}"/>
    <cellStyle name="Normal 2 3 2 2 12 3" xfId="43948" xr:uid="{00000000-0005-0000-0000-00001B630000}"/>
    <cellStyle name="Normal 2 3 2 2 12 4" xfId="33934" xr:uid="{00000000-0005-0000-0000-00001C630000}"/>
    <cellStyle name="Normal 2 3 2 2 13" xfId="10585" xr:uid="{00000000-0005-0000-0000-00001D630000}"/>
    <cellStyle name="Normal 2 3 2 2 13 2" xfId="23196" xr:uid="{00000000-0005-0000-0000-00001E630000}"/>
    <cellStyle name="Normal 2 3 2 2 13 2 2" xfId="58412" xr:uid="{00000000-0005-0000-0000-00001F630000}"/>
    <cellStyle name="Normal 2 3 2 2 13 3" xfId="45815" xr:uid="{00000000-0005-0000-0000-000020630000}"/>
    <cellStyle name="Normal 2 3 2 2 13 4" xfId="35801" xr:uid="{00000000-0005-0000-0000-000021630000}"/>
    <cellStyle name="Normal 2 3 2 2 14" xfId="14868" xr:uid="{00000000-0005-0000-0000-000022630000}"/>
    <cellStyle name="Normal 2 3 2 2 14 2" xfId="50085" xr:uid="{00000000-0005-0000-0000-000023630000}"/>
    <cellStyle name="Normal 2 3 2 2 14 3" xfId="27474" xr:uid="{00000000-0005-0000-0000-000024630000}"/>
    <cellStyle name="Normal 2 3 2 2 15" xfId="12282" xr:uid="{00000000-0005-0000-0000-000025630000}"/>
    <cellStyle name="Normal 2 3 2 2 15 2" xfId="47500" xr:uid="{00000000-0005-0000-0000-000026630000}"/>
    <cellStyle name="Normal 2 3 2 2 16" xfId="37487" xr:uid="{00000000-0005-0000-0000-000027630000}"/>
    <cellStyle name="Normal 2 3 2 2 17" xfId="24889" xr:uid="{00000000-0005-0000-0000-000028630000}"/>
    <cellStyle name="Normal 2 3 2 2 18" xfId="60102" xr:uid="{00000000-0005-0000-0000-000029630000}"/>
    <cellStyle name="Normal 2 3 2 2 2" xfId="1144" xr:uid="{00000000-0005-0000-0000-00002A630000}"/>
    <cellStyle name="Normal 2 3 2 2 2 10" xfId="6999" xr:uid="{00000000-0005-0000-0000-00002B630000}"/>
    <cellStyle name="Normal 2 3 2 2 2 10 2" xfId="19625" xr:uid="{00000000-0005-0000-0000-00002C630000}"/>
    <cellStyle name="Normal 2 3 2 2 2 10 2 2" xfId="54841" xr:uid="{00000000-0005-0000-0000-00002D630000}"/>
    <cellStyle name="Normal 2 3 2 2 2 10 3" xfId="42244" xr:uid="{00000000-0005-0000-0000-00002E630000}"/>
    <cellStyle name="Normal 2 3 2 2 2 10 4" xfId="32230" xr:uid="{00000000-0005-0000-0000-00002F630000}"/>
    <cellStyle name="Normal 2 3 2 2 2 11" xfId="8780" xr:uid="{00000000-0005-0000-0000-000030630000}"/>
    <cellStyle name="Normal 2 3 2 2 2 11 2" xfId="21401" xr:uid="{00000000-0005-0000-0000-000031630000}"/>
    <cellStyle name="Normal 2 3 2 2 2 11 2 2" xfId="56617" xr:uid="{00000000-0005-0000-0000-000032630000}"/>
    <cellStyle name="Normal 2 3 2 2 2 11 3" xfId="44020" xr:uid="{00000000-0005-0000-0000-000033630000}"/>
    <cellStyle name="Normal 2 3 2 2 2 11 4" xfId="34006" xr:uid="{00000000-0005-0000-0000-000034630000}"/>
    <cellStyle name="Normal 2 3 2 2 2 12" xfId="10586" xr:uid="{00000000-0005-0000-0000-000035630000}"/>
    <cellStyle name="Normal 2 3 2 2 2 12 2" xfId="23197" xr:uid="{00000000-0005-0000-0000-000036630000}"/>
    <cellStyle name="Normal 2 3 2 2 2 12 2 2" xfId="58413" xr:uid="{00000000-0005-0000-0000-000037630000}"/>
    <cellStyle name="Normal 2 3 2 2 2 12 3" xfId="45816" xr:uid="{00000000-0005-0000-0000-000038630000}"/>
    <cellStyle name="Normal 2 3 2 2 2 12 4" xfId="35802" xr:uid="{00000000-0005-0000-0000-000039630000}"/>
    <cellStyle name="Normal 2 3 2 2 2 13" xfId="14940" xr:uid="{00000000-0005-0000-0000-00003A630000}"/>
    <cellStyle name="Normal 2 3 2 2 2 13 2" xfId="50157" xr:uid="{00000000-0005-0000-0000-00003B630000}"/>
    <cellStyle name="Normal 2 3 2 2 2 13 3" xfId="27546" xr:uid="{00000000-0005-0000-0000-00003C630000}"/>
    <cellStyle name="Normal 2 3 2 2 2 14" xfId="12354" xr:uid="{00000000-0005-0000-0000-00003D630000}"/>
    <cellStyle name="Normal 2 3 2 2 2 14 2" xfId="47572" xr:uid="{00000000-0005-0000-0000-00003E630000}"/>
    <cellStyle name="Normal 2 3 2 2 2 15" xfId="37559" xr:uid="{00000000-0005-0000-0000-00003F630000}"/>
    <cellStyle name="Normal 2 3 2 2 2 16" xfId="24961" xr:uid="{00000000-0005-0000-0000-000040630000}"/>
    <cellStyle name="Normal 2 3 2 2 2 17" xfId="60174" xr:uid="{00000000-0005-0000-0000-000041630000}"/>
    <cellStyle name="Normal 2 3 2 2 2 2" xfId="1145" xr:uid="{00000000-0005-0000-0000-000042630000}"/>
    <cellStyle name="Normal 2 3 2 2 2 2 10" xfId="10587" xr:uid="{00000000-0005-0000-0000-000043630000}"/>
    <cellStyle name="Normal 2 3 2 2 2 2 10 2" xfId="23198" xr:uid="{00000000-0005-0000-0000-000044630000}"/>
    <cellStyle name="Normal 2 3 2 2 2 2 10 2 2" xfId="58414" xr:uid="{00000000-0005-0000-0000-000045630000}"/>
    <cellStyle name="Normal 2 3 2 2 2 2 10 3" xfId="45817" xr:uid="{00000000-0005-0000-0000-000046630000}"/>
    <cellStyle name="Normal 2 3 2 2 2 2 10 4" xfId="35803" xr:uid="{00000000-0005-0000-0000-000047630000}"/>
    <cellStyle name="Normal 2 3 2 2 2 2 11" xfId="15095" xr:uid="{00000000-0005-0000-0000-000048630000}"/>
    <cellStyle name="Normal 2 3 2 2 2 2 11 2" xfId="50311" xr:uid="{00000000-0005-0000-0000-000049630000}"/>
    <cellStyle name="Normal 2 3 2 2 2 2 11 3" xfId="27700" xr:uid="{00000000-0005-0000-0000-00004A630000}"/>
    <cellStyle name="Normal 2 3 2 2 2 2 12" xfId="12508" xr:uid="{00000000-0005-0000-0000-00004B630000}"/>
    <cellStyle name="Normal 2 3 2 2 2 2 12 2" xfId="47726" xr:uid="{00000000-0005-0000-0000-00004C630000}"/>
    <cellStyle name="Normal 2 3 2 2 2 2 13" xfId="37714" xr:uid="{00000000-0005-0000-0000-00004D630000}"/>
    <cellStyle name="Normal 2 3 2 2 2 2 14" xfId="25115" xr:uid="{00000000-0005-0000-0000-00004E630000}"/>
    <cellStyle name="Normal 2 3 2 2 2 2 15" xfId="60328" xr:uid="{00000000-0005-0000-0000-00004F630000}"/>
    <cellStyle name="Normal 2 3 2 2 2 2 2" xfId="3231" xr:uid="{00000000-0005-0000-0000-000050630000}"/>
    <cellStyle name="Normal 2 3 2 2 2 2 2 10" xfId="25599" xr:uid="{00000000-0005-0000-0000-000051630000}"/>
    <cellStyle name="Normal 2 3 2 2 2 2 2 11" xfId="61134" xr:uid="{00000000-0005-0000-0000-000052630000}"/>
    <cellStyle name="Normal 2 3 2 2 2 2 2 2" xfId="5031" xr:uid="{00000000-0005-0000-0000-000053630000}"/>
    <cellStyle name="Normal 2 3 2 2 2 2 2 2 2" xfId="17677" xr:uid="{00000000-0005-0000-0000-000054630000}"/>
    <cellStyle name="Normal 2 3 2 2 2 2 2 2 2 2" xfId="52893" xr:uid="{00000000-0005-0000-0000-000055630000}"/>
    <cellStyle name="Normal 2 3 2 2 2 2 2 2 2 3" xfId="30282" xr:uid="{00000000-0005-0000-0000-000056630000}"/>
    <cellStyle name="Normal 2 3 2 2 2 2 2 2 3" xfId="14123" xr:uid="{00000000-0005-0000-0000-000057630000}"/>
    <cellStyle name="Normal 2 3 2 2 2 2 2 2 3 2" xfId="49341" xr:uid="{00000000-0005-0000-0000-000058630000}"/>
    <cellStyle name="Normal 2 3 2 2 2 2 2 2 4" xfId="40296" xr:uid="{00000000-0005-0000-0000-000059630000}"/>
    <cellStyle name="Normal 2 3 2 2 2 2 2 2 5" xfId="26730" xr:uid="{00000000-0005-0000-0000-00005A630000}"/>
    <cellStyle name="Normal 2 3 2 2 2 2 2 3" xfId="6501" xr:uid="{00000000-0005-0000-0000-00005B630000}"/>
    <cellStyle name="Normal 2 3 2 2 2 2 2 3 2" xfId="19131" xr:uid="{00000000-0005-0000-0000-00005C630000}"/>
    <cellStyle name="Normal 2 3 2 2 2 2 2 3 2 2" xfId="54347" xr:uid="{00000000-0005-0000-0000-00005D630000}"/>
    <cellStyle name="Normal 2 3 2 2 2 2 2 3 3" xfId="41750" xr:uid="{00000000-0005-0000-0000-00005E630000}"/>
    <cellStyle name="Normal 2 3 2 2 2 2 2 3 4" xfId="31736" xr:uid="{00000000-0005-0000-0000-00005F630000}"/>
    <cellStyle name="Normal 2 3 2 2 2 2 2 4" xfId="7960" xr:uid="{00000000-0005-0000-0000-000060630000}"/>
    <cellStyle name="Normal 2 3 2 2 2 2 2 4 2" xfId="20585" xr:uid="{00000000-0005-0000-0000-000061630000}"/>
    <cellStyle name="Normal 2 3 2 2 2 2 2 4 2 2" xfId="55801" xr:uid="{00000000-0005-0000-0000-000062630000}"/>
    <cellStyle name="Normal 2 3 2 2 2 2 2 4 3" xfId="43204" xr:uid="{00000000-0005-0000-0000-000063630000}"/>
    <cellStyle name="Normal 2 3 2 2 2 2 2 4 4" xfId="33190" xr:uid="{00000000-0005-0000-0000-000064630000}"/>
    <cellStyle name="Normal 2 3 2 2 2 2 2 5" xfId="9741" xr:uid="{00000000-0005-0000-0000-000065630000}"/>
    <cellStyle name="Normal 2 3 2 2 2 2 2 5 2" xfId="22361" xr:uid="{00000000-0005-0000-0000-000066630000}"/>
    <cellStyle name="Normal 2 3 2 2 2 2 2 5 2 2" xfId="57577" xr:uid="{00000000-0005-0000-0000-000067630000}"/>
    <cellStyle name="Normal 2 3 2 2 2 2 2 5 3" xfId="44980" xr:uid="{00000000-0005-0000-0000-000068630000}"/>
    <cellStyle name="Normal 2 3 2 2 2 2 2 5 4" xfId="34966" xr:uid="{00000000-0005-0000-0000-000069630000}"/>
    <cellStyle name="Normal 2 3 2 2 2 2 2 6" xfId="11534" xr:uid="{00000000-0005-0000-0000-00006A630000}"/>
    <cellStyle name="Normal 2 3 2 2 2 2 2 6 2" xfId="24137" xr:uid="{00000000-0005-0000-0000-00006B630000}"/>
    <cellStyle name="Normal 2 3 2 2 2 2 2 6 2 2" xfId="59353" xr:uid="{00000000-0005-0000-0000-00006C630000}"/>
    <cellStyle name="Normal 2 3 2 2 2 2 2 6 3" xfId="46756" xr:uid="{00000000-0005-0000-0000-00006D630000}"/>
    <cellStyle name="Normal 2 3 2 2 2 2 2 6 4" xfId="36742" xr:uid="{00000000-0005-0000-0000-00006E630000}"/>
    <cellStyle name="Normal 2 3 2 2 2 2 2 7" xfId="15901" xr:uid="{00000000-0005-0000-0000-00006F630000}"/>
    <cellStyle name="Normal 2 3 2 2 2 2 2 7 2" xfId="51117" xr:uid="{00000000-0005-0000-0000-000070630000}"/>
    <cellStyle name="Normal 2 3 2 2 2 2 2 7 3" xfId="28506" xr:uid="{00000000-0005-0000-0000-000071630000}"/>
    <cellStyle name="Normal 2 3 2 2 2 2 2 8" xfId="12992" xr:uid="{00000000-0005-0000-0000-000072630000}"/>
    <cellStyle name="Normal 2 3 2 2 2 2 2 8 2" xfId="48210" xr:uid="{00000000-0005-0000-0000-000073630000}"/>
    <cellStyle name="Normal 2 3 2 2 2 2 2 9" xfId="38520" xr:uid="{00000000-0005-0000-0000-000074630000}"/>
    <cellStyle name="Normal 2 3 2 2 2 2 3" xfId="3560" xr:uid="{00000000-0005-0000-0000-000075630000}"/>
    <cellStyle name="Normal 2 3 2 2 2 2 3 10" xfId="27055" xr:uid="{00000000-0005-0000-0000-000076630000}"/>
    <cellStyle name="Normal 2 3 2 2 2 2 3 11" xfId="61459" xr:uid="{00000000-0005-0000-0000-000077630000}"/>
    <cellStyle name="Normal 2 3 2 2 2 2 3 2" xfId="5356" xr:uid="{00000000-0005-0000-0000-000078630000}"/>
    <cellStyle name="Normal 2 3 2 2 2 2 3 2 2" xfId="18002" xr:uid="{00000000-0005-0000-0000-000079630000}"/>
    <cellStyle name="Normal 2 3 2 2 2 2 3 2 2 2" xfId="53218" xr:uid="{00000000-0005-0000-0000-00007A630000}"/>
    <cellStyle name="Normal 2 3 2 2 2 2 3 2 3" xfId="40621" xr:uid="{00000000-0005-0000-0000-00007B630000}"/>
    <cellStyle name="Normal 2 3 2 2 2 2 3 2 4" xfId="30607" xr:uid="{00000000-0005-0000-0000-00007C630000}"/>
    <cellStyle name="Normal 2 3 2 2 2 2 3 3" xfId="6826" xr:uid="{00000000-0005-0000-0000-00007D630000}"/>
    <cellStyle name="Normal 2 3 2 2 2 2 3 3 2" xfId="19456" xr:uid="{00000000-0005-0000-0000-00007E630000}"/>
    <cellStyle name="Normal 2 3 2 2 2 2 3 3 2 2" xfId="54672" xr:uid="{00000000-0005-0000-0000-00007F630000}"/>
    <cellStyle name="Normal 2 3 2 2 2 2 3 3 3" xfId="42075" xr:uid="{00000000-0005-0000-0000-000080630000}"/>
    <cellStyle name="Normal 2 3 2 2 2 2 3 3 4" xfId="32061" xr:uid="{00000000-0005-0000-0000-000081630000}"/>
    <cellStyle name="Normal 2 3 2 2 2 2 3 4" xfId="8285" xr:uid="{00000000-0005-0000-0000-000082630000}"/>
    <cellStyle name="Normal 2 3 2 2 2 2 3 4 2" xfId="20910" xr:uid="{00000000-0005-0000-0000-000083630000}"/>
    <cellStyle name="Normal 2 3 2 2 2 2 3 4 2 2" xfId="56126" xr:uid="{00000000-0005-0000-0000-000084630000}"/>
    <cellStyle name="Normal 2 3 2 2 2 2 3 4 3" xfId="43529" xr:uid="{00000000-0005-0000-0000-000085630000}"/>
    <cellStyle name="Normal 2 3 2 2 2 2 3 4 4" xfId="33515" xr:uid="{00000000-0005-0000-0000-000086630000}"/>
    <cellStyle name="Normal 2 3 2 2 2 2 3 5" xfId="10066" xr:uid="{00000000-0005-0000-0000-000087630000}"/>
    <cellStyle name="Normal 2 3 2 2 2 2 3 5 2" xfId="22686" xr:uid="{00000000-0005-0000-0000-000088630000}"/>
    <cellStyle name="Normal 2 3 2 2 2 2 3 5 2 2" xfId="57902" xr:uid="{00000000-0005-0000-0000-000089630000}"/>
    <cellStyle name="Normal 2 3 2 2 2 2 3 5 3" xfId="45305" xr:uid="{00000000-0005-0000-0000-00008A630000}"/>
    <cellStyle name="Normal 2 3 2 2 2 2 3 5 4" xfId="35291" xr:uid="{00000000-0005-0000-0000-00008B630000}"/>
    <cellStyle name="Normal 2 3 2 2 2 2 3 6" xfId="11859" xr:uid="{00000000-0005-0000-0000-00008C630000}"/>
    <cellStyle name="Normal 2 3 2 2 2 2 3 6 2" xfId="24462" xr:uid="{00000000-0005-0000-0000-00008D630000}"/>
    <cellStyle name="Normal 2 3 2 2 2 2 3 6 2 2" xfId="59678" xr:uid="{00000000-0005-0000-0000-00008E630000}"/>
    <cellStyle name="Normal 2 3 2 2 2 2 3 6 3" xfId="47081" xr:uid="{00000000-0005-0000-0000-00008F630000}"/>
    <cellStyle name="Normal 2 3 2 2 2 2 3 6 4" xfId="37067" xr:uid="{00000000-0005-0000-0000-000090630000}"/>
    <cellStyle name="Normal 2 3 2 2 2 2 3 7" xfId="16226" xr:uid="{00000000-0005-0000-0000-000091630000}"/>
    <cellStyle name="Normal 2 3 2 2 2 2 3 7 2" xfId="51442" xr:uid="{00000000-0005-0000-0000-000092630000}"/>
    <cellStyle name="Normal 2 3 2 2 2 2 3 7 3" xfId="28831" xr:uid="{00000000-0005-0000-0000-000093630000}"/>
    <cellStyle name="Normal 2 3 2 2 2 2 3 8" xfId="14448" xr:uid="{00000000-0005-0000-0000-000094630000}"/>
    <cellStyle name="Normal 2 3 2 2 2 2 3 8 2" xfId="49666" xr:uid="{00000000-0005-0000-0000-000095630000}"/>
    <cellStyle name="Normal 2 3 2 2 2 2 3 9" xfId="38845" xr:uid="{00000000-0005-0000-0000-000096630000}"/>
    <cellStyle name="Normal 2 3 2 2 2 2 4" xfId="2722" xr:uid="{00000000-0005-0000-0000-000097630000}"/>
    <cellStyle name="Normal 2 3 2 2 2 2 4 10" xfId="26246" xr:uid="{00000000-0005-0000-0000-000098630000}"/>
    <cellStyle name="Normal 2 3 2 2 2 2 4 11" xfId="60650" xr:uid="{00000000-0005-0000-0000-000099630000}"/>
    <cellStyle name="Normal 2 3 2 2 2 2 4 2" xfId="4547" xr:uid="{00000000-0005-0000-0000-00009A630000}"/>
    <cellStyle name="Normal 2 3 2 2 2 2 4 2 2" xfId="17193" xr:uid="{00000000-0005-0000-0000-00009B630000}"/>
    <cellStyle name="Normal 2 3 2 2 2 2 4 2 2 2" xfId="52409" xr:uid="{00000000-0005-0000-0000-00009C630000}"/>
    <cellStyle name="Normal 2 3 2 2 2 2 4 2 3" xfId="39812" xr:uid="{00000000-0005-0000-0000-00009D630000}"/>
    <cellStyle name="Normal 2 3 2 2 2 2 4 2 4" xfId="29798" xr:uid="{00000000-0005-0000-0000-00009E630000}"/>
    <cellStyle name="Normal 2 3 2 2 2 2 4 3" xfId="6017" xr:uid="{00000000-0005-0000-0000-00009F630000}"/>
    <cellStyle name="Normal 2 3 2 2 2 2 4 3 2" xfId="18647" xr:uid="{00000000-0005-0000-0000-0000A0630000}"/>
    <cellStyle name="Normal 2 3 2 2 2 2 4 3 2 2" xfId="53863" xr:uid="{00000000-0005-0000-0000-0000A1630000}"/>
    <cellStyle name="Normal 2 3 2 2 2 2 4 3 3" xfId="41266" xr:uid="{00000000-0005-0000-0000-0000A2630000}"/>
    <cellStyle name="Normal 2 3 2 2 2 2 4 3 4" xfId="31252" xr:uid="{00000000-0005-0000-0000-0000A3630000}"/>
    <cellStyle name="Normal 2 3 2 2 2 2 4 4" xfId="7476" xr:uid="{00000000-0005-0000-0000-0000A4630000}"/>
    <cellStyle name="Normal 2 3 2 2 2 2 4 4 2" xfId="20101" xr:uid="{00000000-0005-0000-0000-0000A5630000}"/>
    <cellStyle name="Normal 2 3 2 2 2 2 4 4 2 2" xfId="55317" xr:uid="{00000000-0005-0000-0000-0000A6630000}"/>
    <cellStyle name="Normal 2 3 2 2 2 2 4 4 3" xfId="42720" xr:uid="{00000000-0005-0000-0000-0000A7630000}"/>
    <cellStyle name="Normal 2 3 2 2 2 2 4 4 4" xfId="32706" xr:uid="{00000000-0005-0000-0000-0000A8630000}"/>
    <cellStyle name="Normal 2 3 2 2 2 2 4 5" xfId="9257" xr:uid="{00000000-0005-0000-0000-0000A9630000}"/>
    <cellStyle name="Normal 2 3 2 2 2 2 4 5 2" xfId="21877" xr:uid="{00000000-0005-0000-0000-0000AA630000}"/>
    <cellStyle name="Normal 2 3 2 2 2 2 4 5 2 2" xfId="57093" xr:uid="{00000000-0005-0000-0000-0000AB630000}"/>
    <cellStyle name="Normal 2 3 2 2 2 2 4 5 3" xfId="44496" xr:uid="{00000000-0005-0000-0000-0000AC630000}"/>
    <cellStyle name="Normal 2 3 2 2 2 2 4 5 4" xfId="34482" xr:uid="{00000000-0005-0000-0000-0000AD630000}"/>
    <cellStyle name="Normal 2 3 2 2 2 2 4 6" xfId="11050" xr:uid="{00000000-0005-0000-0000-0000AE630000}"/>
    <cellStyle name="Normal 2 3 2 2 2 2 4 6 2" xfId="23653" xr:uid="{00000000-0005-0000-0000-0000AF630000}"/>
    <cellStyle name="Normal 2 3 2 2 2 2 4 6 2 2" xfId="58869" xr:uid="{00000000-0005-0000-0000-0000B0630000}"/>
    <cellStyle name="Normal 2 3 2 2 2 2 4 6 3" xfId="46272" xr:uid="{00000000-0005-0000-0000-0000B1630000}"/>
    <cellStyle name="Normal 2 3 2 2 2 2 4 6 4" xfId="36258" xr:uid="{00000000-0005-0000-0000-0000B2630000}"/>
    <cellStyle name="Normal 2 3 2 2 2 2 4 7" xfId="15417" xr:uid="{00000000-0005-0000-0000-0000B3630000}"/>
    <cellStyle name="Normal 2 3 2 2 2 2 4 7 2" xfId="50633" xr:uid="{00000000-0005-0000-0000-0000B4630000}"/>
    <cellStyle name="Normal 2 3 2 2 2 2 4 7 3" xfId="28022" xr:uid="{00000000-0005-0000-0000-0000B5630000}"/>
    <cellStyle name="Normal 2 3 2 2 2 2 4 8" xfId="13639" xr:uid="{00000000-0005-0000-0000-0000B6630000}"/>
    <cellStyle name="Normal 2 3 2 2 2 2 4 8 2" xfId="48857" xr:uid="{00000000-0005-0000-0000-0000B7630000}"/>
    <cellStyle name="Normal 2 3 2 2 2 2 4 9" xfId="38036" xr:uid="{00000000-0005-0000-0000-0000B8630000}"/>
    <cellStyle name="Normal 2 3 2 2 2 2 5" xfId="3885" xr:uid="{00000000-0005-0000-0000-0000B9630000}"/>
    <cellStyle name="Normal 2 3 2 2 2 2 5 2" xfId="8608" xr:uid="{00000000-0005-0000-0000-0000BA630000}"/>
    <cellStyle name="Normal 2 3 2 2 2 2 5 2 2" xfId="21233" xr:uid="{00000000-0005-0000-0000-0000BB630000}"/>
    <cellStyle name="Normal 2 3 2 2 2 2 5 2 2 2" xfId="56449" xr:uid="{00000000-0005-0000-0000-0000BC630000}"/>
    <cellStyle name="Normal 2 3 2 2 2 2 5 2 3" xfId="43852" xr:uid="{00000000-0005-0000-0000-0000BD630000}"/>
    <cellStyle name="Normal 2 3 2 2 2 2 5 2 4" xfId="33838" xr:uid="{00000000-0005-0000-0000-0000BE630000}"/>
    <cellStyle name="Normal 2 3 2 2 2 2 5 3" xfId="10389" xr:uid="{00000000-0005-0000-0000-0000BF630000}"/>
    <cellStyle name="Normal 2 3 2 2 2 2 5 3 2" xfId="23009" xr:uid="{00000000-0005-0000-0000-0000C0630000}"/>
    <cellStyle name="Normal 2 3 2 2 2 2 5 3 2 2" xfId="58225" xr:uid="{00000000-0005-0000-0000-0000C1630000}"/>
    <cellStyle name="Normal 2 3 2 2 2 2 5 3 3" xfId="45628" xr:uid="{00000000-0005-0000-0000-0000C2630000}"/>
    <cellStyle name="Normal 2 3 2 2 2 2 5 3 4" xfId="35614" xr:uid="{00000000-0005-0000-0000-0000C3630000}"/>
    <cellStyle name="Normal 2 3 2 2 2 2 5 4" xfId="12184" xr:uid="{00000000-0005-0000-0000-0000C4630000}"/>
    <cellStyle name="Normal 2 3 2 2 2 2 5 4 2" xfId="24785" xr:uid="{00000000-0005-0000-0000-0000C5630000}"/>
    <cellStyle name="Normal 2 3 2 2 2 2 5 4 2 2" xfId="60001" xr:uid="{00000000-0005-0000-0000-0000C6630000}"/>
    <cellStyle name="Normal 2 3 2 2 2 2 5 4 3" xfId="47404" xr:uid="{00000000-0005-0000-0000-0000C7630000}"/>
    <cellStyle name="Normal 2 3 2 2 2 2 5 4 4" xfId="37390" xr:uid="{00000000-0005-0000-0000-0000C8630000}"/>
    <cellStyle name="Normal 2 3 2 2 2 2 5 5" xfId="16549" xr:uid="{00000000-0005-0000-0000-0000C9630000}"/>
    <cellStyle name="Normal 2 3 2 2 2 2 5 5 2" xfId="51765" xr:uid="{00000000-0005-0000-0000-0000CA630000}"/>
    <cellStyle name="Normal 2 3 2 2 2 2 5 5 3" xfId="29154" xr:uid="{00000000-0005-0000-0000-0000CB630000}"/>
    <cellStyle name="Normal 2 3 2 2 2 2 5 6" xfId="14771" xr:uid="{00000000-0005-0000-0000-0000CC630000}"/>
    <cellStyle name="Normal 2 3 2 2 2 2 5 6 2" xfId="49989" xr:uid="{00000000-0005-0000-0000-0000CD630000}"/>
    <cellStyle name="Normal 2 3 2 2 2 2 5 7" xfId="39168" xr:uid="{00000000-0005-0000-0000-0000CE630000}"/>
    <cellStyle name="Normal 2 3 2 2 2 2 5 8" xfId="27378" xr:uid="{00000000-0005-0000-0000-0000CF630000}"/>
    <cellStyle name="Normal 2 3 2 2 2 2 6" xfId="4225" xr:uid="{00000000-0005-0000-0000-0000D0630000}"/>
    <cellStyle name="Normal 2 3 2 2 2 2 6 2" xfId="16871" xr:uid="{00000000-0005-0000-0000-0000D1630000}"/>
    <cellStyle name="Normal 2 3 2 2 2 2 6 2 2" xfId="52087" xr:uid="{00000000-0005-0000-0000-0000D2630000}"/>
    <cellStyle name="Normal 2 3 2 2 2 2 6 2 3" xfId="29476" xr:uid="{00000000-0005-0000-0000-0000D3630000}"/>
    <cellStyle name="Normal 2 3 2 2 2 2 6 3" xfId="13317" xr:uid="{00000000-0005-0000-0000-0000D4630000}"/>
    <cellStyle name="Normal 2 3 2 2 2 2 6 3 2" xfId="48535" xr:uid="{00000000-0005-0000-0000-0000D5630000}"/>
    <cellStyle name="Normal 2 3 2 2 2 2 6 4" xfId="39490" xr:uid="{00000000-0005-0000-0000-0000D6630000}"/>
    <cellStyle name="Normal 2 3 2 2 2 2 6 5" xfId="25924" xr:uid="{00000000-0005-0000-0000-0000D7630000}"/>
    <cellStyle name="Normal 2 3 2 2 2 2 7" xfId="5695" xr:uid="{00000000-0005-0000-0000-0000D8630000}"/>
    <cellStyle name="Normal 2 3 2 2 2 2 7 2" xfId="18325" xr:uid="{00000000-0005-0000-0000-0000D9630000}"/>
    <cellStyle name="Normal 2 3 2 2 2 2 7 2 2" xfId="53541" xr:uid="{00000000-0005-0000-0000-0000DA630000}"/>
    <cellStyle name="Normal 2 3 2 2 2 2 7 3" xfId="40944" xr:uid="{00000000-0005-0000-0000-0000DB630000}"/>
    <cellStyle name="Normal 2 3 2 2 2 2 7 4" xfId="30930" xr:uid="{00000000-0005-0000-0000-0000DC630000}"/>
    <cellStyle name="Normal 2 3 2 2 2 2 8" xfId="7154" xr:uid="{00000000-0005-0000-0000-0000DD630000}"/>
    <cellStyle name="Normal 2 3 2 2 2 2 8 2" xfId="19779" xr:uid="{00000000-0005-0000-0000-0000DE630000}"/>
    <cellStyle name="Normal 2 3 2 2 2 2 8 2 2" xfId="54995" xr:uid="{00000000-0005-0000-0000-0000DF630000}"/>
    <cellStyle name="Normal 2 3 2 2 2 2 8 3" xfId="42398" xr:uid="{00000000-0005-0000-0000-0000E0630000}"/>
    <cellStyle name="Normal 2 3 2 2 2 2 8 4" xfId="32384" xr:uid="{00000000-0005-0000-0000-0000E1630000}"/>
    <cellStyle name="Normal 2 3 2 2 2 2 9" xfId="8935" xr:uid="{00000000-0005-0000-0000-0000E2630000}"/>
    <cellStyle name="Normal 2 3 2 2 2 2 9 2" xfId="21555" xr:uid="{00000000-0005-0000-0000-0000E3630000}"/>
    <cellStyle name="Normal 2 3 2 2 2 2 9 2 2" xfId="56771" xr:uid="{00000000-0005-0000-0000-0000E4630000}"/>
    <cellStyle name="Normal 2 3 2 2 2 2 9 3" xfId="44174" xr:uid="{00000000-0005-0000-0000-0000E5630000}"/>
    <cellStyle name="Normal 2 3 2 2 2 2 9 4" xfId="34160" xr:uid="{00000000-0005-0000-0000-0000E6630000}"/>
    <cellStyle name="Normal 2 3 2 2 2 3" xfId="3071" xr:uid="{00000000-0005-0000-0000-0000E7630000}"/>
    <cellStyle name="Normal 2 3 2 2 2 3 10" xfId="25442" xr:uid="{00000000-0005-0000-0000-0000E8630000}"/>
    <cellStyle name="Normal 2 3 2 2 2 3 11" xfId="60977" xr:uid="{00000000-0005-0000-0000-0000E9630000}"/>
    <cellStyle name="Normal 2 3 2 2 2 3 2" xfId="4874" xr:uid="{00000000-0005-0000-0000-0000EA630000}"/>
    <cellStyle name="Normal 2 3 2 2 2 3 2 2" xfId="17520" xr:uid="{00000000-0005-0000-0000-0000EB630000}"/>
    <cellStyle name="Normal 2 3 2 2 2 3 2 2 2" xfId="52736" xr:uid="{00000000-0005-0000-0000-0000EC630000}"/>
    <cellStyle name="Normal 2 3 2 2 2 3 2 2 3" xfId="30125" xr:uid="{00000000-0005-0000-0000-0000ED630000}"/>
    <cellStyle name="Normal 2 3 2 2 2 3 2 3" xfId="13966" xr:uid="{00000000-0005-0000-0000-0000EE630000}"/>
    <cellStyle name="Normal 2 3 2 2 2 3 2 3 2" xfId="49184" xr:uid="{00000000-0005-0000-0000-0000EF630000}"/>
    <cellStyle name="Normal 2 3 2 2 2 3 2 4" xfId="40139" xr:uid="{00000000-0005-0000-0000-0000F0630000}"/>
    <cellStyle name="Normal 2 3 2 2 2 3 2 5" xfId="26573" xr:uid="{00000000-0005-0000-0000-0000F1630000}"/>
    <cellStyle name="Normal 2 3 2 2 2 3 3" xfId="6344" xr:uid="{00000000-0005-0000-0000-0000F2630000}"/>
    <cellStyle name="Normal 2 3 2 2 2 3 3 2" xfId="18974" xr:uid="{00000000-0005-0000-0000-0000F3630000}"/>
    <cellStyle name="Normal 2 3 2 2 2 3 3 2 2" xfId="54190" xr:uid="{00000000-0005-0000-0000-0000F4630000}"/>
    <cellStyle name="Normal 2 3 2 2 2 3 3 3" xfId="41593" xr:uid="{00000000-0005-0000-0000-0000F5630000}"/>
    <cellStyle name="Normal 2 3 2 2 2 3 3 4" xfId="31579" xr:uid="{00000000-0005-0000-0000-0000F6630000}"/>
    <cellStyle name="Normal 2 3 2 2 2 3 4" xfId="7803" xr:uid="{00000000-0005-0000-0000-0000F7630000}"/>
    <cellStyle name="Normal 2 3 2 2 2 3 4 2" xfId="20428" xr:uid="{00000000-0005-0000-0000-0000F8630000}"/>
    <cellStyle name="Normal 2 3 2 2 2 3 4 2 2" xfId="55644" xr:uid="{00000000-0005-0000-0000-0000F9630000}"/>
    <cellStyle name="Normal 2 3 2 2 2 3 4 3" xfId="43047" xr:uid="{00000000-0005-0000-0000-0000FA630000}"/>
    <cellStyle name="Normal 2 3 2 2 2 3 4 4" xfId="33033" xr:uid="{00000000-0005-0000-0000-0000FB630000}"/>
    <cellStyle name="Normal 2 3 2 2 2 3 5" xfId="9584" xr:uid="{00000000-0005-0000-0000-0000FC630000}"/>
    <cellStyle name="Normal 2 3 2 2 2 3 5 2" xfId="22204" xr:uid="{00000000-0005-0000-0000-0000FD630000}"/>
    <cellStyle name="Normal 2 3 2 2 2 3 5 2 2" xfId="57420" xr:uid="{00000000-0005-0000-0000-0000FE630000}"/>
    <cellStyle name="Normal 2 3 2 2 2 3 5 3" xfId="44823" xr:uid="{00000000-0005-0000-0000-0000FF630000}"/>
    <cellStyle name="Normal 2 3 2 2 2 3 5 4" xfId="34809" xr:uid="{00000000-0005-0000-0000-000000640000}"/>
    <cellStyle name="Normal 2 3 2 2 2 3 6" xfId="11377" xr:uid="{00000000-0005-0000-0000-000001640000}"/>
    <cellStyle name="Normal 2 3 2 2 2 3 6 2" xfId="23980" xr:uid="{00000000-0005-0000-0000-000002640000}"/>
    <cellStyle name="Normal 2 3 2 2 2 3 6 2 2" xfId="59196" xr:uid="{00000000-0005-0000-0000-000003640000}"/>
    <cellStyle name="Normal 2 3 2 2 2 3 6 3" xfId="46599" xr:uid="{00000000-0005-0000-0000-000004640000}"/>
    <cellStyle name="Normal 2 3 2 2 2 3 6 4" xfId="36585" xr:uid="{00000000-0005-0000-0000-000005640000}"/>
    <cellStyle name="Normal 2 3 2 2 2 3 7" xfId="15744" xr:uid="{00000000-0005-0000-0000-000006640000}"/>
    <cellStyle name="Normal 2 3 2 2 2 3 7 2" xfId="50960" xr:uid="{00000000-0005-0000-0000-000007640000}"/>
    <cellStyle name="Normal 2 3 2 2 2 3 7 3" xfId="28349" xr:uid="{00000000-0005-0000-0000-000008640000}"/>
    <cellStyle name="Normal 2 3 2 2 2 3 8" xfId="12835" xr:uid="{00000000-0005-0000-0000-000009640000}"/>
    <cellStyle name="Normal 2 3 2 2 2 3 8 2" xfId="48053" xr:uid="{00000000-0005-0000-0000-00000A640000}"/>
    <cellStyle name="Normal 2 3 2 2 2 3 9" xfId="38363" xr:uid="{00000000-0005-0000-0000-00000B640000}"/>
    <cellStyle name="Normal 2 3 2 2 2 4" xfId="2898" xr:uid="{00000000-0005-0000-0000-00000C640000}"/>
    <cellStyle name="Normal 2 3 2 2 2 4 10" xfId="25283" xr:uid="{00000000-0005-0000-0000-00000D640000}"/>
    <cellStyle name="Normal 2 3 2 2 2 4 11" xfId="60818" xr:uid="{00000000-0005-0000-0000-00000E640000}"/>
    <cellStyle name="Normal 2 3 2 2 2 4 2" xfId="4715" xr:uid="{00000000-0005-0000-0000-00000F640000}"/>
    <cellStyle name="Normal 2 3 2 2 2 4 2 2" xfId="17361" xr:uid="{00000000-0005-0000-0000-000010640000}"/>
    <cellStyle name="Normal 2 3 2 2 2 4 2 2 2" xfId="52577" xr:uid="{00000000-0005-0000-0000-000011640000}"/>
    <cellStyle name="Normal 2 3 2 2 2 4 2 2 3" xfId="29966" xr:uid="{00000000-0005-0000-0000-000012640000}"/>
    <cellStyle name="Normal 2 3 2 2 2 4 2 3" xfId="13807" xr:uid="{00000000-0005-0000-0000-000013640000}"/>
    <cellStyle name="Normal 2 3 2 2 2 4 2 3 2" xfId="49025" xr:uid="{00000000-0005-0000-0000-000014640000}"/>
    <cellStyle name="Normal 2 3 2 2 2 4 2 4" xfId="39980" xr:uid="{00000000-0005-0000-0000-000015640000}"/>
    <cellStyle name="Normal 2 3 2 2 2 4 2 5" xfId="26414" xr:uid="{00000000-0005-0000-0000-000016640000}"/>
    <cellStyle name="Normal 2 3 2 2 2 4 3" xfId="6185" xr:uid="{00000000-0005-0000-0000-000017640000}"/>
    <cellStyle name="Normal 2 3 2 2 2 4 3 2" xfId="18815" xr:uid="{00000000-0005-0000-0000-000018640000}"/>
    <cellStyle name="Normal 2 3 2 2 2 4 3 2 2" xfId="54031" xr:uid="{00000000-0005-0000-0000-000019640000}"/>
    <cellStyle name="Normal 2 3 2 2 2 4 3 3" xfId="41434" xr:uid="{00000000-0005-0000-0000-00001A640000}"/>
    <cellStyle name="Normal 2 3 2 2 2 4 3 4" xfId="31420" xr:uid="{00000000-0005-0000-0000-00001B640000}"/>
    <cellStyle name="Normal 2 3 2 2 2 4 4" xfId="7644" xr:uid="{00000000-0005-0000-0000-00001C640000}"/>
    <cellStyle name="Normal 2 3 2 2 2 4 4 2" xfId="20269" xr:uid="{00000000-0005-0000-0000-00001D640000}"/>
    <cellStyle name="Normal 2 3 2 2 2 4 4 2 2" xfId="55485" xr:uid="{00000000-0005-0000-0000-00001E640000}"/>
    <cellStyle name="Normal 2 3 2 2 2 4 4 3" xfId="42888" xr:uid="{00000000-0005-0000-0000-00001F640000}"/>
    <cellStyle name="Normal 2 3 2 2 2 4 4 4" xfId="32874" xr:uid="{00000000-0005-0000-0000-000020640000}"/>
    <cellStyle name="Normal 2 3 2 2 2 4 5" xfId="9425" xr:uid="{00000000-0005-0000-0000-000021640000}"/>
    <cellStyle name="Normal 2 3 2 2 2 4 5 2" xfId="22045" xr:uid="{00000000-0005-0000-0000-000022640000}"/>
    <cellStyle name="Normal 2 3 2 2 2 4 5 2 2" xfId="57261" xr:uid="{00000000-0005-0000-0000-000023640000}"/>
    <cellStyle name="Normal 2 3 2 2 2 4 5 3" xfId="44664" xr:uid="{00000000-0005-0000-0000-000024640000}"/>
    <cellStyle name="Normal 2 3 2 2 2 4 5 4" xfId="34650" xr:uid="{00000000-0005-0000-0000-000025640000}"/>
    <cellStyle name="Normal 2 3 2 2 2 4 6" xfId="11218" xr:uid="{00000000-0005-0000-0000-000026640000}"/>
    <cellStyle name="Normal 2 3 2 2 2 4 6 2" xfId="23821" xr:uid="{00000000-0005-0000-0000-000027640000}"/>
    <cellStyle name="Normal 2 3 2 2 2 4 6 2 2" xfId="59037" xr:uid="{00000000-0005-0000-0000-000028640000}"/>
    <cellStyle name="Normal 2 3 2 2 2 4 6 3" xfId="46440" xr:uid="{00000000-0005-0000-0000-000029640000}"/>
    <cellStyle name="Normal 2 3 2 2 2 4 6 4" xfId="36426" xr:uid="{00000000-0005-0000-0000-00002A640000}"/>
    <cellStyle name="Normal 2 3 2 2 2 4 7" xfId="15585" xr:uid="{00000000-0005-0000-0000-00002B640000}"/>
    <cellStyle name="Normal 2 3 2 2 2 4 7 2" xfId="50801" xr:uid="{00000000-0005-0000-0000-00002C640000}"/>
    <cellStyle name="Normal 2 3 2 2 2 4 7 3" xfId="28190" xr:uid="{00000000-0005-0000-0000-00002D640000}"/>
    <cellStyle name="Normal 2 3 2 2 2 4 8" xfId="12676" xr:uid="{00000000-0005-0000-0000-00002E640000}"/>
    <cellStyle name="Normal 2 3 2 2 2 4 8 2" xfId="47894" xr:uid="{00000000-0005-0000-0000-00002F640000}"/>
    <cellStyle name="Normal 2 3 2 2 2 4 9" xfId="38204" xr:uid="{00000000-0005-0000-0000-000030640000}"/>
    <cellStyle name="Normal 2 3 2 2 2 5" xfId="3406" xr:uid="{00000000-0005-0000-0000-000031640000}"/>
    <cellStyle name="Normal 2 3 2 2 2 5 10" xfId="26901" xr:uid="{00000000-0005-0000-0000-000032640000}"/>
    <cellStyle name="Normal 2 3 2 2 2 5 11" xfId="61305" xr:uid="{00000000-0005-0000-0000-000033640000}"/>
    <cellStyle name="Normal 2 3 2 2 2 5 2" xfId="5202" xr:uid="{00000000-0005-0000-0000-000034640000}"/>
    <cellStyle name="Normal 2 3 2 2 2 5 2 2" xfId="17848" xr:uid="{00000000-0005-0000-0000-000035640000}"/>
    <cellStyle name="Normal 2 3 2 2 2 5 2 2 2" xfId="53064" xr:uid="{00000000-0005-0000-0000-000036640000}"/>
    <cellStyle name="Normal 2 3 2 2 2 5 2 3" xfId="40467" xr:uid="{00000000-0005-0000-0000-000037640000}"/>
    <cellStyle name="Normal 2 3 2 2 2 5 2 4" xfId="30453" xr:uid="{00000000-0005-0000-0000-000038640000}"/>
    <cellStyle name="Normal 2 3 2 2 2 5 3" xfId="6672" xr:uid="{00000000-0005-0000-0000-000039640000}"/>
    <cellStyle name="Normal 2 3 2 2 2 5 3 2" xfId="19302" xr:uid="{00000000-0005-0000-0000-00003A640000}"/>
    <cellStyle name="Normal 2 3 2 2 2 5 3 2 2" xfId="54518" xr:uid="{00000000-0005-0000-0000-00003B640000}"/>
    <cellStyle name="Normal 2 3 2 2 2 5 3 3" xfId="41921" xr:uid="{00000000-0005-0000-0000-00003C640000}"/>
    <cellStyle name="Normal 2 3 2 2 2 5 3 4" xfId="31907" xr:uid="{00000000-0005-0000-0000-00003D640000}"/>
    <cellStyle name="Normal 2 3 2 2 2 5 4" xfId="8131" xr:uid="{00000000-0005-0000-0000-00003E640000}"/>
    <cellStyle name="Normal 2 3 2 2 2 5 4 2" xfId="20756" xr:uid="{00000000-0005-0000-0000-00003F640000}"/>
    <cellStyle name="Normal 2 3 2 2 2 5 4 2 2" xfId="55972" xr:uid="{00000000-0005-0000-0000-000040640000}"/>
    <cellStyle name="Normal 2 3 2 2 2 5 4 3" xfId="43375" xr:uid="{00000000-0005-0000-0000-000041640000}"/>
    <cellStyle name="Normal 2 3 2 2 2 5 4 4" xfId="33361" xr:uid="{00000000-0005-0000-0000-000042640000}"/>
    <cellStyle name="Normal 2 3 2 2 2 5 5" xfId="9912" xr:uid="{00000000-0005-0000-0000-000043640000}"/>
    <cellStyle name="Normal 2 3 2 2 2 5 5 2" xfId="22532" xr:uid="{00000000-0005-0000-0000-000044640000}"/>
    <cellStyle name="Normal 2 3 2 2 2 5 5 2 2" xfId="57748" xr:uid="{00000000-0005-0000-0000-000045640000}"/>
    <cellStyle name="Normal 2 3 2 2 2 5 5 3" xfId="45151" xr:uid="{00000000-0005-0000-0000-000046640000}"/>
    <cellStyle name="Normal 2 3 2 2 2 5 5 4" xfId="35137" xr:uid="{00000000-0005-0000-0000-000047640000}"/>
    <cellStyle name="Normal 2 3 2 2 2 5 6" xfId="11705" xr:uid="{00000000-0005-0000-0000-000048640000}"/>
    <cellStyle name="Normal 2 3 2 2 2 5 6 2" xfId="24308" xr:uid="{00000000-0005-0000-0000-000049640000}"/>
    <cellStyle name="Normal 2 3 2 2 2 5 6 2 2" xfId="59524" xr:uid="{00000000-0005-0000-0000-00004A640000}"/>
    <cellStyle name="Normal 2 3 2 2 2 5 6 3" xfId="46927" xr:uid="{00000000-0005-0000-0000-00004B640000}"/>
    <cellStyle name="Normal 2 3 2 2 2 5 6 4" xfId="36913" xr:uid="{00000000-0005-0000-0000-00004C640000}"/>
    <cellStyle name="Normal 2 3 2 2 2 5 7" xfId="16072" xr:uid="{00000000-0005-0000-0000-00004D640000}"/>
    <cellStyle name="Normal 2 3 2 2 2 5 7 2" xfId="51288" xr:uid="{00000000-0005-0000-0000-00004E640000}"/>
    <cellStyle name="Normal 2 3 2 2 2 5 7 3" xfId="28677" xr:uid="{00000000-0005-0000-0000-00004F640000}"/>
    <cellStyle name="Normal 2 3 2 2 2 5 8" xfId="14294" xr:uid="{00000000-0005-0000-0000-000050640000}"/>
    <cellStyle name="Normal 2 3 2 2 2 5 8 2" xfId="49512" xr:uid="{00000000-0005-0000-0000-000051640000}"/>
    <cellStyle name="Normal 2 3 2 2 2 5 9" xfId="38691" xr:uid="{00000000-0005-0000-0000-000052640000}"/>
    <cellStyle name="Normal 2 3 2 2 2 6" xfId="2567" xr:uid="{00000000-0005-0000-0000-000053640000}"/>
    <cellStyle name="Normal 2 3 2 2 2 6 10" xfId="26092" xr:uid="{00000000-0005-0000-0000-000054640000}"/>
    <cellStyle name="Normal 2 3 2 2 2 6 11" xfId="60496" xr:uid="{00000000-0005-0000-0000-000055640000}"/>
    <cellStyle name="Normal 2 3 2 2 2 6 2" xfId="4393" xr:uid="{00000000-0005-0000-0000-000056640000}"/>
    <cellStyle name="Normal 2 3 2 2 2 6 2 2" xfId="17039" xr:uid="{00000000-0005-0000-0000-000057640000}"/>
    <cellStyle name="Normal 2 3 2 2 2 6 2 2 2" xfId="52255" xr:uid="{00000000-0005-0000-0000-000058640000}"/>
    <cellStyle name="Normal 2 3 2 2 2 6 2 3" xfId="39658" xr:uid="{00000000-0005-0000-0000-000059640000}"/>
    <cellStyle name="Normal 2 3 2 2 2 6 2 4" xfId="29644" xr:uid="{00000000-0005-0000-0000-00005A640000}"/>
    <cellStyle name="Normal 2 3 2 2 2 6 3" xfId="5863" xr:uid="{00000000-0005-0000-0000-00005B640000}"/>
    <cellStyle name="Normal 2 3 2 2 2 6 3 2" xfId="18493" xr:uid="{00000000-0005-0000-0000-00005C640000}"/>
    <cellStyle name="Normal 2 3 2 2 2 6 3 2 2" xfId="53709" xr:uid="{00000000-0005-0000-0000-00005D640000}"/>
    <cellStyle name="Normal 2 3 2 2 2 6 3 3" xfId="41112" xr:uid="{00000000-0005-0000-0000-00005E640000}"/>
    <cellStyle name="Normal 2 3 2 2 2 6 3 4" xfId="31098" xr:uid="{00000000-0005-0000-0000-00005F640000}"/>
    <cellStyle name="Normal 2 3 2 2 2 6 4" xfId="7322" xr:uid="{00000000-0005-0000-0000-000060640000}"/>
    <cellStyle name="Normal 2 3 2 2 2 6 4 2" xfId="19947" xr:uid="{00000000-0005-0000-0000-000061640000}"/>
    <cellStyle name="Normal 2 3 2 2 2 6 4 2 2" xfId="55163" xr:uid="{00000000-0005-0000-0000-000062640000}"/>
    <cellStyle name="Normal 2 3 2 2 2 6 4 3" xfId="42566" xr:uid="{00000000-0005-0000-0000-000063640000}"/>
    <cellStyle name="Normal 2 3 2 2 2 6 4 4" xfId="32552" xr:uid="{00000000-0005-0000-0000-000064640000}"/>
    <cellStyle name="Normal 2 3 2 2 2 6 5" xfId="9103" xr:uid="{00000000-0005-0000-0000-000065640000}"/>
    <cellStyle name="Normal 2 3 2 2 2 6 5 2" xfId="21723" xr:uid="{00000000-0005-0000-0000-000066640000}"/>
    <cellStyle name="Normal 2 3 2 2 2 6 5 2 2" xfId="56939" xr:uid="{00000000-0005-0000-0000-000067640000}"/>
    <cellStyle name="Normal 2 3 2 2 2 6 5 3" xfId="44342" xr:uid="{00000000-0005-0000-0000-000068640000}"/>
    <cellStyle name="Normal 2 3 2 2 2 6 5 4" xfId="34328" xr:uid="{00000000-0005-0000-0000-000069640000}"/>
    <cellStyle name="Normal 2 3 2 2 2 6 6" xfId="10896" xr:uid="{00000000-0005-0000-0000-00006A640000}"/>
    <cellStyle name="Normal 2 3 2 2 2 6 6 2" xfId="23499" xr:uid="{00000000-0005-0000-0000-00006B640000}"/>
    <cellStyle name="Normal 2 3 2 2 2 6 6 2 2" xfId="58715" xr:uid="{00000000-0005-0000-0000-00006C640000}"/>
    <cellStyle name="Normal 2 3 2 2 2 6 6 3" xfId="46118" xr:uid="{00000000-0005-0000-0000-00006D640000}"/>
    <cellStyle name="Normal 2 3 2 2 2 6 6 4" xfId="36104" xr:uid="{00000000-0005-0000-0000-00006E640000}"/>
    <cellStyle name="Normal 2 3 2 2 2 6 7" xfId="15263" xr:uid="{00000000-0005-0000-0000-00006F640000}"/>
    <cellStyle name="Normal 2 3 2 2 2 6 7 2" xfId="50479" xr:uid="{00000000-0005-0000-0000-000070640000}"/>
    <cellStyle name="Normal 2 3 2 2 2 6 7 3" xfId="27868" xr:uid="{00000000-0005-0000-0000-000071640000}"/>
    <cellStyle name="Normal 2 3 2 2 2 6 8" xfId="13485" xr:uid="{00000000-0005-0000-0000-000072640000}"/>
    <cellStyle name="Normal 2 3 2 2 2 6 8 2" xfId="48703" xr:uid="{00000000-0005-0000-0000-000073640000}"/>
    <cellStyle name="Normal 2 3 2 2 2 6 9" xfId="37882" xr:uid="{00000000-0005-0000-0000-000074640000}"/>
    <cellStyle name="Normal 2 3 2 2 2 7" xfId="3730" xr:uid="{00000000-0005-0000-0000-000075640000}"/>
    <cellStyle name="Normal 2 3 2 2 2 7 2" xfId="8454" xr:uid="{00000000-0005-0000-0000-000076640000}"/>
    <cellStyle name="Normal 2 3 2 2 2 7 2 2" xfId="21079" xr:uid="{00000000-0005-0000-0000-000077640000}"/>
    <cellStyle name="Normal 2 3 2 2 2 7 2 2 2" xfId="56295" xr:uid="{00000000-0005-0000-0000-000078640000}"/>
    <cellStyle name="Normal 2 3 2 2 2 7 2 3" xfId="43698" xr:uid="{00000000-0005-0000-0000-000079640000}"/>
    <cellStyle name="Normal 2 3 2 2 2 7 2 4" xfId="33684" xr:uid="{00000000-0005-0000-0000-00007A640000}"/>
    <cellStyle name="Normal 2 3 2 2 2 7 3" xfId="10235" xr:uid="{00000000-0005-0000-0000-00007B640000}"/>
    <cellStyle name="Normal 2 3 2 2 2 7 3 2" xfId="22855" xr:uid="{00000000-0005-0000-0000-00007C640000}"/>
    <cellStyle name="Normal 2 3 2 2 2 7 3 2 2" xfId="58071" xr:uid="{00000000-0005-0000-0000-00007D640000}"/>
    <cellStyle name="Normal 2 3 2 2 2 7 3 3" xfId="45474" xr:uid="{00000000-0005-0000-0000-00007E640000}"/>
    <cellStyle name="Normal 2 3 2 2 2 7 3 4" xfId="35460" xr:uid="{00000000-0005-0000-0000-00007F640000}"/>
    <cellStyle name="Normal 2 3 2 2 2 7 4" xfId="12030" xr:uid="{00000000-0005-0000-0000-000080640000}"/>
    <cellStyle name="Normal 2 3 2 2 2 7 4 2" xfId="24631" xr:uid="{00000000-0005-0000-0000-000081640000}"/>
    <cellStyle name="Normal 2 3 2 2 2 7 4 2 2" xfId="59847" xr:uid="{00000000-0005-0000-0000-000082640000}"/>
    <cellStyle name="Normal 2 3 2 2 2 7 4 3" xfId="47250" xr:uid="{00000000-0005-0000-0000-000083640000}"/>
    <cellStyle name="Normal 2 3 2 2 2 7 4 4" xfId="37236" xr:uid="{00000000-0005-0000-0000-000084640000}"/>
    <cellStyle name="Normal 2 3 2 2 2 7 5" xfId="16395" xr:uid="{00000000-0005-0000-0000-000085640000}"/>
    <cellStyle name="Normal 2 3 2 2 2 7 5 2" xfId="51611" xr:uid="{00000000-0005-0000-0000-000086640000}"/>
    <cellStyle name="Normal 2 3 2 2 2 7 5 3" xfId="29000" xr:uid="{00000000-0005-0000-0000-000087640000}"/>
    <cellStyle name="Normal 2 3 2 2 2 7 6" xfId="14617" xr:uid="{00000000-0005-0000-0000-000088640000}"/>
    <cellStyle name="Normal 2 3 2 2 2 7 6 2" xfId="49835" xr:uid="{00000000-0005-0000-0000-000089640000}"/>
    <cellStyle name="Normal 2 3 2 2 2 7 7" xfId="39014" xr:uid="{00000000-0005-0000-0000-00008A640000}"/>
    <cellStyle name="Normal 2 3 2 2 2 7 8" xfId="27224" xr:uid="{00000000-0005-0000-0000-00008B640000}"/>
    <cellStyle name="Normal 2 3 2 2 2 8" xfId="4068" xr:uid="{00000000-0005-0000-0000-00008C640000}"/>
    <cellStyle name="Normal 2 3 2 2 2 8 2" xfId="16717" xr:uid="{00000000-0005-0000-0000-00008D640000}"/>
    <cellStyle name="Normal 2 3 2 2 2 8 2 2" xfId="51933" xr:uid="{00000000-0005-0000-0000-00008E640000}"/>
    <cellStyle name="Normal 2 3 2 2 2 8 2 3" xfId="29322" xr:uid="{00000000-0005-0000-0000-00008F640000}"/>
    <cellStyle name="Normal 2 3 2 2 2 8 3" xfId="13163" xr:uid="{00000000-0005-0000-0000-000090640000}"/>
    <cellStyle name="Normal 2 3 2 2 2 8 3 2" xfId="48381" xr:uid="{00000000-0005-0000-0000-000091640000}"/>
    <cellStyle name="Normal 2 3 2 2 2 8 4" xfId="39336" xr:uid="{00000000-0005-0000-0000-000092640000}"/>
    <cellStyle name="Normal 2 3 2 2 2 8 5" xfId="25770" xr:uid="{00000000-0005-0000-0000-000093640000}"/>
    <cellStyle name="Normal 2 3 2 2 2 9" xfId="5541" xr:uid="{00000000-0005-0000-0000-000094640000}"/>
    <cellStyle name="Normal 2 3 2 2 2 9 2" xfId="18171" xr:uid="{00000000-0005-0000-0000-000095640000}"/>
    <cellStyle name="Normal 2 3 2 2 2 9 2 2" xfId="53387" xr:uid="{00000000-0005-0000-0000-000096640000}"/>
    <cellStyle name="Normal 2 3 2 2 2 9 3" xfId="40790" xr:uid="{00000000-0005-0000-0000-000097640000}"/>
    <cellStyle name="Normal 2 3 2 2 2 9 4" xfId="30776" xr:uid="{00000000-0005-0000-0000-000098640000}"/>
    <cellStyle name="Normal 2 3 2 2 3" xfId="1146" xr:uid="{00000000-0005-0000-0000-000099640000}"/>
    <cellStyle name="Normal 2 3 2 2 3 10" xfId="10588" xr:uid="{00000000-0005-0000-0000-00009A640000}"/>
    <cellStyle name="Normal 2 3 2 2 3 10 2" xfId="23199" xr:uid="{00000000-0005-0000-0000-00009B640000}"/>
    <cellStyle name="Normal 2 3 2 2 3 10 2 2" xfId="58415" xr:uid="{00000000-0005-0000-0000-00009C640000}"/>
    <cellStyle name="Normal 2 3 2 2 3 10 3" xfId="45818" xr:uid="{00000000-0005-0000-0000-00009D640000}"/>
    <cellStyle name="Normal 2 3 2 2 3 10 4" xfId="35804" xr:uid="{00000000-0005-0000-0000-00009E640000}"/>
    <cellStyle name="Normal 2 3 2 2 3 11" xfId="15021" xr:uid="{00000000-0005-0000-0000-00009F640000}"/>
    <cellStyle name="Normal 2 3 2 2 3 11 2" xfId="50237" xr:uid="{00000000-0005-0000-0000-0000A0640000}"/>
    <cellStyle name="Normal 2 3 2 2 3 11 3" xfId="27626" xr:uid="{00000000-0005-0000-0000-0000A1640000}"/>
    <cellStyle name="Normal 2 3 2 2 3 12" xfId="12434" xr:uid="{00000000-0005-0000-0000-0000A2640000}"/>
    <cellStyle name="Normal 2 3 2 2 3 12 2" xfId="47652" xr:uid="{00000000-0005-0000-0000-0000A3640000}"/>
    <cellStyle name="Normal 2 3 2 2 3 13" xfId="37640" xr:uid="{00000000-0005-0000-0000-0000A4640000}"/>
    <cellStyle name="Normal 2 3 2 2 3 14" xfId="25041" xr:uid="{00000000-0005-0000-0000-0000A5640000}"/>
    <cellStyle name="Normal 2 3 2 2 3 15" xfId="60254" xr:uid="{00000000-0005-0000-0000-0000A6640000}"/>
    <cellStyle name="Normal 2 3 2 2 3 2" xfId="3157" xr:uid="{00000000-0005-0000-0000-0000A7640000}"/>
    <cellStyle name="Normal 2 3 2 2 3 2 10" xfId="25525" xr:uid="{00000000-0005-0000-0000-0000A8640000}"/>
    <cellStyle name="Normal 2 3 2 2 3 2 11" xfId="61060" xr:uid="{00000000-0005-0000-0000-0000A9640000}"/>
    <cellStyle name="Normal 2 3 2 2 3 2 2" xfId="4957" xr:uid="{00000000-0005-0000-0000-0000AA640000}"/>
    <cellStyle name="Normal 2 3 2 2 3 2 2 2" xfId="17603" xr:uid="{00000000-0005-0000-0000-0000AB640000}"/>
    <cellStyle name="Normal 2 3 2 2 3 2 2 2 2" xfId="52819" xr:uid="{00000000-0005-0000-0000-0000AC640000}"/>
    <cellStyle name="Normal 2 3 2 2 3 2 2 2 3" xfId="30208" xr:uid="{00000000-0005-0000-0000-0000AD640000}"/>
    <cellStyle name="Normal 2 3 2 2 3 2 2 3" xfId="14049" xr:uid="{00000000-0005-0000-0000-0000AE640000}"/>
    <cellStyle name="Normal 2 3 2 2 3 2 2 3 2" xfId="49267" xr:uid="{00000000-0005-0000-0000-0000AF640000}"/>
    <cellStyle name="Normal 2 3 2 2 3 2 2 4" xfId="40222" xr:uid="{00000000-0005-0000-0000-0000B0640000}"/>
    <cellStyle name="Normal 2 3 2 2 3 2 2 5" xfId="26656" xr:uid="{00000000-0005-0000-0000-0000B1640000}"/>
    <cellStyle name="Normal 2 3 2 2 3 2 3" xfId="6427" xr:uid="{00000000-0005-0000-0000-0000B2640000}"/>
    <cellStyle name="Normal 2 3 2 2 3 2 3 2" xfId="19057" xr:uid="{00000000-0005-0000-0000-0000B3640000}"/>
    <cellStyle name="Normal 2 3 2 2 3 2 3 2 2" xfId="54273" xr:uid="{00000000-0005-0000-0000-0000B4640000}"/>
    <cellStyle name="Normal 2 3 2 2 3 2 3 3" xfId="41676" xr:uid="{00000000-0005-0000-0000-0000B5640000}"/>
    <cellStyle name="Normal 2 3 2 2 3 2 3 4" xfId="31662" xr:uid="{00000000-0005-0000-0000-0000B6640000}"/>
    <cellStyle name="Normal 2 3 2 2 3 2 4" xfId="7886" xr:uid="{00000000-0005-0000-0000-0000B7640000}"/>
    <cellStyle name="Normal 2 3 2 2 3 2 4 2" xfId="20511" xr:uid="{00000000-0005-0000-0000-0000B8640000}"/>
    <cellStyle name="Normal 2 3 2 2 3 2 4 2 2" xfId="55727" xr:uid="{00000000-0005-0000-0000-0000B9640000}"/>
    <cellStyle name="Normal 2 3 2 2 3 2 4 3" xfId="43130" xr:uid="{00000000-0005-0000-0000-0000BA640000}"/>
    <cellStyle name="Normal 2 3 2 2 3 2 4 4" xfId="33116" xr:uid="{00000000-0005-0000-0000-0000BB640000}"/>
    <cellStyle name="Normal 2 3 2 2 3 2 5" xfId="9667" xr:uid="{00000000-0005-0000-0000-0000BC640000}"/>
    <cellStyle name="Normal 2 3 2 2 3 2 5 2" xfId="22287" xr:uid="{00000000-0005-0000-0000-0000BD640000}"/>
    <cellStyle name="Normal 2 3 2 2 3 2 5 2 2" xfId="57503" xr:uid="{00000000-0005-0000-0000-0000BE640000}"/>
    <cellStyle name="Normal 2 3 2 2 3 2 5 3" xfId="44906" xr:uid="{00000000-0005-0000-0000-0000BF640000}"/>
    <cellStyle name="Normal 2 3 2 2 3 2 5 4" xfId="34892" xr:uid="{00000000-0005-0000-0000-0000C0640000}"/>
    <cellStyle name="Normal 2 3 2 2 3 2 6" xfId="11460" xr:uid="{00000000-0005-0000-0000-0000C1640000}"/>
    <cellStyle name="Normal 2 3 2 2 3 2 6 2" xfId="24063" xr:uid="{00000000-0005-0000-0000-0000C2640000}"/>
    <cellStyle name="Normal 2 3 2 2 3 2 6 2 2" xfId="59279" xr:uid="{00000000-0005-0000-0000-0000C3640000}"/>
    <cellStyle name="Normal 2 3 2 2 3 2 6 3" xfId="46682" xr:uid="{00000000-0005-0000-0000-0000C4640000}"/>
    <cellStyle name="Normal 2 3 2 2 3 2 6 4" xfId="36668" xr:uid="{00000000-0005-0000-0000-0000C5640000}"/>
    <cellStyle name="Normal 2 3 2 2 3 2 7" xfId="15827" xr:uid="{00000000-0005-0000-0000-0000C6640000}"/>
    <cellStyle name="Normal 2 3 2 2 3 2 7 2" xfId="51043" xr:uid="{00000000-0005-0000-0000-0000C7640000}"/>
    <cellStyle name="Normal 2 3 2 2 3 2 7 3" xfId="28432" xr:uid="{00000000-0005-0000-0000-0000C8640000}"/>
    <cellStyle name="Normal 2 3 2 2 3 2 8" xfId="12918" xr:uid="{00000000-0005-0000-0000-0000C9640000}"/>
    <cellStyle name="Normal 2 3 2 2 3 2 8 2" xfId="48136" xr:uid="{00000000-0005-0000-0000-0000CA640000}"/>
    <cellStyle name="Normal 2 3 2 2 3 2 9" xfId="38446" xr:uid="{00000000-0005-0000-0000-0000CB640000}"/>
    <cellStyle name="Normal 2 3 2 2 3 3" xfId="3486" xr:uid="{00000000-0005-0000-0000-0000CC640000}"/>
    <cellStyle name="Normal 2 3 2 2 3 3 10" xfId="26981" xr:uid="{00000000-0005-0000-0000-0000CD640000}"/>
    <cellStyle name="Normal 2 3 2 2 3 3 11" xfId="61385" xr:uid="{00000000-0005-0000-0000-0000CE640000}"/>
    <cellStyle name="Normal 2 3 2 2 3 3 2" xfId="5282" xr:uid="{00000000-0005-0000-0000-0000CF640000}"/>
    <cellStyle name="Normal 2 3 2 2 3 3 2 2" xfId="17928" xr:uid="{00000000-0005-0000-0000-0000D0640000}"/>
    <cellStyle name="Normal 2 3 2 2 3 3 2 2 2" xfId="53144" xr:uid="{00000000-0005-0000-0000-0000D1640000}"/>
    <cellStyle name="Normal 2 3 2 2 3 3 2 3" xfId="40547" xr:uid="{00000000-0005-0000-0000-0000D2640000}"/>
    <cellStyle name="Normal 2 3 2 2 3 3 2 4" xfId="30533" xr:uid="{00000000-0005-0000-0000-0000D3640000}"/>
    <cellStyle name="Normal 2 3 2 2 3 3 3" xfId="6752" xr:uid="{00000000-0005-0000-0000-0000D4640000}"/>
    <cellStyle name="Normal 2 3 2 2 3 3 3 2" xfId="19382" xr:uid="{00000000-0005-0000-0000-0000D5640000}"/>
    <cellStyle name="Normal 2 3 2 2 3 3 3 2 2" xfId="54598" xr:uid="{00000000-0005-0000-0000-0000D6640000}"/>
    <cellStyle name="Normal 2 3 2 2 3 3 3 3" xfId="42001" xr:uid="{00000000-0005-0000-0000-0000D7640000}"/>
    <cellStyle name="Normal 2 3 2 2 3 3 3 4" xfId="31987" xr:uid="{00000000-0005-0000-0000-0000D8640000}"/>
    <cellStyle name="Normal 2 3 2 2 3 3 4" xfId="8211" xr:uid="{00000000-0005-0000-0000-0000D9640000}"/>
    <cellStyle name="Normal 2 3 2 2 3 3 4 2" xfId="20836" xr:uid="{00000000-0005-0000-0000-0000DA640000}"/>
    <cellStyle name="Normal 2 3 2 2 3 3 4 2 2" xfId="56052" xr:uid="{00000000-0005-0000-0000-0000DB640000}"/>
    <cellStyle name="Normal 2 3 2 2 3 3 4 3" xfId="43455" xr:uid="{00000000-0005-0000-0000-0000DC640000}"/>
    <cellStyle name="Normal 2 3 2 2 3 3 4 4" xfId="33441" xr:uid="{00000000-0005-0000-0000-0000DD640000}"/>
    <cellStyle name="Normal 2 3 2 2 3 3 5" xfId="9992" xr:uid="{00000000-0005-0000-0000-0000DE640000}"/>
    <cellStyle name="Normal 2 3 2 2 3 3 5 2" xfId="22612" xr:uid="{00000000-0005-0000-0000-0000DF640000}"/>
    <cellStyle name="Normal 2 3 2 2 3 3 5 2 2" xfId="57828" xr:uid="{00000000-0005-0000-0000-0000E0640000}"/>
    <cellStyle name="Normal 2 3 2 2 3 3 5 3" xfId="45231" xr:uid="{00000000-0005-0000-0000-0000E1640000}"/>
    <cellStyle name="Normal 2 3 2 2 3 3 5 4" xfId="35217" xr:uid="{00000000-0005-0000-0000-0000E2640000}"/>
    <cellStyle name="Normal 2 3 2 2 3 3 6" xfId="11785" xr:uid="{00000000-0005-0000-0000-0000E3640000}"/>
    <cellStyle name="Normal 2 3 2 2 3 3 6 2" xfId="24388" xr:uid="{00000000-0005-0000-0000-0000E4640000}"/>
    <cellStyle name="Normal 2 3 2 2 3 3 6 2 2" xfId="59604" xr:uid="{00000000-0005-0000-0000-0000E5640000}"/>
    <cellStyle name="Normal 2 3 2 2 3 3 6 3" xfId="47007" xr:uid="{00000000-0005-0000-0000-0000E6640000}"/>
    <cellStyle name="Normal 2 3 2 2 3 3 6 4" xfId="36993" xr:uid="{00000000-0005-0000-0000-0000E7640000}"/>
    <cellStyle name="Normal 2 3 2 2 3 3 7" xfId="16152" xr:uid="{00000000-0005-0000-0000-0000E8640000}"/>
    <cellStyle name="Normal 2 3 2 2 3 3 7 2" xfId="51368" xr:uid="{00000000-0005-0000-0000-0000E9640000}"/>
    <cellStyle name="Normal 2 3 2 2 3 3 7 3" xfId="28757" xr:uid="{00000000-0005-0000-0000-0000EA640000}"/>
    <cellStyle name="Normal 2 3 2 2 3 3 8" xfId="14374" xr:uid="{00000000-0005-0000-0000-0000EB640000}"/>
    <cellStyle name="Normal 2 3 2 2 3 3 8 2" xfId="49592" xr:uid="{00000000-0005-0000-0000-0000EC640000}"/>
    <cellStyle name="Normal 2 3 2 2 3 3 9" xfId="38771" xr:uid="{00000000-0005-0000-0000-0000ED640000}"/>
    <cellStyle name="Normal 2 3 2 2 3 4" xfId="2648" xr:uid="{00000000-0005-0000-0000-0000EE640000}"/>
    <cellStyle name="Normal 2 3 2 2 3 4 10" xfId="26172" xr:uid="{00000000-0005-0000-0000-0000EF640000}"/>
    <cellStyle name="Normal 2 3 2 2 3 4 11" xfId="60576" xr:uid="{00000000-0005-0000-0000-0000F0640000}"/>
    <cellStyle name="Normal 2 3 2 2 3 4 2" xfId="4473" xr:uid="{00000000-0005-0000-0000-0000F1640000}"/>
    <cellStyle name="Normal 2 3 2 2 3 4 2 2" xfId="17119" xr:uid="{00000000-0005-0000-0000-0000F2640000}"/>
    <cellStyle name="Normal 2 3 2 2 3 4 2 2 2" xfId="52335" xr:uid="{00000000-0005-0000-0000-0000F3640000}"/>
    <cellStyle name="Normal 2 3 2 2 3 4 2 3" xfId="39738" xr:uid="{00000000-0005-0000-0000-0000F4640000}"/>
    <cellStyle name="Normal 2 3 2 2 3 4 2 4" xfId="29724" xr:uid="{00000000-0005-0000-0000-0000F5640000}"/>
    <cellStyle name="Normal 2 3 2 2 3 4 3" xfId="5943" xr:uid="{00000000-0005-0000-0000-0000F6640000}"/>
    <cellStyle name="Normal 2 3 2 2 3 4 3 2" xfId="18573" xr:uid="{00000000-0005-0000-0000-0000F7640000}"/>
    <cellStyle name="Normal 2 3 2 2 3 4 3 2 2" xfId="53789" xr:uid="{00000000-0005-0000-0000-0000F8640000}"/>
    <cellStyle name="Normal 2 3 2 2 3 4 3 3" xfId="41192" xr:uid="{00000000-0005-0000-0000-0000F9640000}"/>
    <cellStyle name="Normal 2 3 2 2 3 4 3 4" xfId="31178" xr:uid="{00000000-0005-0000-0000-0000FA640000}"/>
    <cellStyle name="Normal 2 3 2 2 3 4 4" xfId="7402" xr:uid="{00000000-0005-0000-0000-0000FB640000}"/>
    <cellStyle name="Normal 2 3 2 2 3 4 4 2" xfId="20027" xr:uid="{00000000-0005-0000-0000-0000FC640000}"/>
    <cellStyle name="Normal 2 3 2 2 3 4 4 2 2" xfId="55243" xr:uid="{00000000-0005-0000-0000-0000FD640000}"/>
    <cellStyle name="Normal 2 3 2 2 3 4 4 3" xfId="42646" xr:uid="{00000000-0005-0000-0000-0000FE640000}"/>
    <cellStyle name="Normal 2 3 2 2 3 4 4 4" xfId="32632" xr:uid="{00000000-0005-0000-0000-0000FF640000}"/>
    <cellStyle name="Normal 2 3 2 2 3 4 5" xfId="9183" xr:uid="{00000000-0005-0000-0000-000000650000}"/>
    <cellStyle name="Normal 2 3 2 2 3 4 5 2" xfId="21803" xr:uid="{00000000-0005-0000-0000-000001650000}"/>
    <cellStyle name="Normal 2 3 2 2 3 4 5 2 2" xfId="57019" xr:uid="{00000000-0005-0000-0000-000002650000}"/>
    <cellStyle name="Normal 2 3 2 2 3 4 5 3" xfId="44422" xr:uid="{00000000-0005-0000-0000-000003650000}"/>
    <cellStyle name="Normal 2 3 2 2 3 4 5 4" xfId="34408" xr:uid="{00000000-0005-0000-0000-000004650000}"/>
    <cellStyle name="Normal 2 3 2 2 3 4 6" xfId="10976" xr:uid="{00000000-0005-0000-0000-000005650000}"/>
    <cellStyle name="Normal 2 3 2 2 3 4 6 2" xfId="23579" xr:uid="{00000000-0005-0000-0000-000006650000}"/>
    <cellStyle name="Normal 2 3 2 2 3 4 6 2 2" xfId="58795" xr:uid="{00000000-0005-0000-0000-000007650000}"/>
    <cellStyle name="Normal 2 3 2 2 3 4 6 3" xfId="46198" xr:uid="{00000000-0005-0000-0000-000008650000}"/>
    <cellStyle name="Normal 2 3 2 2 3 4 6 4" xfId="36184" xr:uid="{00000000-0005-0000-0000-000009650000}"/>
    <cellStyle name="Normal 2 3 2 2 3 4 7" xfId="15343" xr:uid="{00000000-0005-0000-0000-00000A650000}"/>
    <cellStyle name="Normal 2 3 2 2 3 4 7 2" xfId="50559" xr:uid="{00000000-0005-0000-0000-00000B650000}"/>
    <cellStyle name="Normal 2 3 2 2 3 4 7 3" xfId="27948" xr:uid="{00000000-0005-0000-0000-00000C650000}"/>
    <cellStyle name="Normal 2 3 2 2 3 4 8" xfId="13565" xr:uid="{00000000-0005-0000-0000-00000D650000}"/>
    <cellStyle name="Normal 2 3 2 2 3 4 8 2" xfId="48783" xr:uid="{00000000-0005-0000-0000-00000E650000}"/>
    <cellStyle name="Normal 2 3 2 2 3 4 9" xfId="37962" xr:uid="{00000000-0005-0000-0000-00000F650000}"/>
    <cellStyle name="Normal 2 3 2 2 3 5" xfId="3811" xr:uid="{00000000-0005-0000-0000-000010650000}"/>
    <cellStyle name="Normal 2 3 2 2 3 5 2" xfId="8534" xr:uid="{00000000-0005-0000-0000-000011650000}"/>
    <cellStyle name="Normal 2 3 2 2 3 5 2 2" xfId="21159" xr:uid="{00000000-0005-0000-0000-000012650000}"/>
    <cellStyle name="Normal 2 3 2 2 3 5 2 2 2" xfId="56375" xr:uid="{00000000-0005-0000-0000-000013650000}"/>
    <cellStyle name="Normal 2 3 2 2 3 5 2 3" xfId="43778" xr:uid="{00000000-0005-0000-0000-000014650000}"/>
    <cellStyle name="Normal 2 3 2 2 3 5 2 4" xfId="33764" xr:uid="{00000000-0005-0000-0000-000015650000}"/>
    <cellStyle name="Normal 2 3 2 2 3 5 3" xfId="10315" xr:uid="{00000000-0005-0000-0000-000016650000}"/>
    <cellStyle name="Normal 2 3 2 2 3 5 3 2" xfId="22935" xr:uid="{00000000-0005-0000-0000-000017650000}"/>
    <cellStyle name="Normal 2 3 2 2 3 5 3 2 2" xfId="58151" xr:uid="{00000000-0005-0000-0000-000018650000}"/>
    <cellStyle name="Normal 2 3 2 2 3 5 3 3" xfId="45554" xr:uid="{00000000-0005-0000-0000-000019650000}"/>
    <cellStyle name="Normal 2 3 2 2 3 5 3 4" xfId="35540" xr:uid="{00000000-0005-0000-0000-00001A650000}"/>
    <cellStyle name="Normal 2 3 2 2 3 5 4" xfId="12110" xr:uid="{00000000-0005-0000-0000-00001B650000}"/>
    <cellStyle name="Normal 2 3 2 2 3 5 4 2" xfId="24711" xr:uid="{00000000-0005-0000-0000-00001C650000}"/>
    <cellStyle name="Normal 2 3 2 2 3 5 4 2 2" xfId="59927" xr:uid="{00000000-0005-0000-0000-00001D650000}"/>
    <cellStyle name="Normal 2 3 2 2 3 5 4 3" xfId="47330" xr:uid="{00000000-0005-0000-0000-00001E650000}"/>
    <cellStyle name="Normal 2 3 2 2 3 5 4 4" xfId="37316" xr:uid="{00000000-0005-0000-0000-00001F650000}"/>
    <cellStyle name="Normal 2 3 2 2 3 5 5" xfId="16475" xr:uid="{00000000-0005-0000-0000-000020650000}"/>
    <cellStyle name="Normal 2 3 2 2 3 5 5 2" xfId="51691" xr:uid="{00000000-0005-0000-0000-000021650000}"/>
    <cellStyle name="Normal 2 3 2 2 3 5 5 3" xfId="29080" xr:uid="{00000000-0005-0000-0000-000022650000}"/>
    <cellStyle name="Normal 2 3 2 2 3 5 6" xfId="14697" xr:uid="{00000000-0005-0000-0000-000023650000}"/>
    <cellStyle name="Normal 2 3 2 2 3 5 6 2" xfId="49915" xr:uid="{00000000-0005-0000-0000-000024650000}"/>
    <cellStyle name="Normal 2 3 2 2 3 5 7" xfId="39094" xr:uid="{00000000-0005-0000-0000-000025650000}"/>
    <cellStyle name="Normal 2 3 2 2 3 5 8" xfId="27304" xr:uid="{00000000-0005-0000-0000-000026650000}"/>
    <cellStyle name="Normal 2 3 2 2 3 6" xfId="4151" xr:uid="{00000000-0005-0000-0000-000027650000}"/>
    <cellStyle name="Normal 2 3 2 2 3 6 2" xfId="16797" xr:uid="{00000000-0005-0000-0000-000028650000}"/>
    <cellStyle name="Normal 2 3 2 2 3 6 2 2" xfId="52013" xr:uid="{00000000-0005-0000-0000-000029650000}"/>
    <cellStyle name="Normal 2 3 2 2 3 6 2 3" xfId="29402" xr:uid="{00000000-0005-0000-0000-00002A650000}"/>
    <cellStyle name="Normal 2 3 2 2 3 6 3" xfId="13243" xr:uid="{00000000-0005-0000-0000-00002B650000}"/>
    <cellStyle name="Normal 2 3 2 2 3 6 3 2" xfId="48461" xr:uid="{00000000-0005-0000-0000-00002C650000}"/>
    <cellStyle name="Normal 2 3 2 2 3 6 4" xfId="39416" xr:uid="{00000000-0005-0000-0000-00002D650000}"/>
    <cellStyle name="Normal 2 3 2 2 3 6 5" xfId="25850" xr:uid="{00000000-0005-0000-0000-00002E650000}"/>
    <cellStyle name="Normal 2 3 2 2 3 7" xfId="5621" xr:uid="{00000000-0005-0000-0000-00002F650000}"/>
    <cellStyle name="Normal 2 3 2 2 3 7 2" xfId="18251" xr:uid="{00000000-0005-0000-0000-000030650000}"/>
    <cellStyle name="Normal 2 3 2 2 3 7 2 2" xfId="53467" xr:uid="{00000000-0005-0000-0000-000031650000}"/>
    <cellStyle name="Normal 2 3 2 2 3 7 3" xfId="40870" xr:uid="{00000000-0005-0000-0000-000032650000}"/>
    <cellStyle name="Normal 2 3 2 2 3 7 4" xfId="30856" xr:uid="{00000000-0005-0000-0000-000033650000}"/>
    <cellStyle name="Normal 2 3 2 2 3 8" xfId="7080" xr:uid="{00000000-0005-0000-0000-000034650000}"/>
    <cellStyle name="Normal 2 3 2 2 3 8 2" xfId="19705" xr:uid="{00000000-0005-0000-0000-000035650000}"/>
    <cellStyle name="Normal 2 3 2 2 3 8 2 2" xfId="54921" xr:uid="{00000000-0005-0000-0000-000036650000}"/>
    <cellStyle name="Normal 2 3 2 2 3 8 3" xfId="42324" xr:uid="{00000000-0005-0000-0000-000037650000}"/>
    <cellStyle name="Normal 2 3 2 2 3 8 4" xfId="32310" xr:uid="{00000000-0005-0000-0000-000038650000}"/>
    <cellStyle name="Normal 2 3 2 2 3 9" xfId="8861" xr:uid="{00000000-0005-0000-0000-000039650000}"/>
    <cellStyle name="Normal 2 3 2 2 3 9 2" xfId="21481" xr:uid="{00000000-0005-0000-0000-00003A650000}"/>
    <cellStyle name="Normal 2 3 2 2 3 9 2 2" xfId="56697" xr:uid="{00000000-0005-0000-0000-00003B650000}"/>
    <cellStyle name="Normal 2 3 2 2 3 9 3" xfId="44100" xr:uid="{00000000-0005-0000-0000-00003C650000}"/>
    <cellStyle name="Normal 2 3 2 2 3 9 4" xfId="34086" xr:uid="{00000000-0005-0000-0000-00003D650000}"/>
    <cellStyle name="Normal 2 3 2 2 4" xfId="2991" xr:uid="{00000000-0005-0000-0000-00003E650000}"/>
    <cellStyle name="Normal 2 3 2 2 4 10" xfId="25366" xr:uid="{00000000-0005-0000-0000-00003F650000}"/>
    <cellStyle name="Normal 2 3 2 2 4 11" xfId="60901" xr:uid="{00000000-0005-0000-0000-000040650000}"/>
    <cellStyle name="Normal 2 3 2 2 4 2" xfId="4798" xr:uid="{00000000-0005-0000-0000-000041650000}"/>
    <cellStyle name="Normal 2 3 2 2 4 2 2" xfId="17444" xr:uid="{00000000-0005-0000-0000-000042650000}"/>
    <cellStyle name="Normal 2 3 2 2 4 2 2 2" xfId="52660" xr:uid="{00000000-0005-0000-0000-000043650000}"/>
    <cellStyle name="Normal 2 3 2 2 4 2 2 3" xfId="30049" xr:uid="{00000000-0005-0000-0000-000044650000}"/>
    <cellStyle name="Normal 2 3 2 2 4 2 3" xfId="13890" xr:uid="{00000000-0005-0000-0000-000045650000}"/>
    <cellStyle name="Normal 2 3 2 2 4 2 3 2" xfId="49108" xr:uid="{00000000-0005-0000-0000-000046650000}"/>
    <cellStyle name="Normal 2 3 2 2 4 2 4" xfId="40063" xr:uid="{00000000-0005-0000-0000-000047650000}"/>
    <cellStyle name="Normal 2 3 2 2 4 2 5" xfId="26497" xr:uid="{00000000-0005-0000-0000-000048650000}"/>
    <cellStyle name="Normal 2 3 2 2 4 3" xfId="6268" xr:uid="{00000000-0005-0000-0000-000049650000}"/>
    <cellStyle name="Normal 2 3 2 2 4 3 2" xfId="18898" xr:uid="{00000000-0005-0000-0000-00004A650000}"/>
    <cellStyle name="Normal 2 3 2 2 4 3 2 2" xfId="54114" xr:uid="{00000000-0005-0000-0000-00004B650000}"/>
    <cellStyle name="Normal 2 3 2 2 4 3 3" xfId="41517" xr:uid="{00000000-0005-0000-0000-00004C650000}"/>
    <cellStyle name="Normal 2 3 2 2 4 3 4" xfId="31503" xr:uid="{00000000-0005-0000-0000-00004D650000}"/>
    <cellStyle name="Normal 2 3 2 2 4 4" xfId="7727" xr:uid="{00000000-0005-0000-0000-00004E650000}"/>
    <cellStyle name="Normal 2 3 2 2 4 4 2" xfId="20352" xr:uid="{00000000-0005-0000-0000-00004F650000}"/>
    <cellStyle name="Normal 2 3 2 2 4 4 2 2" xfId="55568" xr:uid="{00000000-0005-0000-0000-000050650000}"/>
    <cellStyle name="Normal 2 3 2 2 4 4 3" xfId="42971" xr:uid="{00000000-0005-0000-0000-000051650000}"/>
    <cellStyle name="Normal 2 3 2 2 4 4 4" xfId="32957" xr:uid="{00000000-0005-0000-0000-000052650000}"/>
    <cellStyle name="Normal 2 3 2 2 4 5" xfId="9508" xr:uid="{00000000-0005-0000-0000-000053650000}"/>
    <cellStyle name="Normal 2 3 2 2 4 5 2" xfId="22128" xr:uid="{00000000-0005-0000-0000-000054650000}"/>
    <cellStyle name="Normal 2 3 2 2 4 5 2 2" xfId="57344" xr:uid="{00000000-0005-0000-0000-000055650000}"/>
    <cellStyle name="Normal 2 3 2 2 4 5 3" xfId="44747" xr:uid="{00000000-0005-0000-0000-000056650000}"/>
    <cellStyle name="Normal 2 3 2 2 4 5 4" xfId="34733" xr:uid="{00000000-0005-0000-0000-000057650000}"/>
    <cellStyle name="Normal 2 3 2 2 4 6" xfId="11301" xr:uid="{00000000-0005-0000-0000-000058650000}"/>
    <cellStyle name="Normal 2 3 2 2 4 6 2" xfId="23904" xr:uid="{00000000-0005-0000-0000-000059650000}"/>
    <cellStyle name="Normal 2 3 2 2 4 6 2 2" xfId="59120" xr:uid="{00000000-0005-0000-0000-00005A650000}"/>
    <cellStyle name="Normal 2 3 2 2 4 6 3" xfId="46523" xr:uid="{00000000-0005-0000-0000-00005B650000}"/>
    <cellStyle name="Normal 2 3 2 2 4 6 4" xfId="36509" xr:uid="{00000000-0005-0000-0000-00005C650000}"/>
    <cellStyle name="Normal 2 3 2 2 4 7" xfId="15668" xr:uid="{00000000-0005-0000-0000-00005D650000}"/>
    <cellStyle name="Normal 2 3 2 2 4 7 2" xfId="50884" xr:uid="{00000000-0005-0000-0000-00005E650000}"/>
    <cellStyle name="Normal 2 3 2 2 4 7 3" xfId="28273" xr:uid="{00000000-0005-0000-0000-00005F650000}"/>
    <cellStyle name="Normal 2 3 2 2 4 8" xfId="12759" xr:uid="{00000000-0005-0000-0000-000060650000}"/>
    <cellStyle name="Normal 2 3 2 2 4 8 2" xfId="47977" xr:uid="{00000000-0005-0000-0000-000061650000}"/>
    <cellStyle name="Normal 2 3 2 2 4 9" xfId="38287" xr:uid="{00000000-0005-0000-0000-000062650000}"/>
    <cellStyle name="Normal 2 3 2 2 5" xfId="2824" xr:uid="{00000000-0005-0000-0000-000063650000}"/>
    <cellStyle name="Normal 2 3 2 2 5 10" xfId="25211" xr:uid="{00000000-0005-0000-0000-000064650000}"/>
    <cellStyle name="Normal 2 3 2 2 5 11" xfId="60746" xr:uid="{00000000-0005-0000-0000-000065650000}"/>
    <cellStyle name="Normal 2 3 2 2 5 2" xfId="4643" xr:uid="{00000000-0005-0000-0000-000066650000}"/>
    <cellStyle name="Normal 2 3 2 2 5 2 2" xfId="17289" xr:uid="{00000000-0005-0000-0000-000067650000}"/>
    <cellStyle name="Normal 2 3 2 2 5 2 2 2" xfId="52505" xr:uid="{00000000-0005-0000-0000-000068650000}"/>
    <cellStyle name="Normal 2 3 2 2 5 2 2 3" xfId="29894" xr:uid="{00000000-0005-0000-0000-000069650000}"/>
    <cellStyle name="Normal 2 3 2 2 5 2 3" xfId="13735" xr:uid="{00000000-0005-0000-0000-00006A650000}"/>
    <cellStyle name="Normal 2 3 2 2 5 2 3 2" xfId="48953" xr:uid="{00000000-0005-0000-0000-00006B650000}"/>
    <cellStyle name="Normal 2 3 2 2 5 2 4" xfId="39908" xr:uid="{00000000-0005-0000-0000-00006C650000}"/>
    <cellStyle name="Normal 2 3 2 2 5 2 5" xfId="26342" xr:uid="{00000000-0005-0000-0000-00006D650000}"/>
    <cellStyle name="Normal 2 3 2 2 5 3" xfId="6113" xr:uid="{00000000-0005-0000-0000-00006E650000}"/>
    <cellStyle name="Normal 2 3 2 2 5 3 2" xfId="18743" xr:uid="{00000000-0005-0000-0000-00006F650000}"/>
    <cellStyle name="Normal 2 3 2 2 5 3 2 2" xfId="53959" xr:uid="{00000000-0005-0000-0000-000070650000}"/>
    <cellStyle name="Normal 2 3 2 2 5 3 3" xfId="41362" xr:uid="{00000000-0005-0000-0000-000071650000}"/>
    <cellStyle name="Normal 2 3 2 2 5 3 4" xfId="31348" xr:uid="{00000000-0005-0000-0000-000072650000}"/>
    <cellStyle name="Normal 2 3 2 2 5 4" xfId="7572" xr:uid="{00000000-0005-0000-0000-000073650000}"/>
    <cellStyle name="Normal 2 3 2 2 5 4 2" xfId="20197" xr:uid="{00000000-0005-0000-0000-000074650000}"/>
    <cellStyle name="Normal 2 3 2 2 5 4 2 2" xfId="55413" xr:uid="{00000000-0005-0000-0000-000075650000}"/>
    <cellStyle name="Normal 2 3 2 2 5 4 3" xfId="42816" xr:uid="{00000000-0005-0000-0000-000076650000}"/>
    <cellStyle name="Normal 2 3 2 2 5 4 4" xfId="32802" xr:uid="{00000000-0005-0000-0000-000077650000}"/>
    <cellStyle name="Normal 2 3 2 2 5 5" xfId="9353" xr:uid="{00000000-0005-0000-0000-000078650000}"/>
    <cellStyle name="Normal 2 3 2 2 5 5 2" xfId="21973" xr:uid="{00000000-0005-0000-0000-000079650000}"/>
    <cellStyle name="Normal 2 3 2 2 5 5 2 2" xfId="57189" xr:uid="{00000000-0005-0000-0000-00007A650000}"/>
    <cellStyle name="Normal 2 3 2 2 5 5 3" xfId="44592" xr:uid="{00000000-0005-0000-0000-00007B650000}"/>
    <cellStyle name="Normal 2 3 2 2 5 5 4" xfId="34578" xr:uid="{00000000-0005-0000-0000-00007C650000}"/>
    <cellStyle name="Normal 2 3 2 2 5 6" xfId="11146" xr:uid="{00000000-0005-0000-0000-00007D650000}"/>
    <cellStyle name="Normal 2 3 2 2 5 6 2" xfId="23749" xr:uid="{00000000-0005-0000-0000-00007E650000}"/>
    <cellStyle name="Normal 2 3 2 2 5 6 2 2" xfId="58965" xr:uid="{00000000-0005-0000-0000-00007F650000}"/>
    <cellStyle name="Normal 2 3 2 2 5 6 3" xfId="46368" xr:uid="{00000000-0005-0000-0000-000080650000}"/>
    <cellStyle name="Normal 2 3 2 2 5 6 4" xfId="36354" xr:uid="{00000000-0005-0000-0000-000081650000}"/>
    <cellStyle name="Normal 2 3 2 2 5 7" xfId="15513" xr:uid="{00000000-0005-0000-0000-000082650000}"/>
    <cellStyle name="Normal 2 3 2 2 5 7 2" xfId="50729" xr:uid="{00000000-0005-0000-0000-000083650000}"/>
    <cellStyle name="Normal 2 3 2 2 5 7 3" xfId="28118" xr:uid="{00000000-0005-0000-0000-000084650000}"/>
    <cellStyle name="Normal 2 3 2 2 5 8" xfId="12604" xr:uid="{00000000-0005-0000-0000-000085650000}"/>
    <cellStyle name="Normal 2 3 2 2 5 8 2" xfId="47822" xr:uid="{00000000-0005-0000-0000-000086650000}"/>
    <cellStyle name="Normal 2 3 2 2 5 9" xfId="38132" xr:uid="{00000000-0005-0000-0000-000087650000}"/>
    <cellStyle name="Normal 2 3 2 2 6" xfId="3334" xr:uid="{00000000-0005-0000-0000-000088650000}"/>
    <cellStyle name="Normal 2 3 2 2 6 10" xfId="26829" xr:uid="{00000000-0005-0000-0000-000089650000}"/>
    <cellStyle name="Normal 2 3 2 2 6 11" xfId="61233" xr:uid="{00000000-0005-0000-0000-00008A650000}"/>
    <cellStyle name="Normal 2 3 2 2 6 2" xfId="5130" xr:uid="{00000000-0005-0000-0000-00008B650000}"/>
    <cellStyle name="Normal 2 3 2 2 6 2 2" xfId="17776" xr:uid="{00000000-0005-0000-0000-00008C650000}"/>
    <cellStyle name="Normal 2 3 2 2 6 2 2 2" xfId="52992" xr:uid="{00000000-0005-0000-0000-00008D650000}"/>
    <cellStyle name="Normal 2 3 2 2 6 2 3" xfId="40395" xr:uid="{00000000-0005-0000-0000-00008E650000}"/>
    <cellStyle name="Normal 2 3 2 2 6 2 4" xfId="30381" xr:uid="{00000000-0005-0000-0000-00008F650000}"/>
    <cellStyle name="Normal 2 3 2 2 6 3" xfId="6600" xr:uid="{00000000-0005-0000-0000-000090650000}"/>
    <cellStyle name="Normal 2 3 2 2 6 3 2" xfId="19230" xr:uid="{00000000-0005-0000-0000-000091650000}"/>
    <cellStyle name="Normal 2 3 2 2 6 3 2 2" xfId="54446" xr:uid="{00000000-0005-0000-0000-000092650000}"/>
    <cellStyle name="Normal 2 3 2 2 6 3 3" xfId="41849" xr:uid="{00000000-0005-0000-0000-000093650000}"/>
    <cellStyle name="Normal 2 3 2 2 6 3 4" xfId="31835" xr:uid="{00000000-0005-0000-0000-000094650000}"/>
    <cellStyle name="Normal 2 3 2 2 6 4" xfId="8059" xr:uid="{00000000-0005-0000-0000-000095650000}"/>
    <cellStyle name="Normal 2 3 2 2 6 4 2" xfId="20684" xr:uid="{00000000-0005-0000-0000-000096650000}"/>
    <cellStyle name="Normal 2 3 2 2 6 4 2 2" xfId="55900" xr:uid="{00000000-0005-0000-0000-000097650000}"/>
    <cellStyle name="Normal 2 3 2 2 6 4 3" xfId="43303" xr:uid="{00000000-0005-0000-0000-000098650000}"/>
    <cellStyle name="Normal 2 3 2 2 6 4 4" xfId="33289" xr:uid="{00000000-0005-0000-0000-000099650000}"/>
    <cellStyle name="Normal 2 3 2 2 6 5" xfId="9840" xr:uid="{00000000-0005-0000-0000-00009A650000}"/>
    <cellStyle name="Normal 2 3 2 2 6 5 2" xfId="22460" xr:uid="{00000000-0005-0000-0000-00009B650000}"/>
    <cellStyle name="Normal 2 3 2 2 6 5 2 2" xfId="57676" xr:uid="{00000000-0005-0000-0000-00009C650000}"/>
    <cellStyle name="Normal 2 3 2 2 6 5 3" xfId="45079" xr:uid="{00000000-0005-0000-0000-00009D650000}"/>
    <cellStyle name="Normal 2 3 2 2 6 5 4" xfId="35065" xr:uid="{00000000-0005-0000-0000-00009E650000}"/>
    <cellStyle name="Normal 2 3 2 2 6 6" xfId="11633" xr:uid="{00000000-0005-0000-0000-00009F650000}"/>
    <cellStyle name="Normal 2 3 2 2 6 6 2" xfId="24236" xr:uid="{00000000-0005-0000-0000-0000A0650000}"/>
    <cellStyle name="Normal 2 3 2 2 6 6 2 2" xfId="59452" xr:uid="{00000000-0005-0000-0000-0000A1650000}"/>
    <cellStyle name="Normal 2 3 2 2 6 6 3" xfId="46855" xr:uid="{00000000-0005-0000-0000-0000A2650000}"/>
    <cellStyle name="Normal 2 3 2 2 6 6 4" xfId="36841" xr:uid="{00000000-0005-0000-0000-0000A3650000}"/>
    <cellStyle name="Normal 2 3 2 2 6 7" xfId="16000" xr:uid="{00000000-0005-0000-0000-0000A4650000}"/>
    <cellStyle name="Normal 2 3 2 2 6 7 2" xfId="51216" xr:uid="{00000000-0005-0000-0000-0000A5650000}"/>
    <cellStyle name="Normal 2 3 2 2 6 7 3" xfId="28605" xr:uid="{00000000-0005-0000-0000-0000A6650000}"/>
    <cellStyle name="Normal 2 3 2 2 6 8" xfId="14222" xr:uid="{00000000-0005-0000-0000-0000A7650000}"/>
    <cellStyle name="Normal 2 3 2 2 6 8 2" xfId="49440" xr:uid="{00000000-0005-0000-0000-0000A8650000}"/>
    <cellStyle name="Normal 2 3 2 2 6 9" xfId="38619" xr:uid="{00000000-0005-0000-0000-0000A9650000}"/>
    <cellStyle name="Normal 2 3 2 2 7" xfId="2494" xr:uid="{00000000-0005-0000-0000-0000AA650000}"/>
    <cellStyle name="Normal 2 3 2 2 7 10" xfId="26020" xr:uid="{00000000-0005-0000-0000-0000AB650000}"/>
    <cellStyle name="Normal 2 3 2 2 7 11" xfId="60424" xr:uid="{00000000-0005-0000-0000-0000AC650000}"/>
    <cellStyle name="Normal 2 3 2 2 7 2" xfId="4321" xr:uid="{00000000-0005-0000-0000-0000AD650000}"/>
    <cellStyle name="Normal 2 3 2 2 7 2 2" xfId="16967" xr:uid="{00000000-0005-0000-0000-0000AE650000}"/>
    <cellStyle name="Normal 2 3 2 2 7 2 2 2" xfId="52183" xr:uid="{00000000-0005-0000-0000-0000AF650000}"/>
    <cellStyle name="Normal 2 3 2 2 7 2 3" xfId="39586" xr:uid="{00000000-0005-0000-0000-0000B0650000}"/>
    <cellStyle name="Normal 2 3 2 2 7 2 4" xfId="29572" xr:uid="{00000000-0005-0000-0000-0000B1650000}"/>
    <cellStyle name="Normal 2 3 2 2 7 3" xfId="5791" xr:uid="{00000000-0005-0000-0000-0000B2650000}"/>
    <cellStyle name="Normal 2 3 2 2 7 3 2" xfId="18421" xr:uid="{00000000-0005-0000-0000-0000B3650000}"/>
    <cellStyle name="Normal 2 3 2 2 7 3 2 2" xfId="53637" xr:uid="{00000000-0005-0000-0000-0000B4650000}"/>
    <cellStyle name="Normal 2 3 2 2 7 3 3" xfId="41040" xr:uid="{00000000-0005-0000-0000-0000B5650000}"/>
    <cellStyle name="Normal 2 3 2 2 7 3 4" xfId="31026" xr:uid="{00000000-0005-0000-0000-0000B6650000}"/>
    <cellStyle name="Normal 2 3 2 2 7 4" xfId="7250" xr:uid="{00000000-0005-0000-0000-0000B7650000}"/>
    <cellStyle name="Normal 2 3 2 2 7 4 2" xfId="19875" xr:uid="{00000000-0005-0000-0000-0000B8650000}"/>
    <cellStyle name="Normal 2 3 2 2 7 4 2 2" xfId="55091" xr:uid="{00000000-0005-0000-0000-0000B9650000}"/>
    <cellStyle name="Normal 2 3 2 2 7 4 3" xfId="42494" xr:uid="{00000000-0005-0000-0000-0000BA650000}"/>
    <cellStyle name="Normal 2 3 2 2 7 4 4" xfId="32480" xr:uid="{00000000-0005-0000-0000-0000BB650000}"/>
    <cellStyle name="Normal 2 3 2 2 7 5" xfId="9031" xr:uid="{00000000-0005-0000-0000-0000BC650000}"/>
    <cellStyle name="Normal 2 3 2 2 7 5 2" xfId="21651" xr:uid="{00000000-0005-0000-0000-0000BD650000}"/>
    <cellStyle name="Normal 2 3 2 2 7 5 2 2" xfId="56867" xr:uid="{00000000-0005-0000-0000-0000BE650000}"/>
    <cellStyle name="Normal 2 3 2 2 7 5 3" xfId="44270" xr:uid="{00000000-0005-0000-0000-0000BF650000}"/>
    <cellStyle name="Normal 2 3 2 2 7 5 4" xfId="34256" xr:uid="{00000000-0005-0000-0000-0000C0650000}"/>
    <cellStyle name="Normal 2 3 2 2 7 6" xfId="10824" xr:uid="{00000000-0005-0000-0000-0000C1650000}"/>
    <cellStyle name="Normal 2 3 2 2 7 6 2" xfId="23427" xr:uid="{00000000-0005-0000-0000-0000C2650000}"/>
    <cellStyle name="Normal 2 3 2 2 7 6 2 2" xfId="58643" xr:uid="{00000000-0005-0000-0000-0000C3650000}"/>
    <cellStyle name="Normal 2 3 2 2 7 6 3" xfId="46046" xr:uid="{00000000-0005-0000-0000-0000C4650000}"/>
    <cellStyle name="Normal 2 3 2 2 7 6 4" xfId="36032" xr:uid="{00000000-0005-0000-0000-0000C5650000}"/>
    <cellStyle name="Normal 2 3 2 2 7 7" xfId="15191" xr:uid="{00000000-0005-0000-0000-0000C6650000}"/>
    <cellStyle name="Normal 2 3 2 2 7 7 2" xfId="50407" xr:uid="{00000000-0005-0000-0000-0000C7650000}"/>
    <cellStyle name="Normal 2 3 2 2 7 7 3" xfId="27796" xr:uid="{00000000-0005-0000-0000-0000C8650000}"/>
    <cellStyle name="Normal 2 3 2 2 7 8" xfId="13413" xr:uid="{00000000-0005-0000-0000-0000C9650000}"/>
    <cellStyle name="Normal 2 3 2 2 7 8 2" xfId="48631" xr:uid="{00000000-0005-0000-0000-0000CA650000}"/>
    <cellStyle name="Normal 2 3 2 2 7 9" xfId="37810" xr:uid="{00000000-0005-0000-0000-0000CB650000}"/>
    <cellStyle name="Normal 2 3 2 2 8" xfId="3658" xr:uid="{00000000-0005-0000-0000-0000CC650000}"/>
    <cellStyle name="Normal 2 3 2 2 8 2" xfId="8382" xr:uid="{00000000-0005-0000-0000-0000CD650000}"/>
    <cellStyle name="Normal 2 3 2 2 8 2 2" xfId="21007" xr:uid="{00000000-0005-0000-0000-0000CE650000}"/>
    <cellStyle name="Normal 2 3 2 2 8 2 2 2" xfId="56223" xr:uid="{00000000-0005-0000-0000-0000CF650000}"/>
    <cellStyle name="Normal 2 3 2 2 8 2 3" xfId="43626" xr:uid="{00000000-0005-0000-0000-0000D0650000}"/>
    <cellStyle name="Normal 2 3 2 2 8 2 4" xfId="33612" xr:uid="{00000000-0005-0000-0000-0000D1650000}"/>
    <cellStyle name="Normal 2 3 2 2 8 3" xfId="10163" xr:uid="{00000000-0005-0000-0000-0000D2650000}"/>
    <cellStyle name="Normal 2 3 2 2 8 3 2" xfId="22783" xr:uid="{00000000-0005-0000-0000-0000D3650000}"/>
    <cellStyle name="Normal 2 3 2 2 8 3 2 2" xfId="57999" xr:uid="{00000000-0005-0000-0000-0000D4650000}"/>
    <cellStyle name="Normal 2 3 2 2 8 3 3" xfId="45402" xr:uid="{00000000-0005-0000-0000-0000D5650000}"/>
    <cellStyle name="Normal 2 3 2 2 8 3 4" xfId="35388" xr:uid="{00000000-0005-0000-0000-0000D6650000}"/>
    <cellStyle name="Normal 2 3 2 2 8 4" xfId="11958" xr:uid="{00000000-0005-0000-0000-0000D7650000}"/>
    <cellStyle name="Normal 2 3 2 2 8 4 2" xfId="24559" xr:uid="{00000000-0005-0000-0000-0000D8650000}"/>
    <cellStyle name="Normal 2 3 2 2 8 4 2 2" xfId="59775" xr:uid="{00000000-0005-0000-0000-0000D9650000}"/>
    <cellStyle name="Normal 2 3 2 2 8 4 3" xfId="47178" xr:uid="{00000000-0005-0000-0000-0000DA650000}"/>
    <cellStyle name="Normal 2 3 2 2 8 4 4" xfId="37164" xr:uid="{00000000-0005-0000-0000-0000DB650000}"/>
    <cellStyle name="Normal 2 3 2 2 8 5" xfId="16323" xr:uid="{00000000-0005-0000-0000-0000DC650000}"/>
    <cellStyle name="Normal 2 3 2 2 8 5 2" xfId="51539" xr:uid="{00000000-0005-0000-0000-0000DD650000}"/>
    <cellStyle name="Normal 2 3 2 2 8 5 3" xfId="28928" xr:uid="{00000000-0005-0000-0000-0000DE650000}"/>
    <cellStyle name="Normal 2 3 2 2 8 6" xfId="14545" xr:uid="{00000000-0005-0000-0000-0000DF650000}"/>
    <cellStyle name="Normal 2 3 2 2 8 6 2" xfId="49763" xr:uid="{00000000-0005-0000-0000-0000E0650000}"/>
    <cellStyle name="Normal 2 3 2 2 8 7" xfId="38942" xr:uid="{00000000-0005-0000-0000-0000E1650000}"/>
    <cellStyle name="Normal 2 3 2 2 8 8" xfId="27152" xr:uid="{00000000-0005-0000-0000-0000E2650000}"/>
    <cellStyle name="Normal 2 3 2 2 9" xfId="3988" xr:uid="{00000000-0005-0000-0000-0000E3650000}"/>
    <cellStyle name="Normal 2 3 2 2 9 2" xfId="16645" xr:uid="{00000000-0005-0000-0000-0000E4650000}"/>
    <cellStyle name="Normal 2 3 2 2 9 2 2" xfId="51861" xr:uid="{00000000-0005-0000-0000-0000E5650000}"/>
    <cellStyle name="Normal 2 3 2 2 9 2 3" xfId="29250" xr:uid="{00000000-0005-0000-0000-0000E6650000}"/>
    <cellStyle name="Normal 2 3 2 2 9 3" xfId="13091" xr:uid="{00000000-0005-0000-0000-0000E7650000}"/>
    <cellStyle name="Normal 2 3 2 2 9 3 2" xfId="48309" xr:uid="{00000000-0005-0000-0000-0000E8650000}"/>
    <cellStyle name="Normal 2 3 2 2 9 4" xfId="39264" xr:uid="{00000000-0005-0000-0000-0000E9650000}"/>
    <cellStyle name="Normal 2 3 2 2 9 5" xfId="25698" xr:uid="{00000000-0005-0000-0000-0000EA650000}"/>
    <cellStyle name="Normal 2 3 2 2_District Target Attainment" xfId="1147" xr:uid="{00000000-0005-0000-0000-0000EB650000}"/>
    <cellStyle name="Normal 2 3 2 3" xfId="1148" xr:uid="{00000000-0005-0000-0000-0000EC650000}"/>
    <cellStyle name="Normal 2 3 2 3 2" xfId="1149" xr:uid="{00000000-0005-0000-0000-0000ED650000}"/>
    <cellStyle name="Normal 2 3 2 3_District Target Attainment" xfId="1150" xr:uid="{00000000-0005-0000-0000-0000EE650000}"/>
    <cellStyle name="Normal 2 3 2 4" xfId="1151" xr:uid="{00000000-0005-0000-0000-0000EF650000}"/>
    <cellStyle name="Normal 2 3 2 4 2" xfId="1152" xr:uid="{00000000-0005-0000-0000-0000F0650000}"/>
    <cellStyle name="Normal 2 3 2 4_District Target Attainment" xfId="1153" xr:uid="{00000000-0005-0000-0000-0000F1650000}"/>
    <cellStyle name="Normal 2 3 2 5" xfId="1154" xr:uid="{00000000-0005-0000-0000-0000F2650000}"/>
    <cellStyle name="Normal 2 3 2 5 2" xfId="1155" xr:uid="{00000000-0005-0000-0000-0000F3650000}"/>
    <cellStyle name="Normal 2 3 2 5_District Target Attainment" xfId="1156" xr:uid="{00000000-0005-0000-0000-0000F4650000}"/>
    <cellStyle name="Normal 2 3 2 6" xfId="1157" xr:uid="{00000000-0005-0000-0000-0000F5650000}"/>
    <cellStyle name="Normal 2 3 2 7" xfId="1158" xr:uid="{00000000-0005-0000-0000-0000F6650000}"/>
    <cellStyle name="Normal 2 3 2 8" xfId="1159" xr:uid="{00000000-0005-0000-0000-0000F7650000}"/>
    <cellStyle name="Normal 2 3 2 9" xfId="1160" xr:uid="{00000000-0005-0000-0000-0000F8650000}"/>
    <cellStyle name="Normal 2 3 2_District Target Attainment" xfId="1161" xr:uid="{00000000-0005-0000-0000-0000F9650000}"/>
    <cellStyle name="Normal 2 3 3" xfId="1162" xr:uid="{00000000-0005-0000-0000-0000FA650000}"/>
    <cellStyle name="Normal 2 3 3 10" xfId="3659" xr:uid="{00000000-0005-0000-0000-0000FB650000}"/>
    <cellStyle name="Normal 2 3 3 10 2" xfId="8383" xr:uid="{00000000-0005-0000-0000-0000FC650000}"/>
    <cellStyle name="Normal 2 3 3 10 2 2" xfId="21008" xr:uid="{00000000-0005-0000-0000-0000FD650000}"/>
    <cellStyle name="Normal 2 3 3 10 2 2 2" xfId="56224" xr:uid="{00000000-0005-0000-0000-0000FE650000}"/>
    <cellStyle name="Normal 2 3 3 10 2 3" xfId="43627" xr:uid="{00000000-0005-0000-0000-0000FF650000}"/>
    <cellStyle name="Normal 2 3 3 10 2 4" xfId="33613" xr:uid="{00000000-0005-0000-0000-000000660000}"/>
    <cellStyle name="Normal 2 3 3 10 3" xfId="10164" xr:uid="{00000000-0005-0000-0000-000001660000}"/>
    <cellStyle name="Normal 2 3 3 10 3 2" xfId="22784" xr:uid="{00000000-0005-0000-0000-000002660000}"/>
    <cellStyle name="Normal 2 3 3 10 3 2 2" xfId="58000" xr:uid="{00000000-0005-0000-0000-000003660000}"/>
    <cellStyle name="Normal 2 3 3 10 3 3" xfId="45403" xr:uid="{00000000-0005-0000-0000-000004660000}"/>
    <cellStyle name="Normal 2 3 3 10 3 4" xfId="35389" xr:uid="{00000000-0005-0000-0000-000005660000}"/>
    <cellStyle name="Normal 2 3 3 10 4" xfId="11959" xr:uid="{00000000-0005-0000-0000-000006660000}"/>
    <cellStyle name="Normal 2 3 3 10 4 2" xfId="24560" xr:uid="{00000000-0005-0000-0000-000007660000}"/>
    <cellStyle name="Normal 2 3 3 10 4 2 2" xfId="59776" xr:uid="{00000000-0005-0000-0000-000008660000}"/>
    <cellStyle name="Normal 2 3 3 10 4 3" xfId="47179" xr:uid="{00000000-0005-0000-0000-000009660000}"/>
    <cellStyle name="Normal 2 3 3 10 4 4" xfId="37165" xr:uid="{00000000-0005-0000-0000-00000A660000}"/>
    <cellStyle name="Normal 2 3 3 10 5" xfId="16324" xr:uid="{00000000-0005-0000-0000-00000B660000}"/>
    <cellStyle name="Normal 2 3 3 10 5 2" xfId="51540" xr:uid="{00000000-0005-0000-0000-00000C660000}"/>
    <cellStyle name="Normal 2 3 3 10 5 3" xfId="28929" xr:uid="{00000000-0005-0000-0000-00000D660000}"/>
    <cellStyle name="Normal 2 3 3 10 6" xfId="14546" xr:uid="{00000000-0005-0000-0000-00000E660000}"/>
    <cellStyle name="Normal 2 3 3 10 6 2" xfId="49764" xr:uid="{00000000-0005-0000-0000-00000F660000}"/>
    <cellStyle name="Normal 2 3 3 10 7" xfId="38943" xr:uid="{00000000-0005-0000-0000-000010660000}"/>
    <cellStyle name="Normal 2 3 3 10 8" xfId="27153" xr:uid="{00000000-0005-0000-0000-000011660000}"/>
    <cellStyle name="Normal 2 3 3 11" xfId="3991" xr:uid="{00000000-0005-0000-0000-000012660000}"/>
    <cellStyle name="Normal 2 3 3 11 2" xfId="16646" xr:uid="{00000000-0005-0000-0000-000013660000}"/>
    <cellStyle name="Normal 2 3 3 11 2 2" xfId="51862" xr:uid="{00000000-0005-0000-0000-000014660000}"/>
    <cellStyle name="Normal 2 3 3 11 2 3" xfId="29251" xr:uid="{00000000-0005-0000-0000-000015660000}"/>
    <cellStyle name="Normal 2 3 3 11 3" xfId="13092" xr:uid="{00000000-0005-0000-0000-000016660000}"/>
    <cellStyle name="Normal 2 3 3 11 3 2" xfId="48310" xr:uid="{00000000-0005-0000-0000-000017660000}"/>
    <cellStyle name="Normal 2 3 3 11 4" xfId="39265" xr:uid="{00000000-0005-0000-0000-000018660000}"/>
    <cellStyle name="Normal 2 3 3 11 5" xfId="25699" xr:uid="{00000000-0005-0000-0000-000019660000}"/>
    <cellStyle name="Normal 2 3 3 12" xfId="5470" xr:uid="{00000000-0005-0000-0000-00001A660000}"/>
    <cellStyle name="Normal 2 3 3 12 2" xfId="18100" xr:uid="{00000000-0005-0000-0000-00001B660000}"/>
    <cellStyle name="Normal 2 3 3 12 2 2" xfId="53316" xr:uid="{00000000-0005-0000-0000-00001C660000}"/>
    <cellStyle name="Normal 2 3 3 12 3" xfId="40719" xr:uid="{00000000-0005-0000-0000-00001D660000}"/>
    <cellStyle name="Normal 2 3 3 12 4" xfId="30705" xr:uid="{00000000-0005-0000-0000-00001E660000}"/>
    <cellStyle name="Normal 2 3 3 13" xfId="6926" xr:uid="{00000000-0005-0000-0000-00001F660000}"/>
    <cellStyle name="Normal 2 3 3 13 2" xfId="19554" xr:uid="{00000000-0005-0000-0000-000020660000}"/>
    <cellStyle name="Normal 2 3 3 13 2 2" xfId="54770" xr:uid="{00000000-0005-0000-0000-000021660000}"/>
    <cellStyle name="Normal 2 3 3 13 3" xfId="42173" xr:uid="{00000000-0005-0000-0000-000022660000}"/>
    <cellStyle name="Normal 2 3 3 13 4" xfId="32159" xr:uid="{00000000-0005-0000-0000-000023660000}"/>
    <cellStyle name="Normal 2 3 3 14" xfId="8708" xr:uid="{00000000-0005-0000-0000-000024660000}"/>
    <cellStyle name="Normal 2 3 3 14 2" xfId="21330" xr:uid="{00000000-0005-0000-0000-000025660000}"/>
    <cellStyle name="Normal 2 3 3 14 2 2" xfId="56546" xr:uid="{00000000-0005-0000-0000-000026660000}"/>
    <cellStyle name="Normal 2 3 3 14 3" xfId="43949" xr:uid="{00000000-0005-0000-0000-000027660000}"/>
    <cellStyle name="Normal 2 3 3 14 4" xfId="33935" xr:uid="{00000000-0005-0000-0000-000028660000}"/>
    <cellStyle name="Normal 2 3 3 15" xfId="10589" xr:uid="{00000000-0005-0000-0000-000029660000}"/>
    <cellStyle name="Normal 2 3 3 15 2" xfId="23200" xr:uid="{00000000-0005-0000-0000-00002A660000}"/>
    <cellStyle name="Normal 2 3 3 15 2 2" xfId="58416" xr:uid="{00000000-0005-0000-0000-00002B660000}"/>
    <cellStyle name="Normal 2 3 3 15 3" xfId="45819" xr:uid="{00000000-0005-0000-0000-00002C660000}"/>
    <cellStyle name="Normal 2 3 3 15 4" xfId="35805" xr:uid="{00000000-0005-0000-0000-00002D660000}"/>
    <cellStyle name="Normal 2 3 3 16" xfId="14869" xr:uid="{00000000-0005-0000-0000-00002E660000}"/>
    <cellStyle name="Normal 2 3 3 16 2" xfId="50086" xr:uid="{00000000-0005-0000-0000-00002F660000}"/>
    <cellStyle name="Normal 2 3 3 16 3" xfId="27475" xr:uid="{00000000-0005-0000-0000-000030660000}"/>
    <cellStyle name="Normal 2 3 3 17" xfId="12283" xr:uid="{00000000-0005-0000-0000-000031660000}"/>
    <cellStyle name="Normal 2 3 3 17 2" xfId="47501" xr:uid="{00000000-0005-0000-0000-000032660000}"/>
    <cellStyle name="Normal 2 3 3 18" xfId="37488" xr:uid="{00000000-0005-0000-0000-000033660000}"/>
    <cellStyle name="Normal 2 3 3 19" xfId="24890" xr:uid="{00000000-0005-0000-0000-000034660000}"/>
    <cellStyle name="Normal 2 3 3 2" xfId="1163" xr:uid="{00000000-0005-0000-0000-000035660000}"/>
    <cellStyle name="Normal 2 3 3 2 10" xfId="5471" xr:uid="{00000000-0005-0000-0000-000036660000}"/>
    <cellStyle name="Normal 2 3 3 2 10 2" xfId="18101" xr:uid="{00000000-0005-0000-0000-000037660000}"/>
    <cellStyle name="Normal 2 3 3 2 10 2 2" xfId="53317" xr:uid="{00000000-0005-0000-0000-000038660000}"/>
    <cellStyle name="Normal 2 3 3 2 10 3" xfId="40720" xr:uid="{00000000-0005-0000-0000-000039660000}"/>
    <cellStyle name="Normal 2 3 3 2 10 4" xfId="30706" xr:uid="{00000000-0005-0000-0000-00003A660000}"/>
    <cellStyle name="Normal 2 3 3 2 11" xfId="6927" xr:uid="{00000000-0005-0000-0000-00003B660000}"/>
    <cellStyle name="Normal 2 3 3 2 11 2" xfId="19555" xr:uid="{00000000-0005-0000-0000-00003C660000}"/>
    <cellStyle name="Normal 2 3 3 2 11 2 2" xfId="54771" xr:uid="{00000000-0005-0000-0000-00003D660000}"/>
    <cellStyle name="Normal 2 3 3 2 11 3" xfId="42174" xr:uid="{00000000-0005-0000-0000-00003E660000}"/>
    <cellStyle name="Normal 2 3 3 2 11 4" xfId="32160" xr:uid="{00000000-0005-0000-0000-00003F660000}"/>
    <cellStyle name="Normal 2 3 3 2 12" xfId="8709" xr:uid="{00000000-0005-0000-0000-000040660000}"/>
    <cellStyle name="Normal 2 3 3 2 12 2" xfId="21331" xr:uid="{00000000-0005-0000-0000-000041660000}"/>
    <cellStyle name="Normal 2 3 3 2 12 2 2" xfId="56547" xr:uid="{00000000-0005-0000-0000-000042660000}"/>
    <cellStyle name="Normal 2 3 3 2 12 3" xfId="43950" xr:uid="{00000000-0005-0000-0000-000043660000}"/>
    <cellStyle name="Normal 2 3 3 2 12 4" xfId="33936" xr:uid="{00000000-0005-0000-0000-000044660000}"/>
    <cellStyle name="Normal 2 3 3 2 13" xfId="10590" xr:uid="{00000000-0005-0000-0000-000045660000}"/>
    <cellStyle name="Normal 2 3 3 2 13 2" xfId="23201" xr:uid="{00000000-0005-0000-0000-000046660000}"/>
    <cellStyle name="Normal 2 3 3 2 13 2 2" xfId="58417" xr:uid="{00000000-0005-0000-0000-000047660000}"/>
    <cellStyle name="Normal 2 3 3 2 13 3" xfId="45820" xr:uid="{00000000-0005-0000-0000-000048660000}"/>
    <cellStyle name="Normal 2 3 3 2 13 4" xfId="35806" xr:uid="{00000000-0005-0000-0000-000049660000}"/>
    <cellStyle name="Normal 2 3 3 2 14" xfId="14870" xr:uid="{00000000-0005-0000-0000-00004A660000}"/>
    <cellStyle name="Normal 2 3 3 2 14 2" xfId="50087" xr:uid="{00000000-0005-0000-0000-00004B660000}"/>
    <cellStyle name="Normal 2 3 3 2 14 3" xfId="27476" xr:uid="{00000000-0005-0000-0000-00004C660000}"/>
    <cellStyle name="Normal 2 3 3 2 15" xfId="12284" xr:uid="{00000000-0005-0000-0000-00004D660000}"/>
    <cellStyle name="Normal 2 3 3 2 15 2" xfId="47502" xr:uid="{00000000-0005-0000-0000-00004E660000}"/>
    <cellStyle name="Normal 2 3 3 2 16" xfId="37489" xr:uid="{00000000-0005-0000-0000-00004F660000}"/>
    <cellStyle name="Normal 2 3 3 2 17" xfId="24891" xr:uid="{00000000-0005-0000-0000-000050660000}"/>
    <cellStyle name="Normal 2 3 3 2 18" xfId="60104" xr:uid="{00000000-0005-0000-0000-000051660000}"/>
    <cellStyle name="Normal 2 3 3 2 2" xfId="1164" xr:uid="{00000000-0005-0000-0000-000052660000}"/>
    <cellStyle name="Normal 2 3 3 2 2 10" xfId="7001" xr:uid="{00000000-0005-0000-0000-000053660000}"/>
    <cellStyle name="Normal 2 3 3 2 2 10 2" xfId="19627" xr:uid="{00000000-0005-0000-0000-000054660000}"/>
    <cellStyle name="Normal 2 3 3 2 2 10 2 2" xfId="54843" xr:uid="{00000000-0005-0000-0000-000055660000}"/>
    <cellStyle name="Normal 2 3 3 2 2 10 3" xfId="42246" xr:uid="{00000000-0005-0000-0000-000056660000}"/>
    <cellStyle name="Normal 2 3 3 2 2 10 4" xfId="32232" xr:uid="{00000000-0005-0000-0000-000057660000}"/>
    <cellStyle name="Normal 2 3 3 2 2 11" xfId="8782" xr:uid="{00000000-0005-0000-0000-000058660000}"/>
    <cellStyle name="Normal 2 3 3 2 2 11 2" xfId="21403" xr:uid="{00000000-0005-0000-0000-000059660000}"/>
    <cellStyle name="Normal 2 3 3 2 2 11 2 2" xfId="56619" xr:uid="{00000000-0005-0000-0000-00005A660000}"/>
    <cellStyle name="Normal 2 3 3 2 2 11 3" xfId="44022" xr:uid="{00000000-0005-0000-0000-00005B660000}"/>
    <cellStyle name="Normal 2 3 3 2 2 11 4" xfId="34008" xr:uid="{00000000-0005-0000-0000-00005C660000}"/>
    <cellStyle name="Normal 2 3 3 2 2 12" xfId="10591" xr:uid="{00000000-0005-0000-0000-00005D660000}"/>
    <cellStyle name="Normal 2 3 3 2 2 12 2" xfId="23202" xr:uid="{00000000-0005-0000-0000-00005E660000}"/>
    <cellStyle name="Normal 2 3 3 2 2 12 2 2" xfId="58418" xr:uid="{00000000-0005-0000-0000-00005F660000}"/>
    <cellStyle name="Normal 2 3 3 2 2 12 3" xfId="45821" xr:uid="{00000000-0005-0000-0000-000060660000}"/>
    <cellStyle name="Normal 2 3 3 2 2 12 4" xfId="35807" xr:uid="{00000000-0005-0000-0000-000061660000}"/>
    <cellStyle name="Normal 2 3 3 2 2 13" xfId="14942" xr:uid="{00000000-0005-0000-0000-000062660000}"/>
    <cellStyle name="Normal 2 3 3 2 2 13 2" xfId="50159" xr:uid="{00000000-0005-0000-0000-000063660000}"/>
    <cellStyle name="Normal 2 3 3 2 2 13 3" xfId="27548" xr:uid="{00000000-0005-0000-0000-000064660000}"/>
    <cellStyle name="Normal 2 3 3 2 2 14" xfId="12356" xr:uid="{00000000-0005-0000-0000-000065660000}"/>
    <cellStyle name="Normal 2 3 3 2 2 14 2" xfId="47574" xr:uid="{00000000-0005-0000-0000-000066660000}"/>
    <cellStyle name="Normal 2 3 3 2 2 15" xfId="37561" xr:uid="{00000000-0005-0000-0000-000067660000}"/>
    <cellStyle name="Normal 2 3 3 2 2 16" xfId="24963" xr:uid="{00000000-0005-0000-0000-000068660000}"/>
    <cellStyle name="Normal 2 3 3 2 2 17" xfId="60176" xr:uid="{00000000-0005-0000-0000-000069660000}"/>
    <cellStyle name="Normal 2 3 3 2 2 2" xfId="1165" xr:uid="{00000000-0005-0000-0000-00006A660000}"/>
    <cellStyle name="Normal 2 3 3 2 2 2 10" xfId="10592" xr:uid="{00000000-0005-0000-0000-00006B660000}"/>
    <cellStyle name="Normal 2 3 3 2 2 2 10 2" xfId="23203" xr:uid="{00000000-0005-0000-0000-00006C660000}"/>
    <cellStyle name="Normal 2 3 3 2 2 2 10 2 2" xfId="58419" xr:uid="{00000000-0005-0000-0000-00006D660000}"/>
    <cellStyle name="Normal 2 3 3 2 2 2 10 3" xfId="45822" xr:uid="{00000000-0005-0000-0000-00006E660000}"/>
    <cellStyle name="Normal 2 3 3 2 2 2 10 4" xfId="35808" xr:uid="{00000000-0005-0000-0000-00006F660000}"/>
    <cellStyle name="Normal 2 3 3 2 2 2 11" xfId="15097" xr:uid="{00000000-0005-0000-0000-000070660000}"/>
    <cellStyle name="Normal 2 3 3 2 2 2 11 2" xfId="50313" xr:uid="{00000000-0005-0000-0000-000071660000}"/>
    <cellStyle name="Normal 2 3 3 2 2 2 11 3" xfId="27702" xr:uid="{00000000-0005-0000-0000-000072660000}"/>
    <cellStyle name="Normal 2 3 3 2 2 2 12" xfId="12510" xr:uid="{00000000-0005-0000-0000-000073660000}"/>
    <cellStyle name="Normal 2 3 3 2 2 2 12 2" xfId="47728" xr:uid="{00000000-0005-0000-0000-000074660000}"/>
    <cellStyle name="Normal 2 3 3 2 2 2 13" xfId="37716" xr:uid="{00000000-0005-0000-0000-000075660000}"/>
    <cellStyle name="Normal 2 3 3 2 2 2 14" xfId="25117" xr:uid="{00000000-0005-0000-0000-000076660000}"/>
    <cellStyle name="Normal 2 3 3 2 2 2 15" xfId="60330" xr:uid="{00000000-0005-0000-0000-000077660000}"/>
    <cellStyle name="Normal 2 3 3 2 2 2 2" xfId="3233" xr:uid="{00000000-0005-0000-0000-000078660000}"/>
    <cellStyle name="Normal 2 3 3 2 2 2 2 10" xfId="25601" xr:uid="{00000000-0005-0000-0000-000079660000}"/>
    <cellStyle name="Normal 2 3 3 2 2 2 2 11" xfId="61136" xr:uid="{00000000-0005-0000-0000-00007A660000}"/>
    <cellStyle name="Normal 2 3 3 2 2 2 2 2" xfId="5033" xr:uid="{00000000-0005-0000-0000-00007B660000}"/>
    <cellStyle name="Normal 2 3 3 2 2 2 2 2 2" xfId="17679" xr:uid="{00000000-0005-0000-0000-00007C660000}"/>
    <cellStyle name="Normal 2 3 3 2 2 2 2 2 2 2" xfId="52895" xr:uid="{00000000-0005-0000-0000-00007D660000}"/>
    <cellStyle name="Normal 2 3 3 2 2 2 2 2 2 3" xfId="30284" xr:uid="{00000000-0005-0000-0000-00007E660000}"/>
    <cellStyle name="Normal 2 3 3 2 2 2 2 2 3" xfId="14125" xr:uid="{00000000-0005-0000-0000-00007F660000}"/>
    <cellStyle name="Normal 2 3 3 2 2 2 2 2 3 2" xfId="49343" xr:uid="{00000000-0005-0000-0000-000080660000}"/>
    <cellStyle name="Normal 2 3 3 2 2 2 2 2 4" xfId="40298" xr:uid="{00000000-0005-0000-0000-000081660000}"/>
    <cellStyle name="Normal 2 3 3 2 2 2 2 2 5" xfId="26732" xr:uid="{00000000-0005-0000-0000-000082660000}"/>
    <cellStyle name="Normal 2 3 3 2 2 2 2 3" xfId="6503" xr:uid="{00000000-0005-0000-0000-000083660000}"/>
    <cellStyle name="Normal 2 3 3 2 2 2 2 3 2" xfId="19133" xr:uid="{00000000-0005-0000-0000-000084660000}"/>
    <cellStyle name="Normal 2 3 3 2 2 2 2 3 2 2" xfId="54349" xr:uid="{00000000-0005-0000-0000-000085660000}"/>
    <cellStyle name="Normal 2 3 3 2 2 2 2 3 3" xfId="41752" xr:uid="{00000000-0005-0000-0000-000086660000}"/>
    <cellStyle name="Normal 2 3 3 2 2 2 2 3 4" xfId="31738" xr:uid="{00000000-0005-0000-0000-000087660000}"/>
    <cellStyle name="Normal 2 3 3 2 2 2 2 4" xfId="7962" xr:uid="{00000000-0005-0000-0000-000088660000}"/>
    <cellStyle name="Normal 2 3 3 2 2 2 2 4 2" xfId="20587" xr:uid="{00000000-0005-0000-0000-000089660000}"/>
    <cellStyle name="Normal 2 3 3 2 2 2 2 4 2 2" xfId="55803" xr:uid="{00000000-0005-0000-0000-00008A660000}"/>
    <cellStyle name="Normal 2 3 3 2 2 2 2 4 3" xfId="43206" xr:uid="{00000000-0005-0000-0000-00008B660000}"/>
    <cellStyle name="Normal 2 3 3 2 2 2 2 4 4" xfId="33192" xr:uid="{00000000-0005-0000-0000-00008C660000}"/>
    <cellStyle name="Normal 2 3 3 2 2 2 2 5" xfId="9743" xr:uid="{00000000-0005-0000-0000-00008D660000}"/>
    <cellStyle name="Normal 2 3 3 2 2 2 2 5 2" xfId="22363" xr:uid="{00000000-0005-0000-0000-00008E660000}"/>
    <cellStyle name="Normal 2 3 3 2 2 2 2 5 2 2" xfId="57579" xr:uid="{00000000-0005-0000-0000-00008F660000}"/>
    <cellStyle name="Normal 2 3 3 2 2 2 2 5 3" xfId="44982" xr:uid="{00000000-0005-0000-0000-000090660000}"/>
    <cellStyle name="Normal 2 3 3 2 2 2 2 5 4" xfId="34968" xr:uid="{00000000-0005-0000-0000-000091660000}"/>
    <cellStyle name="Normal 2 3 3 2 2 2 2 6" xfId="11536" xr:uid="{00000000-0005-0000-0000-000092660000}"/>
    <cellStyle name="Normal 2 3 3 2 2 2 2 6 2" xfId="24139" xr:uid="{00000000-0005-0000-0000-000093660000}"/>
    <cellStyle name="Normal 2 3 3 2 2 2 2 6 2 2" xfId="59355" xr:uid="{00000000-0005-0000-0000-000094660000}"/>
    <cellStyle name="Normal 2 3 3 2 2 2 2 6 3" xfId="46758" xr:uid="{00000000-0005-0000-0000-000095660000}"/>
    <cellStyle name="Normal 2 3 3 2 2 2 2 6 4" xfId="36744" xr:uid="{00000000-0005-0000-0000-000096660000}"/>
    <cellStyle name="Normal 2 3 3 2 2 2 2 7" xfId="15903" xr:uid="{00000000-0005-0000-0000-000097660000}"/>
    <cellStyle name="Normal 2 3 3 2 2 2 2 7 2" xfId="51119" xr:uid="{00000000-0005-0000-0000-000098660000}"/>
    <cellStyle name="Normal 2 3 3 2 2 2 2 7 3" xfId="28508" xr:uid="{00000000-0005-0000-0000-000099660000}"/>
    <cellStyle name="Normal 2 3 3 2 2 2 2 8" xfId="12994" xr:uid="{00000000-0005-0000-0000-00009A660000}"/>
    <cellStyle name="Normal 2 3 3 2 2 2 2 8 2" xfId="48212" xr:uid="{00000000-0005-0000-0000-00009B660000}"/>
    <cellStyle name="Normal 2 3 3 2 2 2 2 9" xfId="38522" xr:uid="{00000000-0005-0000-0000-00009C660000}"/>
    <cellStyle name="Normal 2 3 3 2 2 2 3" xfId="3562" xr:uid="{00000000-0005-0000-0000-00009D660000}"/>
    <cellStyle name="Normal 2 3 3 2 2 2 3 10" xfId="27057" xr:uid="{00000000-0005-0000-0000-00009E660000}"/>
    <cellStyle name="Normal 2 3 3 2 2 2 3 11" xfId="61461" xr:uid="{00000000-0005-0000-0000-00009F660000}"/>
    <cellStyle name="Normal 2 3 3 2 2 2 3 2" xfId="5358" xr:uid="{00000000-0005-0000-0000-0000A0660000}"/>
    <cellStyle name="Normal 2 3 3 2 2 2 3 2 2" xfId="18004" xr:uid="{00000000-0005-0000-0000-0000A1660000}"/>
    <cellStyle name="Normal 2 3 3 2 2 2 3 2 2 2" xfId="53220" xr:uid="{00000000-0005-0000-0000-0000A2660000}"/>
    <cellStyle name="Normal 2 3 3 2 2 2 3 2 3" xfId="40623" xr:uid="{00000000-0005-0000-0000-0000A3660000}"/>
    <cellStyle name="Normal 2 3 3 2 2 2 3 2 4" xfId="30609" xr:uid="{00000000-0005-0000-0000-0000A4660000}"/>
    <cellStyle name="Normal 2 3 3 2 2 2 3 3" xfId="6828" xr:uid="{00000000-0005-0000-0000-0000A5660000}"/>
    <cellStyle name="Normal 2 3 3 2 2 2 3 3 2" xfId="19458" xr:uid="{00000000-0005-0000-0000-0000A6660000}"/>
    <cellStyle name="Normal 2 3 3 2 2 2 3 3 2 2" xfId="54674" xr:uid="{00000000-0005-0000-0000-0000A7660000}"/>
    <cellStyle name="Normal 2 3 3 2 2 2 3 3 3" xfId="42077" xr:uid="{00000000-0005-0000-0000-0000A8660000}"/>
    <cellStyle name="Normal 2 3 3 2 2 2 3 3 4" xfId="32063" xr:uid="{00000000-0005-0000-0000-0000A9660000}"/>
    <cellStyle name="Normal 2 3 3 2 2 2 3 4" xfId="8287" xr:uid="{00000000-0005-0000-0000-0000AA660000}"/>
    <cellStyle name="Normal 2 3 3 2 2 2 3 4 2" xfId="20912" xr:uid="{00000000-0005-0000-0000-0000AB660000}"/>
    <cellStyle name="Normal 2 3 3 2 2 2 3 4 2 2" xfId="56128" xr:uid="{00000000-0005-0000-0000-0000AC660000}"/>
    <cellStyle name="Normal 2 3 3 2 2 2 3 4 3" xfId="43531" xr:uid="{00000000-0005-0000-0000-0000AD660000}"/>
    <cellStyle name="Normal 2 3 3 2 2 2 3 4 4" xfId="33517" xr:uid="{00000000-0005-0000-0000-0000AE660000}"/>
    <cellStyle name="Normal 2 3 3 2 2 2 3 5" xfId="10068" xr:uid="{00000000-0005-0000-0000-0000AF660000}"/>
    <cellStyle name="Normal 2 3 3 2 2 2 3 5 2" xfId="22688" xr:uid="{00000000-0005-0000-0000-0000B0660000}"/>
    <cellStyle name="Normal 2 3 3 2 2 2 3 5 2 2" xfId="57904" xr:uid="{00000000-0005-0000-0000-0000B1660000}"/>
    <cellStyle name="Normal 2 3 3 2 2 2 3 5 3" xfId="45307" xr:uid="{00000000-0005-0000-0000-0000B2660000}"/>
    <cellStyle name="Normal 2 3 3 2 2 2 3 5 4" xfId="35293" xr:uid="{00000000-0005-0000-0000-0000B3660000}"/>
    <cellStyle name="Normal 2 3 3 2 2 2 3 6" xfId="11861" xr:uid="{00000000-0005-0000-0000-0000B4660000}"/>
    <cellStyle name="Normal 2 3 3 2 2 2 3 6 2" xfId="24464" xr:uid="{00000000-0005-0000-0000-0000B5660000}"/>
    <cellStyle name="Normal 2 3 3 2 2 2 3 6 2 2" xfId="59680" xr:uid="{00000000-0005-0000-0000-0000B6660000}"/>
    <cellStyle name="Normal 2 3 3 2 2 2 3 6 3" xfId="47083" xr:uid="{00000000-0005-0000-0000-0000B7660000}"/>
    <cellStyle name="Normal 2 3 3 2 2 2 3 6 4" xfId="37069" xr:uid="{00000000-0005-0000-0000-0000B8660000}"/>
    <cellStyle name="Normal 2 3 3 2 2 2 3 7" xfId="16228" xr:uid="{00000000-0005-0000-0000-0000B9660000}"/>
    <cellStyle name="Normal 2 3 3 2 2 2 3 7 2" xfId="51444" xr:uid="{00000000-0005-0000-0000-0000BA660000}"/>
    <cellStyle name="Normal 2 3 3 2 2 2 3 7 3" xfId="28833" xr:uid="{00000000-0005-0000-0000-0000BB660000}"/>
    <cellStyle name="Normal 2 3 3 2 2 2 3 8" xfId="14450" xr:uid="{00000000-0005-0000-0000-0000BC660000}"/>
    <cellStyle name="Normal 2 3 3 2 2 2 3 8 2" xfId="49668" xr:uid="{00000000-0005-0000-0000-0000BD660000}"/>
    <cellStyle name="Normal 2 3 3 2 2 2 3 9" xfId="38847" xr:uid="{00000000-0005-0000-0000-0000BE660000}"/>
    <cellStyle name="Normal 2 3 3 2 2 2 4" xfId="2724" xr:uid="{00000000-0005-0000-0000-0000BF660000}"/>
    <cellStyle name="Normal 2 3 3 2 2 2 4 10" xfId="26248" xr:uid="{00000000-0005-0000-0000-0000C0660000}"/>
    <cellStyle name="Normal 2 3 3 2 2 2 4 11" xfId="60652" xr:uid="{00000000-0005-0000-0000-0000C1660000}"/>
    <cellStyle name="Normal 2 3 3 2 2 2 4 2" xfId="4549" xr:uid="{00000000-0005-0000-0000-0000C2660000}"/>
    <cellStyle name="Normal 2 3 3 2 2 2 4 2 2" xfId="17195" xr:uid="{00000000-0005-0000-0000-0000C3660000}"/>
    <cellStyle name="Normal 2 3 3 2 2 2 4 2 2 2" xfId="52411" xr:uid="{00000000-0005-0000-0000-0000C4660000}"/>
    <cellStyle name="Normal 2 3 3 2 2 2 4 2 3" xfId="39814" xr:uid="{00000000-0005-0000-0000-0000C5660000}"/>
    <cellStyle name="Normal 2 3 3 2 2 2 4 2 4" xfId="29800" xr:uid="{00000000-0005-0000-0000-0000C6660000}"/>
    <cellStyle name="Normal 2 3 3 2 2 2 4 3" xfId="6019" xr:uid="{00000000-0005-0000-0000-0000C7660000}"/>
    <cellStyle name="Normal 2 3 3 2 2 2 4 3 2" xfId="18649" xr:uid="{00000000-0005-0000-0000-0000C8660000}"/>
    <cellStyle name="Normal 2 3 3 2 2 2 4 3 2 2" xfId="53865" xr:uid="{00000000-0005-0000-0000-0000C9660000}"/>
    <cellStyle name="Normal 2 3 3 2 2 2 4 3 3" xfId="41268" xr:uid="{00000000-0005-0000-0000-0000CA660000}"/>
    <cellStyle name="Normal 2 3 3 2 2 2 4 3 4" xfId="31254" xr:uid="{00000000-0005-0000-0000-0000CB660000}"/>
    <cellStyle name="Normal 2 3 3 2 2 2 4 4" xfId="7478" xr:uid="{00000000-0005-0000-0000-0000CC660000}"/>
    <cellStyle name="Normal 2 3 3 2 2 2 4 4 2" xfId="20103" xr:uid="{00000000-0005-0000-0000-0000CD660000}"/>
    <cellStyle name="Normal 2 3 3 2 2 2 4 4 2 2" xfId="55319" xr:uid="{00000000-0005-0000-0000-0000CE660000}"/>
    <cellStyle name="Normal 2 3 3 2 2 2 4 4 3" xfId="42722" xr:uid="{00000000-0005-0000-0000-0000CF660000}"/>
    <cellStyle name="Normal 2 3 3 2 2 2 4 4 4" xfId="32708" xr:uid="{00000000-0005-0000-0000-0000D0660000}"/>
    <cellStyle name="Normal 2 3 3 2 2 2 4 5" xfId="9259" xr:uid="{00000000-0005-0000-0000-0000D1660000}"/>
    <cellStyle name="Normal 2 3 3 2 2 2 4 5 2" xfId="21879" xr:uid="{00000000-0005-0000-0000-0000D2660000}"/>
    <cellStyle name="Normal 2 3 3 2 2 2 4 5 2 2" xfId="57095" xr:uid="{00000000-0005-0000-0000-0000D3660000}"/>
    <cellStyle name="Normal 2 3 3 2 2 2 4 5 3" xfId="44498" xr:uid="{00000000-0005-0000-0000-0000D4660000}"/>
    <cellStyle name="Normal 2 3 3 2 2 2 4 5 4" xfId="34484" xr:uid="{00000000-0005-0000-0000-0000D5660000}"/>
    <cellStyle name="Normal 2 3 3 2 2 2 4 6" xfId="11052" xr:uid="{00000000-0005-0000-0000-0000D6660000}"/>
    <cellStyle name="Normal 2 3 3 2 2 2 4 6 2" xfId="23655" xr:uid="{00000000-0005-0000-0000-0000D7660000}"/>
    <cellStyle name="Normal 2 3 3 2 2 2 4 6 2 2" xfId="58871" xr:uid="{00000000-0005-0000-0000-0000D8660000}"/>
    <cellStyle name="Normal 2 3 3 2 2 2 4 6 3" xfId="46274" xr:uid="{00000000-0005-0000-0000-0000D9660000}"/>
    <cellStyle name="Normal 2 3 3 2 2 2 4 6 4" xfId="36260" xr:uid="{00000000-0005-0000-0000-0000DA660000}"/>
    <cellStyle name="Normal 2 3 3 2 2 2 4 7" xfId="15419" xr:uid="{00000000-0005-0000-0000-0000DB660000}"/>
    <cellStyle name="Normal 2 3 3 2 2 2 4 7 2" xfId="50635" xr:uid="{00000000-0005-0000-0000-0000DC660000}"/>
    <cellStyle name="Normal 2 3 3 2 2 2 4 7 3" xfId="28024" xr:uid="{00000000-0005-0000-0000-0000DD660000}"/>
    <cellStyle name="Normal 2 3 3 2 2 2 4 8" xfId="13641" xr:uid="{00000000-0005-0000-0000-0000DE660000}"/>
    <cellStyle name="Normal 2 3 3 2 2 2 4 8 2" xfId="48859" xr:uid="{00000000-0005-0000-0000-0000DF660000}"/>
    <cellStyle name="Normal 2 3 3 2 2 2 4 9" xfId="38038" xr:uid="{00000000-0005-0000-0000-0000E0660000}"/>
    <cellStyle name="Normal 2 3 3 2 2 2 5" xfId="3887" xr:uid="{00000000-0005-0000-0000-0000E1660000}"/>
    <cellStyle name="Normal 2 3 3 2 2 2 5 2" xfId="8610" xr:uid="{00000000-0005-0000-0000-0000E2660000}"/>
    <cellStyle name="Normal 2 3 3 2 2 2 5 2 2" xfId="21235" xr:uid="{00000000-0005-0000-0000-0000E3660000}"/>
    <cellStyle name="Normal 2 3 3 2 2 2 5 2 2 2" xfId="56451" xr:uid="{00000000-0005-0000-0000-0000E4660000}"/>
    <cellStyle name="Normal 2 3 3 2 2 2 5 2 3" xfId="43854" xr:uid="{00000000-0005-0000-0000-0000E5660000}"/>
    <cellStyle name="Normal 2 3 3 2 2 2 5 2 4" xfId="33840" xr:uid="{00000000-0005-0000-0000-0000E6660000}"/>
    <cellStyle name="Normal 2 3 3 2 2 2 5 3" xfId="10391" xr:uid="{00000000-0005-0000-0000-0000E7660000}"/>
    <cellStyle name="Normal 2 3 3 2 2 2 5 3 2" xfId="23011" xr:uid="{00000000-0005-0000-0000-0000E8660000}"/>
    <cellStyle name="Normal 2 3 3 2 2 2 5 3 2 2" xfId="58227" xr:uid="{00000000-0005-0000-0000-0000E9660000}"/>
    <cellStyle name="Normal 2 3 3 2 2 2 5 3 3" xfId="45630" xr:uid="{00000000-0005-0000-0000-0000EA660000}"/>
    <cellStyle name="Normal 2 3 3 2 2 2 5 3 4" xfId="35616" xr:uid="{00000000-0005-0000-0000-0000EB660000}"/>
    <cellStyle name="Normal 2 3 3 2 2 2 5 4" xfId="12186" xr:uid="{00000000-0005-0000-0000-0000EC660000}"/>
    <cellStyle name="Normal 2 3 3 2 2 2 5 4 2" xfId="24787" xr:uid="{00000000-0005-0000-0000-0000ED660000}"/>
    <cellStyle name="Normal 2 3 3 2 2 2 5 4 2 2" xfId="60003" xr:uid="{00000000-0005-0000-0000-0000EE660000}"/>
    <cellStyle name="Normal 2 3 3 2 2 2 5 4 3" xfId="47406" xr:uid="{00000000-0005-0000-0000-0000EF660000}"/>
    <cellStyle name="Normal 2 3 3 2 2 2 5 4 4" xfId="37392" xr:uid="{00000000-0005-0000-0000-0000F0660000}"/>
    <cellStyle name="Normal 2 3 3 2 2 2 5 5" xfId="16551" xr:uid="{00000000-0005-0000-0000-0000F1660000}"/>
    <cellStyle name="Normal 2 3 3 2 2 2 5 5 2" xfId="51767" xr:uid="{00000000-0005-0000-0000-0000F2660000}"/>
    <cellStyle name="Normal 2 3 3 2 2 2 5 5 3" xfId="29156" xr:uid="{00000000-0005-0000-0000-0000F3660000}"/>
    <cellStyle name="Normal 2 3 3 2 2 2 5 6" xfId="14773" xr:uid="{00000000-0005-0000-0000-0000F4660000}"/>
    <cellStyle name="Normal 2 3 3 2 2 2 5 6 2" xfId="49991" xr:uid="{00000000-0005-0000-0000-0000F5660000}"/>
    <cellStyle name="Normal 2 3 3 2 2 2 5 7" xfId="39170" xr:uid="{00000000-0005-0000-0000-0000F6660000}"/>
    <cellStyle name="Normal 2 3 3 2 2 2 5 8" xfId="27380" xr:uid="{00000000-0005-0000-0000-0000F7660000}"/>
    <cellStyle name="Normal 2 3 3 2 2 2 6" xfId="4227" xr:uid="{00000000-0005-0000-0000-0000F8660000}"/>
    <cellStyle name="Normal 2 3 3 2 2 2 6 2" xfId="16873" xr:uid="{00000000-0005-0000-0000-0000F9660000}"/>
    <cellStyle name="Normal 2 3 3 2 2 2 6 2 2" xfId="52089" xr:uid="{00000000-0005-0000-0000-0000FA660000}"/>
    <cellStyle name="Normal 2 3 3 2 2 2 6 2 3" xfId="29478" xr:uid="{00000000-0005-0000-0000-0000FB660000}"/>
    <cellStyle name="Normal 2 3 3 2 2 2 6 3" xfId="13319" xr:uid="{00000000-0005-0000-0000-0000FC660000}"/>
    <cellStyle name="Normal 2 3 3 2 2 2 6 3 2" xfId="48537" xr:uid="{00000000-0005-0000-0000-0000FD660000}"/>
    <cellStyle name="Normal 2 3 3 2 2 2 6 4" xfId="39492" xr:uid="{00000000-0005-0000-0000-0000FE660000}"/>
    <cellStyle name="Normal 2 3 3 2 2 2 6 5" xfId="25926" xr:uid="{00000000-0005-0000-0000-0000FF660000}"/>
    <cellStyle name="Normal 2 3 3 2 2 2 7" xfId="5697" xr:uid="{00000000-0005-0000-0000-000000670000}"/>
    <cellStyle name="Normal 2 3 3 2 2 2 7 2" xfId="18327" xr:uid="{00000000-0005-0000-0000-000001670000}"/>
    <cellStyle name="Normal 2 3 3 2 2 2 7 2 2" xfId="53543" xr:uid="{00000000-0005-0000-0000-000002670000}"/>
    <cellStyle name="Normal 2 3 3 2 2 2 7 3" xfId="40946" xr:uid="{00000000-0005-0000-0000-000003670000}"/>
    <cellStyle name="Normal 2 3 3 2 2 2 7 4" xfId="30932" xr:uid="{00000000-0005-0000-0000-000004670000}"/>
    <cellStyle name="Normal 2 3 3 2 2 2 8" xfId="7156" xr:uid="{00000000-0005-0000-0000-000005670000}"/>
    <cellStyle name="Normal 2 3 3 2 2 2 8 2" xfId="19781" xr:uid="{00000000-0005-0000-0000-000006670000}"/>
    <cellStyle name="Normal 2 3 3 2 2 2 8 2 2" xfId="54997" xr:uid="{00000000-0005-0000-0000-000007670000}"/>
    <cellStyle name="Normal 2 3 3 2 2 2 8 3" xfId="42400" xr:uid="{00000000-0005-0000-0000-000008670000}"/>
    <cellStyle name="Normal 2 3 3 2 2 2 8 4" xfId="32386" xr:uid="{00000000-0005-0000-0000-000009670000}"/>
    <cellStyle name="Normal 2 3 3 2 2 2 9" xfId="8937" xr:uid="{00000000-0005-0000-0000-00000A670000}"/>
    <cellStyle name="Normal 2 3 3 2 2 2 9 2" xfId="21557" xr:uid="{00000000-0005-0000-0000-00000B670000}"/>
    <cellStyle name="Normal 2 3 3 2 2 2 9 2 2" xfId="56773" xr:uid="{00000000-0005-0000-0000-00000C670000}"/>
    <cellStyle name="Normal 2 3 3 2 2 2 9 3" xfId="44176" xr:uid="{00000000-0005-0000-0000-00000D670000}"/>
    <cellStyle name="Normal 2 3 3 2 2 2 9 4" xfId="34162" xr:uid="{00000000-0005-0000-0000-00000E670000}"/>
    <cellStyle name="Normal 2 3 3 2 2 3" xfId="3073" xr:uid="{00000000-0005-0000-0000-00000F670000}"/>
    <cellStyle name="Normal 2 3 3 2 2 3 10" xfId="25444" xr:uid="{00000000-0005-0000-0000-000010670000}"/>
    <cellStyle name="Normal 2 3 3 2 2 3 11" xfId="60979" xr:uid="{00000000-0005-0000-0000-000011670000}"/>
    <cellStyle name="Normal 2 3 3 2 2 3 2" xfId="4876" xr:uid="{00000000-0005-0000-0000-000012670000}"/>
    <cellStyle name="Normal 2 3 3 2 2 3 2 2" xfId="17522" xr:uid="{00000000-0005-0000-0000-000013670000}"/>
    <cellStyle name="Normal 2 3 3 2 2 3 2 2 2" xfId="52738" xr:uid="{00000000-0005-0000-0000-000014670000}"/>
    <cellStyle name="Normal 2 3 3 2 2 3 2 2 3" xfId="30127" xr:uid="{00000000-0005-0000-0000-000015670000}"/>
    <cellStyle name="Normal 2 3 3 2 2 3 2 3" xfId="13968" xr:uid="{00000000-0005-0000-0000-000016670000}"/>
    <cellStyle name="Normal 2 3 3 2 2 3 2 3 2" xfId="49186" xr:uid="{00000000-0005-0000-0000-000017670000}"/>
    <cellStyle name="Normal 2 3 3 2 2 3 2 4" xfId="40141" xr:uid="{00000000-0005-0000-0000-000018670000}"/>
    <cellStyle name="Normal 2 3 3 2 2 3 2 5" xfId="26575" xr:uid="{00000000-0005-0000-0000-000019670000}"/>
    <cellStyle name="Normal 2 3 3 2 2 3 3" xfId="6346" xr:uid="{00000000-0005-0000-0000-00001A670000}"/>
    <cellStyle name="Normal 2 3 3 2 2 3 3 2" xfId="18976" xr:uid="{00000000-0005-0000-0000-00001B670000}"/>
    <cellStyle name="Normal 2 3 3 2 2 3 3 2 2" xfId="54192" xr:uid="{00000000-0005-0000-0000-00001C670000}"/>
    <cellStyle name="Normal 2 3 3 2 2 3 3 3" xfId="41595" xr:uid="{00000000-0005-0000-0000-00001D670000}"/>
    <cellStyle name="Normal 2 3 3 2 2 3 3 4" xfId="31581" xr:uid="{00000000-0005-0000-0000-00001E670000}"/>
    <cellStyle name="Normal 2 3 3 2 2 3 4" xfId="7805" xr:uid="{00000000-0005-0000-0000-00001F670000}"/>
    <cellStyle name="Normal 2 3 3 2 2 3 4 2" xfId="20430" xr:uid="{00000000-0005-0000-0000-000020670000}"/>
    <cellStyle name="Normal 2 3 3 2 2 3 4 2 2" xfId="55646" xr:uid="{00000000-0005-0000-0000-000021670000}"/>
    <cellStyle name="Normal 2 3 3 2 2 3 4 3" xfId="43049" xr:uid="{00000000-0005-0000-0000-000022670000}"/>
    <cellStyle name="Normal 2 3 3 2 2 3 4 4" xfId="33035" xr:uid="{00000000-0005-0000-0000-000023670000}"/>
    <cellStyle name="Normal 2 3 3 2 2 3 5" xfId="9586" xr:uid="{00000000-0005-0000-0000-000024670000}"/>
    <cellStyle name="Normal 2 3 3 2 2 3 5 2" xfId="22206" xr:uid="{00000000-0005-0000-0000-000025670000}"/>
    <cellStyle name="Normal 2 3 3 2 2 3 5 2 2" xfId="57422" xr:uid="{00000000-0005-0000-0000-000026670000}"/>
    <cellStyle name="Normal 2 3 3 2 2 3 5 3" xfId="44825" xr:uid="{00000000-0005-0000-0000-000027670000}"/>
    <cellStyle name="Normal 2 3 3 2 2 3 5 4" xfId="34811" xr:uid="{00000000-0005-0000-0000-000028670000}"/>
    <cellStyle name="Normal 2 3 3 2 2 3 6" xfId="11379" xr:uid="{00000000-0005-0000-0000-000029670000}"/>
    <cellStyle name="Normal 2 3 3 2 2 3 6 2" xfId="23982" xr:uid="{00000000-0005-0000-0000-00002A670000}"/>
    <cellStyle name="Normal 2 3 3 2 2 3 6 2 2" xfId="59198" xr:uid="{00000000-0005-0000-0000-00002B670000}"/>
    <cellStyle name="Normal 2 3 3 2 2 3 6 3" xfId="46601" xr:uid="{00000000-0005-0000-0000-00002C670000}"/>
    <cellStyle name="Normal 2 3 3 2 2 3 6 4" xfId="36587" xr:uid="{00000000-0005-0000-0000-00002D670000}"/>
    <cellStyle name="Normal 2 3 3 2 2 3 7" xfId="15746" xr:uid="{00000000-0005-0000-0000-00002E670000}"/>
    <cellStyle name="Normal 2 3 3 2 2 3 7 2" xfId="50962" xr:uid="{00000000-0005-0000-0000-00002F670000}"/>
    <cellStyle name="Normal 2 3 3 2 2 3 7 3" xfId="28351" xr:uid="{00000000-0005-0000-0000-000030670000}"/>
    <cellStyle name="Normal 2 3 3 2 2 3 8" xfId="12837" xr:uid="{00000000-0005-0000-0000-000031670000}"/>
    <cellStyle name="Normal 2 3 3 2 2 3 8 2" xfId="48055" xr:uid="{00000000-0005-0000-0000-000032670000}"/>
    <cellStyle name="Normal 2 3 3 2 2 3 9" xfId="38365" xr:uid="{00000000-0005-0000-0000-000033670000}"/>
    <cellStyle name="Normal 2 3 3 2 2 4" xfId="2900" xr:uid="{00000000-0005-0000-0000-000034670000}"/>
    <cellStyle name="Normal 2 3 3 2 2 4 10" xfId="25285" xr:uid="{00000000-0005-0000-0000-000035670000}"/>
    <cellStyle name="Normal 2 3 3 2 2 4 11" xfId="60820" xr:uid="{00000000-0005-0000-0000-000036670000}"/>
    <cellStyle name="Normal 2 3 3 2 2 4 2" xfId="4717" xr:uid="{00000000-0005-0000-0000-000037670000}"/>
    <cellStyle name="Normal 2 3 3 2 2 4 2 2" xfId="17363" xr:uid="{00000000-0005-0000-0000-000038670000}"/>
    <cellStyle name="Normal 2 3 3 2 2 4 2 2 2" xfId="52579" xr:uid="{00000000-0005-0000-0000-000039670000}"/>
    <cellStyle name="Normal 2 3 3 2 2 4 2 2 3" xfId="29968" xr:uid="{00000000-0005-0000-0000-00003A670000}"/>
    <cellStyle name="Normal 2 3 3 2 2 4 2 3" xfId="13809" xr:uid="{00000000-0005-0000-0000-00003B670000}"/>
    <cellStyle name="Normal 2 3 3 2 2 4 2 3 2" xfId="49027" xr:uid="{00000000-0005-0000-0000-00003C670000}"/>
    <cellStyle name="Normal 2 3 3 2 2 4 2 4" xfId="39982" xr:uid="{00000000-0005-0000-0000-00003D670000}"/>
    <cellStyle name="Normal 2 3 3 2 2 4 2 5" xfId="26416" xr:uid="{00000000-0005-0000-0000-00003E670000}"/>
    <cellStyle name="Normal 2 3 3 2 2 4 3" xfId="6187" xr:uid="{00000000-0005-0000-0000-00003F670000}"/>
    <cellStyle name="Normal 2 3 3 2 2 4 3 2" xfId="18817" xr:uid="{00000000-0005-0000-0000-000040670000}"/>
    <cellStyle name="Normal 2 3 3 2 2 4 3 2 2" xfId="54033" xr:uid="{00000000-0005-0000-0000-000041670000}"/>
    <cellStyle name="Normal 2 3 3 2 2 4 3 3" xfId="41436" xr:uid="{00000000-0005-0000-0000-000042670000}"/>
    <cellStyle name="Normal 2 3 3 2 2 4 3 4" xfId="31422" xr:uid="{00000000-0005-0000-0000-000043670000}"/>
    <cellStyle name="Normal 2 3 3 2 2 4 4" xfId="7646" xr:uid="{00000000-0005-0000-0000-000044670000}"/>
    <cellStyle name="Normal 2 3 3 2 2 4 4 2" xfId="20271" xr:uid="{00000000-0005-0000-0000-000045670000}"/>
    <cellStyle name="Normal 2 3 3 2 2 4 4 2 2" xfId="55487" xr:uid="{00000000-0005-0000-0000-000046670000}"/>
    <cellStyle name="Normal 2 3 3 2 2 4 4 3" xfId="42890" xr:uid="{00000000-0005-0000-0000-000047670000}"/>
    <cellStyle name="Normal 2 3 3 2 2 4 4 4" xfId="32876" xr:uid="{00000000-0005-0000-0000-000048670000}"/>
    <cellStyle name="Normal 2 3 3 2 2 4 5" xfId="9427" xr:uid="{00000000-0005-0000-0000-000049670000}"/>
    <cellStyle name="Normal 2 3 3 2 2 4 5 2" xfId="22047" xr:uid="{00000000-0005-0000-0000-00004A670000}"/>
    <cellStyle name="Normal 2 3 3 2 2 4 5 2 2" xfId="57263" xr:uid="{00000000-0005-0000-0000-00004B670000}"/>
    <cellStyle name="Normal 2 3 3 2 2 4 5 3" xfId="44666" xr:uid="{00000000-0005-0000-0000-00004C670000}"/>
    <cellStyle name="Normal 2 3 3 2 2 4 5 4" xfId="34652" xr:uid="{00000000-0005-0000-0000-00004D670000}"/>
    <cellStyle name="Normal 2 3 3 2 2 4 6" xfId="11220" xr:uid="{00000000-0005-0000-0000-00004E670000}"/>
    <cellStyle name="Normal 2 3 3 2 2 4 6 2" xfId="23823" xr:uid="{00000000-0005-0000-0000-00004F670000}"/>
    <cellStyle name="Normal 2 3 3 2 2 4 6 2 2" xfId="59039" xr:uid="{00000000-0005-0000-0000-000050670000}"/>
    <cellStyle name="Normal 2 3 3 2 2 4 6 3" xfId="46442" xr:uid="{00000000-0005-0000-0000-000051670000}"/>
    <cellStyle name="Normal 2 3 3 2 2 4 6 4" xfId="36428" xr:uid="{00000000-0005-0000-0000-000052670000}"/>
    <cellStyle name="Normal 2 3 3 2 2 4 7" xfId="15587" xr:uid="{00000000-0005-0000-0000-000053670000}"/>
    <cellStyle name="Normal 2 3 3 2 2 4 7 2" xfId="50803" xr:uid="{00000000-0005-0000-0000-000054670000}"/>
    <cellStyle name="Normal 2 3 3 2 2 4 7 3" xfId="28192" xr:uid="{00000000-0005-0000-0000-000055670000}"/>
    <cellStyle name="Normal 2 3 3 2 2 4 8" xfId="12678" xr:uid="{00000000-0005-0000-0000-000056670000}"/>
    <cellStyle name="Normal 2 3 3 2 2 4 8 2" xfId="47896" xr:uid="{00000000-0005-0000-0000-000057670000}"/>
    <cellStyle name="Normal 2 3 3 2 2 4 9" xfId="38206" xr:uid="{00000000-0005-0000-0000-000058670000}"/>
    <cellStyle name="Normal 2 3 3 2 2 5" xfId="3408" xr:uid="{00000000-0005-0000-0000-000059670000}"/>
    <cellStyle name="Normal 2 3 3 2 2 5 10" xfId="26903" xr:uid="{00000000-0005-0000-0000-00005A670000}"/>
    <cellStyle name="Normal 2 3 3 2 2 5 11" xfId="61307" xr:uid="{00000000-0005-0000-0000-00005B670000}"/>
    <cellStyle name="Normal 2 3 3 2 2 5 2" xfId="5204" xr:uid="{00000000-0005-0000-0000-00005C670000}"/>
    <cellStyle name="Normal 2 3 3 2 2 5 2 2" xfId="17850" xr:uid="{00000000-0005-0000-0000-00005D670000}"/>
    <cellStyle name="Normal 2 3 3 2 2 5 2 2 2" xfId="53066" xr:uid="{00000000-0005-0000-0000-00005E670000}"/>
    <cellStyle name="Normal 2 3 3 2 2 5 2 3" xfId="40469" xr:uid="{00000000-0005-0000-0000-00005F670000}"/>
    <cellStyle name="Normal 2 3 3 2 2 5 2 4" xfId="30455" xr:uid="{00000000-0005-0000-0000-000060670000}"/>
    <cellStyle name="Normal 2 3 3 2 2 5 3" xfId="6674" xr:uid="{00000000-0005-0000-0000-000061670000}"/>
    <cellStyle name="Normal 2 3 3 2 2 5 3 2" xfId="19304" xr:uid="{00000000-0005-0000-0000-000062670000}"/>
    <cellStyle name="Normal 2 3 3 2 2 5 3 2 2" xfId="54520" xr:uid="{00000000-0005-0000-0000-000063670000}"/>
    <cellStyle name="Normal 2 3 3 2 2 5 3 3" xfId="41923" xr:uid="{00000000-0005-0000-0000-000064670000}"/>
    <cellStyle name="Normal 2 3 3 2 2 5 3 4" xfId="31909" xr:uid="{00000000-0005-0000-0000-000065670000}"/>
    <cellStyle name="Normal 2 3 3 2 2 5 4" xfId="8133" xr:uid="{00000000-0005-0000-0000-000066670000}"/>
    <cellStyle name="Normal 2 3 3 2 2 5 4 2" xfId="20758" xr:uid="{00000000-0005-0000-0000-000067670000}"/>
    <cellStyle name="Normal 2 3 3 2 2 5 4 2 2" xfId="55974" xr:uid="{00000000-0005-0000-0000-000068670000}"/>
    <cellStyle name="Normal 2 3 3 2 2 5 4 3" xfId="43377" xr:uid="{00000000-0005-0000-0000-000069670000}"/>
    <cellStyle name="Normal 2 3 3 2 2 5 4 4" xfId="33363" xr:uid="{00000000-0005-0000-0000-00006A670000}"/>
    <cellStyle name="Normal 2 3 3 2 2 5 5" xfId="9914" xr:uid="{00000000-0005-0000-0000-00006B670000}"/>
    <cellStyle name="Normal 2 3 3 2 2 5 5 2" xfId="22534" xr:uid="{00000000-0005-0000-0000-00006C670000}"/>
    <cellStyle name="Normal 2 3 3 2 2 5 5 2 2" xfId="57750" xr:uid="{00000000-0005-0000-0000-00006D670000}"/>
    <cellStyle name="Normal 2 3 3 2 2 5 5 3" xfId="45153" xr:uid="{00000000-0005-0000-0000-00006E670000}"/>
    <cellStyle name="Normal 2 3 3 2 2 5 5 4" xfId="35139" xr:uid="{00000000-0005-0000-0000-00006F670000}"/>
    <cellStyle name="Normal 2 3 3 2 2 5 6" xfId="11707" xr:uid="{00000000-0005-0000-0000-000070670000}"/>
    <cellStyle name="Normal 2 3 3 2 2 5 6 2" xfId="24310" xr:uid="{00000000-0005-0000-0000-000071670000}"/>
    <cellStyle name="Normal 2 3 3 2 2 5 6 2 2" xfId="59526" xr:uid="{00000000-0005-0000-0000-000072670000}"/>
    <cellStyle name="Normal 2 3 3 2 2 5 6 3" xfId="46929" xr:uid="{00000000-0005-0000-0000-000073670000}"/>
    <cellStyle name="Normal 2 3 3 2 2 5 6 4" xfId="36915" xr:uid="{00000000-0005-0000-0000-000074670000}"/>
    <cellStyle name="Normal 2 3 3 2 2 5 7" xfId="16074" xr:uid="{00000000-0005-0000-0000-000075670000}"/>
    <cellStyle name="Normal 2 3 3 2 2 5 7 2" xfId="51290" xr:uid="{00000000-0005-0000-0000-000076670000}"/>
    <cellStyle name="Normal 2 3 3 2 2 5 7 3" xfId="28679" xr:uid="{00000000-0005-0000-0000-000077670000}"/>
    <cellStyle name="Normal 2 3 3 2 2 5 8" xfId="14296" xr:uid="{00000000-0005-0000-0000-000078670000}"/>
    <cellStyle name="Normal 2 3 3 2 2 5 8 2" xfId="49514" xr:uid="{00000000-0005-0000-0000-000079670000}"/>
    <cellStyle name="Normal 2 3 3 2 2 5 9" xfId="38693" xr:uid="{00000000-0005-0000-0000-00007A670000}"/>
    <cellStyle name="Normal 2 3 3 2 2 6" xfId="2569" xr:uid="{00000000-0005-0000-0000-00007B670000}"/>
    <cellStyle name="Normal 2 3 3 2 2 6 10" xfId="26094" xr:uid="{00000000-0005-0000-0000-00007C670000}"/>
    <cellStyle name="Normal 2 3 3 2 2 6 11" xfId="60498" xr:uid="{00000000-0005-0000-0000-00007D670000}"/>
    <cellStyle name="Normal 2 3 3 2 2 6 2" xfId="4395" xr:uid="{00000000-0005-0000-0000-00007E670000}"/>
    <cellStyle name="Normal 2 3 3 2 2 6 2 2" xfId="17041" xr:uid="{00000000-0005-0000-0000-00007F670000}"/>
    <cellStyle name="Normal 2 3 3 2 2 6 2 2 2" xfId="52257" xr:uid="{00000000-0005-0000-0000-000080670000}"/>
    <cellStyle name="Normal 2 3 3 2 2 6 2 3" xfId="39660" xr:uid="{00000000-0005-0000-0000-000081670000}"/>
    <cellStyle name="Normal 2 3 3 2 2 6 2 4" xfId="29646" xr:uid="{00000000-0005-0000-0000-000082670000}"/>
    <cellStyle name="Normal 2 3 3 2 2 6 3" xfId="5865" xr:uid="{00000000-0005-0000-0000-000083670000}"/>
    <cellStyle name="Normal 2 3 3 2 2 6 3 2" xfId="18495" xr:uid="{00000000-0005-0000-0000-000084670000}"/>
    <cellStyle name="Normal 2 3 3 2 2 6 3 2 2" xfId="53711" xr:uid="{00000000-0005-0000-0000-000085670000}"/>
    <cellStyle name="Normal 2 3 3 2 2 6 3 3" xfId="41114" xr:uid="{00000000-0005-0000-0000-000086670000}"/>
    <cellStyle name="Normal 2 3 3 2 2 6 3 4" xfId="31100" xr:uid="{00000000-0005-0000-0000-000087670000}"/>
    <cellStyle name="Normal 2 3 3 2 2 6 4" xfId="7324" xr:uid="{00000000-0005-0000-0000-000088670000}"/>
    <cellStyle name="Normal 2 3 3 2 2 6 4 2" xfId="19949" xr:uid="{00000000-0005-0000-0000-000089670000}"/>
    <cellStyle name="Normal 2 3 3 2 2 6 4 2 2" xfId="55165" xr:uid="{00000000-0005-0000-0000-00008A670000}"/>
    <cellStyle name="Normal 2 3 3 2 2 6 4 3" xfId="42568" xr:uid="{00000000-0005-0000-0000-00008B670000}"/>
    <cellStyle name="Normal 2 3 3 2 2 6 4 4" xfId="32554" xr:uid="{00000000-0005-0000-0000-00008C670000}"/>
    <cellStyle name="Normal 2 3 3 2 2 6 5" xfId="9105" xr:uid="{00000000-0005-0000-0000-00008D670000}"/>
    <cellStyle name="Normal 2 3 3 2 2 6 5 2" xfId="21725" xr:uid="{00000000-0005-0000-0000-00008E670000}"/>
    <cellStyle name="Normal 2 3 3 2 2 6 5 2 2" xfId="56941" xr:uid="{00000000-0005-0000-0000-00008F670000}"/>
    <cellStyle name="Normal 2 3 3 2 2 6 5 3" xfId="44344" xr:uid="{00000000-0005-0000-0000-000090670000}"/>
    <cellStyle name="Normal 2 3 3 2 2 6 5 4" xfId="34330" xr:uid="{00000000-0005-0000-0000-000091670000}"/>
    <cellStyle name="Normal 2 3 3 2 2 6 6" xfId="10898" xr:uid="{00000000-0005-0000-0000-000092670000}"/>
    <cellStyle name="Normal 2 3 3 2 2 6 6 2" xfId="23501" xr:uid="{00000000-0005-0000-0000-000093670000}"/>
    <cellStyle name="Normal 2 3 3 2 2 6 6 2 2" xfId="58717" xr:uid="{00000000-0005-0000-0000-000094670000}"/>
    <cellStyle name="Normal 2 3 3 2 2 6 6 3" xfId="46120" xr:uid="{00000000-0005-0000-0000-000095670000}"/>
    <cellStyle name="Normal 2 3 3 2 2 6 6 4" xfId="36106" xr:uid="{00000000-0005-0000-0000-000096670000}"/>
    <cellStyle name="Normal 2 3 3 2 2 6 7" xfId="15265" xr:uid="{00000000-0005-0000-0000-000097670000}"/>
    <cellStyle name="Normal 2 3 3 2 2 6 7 2" xfId="50481" xr:uid="{00000000-0005-0000-0000-000098670000}"/>
    <cellStyle name="Normal 2 3 3 2 2 6 7 3" xfId="27870" xr:uid="{00000000-0005-0000-0000-000099670000}"/>
    <cellStyle name="Normal 2 3 3 2 2 6 8" xfId="13487" xr:uid="{00000000-0005-0000-0000-00009A670000}"/>
    <cellStyle name="Normal 2 3 3 2 2 6 8 2" xfId="48705" xr:uid="{00000000-0005-0000-0000-00009B670000}"/>
    <cellStyle name="Normal 2 3 3 2 2 6 9" xfId="37884" xr:uid="{00000000-0005-0000-0000-00009C670000}"/>
    <cellStyle name="Normal 2 3 3 2 2 7" xfId="3732" xr:uid="{00000000-0005-0000-0000-00009D670000}"/>
    <cellStyle name="Normal 2 3 3 2 2 7 2" xfId="8456" xr:uid="{00000000-0005-0000-0000-00009E670000}"/>
    <cellStyle name="Normal 2 3 3 2 2 7 2 2" xfId="21081" xr:uid="{00000000-0005-0000-0000-00009F670000}"/>
    <cellStyle name="Normal 2 3 3 2 2 7 2 2 2" xfId="56297" xr:uid="{00000000-0005-0000-0000-0000A0670000}"/>
    <cellStyle name="Normal 2 3 3 2 2 7 2 3" xfId="43700" xr:uid="{00000000-0005-0000-0000-0000A1670000}"/>
    <cellStyle name="Normal 2 3 3 2 2 7 2 4" xfId="33686" xr:uid="{00000000-0005-0000-0000-0000A2670000}"/>
    <cellStyle name="Normal 2 3 3 2 2 7 3" xfId="10237" xr:uid="{00000000-0005-0000-0000-0000A3670000}"/>
    <cellStyle name="Normal 2 3 3 2 2 7 3 2" xfId="22857" xr:uid="{00000000-0005-0000-0000-0000A4670000}"/>
    <cellStyle name="Normal 2 3 3 2 2 7 3 2 2" xfId="58073" xr:uid="{00000000-0005-0000-0000-0000A5670000}"/>
    <cellStyle name="Normal 2 3 3 2 2 7 3 3" xfId="45476" xr:uid="{00000000-0005-0000-0000-0000A6670000}"/>
    <cellStyle name="Normal 2 3 3 2 2 7 3 4" xfId="35462" xr:uid="{00000000-0005-0000-0000-0000A7670000}"/>
    <cellStyle name="Normal 2 3 3 2 2 7 4" xfId="12032" xr:uid="{00000000-0005-0000-0000-0000A8670000}"/>
    <cellStyle name="Normal 2 3 3 2 2 7 4 2" xfId="24633" xr:uid="{00000000-0005-0000-0000-0000A9670000}"/>
    <cellStyle name="Normal 2 3 3 2 2 7 4 2 2" xfId="59849" xr:uid="{00000000-0005-0000-0000-0000AA670000}"/>
    <cellStyle name="Normal 2 3 3 2 2 7 4 3" xfId="47252" xr:uid="{00000000-0005-0000-0000-0000AB670000}"/>
    <cellStyle name="Normal 2 3 3 2 2 7 4 4" xfId="37238" xr:uid="{00000000-0005-0000-0000-0000AC670000}"/>
    <cellStyle name="Normal 2 3 3 2 2 7 5" xfId="16397" xr:uid="{00000000-0005-0000-0000-0000AD670000}"/>
    <cellStyle name="Normal 2 3 3 2 2 7 5 2" xfId="51613" xr:uid="{00000000-0005-0000-0000-0000AE670000}"/>
    <cellStyle name="Normal 2 3 3 2 2 7 5 3" xfId="29002" xr:uid="{00000000-0005-0000-0000-0000AF670000}"/>
    <cellStyle name="Normal 2 3 3 2 2 7 6" xfId="14619" xr:uid="{00000000-0005-0000-0000-0000B0670000}"/>
    <cellStyle name="Normal 2 3 3 2 2 7 6 2" xfId="49837" xr:uid="{00000000-0005-0000-0000-0000B1670000}"/>
    <cellStyle name="Normal 2 3 3 2 2 7 7" xfId="39016" xr:uid="{00000000-0005-0000-0000-0000B2670000}"/>
    <cellStyle name="Normal 2 3 3 2 2 7 8" xfId="27226" xr:uid="{00000000-0005-0000-0000-0000B3670000}"/>
    <cellStyle name="Normal 2 3 3 2 2 8" xfId="4070" xr:uid="{00000000-0005-0000-0000-0000B4670000}"/>
    <cellStyle name="Normal 2 3 3 2 2 8 2" xfId="16719" xr:uid="{00000000-0005-0000-0000-0000B5670000}"/>
    <cellStyle name="Normal 2 3 3 2 2 8 2 2" xfId="51935" xr:uid="{00000000-0005-0000-0000-0000B6670000}"/>
    <cellStyle name="Normal 2 3 3 2 2 8 2 3" xfId="29324" xr:uid="{00000000-0005-0000-0000-0000B7670000}"/>
    <cellStyle name="Normal 2 3 3 2 2 8 3" xfId="13165" xr:uid="{00000000-0005-0000-0000-0000B8670000}"/>
    <cellStyle name="Normal 2 3 3 2 2 8 3 2" xfId="48383" xr:uid="{00000000-0005-0000-0000-0000B9670000}"/>
    <cellStyle name="Normal 2 3 3 2 2 8 4" xfId="39338" xr:uid="{00000000-0005-0000-0000-0000BA670000}"/>
    <cellStyle name="Normal 2 3 3 2 2 8 5" xfId="25772" xr:uid="{00000000-0005-0000-0000-0000BB670000}"/>
    <cellStyle name="Normal 2 3 3 2 2 9" xfId="5543" xr:uid="{00000000-0005-0000-0000-0000BC670000}"/>
    <cellStyle name="Normal 2 3 3 2 2 9 2" xfId="18173" xr:uid="{00000000-0005-0000-0000-0000BD670000}"/>
    <cellStyle name="Normal 2 3 3 2 2 9 2 2" xfId="53389" xr:uid="{00000000-0005-0000-0000-0000BE670000}"/>
    <cellStyle name="Normal 2 3 3 2 2 9 3" xfId="40792" xr:uid="{00000000-0005-0000-0000-0000BF670000}"/>
    <cellStyle name="Normal 2 3 3 2 2 9 4" xfId="30778" xr:uid="{00000000-0005-0000-0000-0000C0670000}"/>
    <cellStyle name="Normal 2 3 3 2 3" xfId="1166" xr:uid="{00000000-0005-0000-0000-0000C1670000}"/>
    <cellStyle name="Normal 2 3 3 2 3 10" xfId="10593" xr:uid="{00000000-0005-0000-0000-0000C2670000}"/>
    <cellStyle name="Normal 2 3 3 2 3 10 2" xfId="23204" xr:uid="{00000000-0005-0000-0000-0000C3670000}"/>
    <cellStyle name="Normal 2 3 3 2 3 10 2 2" xfId="58420" xr:uid="{00000000-0005-0000-0000-0000C4670000}"/>
    <cellStyle name="Normal 2 3 3 2 3 10 3" xfId="45823" xr:uid="{00000000-0005-0000-0000-0000C5670000}"/>
    <cellStyle name="Normal 2 3 3 2 3 10 4" xfId="35809" xr:uid="{00000000-0005-0000-0000-0000C6670000}"/>
    <cellStyle name="Normal 2 3 3 2 3 11" xfId="15023" xr:uid="{00000000-0005-0000-0000-0000C7670000}"/>
    <cellStyle name="Normal 2 3 3 2 3 11 2" xfId="50239" xr:uid="{00000000-0005-0000-0000-0000C8670000}"/>
    <cellStyle name="Normal 2 3 3 2 3 11 3" xfId="27628" xr:uid="{00000000-0005-0000-0000-0000C9670000}"/>
    <cellStyle name="Normal 2 3 3 2 3 12" xfId="12436" xr:uid="{00000000-0005-0000-0000-0000CA670000}"/>
    <cellStyle name="Normal 2 3 3 2 3 12 2" xfId="47654" xr:uid="{00000000-0005-0000-0000-0000CB670000}"/>
    <cellStyle name="Normal 2 3 3 2 3 13" xfId="37642" xr:uid="{00000000-0005-0000-0000-0000CC670000}"/>
    <cellStyle name="Normal 2 3 3 2 3 14" xfId="25043" xr:uid="{00000000-0005-0000-0000-0000CD670000}"/>
    <cellStyle name="Normal 2 3 3 2 3 15" xfId="60256" xr:uid="{00000000-0005-0000-0000-0000CE670000}"/>
    <cellStyle name="Normal 2 3 3 2 3 2" xfId="3159" xr:uid="{00000000-0005-0000-0000-0000CF670000}"/>
    <cellStyle name="Normal 2 3 3 2 3 2 10" xfId="25527" xr:uid="{00000000-0005-0000-0000-0000D0670000}"/>
    <cellStyle name="Normal 2 3 3 2 3 2 11" xfId="61062" xr:uid="{00000000-0005-0000-0000-0000D1670000}"/>
    <cellStyle name="Normal 2 3 3 2 3 2 2" xfId="4959" xr:uid="{00000000-0005-0000-0000-0000D2670000}"/>
    <cellStyle name="Normal 2 3 3 2 3 2 2 2" xfId="17605" xr:uid="{00000000-0005-0000-0000-0000D3670000}"/>
    <cellStyle name="Normal 2 3 3 2 3 2 2 2 2" xfId="52821" xr:uid="{00000000-0005-0000-0000-0000D4670000}"/>
    <cellStyle name="Normal 2 3 3 2 3 2 2 2 3" xfId="30210" xr:uid="{00000000-0005-0000-0000-0000D5670000}"/>
    <cellStyle name="Normal 2 3 3 2 3 2 2 3" xfId="14051" xr:uid="{00000000-0005-0000-0000-0000D6670000}"/>
    <cellStyle name="Normal 2 3 3 2 3 2 2 3 2" xfId="49269" xr:uid="{00000000-0005-0000-0000-0000D7670000}"/>
    <cellStyle name="Normal 2 3 3 2 3 2 2 4" xfId="40224" xr:uid="{00000000-0005-0000-0000-0000D8670000}"/>
    <cellStyle name="Normal 2 3 3 2 3 2 2 5" xfId="26658" xr:uid="{00000000-0005-0000-0000-0000D9670000}"/>
    <cellStyle name="Normal 2 3 3 2 3 2 3" xfId="6429" xr:uid="{00000000-0005-0000-0000-0000DA670000}"/>
    <cellStyle name="Normal 2 3 3 2 3 2 3 2" xfId="19059" xr:uid="{00000000-0005-0000-0000-0000DB670000}"/>
    <cellStyle name="Normal 2 3 3 2 3 2 3 2 2" xfId="54275" xr:uid="{00000000-0005-0000-0000-0000DC670000}"/>
    <cellStyle name="Normal 2 3 3 2 3 2 3 3" xfId="41678" xr:uid="{00000000-0005-0000-0000-0000DD670000}"/>
    <cellStyle name="Normal 2 3 3 2 3 2 3 4" xfId="31664" xr:uid="{00000000-0005-0000-0000-0000DE670000}"/>
    <cellStyle name="Normal 2 3 3 2 3 2 4" xfId="7888" xr:uid="{00000000-0005-0000-0000-0000DF670000}"/>
    <cellStyle name="Normal 2 3 3 2 3 2 4 2" xfId="20513" xr:uid="{00000000-0005-0000-0000-0000E0670000}"/>
    <cellStyle name="Normal 2 3 3 2 3 2 4 2 2" xfId="55729" xr:uid="{00000000-0005-0000-0000-0000E1670000}"/>
    <cellStyle name="Normal 2 3 3 2 3 2 4 3" xfId="43132" xr:uid="{00000000-0005-0000-0000-0000E2670000}"/>
    <cellStyle name="Normal 2 3 3 2 3 2 4 4" xfId="33118" xr:uid="{00000000-0005-0000-0000-0000E3670000}"/>
    <cellStyle name="Normal 2 3 3 2 3 2 5" xfId="9669" xr:uid="{00000000-0005-0000-0000-0000E4670000}"/>
    <cellStyle name="Normal 2 3 3 2 3 2 5 2" xfId="22289" xr:uid="{00000000-0005-0000-0000-0000E5670000}"/>
    <cellStyle name="Normal 2 3 3 2 3 2 5 2 2" xfId="57505" xr:uid="{00000000-0005-0000-0000-0000E6670000}"/>
    <cellStyle name="Normal 2 3 3 2 3 2 5 3" xfId="44908" xr:uid="{00000000-0005-0000-0000-0000E7670000}"/>
    <cellStyle name="Normal 2 3 3 2 3 2 5 4" xfId="34894" xr:uid="{00000000-0005-0000-0000-0000E8670000}"/>
    <cellStyle name="Normal 2 3 3 2 3 2 6" xfId="11462" xr:uid="{00000000-0005-0000-0000-0000E9670000}"/>
    <cellStyle name="Normal 2 3 3 2 3 2 6 2" xfId="24065" xr:uid="{00000000-0005-0000-0000-0000EA670000}"/>
    <cellStyle name="Normal 2 3 3 2 3 2 6 2 2" xfId="59281" xr:uid="{00000000-0005-0000-0000-0000EB670000}"/>
    <cellStyle name="Normal 2 3 3 2 3 2 6 3" xfId="46684" xr:uid="{00000000-0005-0000-0000-0000EC670000}"/>
    <cellStyle name="Normal 2 3 3 2 3 2 6 4" xfId="36670" xr:uid="{00000000-0005-0000-0000-0000ED670000}"/>
    <cellStyle name="Normal 2 3 3 2 3 2 7" xfId="15829" xr:uid="{00000000-0005-0000-0000-0000EE670000}"/>
    <cellStyle name="Normal 2 3 3 2 3 2 7 2" xfId="51045" xr:uid="{00000000-0005-0000-0000-0000EF670000}"/>
    <cellStyle name="Normal 2 3 3 2 3 2 7 3" xfId="28434" xr:uid="{00000000-0005-0000-0000-0000F0670000}"/>
    <cellStyle name="Normal 2 3 3 2 3 2 8" xfId="12920" xr:uid="{00000000-0005-0000-0000-0000F1670000}"/>
    <cellStyle name="Normal 2 3 3 2 3 2 8 2" xfId="48138" xr:uid="{00000000-0005-0000-0000-0000F2670000}"/>
    <cellStyle name="Normal 2 3 3 2 3 2 9" xfId="38448" xr:uid="{00000000-0005-0000-0000-0000F3670000}"/>
    <cellStyle name="Normal 2 3 3 2 3 3" xfId="3488" xr:uid="{00000000-0005-0000-0000-0000F4670000}"/>
    <cellStyle name="Normal 2 3 3 2 3 3 10" xfId="26983" xr:uid="{00000000-0005-0000-0000-0000F5670000}"/>
    <cellStyle name="Normal 2 3 3 2 3 3 11" xfId="61387" xr:uid="{00000000-0005-0000-0000-0000F6670000}"/>
    <cellStyle name="Normal 2 3 3 2 3 3 2" xfId="5284" xr:uid="{00000000-0005-0000-0000-0000F7670000}"/>
    <cellStyle name="Normal 2 3 3 2 3 3 2 2" xfId="17930" xr:uid="{00000000-0005-0000-0000-0000F8670000}"/>
    <cellStyle name="Normal 2 3 3 2 3 3 2 2 2" xfId="53146" xr:uid="{00000000-0005-0000-0000-0000F9670000}"/>
    <cellStyle name="Normal 2 3 3 2 3 3 2 3" xfId="40549" xr:uid="{00000000-0005-0000-0000-0000FA670000}"/>
    <cellStyle name="Normal 2 3 3 2 3 3 2 4" xfId="30535" xr:uid="{00000000-0005-0000-0000-0000FB670000}"/>
    <cellStyle name="Normal 2 3 3 2 3 3 3" xfId="6754" xr:uid="{00000000-0005-0000-0000-0000FC670000}"/>
    <cellStyle name="Normal 2 3 3 2 3 3 3 2" xfId="19384" xr:uid="{00000000-0005-0000-0000-0000FD670000}"/>
    <cellStyle name="Normal 2 3 3 2 3 3 3 2 2" xfId="54600" xr:uid="{00000000-0005-0000-0000-0000FE670000}"/>
    <cellStyle name="Normal 2 3 3 2 3 3 3 3" xfId="42003" xr:uid="{00000000-0005-0000-0000-0000FF670000}"/>
    <cellStyle name="Normal 2 3 3 2 3 3 3 4" xfId="31989" xr:uid="{00000000-0005-0000-0000-000000680000}"/>
    <cellStyle name="Normal 2 3 3 2 3 3 4" xfId="8213" xr:uid="{00000000-0005-0000-0000-000001680000}"/>
    <cellStyle name="Normal 2 3 3 2 3 3 4 2" xfId="20838" xr:uid="{00000000-0005-0000-0000-000002680000}"/>
    <cellStyle name="Normal 2 3 3 2 3 3 4 2 2" xfId="56054" xr:uid="{00000000-0005-0000-0000-000003680000}"/>
    <cellStyle name="Normal 2 3 3 2 3 3 4 3" xfId="43457" xr:uid="{00000000-0005-0000-0000-000004680000}"/>
    <cellStyle name="Normal 2 3 3 2 3 3 4 4" xfId="33443" xr:uid="{00000000-0005-0000-0000-000005680000}"/>
    <cellStyle name="Normal 2 3 3 2 3 3 5" xfId="9994" xr:uid="{00000000-0005-0000-0000-000006680000}"/>
    <cellStyle name="Normal 2 3 3 2 3 3 5 2" xfId="22614" xr:uid="{00000000-0005-0000-0000-000007680000}"/>
    <cellStyle name="Normal 2 3 3 2 3 3 5 2 2" xfId="57830" xr:uid="{00000000-0005-0000-0000-000008680000}"/>
    <cellStyle name="Normal 2 3 3 2 3 3 5 3" xfId="45233" xr:uid="{00000000-0005-0000-0000-000009680000}"/>
    <cellStyle name="Normal 2 3 3 2 3 3 5 4" xfId="35219" xr:uid="{00000000-0005-0000-0000-00000A680000}"/>
    <cellStyle name="Normal 2 3 3 2 3 3 6" xfId="11787" xr:uid="{00000000-0005-0000-0000-00000B680000}"/>
    <cellStyle name="Normal 2 3 3 2 3 3 6 2" xfId="24390" xr:uid="{00000000-0005-0000-0000-00000C680000}"/>
    <cellStyle name="Normal 2 3 3 2 3 3 6 2 2" xfId="59606" xr:uid="{00000000-0005-0000-0000-00000D680000}"/>
    <cellStyle name="Normal 2 3 3 2 3 3 6 3" xfId="47009" xr:uid="{00000000-0005-0000-0000-00000E680000}"/>
    <cellStyle name="Normal 2 3 3 2 3 3 6 4" xfId="36995" xr:uid="{00000000-0005-0000-0000-00000F680000}"/>
    <cellStyle name="Normal 2 3 3 2 3 3 7" xfId="16154" xr:uid="{00000000-0005-0000-0000-000010680000}"/>
    <cellStyle name="Normal 2 3 3 2 3 3 7 2" xfId="51370" xr:uid="{00000000-0005-0000-0000-000011680000}"/>
    <cellStyle name="Normal 2 3 3 2 3 3 7 3" xfId="28759" xr:uid="{00000000-0005-0000-0000-000012680000}"/>
    <cellStyle name="Normal 2 3 3 2 3 3 8" xfId="14376" xr:uid="{00000000-0005-0000-0000-000013680000}"/>
    <cellStyle name="Normal 2 3 3 2 3 3 8 2" xfId="49594" xr:uid="{00000000-0005-0000-0000-000014680000}"/>
    <cellStyle name="Normal 2 3 3 2 3 3 9" xfId="38773" xr:uid="{00000000-0005-0000-0000-000015680000}"/>
    <cellStyle name="Normal 2 3 3 2 3 4" xfId="2650" xr:uid="{00000000-0005-0000-0000-000016680000}"/>
    <cellStyle name="Normal 2 3 3 2 3 4 10" xfId="26174" xr:uid="{00000000-0005-0000-0000-000017680000}"/>
    <cellStyle name="Normal 2 3 3 2 3 4 11" xfId="60578" xr:uid="{00000000-0005-0000-0000-000018680000}"/>
    <cellStyle name="Normal 2 3 3 2 3 4 2" xfId="4475" xr:uid="{00000000-0005-0000-0000-000019680000}"/>
    <cellStyle name="Normal 2 3 3 2 3 4 2 2" xfId="17121" xr:uid="{00000000-0005-0000-0000-00001A680000}"/>
    <cellStyle name="Normal 2 3 3 2 3 4 2 2 2" xfId="52337" xr:uid="{00000000-0005-0000-0000-00001B680000}"/>
    <cellStyle name="Normal 2 3 3 2 3 4 2 3" xfId="39740" xr:uid="{00000000-0005-0000-0000-00001C680000}"/>
    <cellStyle name="Normal 2 3 3 2 3 4 2 4" xfId="29726" xr:uid="{00000000-0005-0000-0000-00001D680000}"/>
    <cellStyle name="Normal 2 3 3 2 3 4 3" xfId="5945" xr:uid="{00000000-0005-0000-0000-00001E680000}"/>
    <cellStyle name="Normal 2 3 3 2 3 4 3 2" xfId="18575" xr:uid="{00000000-0005-0000-0000-00001F680000}"/>
    <cellStyle name="Normal 2 3 3 2 3 4 3 2 2" xfId="53791" xr:uid="{00000000-0005-0000-0000-000020680000}"/>
    <cellStyle name="Normal 2 3 3 2 3 4 3 3" xfId="41194" xr:uid="{00000000-0005-0000-0000-000021680000}"/>
    <cellStyle name="Normal 2 3 3 2 3 4 3 4" xfId="31180" xr:uid="{00000000-0005-0000-0000-000022680000}"/>
    <cellStyle name="Normal 2 3 3 2 3 4 4" xfId="7404" xr:uid="{00000000-0005-0000-0000-000023680000}"/>
    <cellStyle name="Normal 2 3 3 2 3 4 4 2" xfId="20029" xr:uid="{00000000-0005-0000-0000-000024680000}"/>
    <cellStyle name="Normal 2 3 3 2 3 4 4 2 2" xfId="55245" xr:uid="{00000000-0005-0000-0000-000025680000}"/>
    <cellStyle name="Normal 2 3 3 2 3 4 4 3" xfId="42648" xr:uid="{00000000-0005-0000-0000-000026680000}"/>
    <cellStyle name="Normal 2 3 3 2 3 4 4 4" xfId="32634" xr:uid="{00000000-0005-0000-0000-000027680000}"/>
    <cellStyle name="Normal 2 3 3 2 3 4 5" xfId="9185" xr:uid="{00000000-0005-0000-0000-000028680000}"/>
    <cellStyle name="Normal 2 3 3 2 3 4 5 2" xfId="21805" xr:uid="{00000000-0005-0000-0000-000029680000}"/>
    <cellStyle name="Normal 2 3 3 2 3 4 5 2 2" xfId="57021" xr:uid="{00000000-0005-0000-0000-00002A680000}"/>
    <cellStyle name="Normal 2 3 3 2 3 4 5 3" xfId="44424" xr:uid="{00000000-0005-0000-0000-00002B680000}"/>
    <cellStyle name="Normal 2 3 3 2 3 4 5 4" xfId="34410" xr:uid="{00000000-0005-0000-0000-00002C680000}"/>
    <cellStyle name="Normal 2 3 3 2 3 4 6" xfId="10978" xr:uid="{00000000-0005-0000-0000-00002D680000}"/>
    <cellStyle name="Normal 2 3 3 2 3 4 6 2" xfId="23581" xr:uid="{00000000-0005-0000-0000-00002E680000}"/>
    <cellStyle name="Normal 2 3 3 2 3 4 6 2 2" xfId="58797" xr:uid="{00000000-0005-0000-0000-00002F680000}"/>
    <cellStyle name="Normal 2 3 3 2 3 4 6 3" xfId="46200" xr:uid="{00000000-0005-0000-0000-000030680000}"/>
    <cellStyle name="Normal 2 3 3 2 3 4 6 4" xfId="36186" xr:uid="{00000000-0005-0000-0000-000031680000}"/>
    <cellStyle name="Normal 2 3 3 2 3 4 7" xfId="15345" xr:uid="{00000000-0005-0000-0000-000032680000}"/>
    <cellStyle name="Normal 2 3 3 2 3 4 7 2" xfId="50561" xr:uid="{00000000-0005-0000-0000-000033680000}"/>
    <cellStyle name="Normal 2 3 3 2 3 4 7 3" xfId="27950" xr:uid="{00000000-0005-0000-0000-000034680000}"/>
    <cellStyle name="Normal 2 3 3 2 3 4 8" xfId="13567" xr:uid="{00000000-0005-0000-0000-000035680000}"/>
    <cellStyle name="Normal 2 3 3 2 3 4 8 2" xfId="48785" xr:uid="{00000000-0005-0000-0000-000036680000}"/>
    <cellStyle name="Normal 2 3 3 2 3 4 9" xfId="37964" xr:uid="{00000000-0005-0000-0000-000037680000}"/>
    <cellStyle name="Normal 2 3 3 2 3 5" xfId="3813" xr:uid="{00000000-0005-0000-0000-000038680000}"/>
    <cellStyle name="Normal 2 3 3 2 3 5 2" xfId="8536" xr:uid="{00000000-0005-0000-0000-000039680000}"/>
    <cellStyle name="Normal 2 3 3 2 3 5 2 2" xfId="21161" xr:uid="{00000000-0005-0000-0000-00003A680000}"/>
    <cellStyle name="Normal 2 3 3 2 3 5 2 2 2" xfId="56377" xr:uid="{00000000-0005-0000-0000-00003B680000}"/>
    <cellStyle name="Normal 2 3 3 2 3 5 2 3" xfId="43780" xr:uid="{00000000-0005-0000-0000-00003C680000}"/>
    <cellStyle name="Normal 2 3 3 2 3 5 2 4" xfId="33766" xr:uid="{00000000-0005-0000-0000-00003D680000}"/>
    <cellStyle name="Normal 2 3 3 2 3 5 3" xfId="10317" xr:uid="{00000000-0005-0000-0000-00003E680000}"/>
    <cellStyle name="Normal 2 3 3 2 3 5 3 2" xfId="22937" xr:uid="{00000000-0005-0000-0000-00003F680000}"/>
    <cellStyle name="Normal 2 3 3 2 3 5 3 2 2" xfId="58153" xr:uid="{00000000-0005-0000-0000-000040680000}"/>
    <cellStyle name="Normal 2 3 3 2 3 5 3 3" xfId="45556" xr:uid="{00000000-0005-0000-0000-000041680000}"/>
    <cellStyle name="Normal 2 3 3 2 3 5 3 4" xfId="35542" xr:uid="{00000000-0005-0000-0000-000042680000}"/>
    <cellStyle name="Normal 2 3 3 2 3 5 4" xfId="12112" xr:uid="{00000000-0005-0000-0000-000043680000}"/>
    <cellStyle name="Normal 2 3 3 2 3 5 4 2" xfId="24713" xr:uid="{00000000-0005-0000-0000-000044680000}"/>
    <cellStyle name="Normal 2 3 3 2 3 5 4 2 2" xfId="59929" xr:uid="{00000000-0005-0000-0000-000045680000}"/>
    <cellStyle name="Normal 2 3 3 2 3 5 4 3" xfId="47332" xr:uid="{00000000-0005-0000-0000-000046680000}"/>
    <cellStyle name="Normal 2 3 3 2 3 5 4 4" xfId="37318" xr:uid="{00000000-0005-0000-0000-000047680000}"/>
    <cellStyle name="Normal 2 3 3 2 3 5 5" xfId="16477" xr:uid="{00000000-0005-0000-0000-000048680000}"/>
    <cellStyle name="Normal 2 3 3 2 3 5 5 2" xfId="51693" xr:uid="{00000000-0005-0000-0000-000049680000}"/>
    <cellStyle name="Normal 2 3 3 2 3 5 5 3" xfId="29082" xr:uid="{00000000-0005-0000-0000-00004A680000}"/>
    <cellStyle name="Normal 2 3 3 2 3 5 6" xfId="14699" xr:uid="{00000000-0005-0000-0000-00004B680000}"/>
    <cellStyle name="Normal 2 3 3 2 3 5 6 2" xfId="49917" xr:uid="{00000000-0005-0000-0000-00004C680000}"/>
    <cellStyle name="Normal 2 3 3 2 3 5 7" xfId="39096" xr:uid="{00000000-0005-0000-0000-00004D680000}"/>
    <cellStyle name="Normal 2 3 3 2 3 5 8" xfId="27306" xr:uid="{00000000-0005-0000-0000-00004E680000}"/>
    <cellStyle name="Normal 2 3 3 2 3 6" xfId="4153" xr:uid="{00000000-0005-0000-0000-00004F680000}"/>
    <cellStyle name="Normal 2 3 3 2 3 6 2" xfId="16799" xr:uid="{00000000-0005-0000-0000-000050680000}"/>
    <cellStyle name="Normal 2 3 3 2 3 6 2 2" xfId="52015" xr:uid="{00000000-0005-0000-0000-000051680000}"/>
    <cellStyle name="Normal 2 3 3 2 3 6 2 3" xfId="29404" xr:uid="{00000000-0005-0000-0000-000052680000}"/>
    <cellStyle name="Normal 2 3 3 2 3 6 3" xfId="13245" xr:uid="{00000000-0005-0000-0000-000053680000}"/>
    <cellStyle name="Normal 2 3 3 2 3 6 3 2" xfId="48463" xr:uid="{00000000-0005-0000-0000-000054680000}"/>
    <cellStyle name="Normal 2 3 3 2 3 6 4" xfId="39418" xr:uid="{00000000-0005-0000-0000-000055680000}"/>
    <cellStyle name="Normal 2 3 3 2 3 6 5" xfId="25852" xr:uid="{00000000-0005-0000-0000-000056680000}"/>
    <cellStyle name="Normal 2 3 3 2 3 7" xfId="5623" xr:uid="{00000000-0005-0000-0000-000057680000}"/>
    <cellStyle name="Normal 2 3 3 2 3 7 2" xfId="18253" xr:uid="{00000000-0005-0000-0000-000058680000}"/>
    <cellStyle name="Normal 2 3 3 2 3 7 2 2" xfId="53469" xr:uid="{00000000-0005-0000-0000-000059680000}"/>
    <cellStyle name="Normal 2 3 3 2 3 7 3" xfId="40872" xr:uid="{00000000-0005-0000-0000-00005A680000}"/>
    <cellStyle name="Normal 2 3 3 2 3 7 4" xfId="30858" xr:uid="{00000000-0005-0000-0000-00005B680000}"/>
    <cellStyle name="Normal 2 3 3 2 3 8" xfId="7082" xr:uid="{00000000-0005-0000-0000-00005C680000}"/>
    <cellStyle name="Normal 2 3 3 2 3 8 2" xfId="19707" xr:uid="{00000000-0005-0000-0000-00005D680000}"/>
    <cellStyle name="Normal 2 3 3 2 3 8 2 2" xfId="54923" xr:uid="{00000000-0005-0000-0000-00005E680000}"/>
    <cellStyle name="Normal 2 3 3 2 3 8 3" xfId="42326" xr:uid="{00000000-0005-0000-0000-00005F680000}"/>
    <cellStyle name="Normal 2 3 3 2 3 8 4" xfId="32312" xr:uid="{00000000-0005-0000-0000-000060680000}"/>
    <cellStyle name="Normal 2 3 3 2 3 9" xfId="8863" xr:uid="{00000000-0005-0000-0000-000061680000}"/>
    <cellStyle name="Normal 2 3 3 2 3 9 2" xfId="21483" xr:uid="{00000000-0005-0000-0000-000062680000}"/>
    <cellStyle name="Normal 2 3 3 2 3 9 2 2" xfId="56699" xr:uid="{00000000-0005-0000-0000-000063680000}"/>
    <cellStyle name="Normal 2 3 3 2 3 9 3" xfId="44102" xr:uid="{00000000-0005-0000-0000-000064680000}"/>
    <cellStyle name="Normal 2 3 3 2 3 9 4" xfId="34088" xr:uid="{00000000-0005-0000-0000-000065680000}"/>
    <cellStyle name="Normal 2 3 3 2 4" xfId="2993" xr:uid="{00000000-0005-0000-0000-000066680000}"/>
    <cellStyle name="Normal 2 3 3 2 4 10" xfId="25368" xr:uid="{00000000-0005-0000-0000-000067680000}"/>
    <cellStyle name="Normal 2 3 3 2 4 11" xfId="60903" xr:uid="{00000000-0005-0000-0000-000068680000}"/>
    <cellStyle name="Normal 2 3 3 2 4 2" xfId="4800" xr:uid="{00000000-0005-0000-0000-000069680000}"/>
    <cellStyle name="Normal 2 3 3 2 4 2 2" xfId="17446" xr:uid="{00000000-0005-0000-0000-00006A680000}"/>
    <cellStyle name="Normal 2 3 3 2 4 2 2 2" xfId="52662" xr:uid="{00000000-0005-0000-0000-00006B680000}"/>
    <cellStyle name="Normal 2 3 3 2 4 2 2 3" xfId="30051" xr:uid="{00000000-0005-0000-0000-00006C680000}"/>
    <cellStyle name="Normal 2 3 3 2 4 2 3" xfId="13892" xr:uid="{00000000-0005-0000-0000-00006D680000}"/>
    <cellStyle name="Normal 2 3 3 2 4 2 3 2" xfId="49110" xr:uid="{00000000-0005-0000-0000-00006E680000}"/>
    <cellStyle name="Normal 2 3 3 2 4 2 4" xfId="40065" xr:uid="{00000000-0005-0000-0000-00006F680000}"/>
    <cellStyle name="Normal 2 3 3 2 4 2 5" xfId="26499" xr:uid="{00000000-0005-0000-0000-000070680000}"/>
    <cellStyle name="Normal 2 3 3 2 4 3" xfId="6270" xr:uid="{00000000-0005-0000-0000-000071680000}"/>
    <cellStyle name="Normal 2 3 3 2 4 3 2" xfId="18900" xr:uid="{00000000-0005-0000-0000-000072680000}"/>
    <cellStyle name="Normal 2 3 3 2 4 3 2 2" xfId="54116" xr:uid="{00000000-0005-0000-0000-000073680000}"/>
    <cellStyle name="Normal 2 3 3 2 4 3 3" xfId="41519" xr:uid="{00000000-0005-0000-0000-000074680000}"/>
    <cellStyle name="Normal 2 3 3 2 4 3 4" xfId="31505" xr:uid="{00000000-0005-0000-0000-000075680000}"/>
    <cellStyle name="Normal 2 3 3 2 4 4" xfId="7729" xr:uid="{00000000-0005-0000-0000-000076680000}"/>
    <cellStyle name="Normal 2 3 3 2 4 4 2" xfId="20354" xr:uid="{00000000-0005-0000-0000-000077680000}"/>
    <cellStyle name="Normal 2 3 3 2 4 4 2 2" xfId="55570" xr:uid="{00000000-0005-0000-0000-000078680000}"/>
    <cellStyle name="Normal 2 3 3 2 4 4 3" xfId="42973" xr:uid="{00000000-0005-0000-0000-000079680000}"/>
    <cellStyle name="Normal 2 3 3 2 4 4 4" xfId="32959" xr:uid="{00000000-0005-0000-0000-00007A680000}"/>
    <cellStyle name="Normal 2 3 3 2 4 5" xfId="9510" xr:uid="{00000000-0005-0000-0000-00007B680000}"/>
    <cellStyle name="Normal 2 3 3 2 4 5 2" xfId="22130" xr:uid="{00000000-0005-0000-0000-00007C680000}"/>
    <cellStyle name="Normal 2 3 3 2 4 5 2 2" xfId="57346" xr:uid="{00000000-0005-0000-0000-00007D680000}"/>
    <cellStyle name="Normal 2 3 3 2 4 5 3" xfId="44749" xr:uid="{00000000-0005-0000-0000-00007E680000}"/>
    <cellStyle name="Normal 2 3 3 2 4 5 4" xfId="34735" xr:uid="{00000000-0005-0000-0000-00007F680000}"/>
    <cellStyle name="Normal 2 3 3 2 4 6" xfId="11303" xr:uid="{00000000-0005-0000-0000-000080680000}"/>
    <cellStyle name="Normal 2 3 3 2 4 6 2" xfId="23906" xr:uid="{00000000-0005-0000-0000-000081680000}"/>
    <cellStyle name="Normal 2 3 3 2 4 6 2 2" xfId="59122" xr:uid="{00000000-0005-0000-0000-000082680000}"/>
    <cellStyle name="Normal 2 3 3 2 4 6 3" xfId="46525" xr:uid="{00000000-0005-0000-0000-000083680000}"/>
    <cellStyle name="Normal 2 3 3 2 4 6 4" xfId="36511" xr:uid="{00000000-0005-0000-0000-000084680000}"/>
    <cellStyle name="Normal 2 3 3 2 4 7" xfId="15670" xr:uid="{00000000-0005-0000-0000-000085680000}"/>
    <cellStyle name="Normal 2 3 3 2 4 7 2" xfId="50886" xr:uid="{00000000-0005-0000-0000-000086680000}"/>
    <cellStyle name="Normal 2 3 3 2 4 7 3" xfId="28275" xr:uid="{00000000-0005-0000-0000-000087680000}"/>
    <cellStyle name="Normal 2 3 3 2 4 8" xfId="12761" xr:uid="{00000000-0005-0000-0000-000088680000}"/>
    <cellStyle name="Normal 2 3 3 2 4 8 2" xfId="47979" xr:uid="{00000000-0005-0000-0000-000089680000}"/>
    <cellStyle name="Normal 2 3 3 2 4 9" xfId="38289" xr:uid="{00000000-0005-0000-0000-00008A680000}"/>
    <cellStyle name="Normal 2 3 3 2 5" xfId="2826" xr:uid="{00000000-0005-0000-0000-00008B680000}"/>
    <cellStyle name="Normal 2 3 3 2 5 10" xfId="25213" xr:uid="{00000000-0005-0000-0000-00008C680000}"/>
    <cellStyle name="Normal 2 3 3 2 5 11" xfId="60748" xr:uid="{00000000-0005-0000-0000-00008D680000}"/>
    <cellStyle name="Normal 2 3 3 2 5 2" xfId="4645" xr:uid="{00000000-0005-0000-0000-00008E680000}"/>
    <cellStyle name="Normal 2 3 3 2 5 2 2" xfId="17291" xr:uid="{00000000-0005-0000-0000-00008F680000}"/>
    <cellStyle name="Normal 2 3 3 2 5 2 2 2" xfId="52507" xr:uid="{00000000-0005-0000-0000-000090680000}"/>
    <cellStyle name="Normal 2 3 3 2 5 2 2 3" xfId="29896" xr:uid="{00000000-0005-0000-0000-000091680000}"/>
    <cellStyle name="Normal 2 3 3 2 5 2 3" xfId="13737" xr:uid="{00000000-0005-0000-0000-000092680000}"/>
    <cellStyle name="Normal 2 3 3 2 5 2 3 2" xfId="48955" xr:uid="{00000000-0005-0000-0000-000093680000}"/>
    <cellStyle name="Normal 2 3 3 2 5 2 4" xfId="39910" xr:uid="{00000000-0005-0000-0000-000094680000}"/>
    <cellStyle name="Normal 2 3 3 2 5 2 5" xfId="26344" xr:uid="{00000000-0005-0000-0000-000095680000}"/>
    <cellStyle name="Normal 2 3 3 2 5 3" xfId="6115" xr:uid="{00000000-0005-0000-0000-000096680000}"/>
    <cellStyle name="Normal 2 3 3 2 5 3 2" xfId="18745" xr:uid="{00000000-0005-0000-0000-000097680000}"/>
    <cellStyle name="Normal 2 3 3 2 5 3 2 2" xfId="53961" xr:uid="{00000000-0005-0000-0000-000098680000}"/>
    <cellStyle name="Normal 2 3 3 2 5 3 3" xfId="41364" xr:uid="{00000000-0005-0000-0000-000099680000}"/>
    <cellStyle name="Normal 2 3 3 2 5 3 4" xfId="31350" xr:uid="{00000000-0005-0000-0000-00009A680000}"/>
    <cellStyle name="Normal 2 3 3 2 5 4" xfId="7574" xr:uid="{00000000-0005-0000-0000-00009B680000}"/>
    <cellStyle name="Normal 2 3 3 2 5 4 2" xfId="20199" xr:uid="{00000000-0005-0000-0000-00009C680000}"/>
    <cellStyle name="Normal 2 3 3 2 5 4 2 2" xfId="55415" xr:uid="{00000000-0005-0000-0000-00009D680000}"/>
    <cellStyle name="Normal 2 3 3 2 5 4 3" xfId="42818" xr:uid="{00000000-0005-0000-0000-00009E680000}"/>
    <cellStyle name="Normal 2 3 3 2 5 4 4" xfId="32804" xr:uid="{00000000-0005-0000-0000-00009F680000}"/>
    <cellStyle name="Normal 2 3 3 2 5 5" xfId="9355" xr:uid="{00000000-0005-0000-0000-0000A0680000}"/>
    <cellStyle name="Normal 2 3 3 2 5 5 2" xfId="21975" xr:uid="{00000000-0005-0000-0000-0000A1680000}"/>
    <cellStyle name="Normal 2 3 3 2 5 5 2 2" xfId="57191" xr:uid="{00000000-0005-0000-0000-0000A2680000}"/>
    <cellStyle name="Normal 2 3 3 2 5 5 3" xfId="44594" xr:uid="{00000000-0005-0000-0000-0000A3680000}"/>
    <cellStyle name="Normal 2 3 3 2 5 5 4" xfId="34580" xr:uid="{00000000-0005-0000-0000-0000A4680000}"/>
    <cellStyle name="Normal 2 3 3 2 5 6" xfId="11148" xr:uid="{00000000-0005-0000-0000-0000A5680000}"/>
    <cellStyle name="Normal 2 3 3 2 5 6 2" xfId="23751" xr:uid="{00000000-0005-0000-0000-0000A6680000}"/>
    <cellStyle name="Normal 2 3 3 2 5 6 2 2" xfId="58967" xr:uid="{00000000-0005-0000-0000-0000A7680000}"/>
    <cellStyle name="Normal 2 3 3 2 5 6 3" xfId="46370" xr:uid="{00000000-0005-0000-0000-0000A8680000}"/>
    <cellStyle name="Normal 2 3 3 2 5 6 4" xfId="36356" xr:uid="{00000000-0005-0000-0000-0000A9680000}"/>
    <cellStyle name="Normal 2 3 3 2 5 7" xfId="15515" xr:uid="{00000000-0005-0000-0000-0000AA680000}"/>
    <cellStyle name="Normal 2 3 3 2 5 7 2" xfId="50731" xr:uid="{00000000-0005-0000-0000-0000AB680000}"/>
    <cellStyle name="Normal 2 3 3 2 5 7 3" xfId="28120" xr:uid="{00000000-0005-0000-0000-0000AC680000}"/>
    <cellStyle name="Normal 2 3 3 2 5 8" xfId="12606" xr:uid="{00000000-0005-0000-0000-0000AD680000}"/>
    <cellStyle name="Normal 2 3 3 2 5 8 2" xfId="47824" xr:uid="{00000000-0005-0000-0000-0000AE680000}"/>
    <cellStyle name="Normal 2 3 3 2 5 9" xfId="38134" xr:uid="{00000000-0005-0000-0000-0000AF680000}"/>
    <cellStyle name="Normal 2 3 3 2 6" xfId="3336" xr:uid="{00000000-0005-0000-0000-0000B0680000}"/>
    <cellStyle name="Normal 2 3 3 2 6 10" xfId="26831" xr:uid="{00000000-0005-0000-0000-0000B1680000}"/>
    <cellStyle name="Normal 2 3 3 2 6 11" xfId="61235" xr:uid="{00000000-0005-0000-0000-0000B2680000}"/>
    <cellStyle name="Normal 2 3 3 2 6 2" xfId="5132" xr:uid="{00000000-0005-0000-0000-0000B3680000}"/>
    <cellStyle name="Normal 2 3 3 2 6 2 2" xfId="17778" xr:uid="{00000000-0005-0000-0000-0000B4680000}"/>
    <cellStyle name="Normal 2 3 3 2 6 2 2 2" xfId="52994" xr:uid="{00000000-0005-0000-0000-0000B5680000}"/>
    <cellStyle name="Normal 2 3 3 2 6 2 3" xfId="40397" xr:uid="{00000000-0005-0000-0000-0000B6680000}"/>
    <cellStyle name="Normal 2 3 3 2 6 2 4" xfId="30383" xr:uid="{00000000-0005-0000-0000-0000B7680000}"/>
    <cellStyle name="Normal 2 3 3 2 6 3" xfId="6602" xr:uid="{00000000-0005-0000-0000-0000B8680000}"/>
    <cellStyle name="Normal 2 3 3 2 6 3 2" xfId="19232" xr:uid="{00000000-0005-0000-0000-0000B9680000}"/>
    <cellStyle name="Normal 2 3 3 2 6 3 2 2" xfId="54448" xr:uid="{00000000-0005-0000-0000-0000BA680000}"/>
    <cellStyle name="Normal 2 3 3 2 6 3 3" xfId="41851" xr:uid="{00000000-0005-0000-0000-0000BB680000}"/>
    <cellStyle name="Normal 2 3 3 2 6 3 4" xfId="31837" xr:uid="{00000000-0005-0000-0000-0000BC680000}"/>
    <cellStyle name="Normal 2 3 3 2 6 4" xfId="8061" xr:uid="{00000000-0005-0000-0000-0000BD680000}"/>
    <cellStyle name="Normal 2 3 3 2 6 4 2" xfId="20686" xr:uid="{00000000-0005-0000-0000-0000BE680000}"/>
    <cellStyle name="Normal 2 3 3 2 6 4 2 2" xfId="55902" xr:uid="{00000000-0005-0000-0000-0000BF680000}"/>
    <cellStyle name="Normal 2 3 3 2 6 4 3" xfId="43305" xr:uid="{00000000-0005-0000-0000-0000C0680000}"/>
    <cellStyle name="Normal 2 3 3 2 6 4 4" xfId="33291" xr:uid="{00000000-0005-0000-0000-0000C1680000}"/>
    <cellStyle name="Normal 2 3 3 2 6 5" xfId="9842" xr:uid="{00000000-0005-0000-0000-0000C2680000}"/>
    <cellStyle name="Normal 2 3 3 2 6 5 2" xfId="22462" xr:uid="{00000000-0005-0000-0000-0000C3680000}"/>
    <cellStyle name="Normal 2 3 3 2 6 5 2 2" xfId="57678" xr:uid="{00000000-0005-0000-0000-0000C4680000}"/>
    <cellStyle name="Normal 2 3 3 2 6 5 3" xfId="45081" xr:uid="{00000000-0005-0000-0000-0000C5680000}"/>
    <cellStyle name="Normal 2 3 3 2 6 5 4" xfId="35067" xr:uid="{00000000-0005-0000-0000-0000C6680000}"/>
    <cellStyle name="Normal 2 3 3 2 6 6" xfId="11635" xr:uid="{00000000-0005-0000-0000-0000C7680000}"/>
    <cellStyle name="Normal 2 3 3 2 6 6 2" xfId="24238" xr:uid="{00000000-0005-0000-0000-0000C8680000}"/>
    <cellStyle name="Normal 2 3 3 2 6 6 2 2" xfId="59454" xr:uid="{00000000-0005-0000-0000-0000C9680000}"/>
    <cellStyle name="Normal 2 3 3 2 6 6 3" xfId="46857" xr:uid="{00000000-0005-0000-0000-0000CA680000}"/>
    <cellStyle name="Normal 2 3 3 2 6 6 4" xfId="36843" xr:uid="{00000000-0005-0000-0000-0000CB680000}"/>
    <cellStyle name="Normal 2 3 3 2 6 7" xfId="16002" xr:uid="{00000000-0005-0000-0000-0000CC680000}"/>
    <cellStyle name="Normal 2 3 3 2 6 7 2" xfId="51218" xr:uid="{00000000-0005-0000-0000-0000CD680000}"/>
    <cellStyle name="Normal 2 3 3 2 6 7 3" xfId="28607" xr:uid="{00000000-0005-0000-0000-0000CE680000}"/>
    <cellStyle name="Normal 2 3 3 2 6 8" xfId="14224" xr:uid="{00000000-0005-0000-0000-0000CF680000}"/>
    <cellStyle name="Normal 2 3 3 2 6 8 2" xfId="49442" xr:uid="{00000000-0005-0000-0000-0000D0680000}"/>
    <cellStyle name="Normal 2 3 3 2 6 9" xfId="38621" xr:uid="{00000000-0005-0000-0000-0000D1680000}"/>
    <cellStyle name="Normal 2 3 3 2 7" xfId="2496" xr:uid="{00000000-0005-0000-0000-0000D2680000}"/>
    <cellStyle name="Normal 2 3 3 2 7 10" xfId="26022" xr:uid="{00000000-0005-0000-0000-0000D3680000}"/>
    <cellStyle name="Normal 2 3 3 2 7 11" xfId="60426" xr:uid="{00000000-0005-0000-0000-0000D4680000}"/>
    <cellStyle name="Normal 2 3 3 2 7 2" xfId="4323" xr:uid="{00000000-0005-0000-0000-0000D5680000}"/>
    <cellStyle name="Normal 2 3 3 2 7 2 2" xfId="16969" xr:uid="{00000000-0005-0000-0000-0000D6680000}"/>
    <cellStyle name="Normal 2 3 3 2 7 2 2 2" xfId="52185" xr:uid="{00000000-0005-0000-0000-0000D7680000}"/>
    <cellStyle name="Normal 2 3 3 2 7 2 3" xfId="39588" xr:uid="{00000000-0005-0000-0000-0000D8680000}"/>
    <cellStyle name="Normal 2 3 3 2 7 2 4" xfId="29574" xr:uid="{00000000-0005-0000-0000-0000D9680000}"/>
    <cellStyle name="Normal 2 3 3 2 7 3" xfId="5793" xr:uid="{00000000-0005-0000-0000-0000DA680000}"/>
    <cellStyle name="Normal 2 3 3 2 7 3 2" xfId="18423" xr:uid="{00000000-0005-0000-0000-0000DB680000}"/>
    <cellStyle name="Normal 2 3 3 2 7 3 2 2" xfId="53639" xr:uid="{00000000-0005-0000-0000-0000DC680000}"/>
    <cellStyle name="Normal 2 3 3 2 7 3 3" xfId="41042" xr:uid="{00000000-0005-0000-0000-0000DD680000}"/>
    <cellStyle name="Normal 2 3 3 2 7 3 4" xfId="31028" xr:uid="{00000000-0005-0000-0000-0000DE680000}"/>
    <cellStyle name="Normal 2 3 3 2 7 4" xfId="7252" xr:uid="{00000000-0005-0000-0000-0000DF680000}"/>
    <cellStyle name="Normal 2 3 3 2 7 4 2" xfId="19877" xr:uid="{00000000-0005-0000-0000-0000E0680000}"/>
    <cellStyle name="Normal 2 3 3 2 7 4 2 2" xfId="55093" xr:uid="{00000000-0005-0000-0000-0000E1680000}"/>
    <cellStyle name="Normal 2 3 3 2 7 4 3" xfId="42496" xr:uid="{00000000-0005-0000-0000-0000E2680000}"/>
    <cellStyle name="Normal 2 3 3 2 7 4 4" xfId="32482" xr:uid="{00000000-0005-0000-0000-0000E3680000}"/>
    <cellStyle name="Normal 2 3 3 2 7 5" xfId="9033" xr:uid="{00000000-0005-0000-0000-0000E4680000}"/>
    <cellStyle name="Normal 2 3 3 2 7 5 2" xfId="21653" xr:uid="{00000000-0005-0000-0000-0000E5680000}"/>
    <cellStyle name="Normal 2 3 3 2 7 5 2 2" xfId="56869" xr:uid="{00000000-0005-0000-0000-0000E6680000}"/>
    <cellStyle name="Normal 2 3 3 2 7 5 3" xfId="44272" xr:uid="{00000000-0005-0000-0000-0000E7680000}"/>
    <cellStyle name="Normal 2 3 3 2 7 5 4" xfId="34258" xr:uid="{00000000-0005-0000-0000-0000E8680000}"/>
    <cellStyle name="Normal 2 3 3 2 7 6" xfId="10826" xr:uid="{00000000-0005-0000-0000-0000E9680000}"/>
    <cellStyle name="Normal 2 3 3 2 7 6 2" xfId="23429" xr:uid="{00000000-0005-0000-0000-0000EA680000}"/>
    <cellStyle name="Normal 2 3 3 2 7 6 2 2" xfId="58645" xr:uid="{00000000-0005-0000-0000-0000EB680000}"/>
    <cellStyle name="Normal 2 3 3 2 7 6 3" xfId="46048" xr:uid="{00000000-0005-0000-0000-0000EC680000}"/>
    <cellStyle name="Normal 2 3 3 2 7 6 4" xfId="36034" xr:uid="{00000000-0005-0000-0000-0000ED680000}"/>
    <cellStyle name="Normal 2 3 3 2 7 7" xfId="15193" xr:uid="{00000000-0005-0000-0000-0000EE680000}"/>
    <cellStyle name="Normal 2 3 3 2 7 7 2" xfId="50409" xr:uid="{00000000-0005-0000-0000-0000EF680000}"/>
    <cellStyle name="Normal 2 3 3 2 7 7 3" xfId="27798" xr:uid="{00000000-0005-0000-0000-0000F0680000}"/>
    <cellStyle name="Normal 2 3 3 2 7 8" xfId="13415" xr:uid="{00000000-0005-0000-0000-0000F1680000}"/>
    <cellStyle name="Normal 2 3 3 2 7 8 2" xfId="48633" xr:uid="{00000000-0005-0000-0000-0000F2680000}"/>
    <cellStyle name="Normal 2 3 3 2 7 9" xfId="37812" xr:uid="{00000000-0005-0000-0000-0000F3680000}"/>
    <cellStyle name="Normal 2 3 3 2 8" xfId="3660" xr:uid="{00000000-0005-0000-0000-0000F4680000}"/>
    <cellStyle name="Normal 2 3 3 2 8 2" xfId="8384" xr:uid="{00000000-0005-0000-0000-0000F5680000}"/>
    <cellStyle name="Normal 2 3 3 2 8 2 2" xfId="21009" xr:uid="{00000000-0005-0000-0000-0000F6680000}"/>
    <cellStyle name="Normal 2 3 3 2 8 2 2 2" xfId="56225" xr:uid="{00000000-0005-0000-0000-0000F7680000}"/>
    <cellStyle name="Normal 2 3 3 2 8 2 3" xfId="43628" xr:uid="{00000000-0005-0000-0000-0000F8680000}"/>
    <cellStyle name="Normal 2 3 3 2 8 2 4" xfId="33614" xr:uid="{00000000-0005-0000-0000-0000F9680000}"/>
    <cellStyle name="Normal 2 3 3 2 8 3" xfId="10165" xr:uid="{00000000-0005-0000-0000-0000FA680000}"/>
    <cellStyle name="Normal 2 3 3 2 8 3 2" xfId="22785" xr:uid="{00000000-0005-0000-0000-0000FB680000}"/>
    <cellStyle name="Normal 2 3 3 2 8 3 2 2" xfId="58001" xr:uid="{00000000-0005-0000-0000-0000FC680000}"/>
    <cellStyle name="Normal 2 3 3 2 8 3 3" xfId="45404" xr:uid="{00000000-0005-0000-0000-0000FD680000}"/>
    <cellStyle name="Normal 2 3 3 2 8 3 4" xfId="35390" xr:uid="{00000000-0005-0000-0000-0000FE680000}"/>
    <cellStyle name="Normal 2 3 3 2 8 4" xfId="11960" xr:uid="{00000000-0005-0000-0000-0000FF680000}"/>
    <cellStyle name="Normal 2 3 3 2 8 4 2" xfId="24561" xr:uid="{00000000-0005-0000-0000-000000690000}"/>
    <cellStyle name="Normal 2 3 3 2 8 4 2 2" xfId="59777" xr:uid="{00000000-0005-0000-0000-000001690000}"/>
    <cellStyle name="Normal 2 3 3 2 8 4 3" xfId="47180" xr:uid="{00000000-0005-0000-0000-000002690000}"/>
    <cellStyle name="Normal 2 3 3 2 8 4 4" xfId="37166" xr:uid="{00000000-0005-0000-0000-000003690000}"/>
    <cellStyle name="Normal 2 3 3 2 8 5" xfId="16325" xr:uid="{00000000-0005-0000-0000-000004690000}"/>
    <cellStyle name="Normal 2 3 3 2 8 5 2" xfId="51541" xr:uid="{00000000-0005-0000-0000-000005690000}"/>
    <cellStyle name="Normal 2 3 3 2 8 5 3" xfId="28930" xr:uid="{00000000-0005-0000-0000-000006690000}"/>
    <cellStyle name="Normal 2 3 3 2 8 6" xfId="14547" xr:uid="{00000000-0005-0000-0000-000007690000}"/>
    <cellStyle name="Normal 2 3 3 2 8 6 2" xfId="49765" xr:uid="{00000000-0005-0000-0000-000008690000}"/>
    <cellStyle name="Normal 2 3 3 2 8 7" xfId="38944" xr:uid="{00000000-0005-0000-0000-000009690000}"/>
    <cellStyle name="Normal 2 3 3 2 8 8" xfId="27154" xr:uid="{00000000-0005-0000-0000-00000A690000}"/>
    <cellStyle name="Normal 2 3 3 2 9" xfId="3992" xr:uid="{00000000-0005-0000-0000-00000B690000}"/>
    <cellStyle name="Normal 2 3 3 2 9 2" xfId="16647" xr:uid="{00000000-0005-0000-0000-00000C690000}"/>
    <cellStyle name="Normal 2 3 3 2 9 2 2" xfId="51863" xr:uid="{00000000-0005-0000-0000-00000D690000}"/>
    <cellStyle name="Normal 2 3 3 2 9 2 3" xfId="29252" xr:uid="{00000000-0005-0000-0000-00000E690000}"/>
    <cellStyle name="Normal 2 3 3 2 9 3" xfId="13093" xr:uid="{00000000-0005-0000-0000-00000F690000}"/>
    <cellStyle name="Normal 2 3 3 2 9 3 2" xfId="48311" xr:uid="{00000000-0005-0000-0000-000010690000}"/>
    <cellStyle name="Normal 2 3 3 2 9 4" xfId="39266" xr:uid="{00000000-0005-0000-0000-000011690000}"/>
    <cellStyle name="Normal 2 3 3 2 9 5" xfId="25700" xr:uid="{00000000-0005-0000-0000-000012690000}"/>
    <cellStyle name="Normal 2 3 3 2_District Target Attainment" xfId="1167" xr:uid="{00000000-0005-0000-0000-000013690000}"/>
    <cellStyle name="Normal 2 3 3 20" xfId="60103" xr:uid="{00000000-0005-0000-0000-000014690000}"/>
    <cellStyle name="Normal 2 3 3 3" xfId="1168" xr:uid="{00000000-0005-0000-0000-000015690000}"/>
    <cellStyle name="Normal 2 3 3 4" xfId="1169" xr:uid="{00000000-0005-0000-0000-000016690000}"/>
    <cellStyle name="Normal 2 3 3 4 10" xfId="7000" xr:uid="{00000000-0005-0000-0000-000017690000}"/>
    <cellStyle name="Normal 2 3 3 4 10 2" xfId="19626" xr:uid="{00000000-0005-0000-0000-000018690000}"/>
    <cellStyle name="Normal 2 3 3 4 10 2 2" xfId="54842" xr:uid="{00000000-0005-0000-0000-000019690000}"/>
    <cellStyle name="Normal 2 3 3 4 10 3" xfId="42245" xr:uid="{00000000-0005-0000-0000-00001A690000}"/>
    <cellStyle name="Normal 2 3 3 4 10 4" xfId="32231" xr:uid="{00000000-0005-0000-0000-00001B690000}"/>
    <cellStyle name="Normal 2 3 3 4 11" xfId="8781" xr:uid="{00000000-0005-0000-0000-00001C690000}"/>
    <cellStyle name="Normal 2 3 3 4 11 2" xfId="21402" xr:uid="{00000000-0005-0000-0000-00001D690000}"/>
    <cellStyle name="Normal 2 3 3 4 11 2 2" xfId="56618" xr:uid="{00000000-0005-0000-0000-00001E690000}"/>
    <cellStyle name="Normal 2 3 3 4 11 3" xfId="44021" xr:uid="{00000000-0005-0000-0000-00001F690000}"/>
    <cellStyle name="Normal 2 3 3 4 11 4" xfId="34007" xr:uid="{00000000-0005-0000-0000-000020690000}"/>
    <cellStyle name="Normal 2 3 3 4 12" xfId="10594" xr:uid="{00000000-0005-0000-0000-000021690000}"/>
    <cellStyle name="Normal 2 3 3 4 12 2" xfId="23205" xr:uid="{00000000-0005-0000-0000-000022690000}"/>
    <cellStyle name="Normal 2 3 3 4 12 2 2" xfId="58421" xr:uid="{00000000-0005-0000-0000-000023690000}"/>
    <cellStyle name="Normal 2 3 3 4 12 3" xfId="45824" xr:uid="{00000000-0005-0000-0000-000024690000}"/>
    <cellStyle name="Normal 2 3 3 4 12 4" xfId="35810" xr:uid="{00000000-0005-0000-0000-000025690000}"/>
    <cellStyle name="Normal 2 3 3 4 13" xfId="14941" xr:uid="{00000000-0005-0000-0000-000026690000}"/>
    <cellStyle name="Normal 2 3 3 4 13 2" xfId="50158" xr:uid="{00000000-0005-0000-0000-000027690000}"/>
    <cellStyle name="Normal 2 3 3 4 13 3" xfId="27547" xr:uid="{00000000-0005-0000-0000-000028690000}"/>
    <cellStyle name="Normal 2 3 3 4 14" xfId="12355" xr:uid="{00000000-0005-0000-0000-000029690000}"/>
    <cellStyle name="Normal 2 3 3 4 14 2" xfId="47573" xr:uid="{00000000-0005-0000-0000-00002A690000}"/>
    <cellStyle name="Normal 2 3 3 4 15" xfId="37560" xr:uid="{00000000-0005-0000-0000-00002B690000}"/>
    <cellStyle name="Normal 2 3 3 4 16" xfId="24962" xr:uid="{00000000-0005-0000-0000-00002C690000}"/>
    <cellStyle name="Normal 2 3 3 4 17" xfId="60175" xr:uid="{00000000-0005-0000-0000-00002D690000}"/>
    <cellStyle name="Normal 2 3 3 4 2" xfId="1170" xr:uid="{00000000-0005-0000-0000-00002E690000}"/>
    <cellStyle name="Normal 2 3 3 4 2 10" xfId="10595" xr:uid="{00000000-0005-0000-0000-00002F690000}"/>
    <cellStyle name="Normal 2 3 3 4 2 10 2" xfId="23206" xr:uid="{00000000-0005-0000-0000-000030690000}"/>
    <cellStyle name="Normal 2 3 3 4 2 10 2 2" xfId="58422" xr:uid="{00000000-0005-0000-0000-000031690000}"/>
    <cellStyle name="Normal 2 3 3 4 2 10 3" xfId="45825" xr:uid="{00000000-0005-0000-0000-000032690000}"/>
    <cellStyle name="Normal 2 3 3 4 2 10 4" xfId="35811" xr:uid="{00000000-0005-0000-0000-000033690000}"/>
    <cellStyle name="Normal 2 3 3 4 2 11" xfId="15096" xr:uid="{00000000-0005-0000-0000-000034690000}"/>
    <cellStyle name="Normal 2 3 3 4 2 11 2" xfId="50312" xr:uid="{00000000-0005-0000-0000-000035690000}"/>
    <cellStyle name="Normal 2 3 3 4 2 11 3" xfId="27701" xr:uid="{00000000-0005-0000-0000-000036690000}"/>
    <cellStyle name="Normal 2 3 3 4 2 12" xfId="12509" xr:uid="{00000000-0005-0000-0000-000037690000}"/>
    <cellStyle name="Normal 2 3 3 4 2 12 2" xfId="47727" xr:uid="{00000000-0005-0000-0000-000038690000}"/>
    <cellStyle name="Normal 2 3 3 4 2 13" xfId="37715" xr:uid="{00000000-0005-0000-0000-000039690000}"/>
    <cellStyle name="Normal 2 3 3 4 2 14" xfId="25116" xr:uid="{00000000-0005-0000-0000-00003A690000}"/>
    <cellStyle name="Normal 2 3 3 4 2 15" xfId="60329" xr:uid="{00000000-0005-0000-0000-00003B690000}"/>
    <cellStyle name="Normal 2 3 3 4 2 2" xfId="3232" xr:uid="{00000000-0005-0000-0000-00003C690000}"/>
    <cellStyle name="Normal 2 3 3 4 2 2 10" xfId="25600" xr:uid="{00000000-0005-0000-0000-00003D690000}"/>
    <cellStyle name="Normal 2 3 3 4 2 2 11" xfId="61135" xr:uid="{00000000-0005-0000-0000-00003E690000}"/>
    <cellStyle name="Normal 2 3 3 4 2 2 2" xfId="5032" xr:uid="{00000000-0005-0000-0000-00003F690000}"/>
    <cellStyle name="Normal 2 3 3 4 2 2 2 2" xfId="17678" xr:uid="{00000000-0005-0000-0000-000040690000}"/>
    <cellStyle name="Normal 2 3 3 4 2 2 2 2 2" xfId="52894" xr:uid="{00000000-0005-0000-0000-000041690000}"/>
    <cellStyle name="Normal 2 3 3 4 2 2 2 2 3" xfId="30283" xr:uid="{00000000-0005-0000-0000-000042690000}"/>
    <cellStyle name="Normal 2 3 3 4 2 2 2 3" xfId="14124" xr:uid="{00000000-0005-0000-0000-000043690000}"/>
    <cellStyle name="Normal 2 3 3 4 2 2 2 3 2" xfId="49342" xr:uid="{00000000-0005-0000-0000-000044690000}"/>
    <cellStyle name="Normal 2 3 3 4 2 2 2 4" xfId="40297" xr:uid="{00000000-0005-0000-0000-000045690000}"/>
    <cellStyle name="Normal 2 3 3 4 2 2 2 5" xfId="26731" xr:uid="{00000000-0005-0000-0000-000046690000}"/>
    <cellStyle name="Normal 2 3 3 4 2 2 3" xfId="6502" xr:uid="{00000000-0005-0000-0000-000047690000}"/>
    <cellStyle name="Normal 2 3 3 4 2 2 3 2" xfId="19132" xr:uid="{00000000-0005-0000-0000-000048690000}"/>
    <cellStyle name="Normal 2 3 3 4 2 2 3 2 2" xfId="54348" xr:uid="{00000000-0005-0000-0000-000049690000}"/>
    <cellStyle name="Normal 2 3 3 4 2 2 3 3" xfId="41751" xr:uid="{00000000-0005-0000-0000-00004A690000}"/>
    <cellStyle name="Normal 2 3 3 4 2 2 3 4" xfId="31737" xr:uid="{00000000-0005-0000-0000-00004B690000}"/>
    <cellStyle name="Normal 2 3 3 4 2 2 4" xfId="7961" xr:uid="{00000000-0005-0000-0000-00004C690000}"/>
    <cellStyle name="Normal 2 3 3 4 2 2 4 2" xfId="20586" xr:uid="{00000000-0005-0000-0000-00004D690000}"/>
    <cellStyle name="Normal 2 3 3 4 2 2 4 2 2" xfId="55802" xr:uid="{00000000-0005-0000-0000-00004E690000}"/>
    <cellStyle name="Normal 2 3 3 4 2 2 4 3" xfId="43205" xr:uid="{00000000-0005-0000-0000-00004F690000}"/>
    <cellStyle name="Normal 2 3 3 4 2 2 4 4" xfId="33191" xr:uid="{00000000-0005-0000-0000-000050690000}"/>
    <cellStyle name="Normal 2 3 3 4 2 2 5" xfId="9742" xr:uid="{00000000-0005-0000-0000-000051690000}"/>
    <cellStyle name="Normal 2 3 3 4 2 2 5 2" xfId="22362" xr:uid="{00000000-0005-0000-0000-000052690000}"/>
    <cellStyle name="Normal 2 3 3 4 2 2 5 2 2" xfId="57578" xr:uid="{00000000-0005-0000-0000-000053690000}"/>
    <cellStyle name="Normal 2 3 3 4 2 2 5 3" xfId="44981" xr:uid="{00000000-0005-0000-0000-000054690000}"/>
    <cellStyle name="Normal 2 3 3 4 2 2 5 4" xfId="34967" xr:uid="{00000000-0005-0000-0000-000055690000}"/>
    <cellStyle name="Normal 2 3 3 4 2 2 6" xfId="11535" xr:uid="{00000000-0005-0000-0000-000056690000}"/>
    <cellStyle name="Normal 2 3 3 4 2 2 6 2" xfId="24138" xr:uid="{00000000-0005-0000-0000-000057690000}"/>
    <cellStyle name="Normal 2 3 3 4 2 2 6 2 2" xfId="59354" xr:uid="{00000000-0005-0000-0000-000058690000}"/>
    <cellStyle name="Normal 2 3 3 4 2 2 6 3" xfId="46757" xr:uid="{00000000-0005-0000-0000-000059690000}"/>
    <cellStyle name="Normal 2 3 3 4 2 2 6 4" xfId="36743" xr:uid="{00000000-0005-0000-0000-00005A690000}"/>
    <cellStyle name="Normal 2 3 3 4 2 2 7" xfId="15902" xr:uid="{00000000-0005-0000-0000-00005B690000}"/>
    <cellStyle name="Normal 2 3 3 4 2 2 7 2" xfId="51118" xr:uid="{00000000-0005-0000-0000-00005C690000}"/>
    <cellStyle name="Normal 2 3 3 4 2 2 7 3" xfId="28507" xr:uid="{00000000-0005-0000-0000-00005D690000}"/>
    <cellStyle name="Normal 2 3 3 4 2 2 8" xfId="12993" xr:uid="{00000000-0005-0000-0000-00005E690000}"/>
    <cellStyle name="Normal 2 3 3 4 2 2 8 2" xfId="48211" xr:uid="{00000000-0005-0000-0000-00005F690000}"/>
    <cellStyle name="Normal 2 3 3 4 2 2 9" xfId="38521" xr:uid="{00000000-0005-0000-0000-000060690000}"/>
    <cellStyle name="Normal 2 3 3 4 2 3" xfId="3561" xr:uid="{00000000-0005-0000-0000-000061690000}"/>
    <cellStyle name="Normal 2 3 3 4 2 3 10" xfId="27056" xr:uid="{00000000-0005-0000-0000-000062690000}"/>
    <cellStyle name="Normal 2 3 3 4 2 3 11" xfId="61460" xr:uid="{00000000-0005-0000-0000-000063690000}"/>
    <cellStyle name="Normal 2 3 3 4 2 3 2" xfId="5357" xr:uid="{00000000-0005-0000-0000-000064690000}"/>
    <cellStyle name="Normal 2 3 3 4 2 3 2 2" xfId="18003" xr:uid="{00000000-0005-0000-0000-000065690000}"/>
    <cellStyle name="Normal 2 3 3 4 2 3 2 2 2" xfId="53219" xr:uid="{00000000-0005-0000-0000-000066690000}"/>
    <cellStyle name="Normal 2 3 3 4 2 3 2 3" xfId="40622" xr:uid="{00000000-0005-0000-0000-000067690000}"/>
    <cellStyle name="Normal 2 3 3 4 2 3 2 4" xfId="30608" xr:uid="{00000000-0005-0000-0000-000068690000}"/>
    <cellStyle name="Normal 2 3 3 4 2 3 3" xfId="6827" xr:uid="{00000000-0005-0000-0000-000069690000}"/>
    <cellStyle name="Normal 2 3 3 4 2 3 3 2" xfId="19457" xr:uid="{00000000-0005-0000-0000-00006A690000}"/>
    <cellStyle name="Normal 2 3 3 4 2 3 3 2 2" xfId="54673" xr:uid="{00000000-0005-0000-0000-00006B690000}"/>
    <cellStyle name="Normal 2 3 3 4 2 3 3 3" xfId="42076" xr:uid="{00000000-0005-0000-0000-00006C690000}"/>
    <cellStyle name="Normal 2 3 3 4 2 3 3 4" xfId="32062" xr:uid="{00000000-0005-0000-0000-00006D690000}"/>
    <cellStyle name="Normal 2 3 3 4 2 3 4" xfId="8286" xr:uid="{00000000-0005-0000-0000-00006E690000}"/>
    <cellStyle name="Normal 2 3 3 4 2 3 4 2" xfId="20911" xr:uid="{00000000-0005-0000-0000-00006F690000}"/>
    <cellStyle name="Normal 2 3 3 4 2 3 4 2 2" xfId="56127" xr:uid="{00000000-0005-0000-0000-000070690000}"/>
    <cellStyle name="Normal 2 3 3 4 2 3 4 3" xfId="43530" xr:uid="{00000000-0005-0000-0000-000071690000}"/>
    <cellStyle name="Normal 2 3 3 4 2 3 4 4" xfId="33516" xr:uid="{00000000-0005-0000-0000-000072690000}"/>
    <cellStyle name="Normal 2 3 3 4 2 3 5" xfId="10067" xr:uid="{00000000-0005-0000-0000-000073690000}"/>
    <cellStyle name="Normal 2 3 3 4 2 3 5 2" xfId="22687" xr:uid="{00000000-0005-0000-0000-000074690000}"/>
    <cellStyle name="Normal 2 3 3 4 2 3 5 2 2" xfId="57903" xr:uid="{00000000-0005-0000-0000-000075690000}"/>
    <cellStyle name="Normal 2 3 3 4 2 3 5 3" xfId="45306" xr:uid="{00000000-0005-0000-0000-000076690000}"/>
    <cellStyle name="Normal 2 3 3 4 2 3 5 4" xfId="35292" xr:uid="{00000000-0005-0000-0000-000077690000}"/>
    <cellStyle name="Normal 2 3 3 4 2 3 6" xfId="11860" xr:uid="{00000000-0005-0000-0000-000078690000}"/>
    <cellStyle name="Normal 2 3 3 4 2 3 6 2" xfId="24463" xr:uid="{00000000-0005-0000-0000-000079690000}"/>
    <cellStyle name="Normal 2 3 3 4 2 3 6 2 2" xfId="59679" xr:uid="{00000000-0005-0000-0000-00007A690000}"/>
    <cellStyle name="Normal 2 3 3 4 2 3 6 3" xfId="47082" xr:uid="{00000000-0005-0000-0000-00007B690000}"/>
    <cellStyle name="Normal 2 3 3 4 2 3 6 4" xfId="37068" xr:uid="{00000000-0005-0000-0000-00007C690000}"/>
    <cellStyle name="Normal 2 3 3 4 2 3 7" xfId="16227" xr:uid="{00000000-0005-0000-0000-00007D690000}"/>
    <cellStyle name="Normal 2 3 3 4 2 3 7 2" xfId="51443" xr:uid="{00000000-0005-0000-0000-00007E690000}"/>
    <cellStyle name="Normal 2 3 3 4 2 3 7 3" xfId="28832" xr:uid="{00000000-0005-0000-0000-00007F690000}"/>
    <cellStyle name="Normal 2 3 3 4 2 3 8" xfId="14449" xr:uid="{00000000-0005-0000-0000-000080690000}"/>
    <cellStyle name="Normal 2 3 3 4 2 3 8 2" xfId="49667" xr:uid="{00000000-0005-0000-0000-000081690000}"/>
    <cellStyle name="Normal 2 3 3 4 2 3 9" xfId="38846" xr:uid="{00000000-0005-0000-0000-000082690000}"/>
    <cellStyle name="Normal 2 3 3 4 2 4" xfId="2723" xr:uid="{00000000-0005-0000-0000-000083690000}"/>
    <cellStyle name="Normal 2 3 3 4 2 4 10" xfId="26247" xr:uid="{00000000-0005-0000-0000-000084690000}"/>
    <cellStyle name="Normal 2 3 3 4 2 4 11" xfId="60651" xr:uid="{00000000-0005-0000-0000-000085690000}"/>
    <cellStyle name="Normal 2 3 3 4 2 4 2" xfId="4548" xr:uid="{00000000-0005-0000-0000-000086690000}"/>
    <cellStyle name="Normal 2 3 3 4 2 4 2 2" xfId="17194" xr:uid="{00000000-0005-0000-0000-000087690000}"/>
    <cellStyle name="Normal 2 3 3 4 2 4 2 2 2" xfId="52410" xr:uid="{00000000-0005-0000-0000-000088690000}"/>
    <cellStyle name="Normal 2 3 3 4 2 4 2 3" xfId="39813" xr:uid="{00000000-0005-0000-0000-000089690000}"/>
    <cellStyle name="Normal 2 3 3 4 2 4 2 4" xfId="29799" xr:uid="{00000000-0005-0000-0000-00008A690000}"/>
    <cellStyle name="Normal 2 3 3 4 2 4 3" xfId="6018" xr:uid="{00000000-0005-0000-0000-00008B690000}"/>
    <cellStyle name="Normal 2 3 3 4 2 4 3 2" xfId="18648" xr:uid="{00000000-0005-0000-0000-00008C690000}"/>
    <cellStyle name="Normal 2 3 3 4 2 4 3 2 2" xfId="53864" xr:uid="{00000000-0005-0000-0000-00008D690000}"/>
    <cellStyle name="Normal 2 3 3 4 2 4 3 3" xfId="41267" xr:uid="{00000000-0005-0000-0000-00008E690000}"/>
    <cellStyle name="Normal 2 3 3 4 2 4 3 4" xfId="31253" xr:uid="{00000000-0005-0000-0000-00008F690000}"/>
    <cellStyle name="Normal 2 3 3 4 2 4 4" xfId="7477" xr:uid="{00000000-0005-0000-0000-000090690000}"/>
    <cellStyle name="Normal 2 3 3 4 2 4 4 2" xfId="20102" xr:uid="{00000000-0005-0000-0000-000091690000}"/>
    <cellStyle name="Normal 2 3 3 4 2 4 4 2 2" xfId="55318" xr:uid="{00000000-0005-0000-0000-000092690000}"/>
    <cellStyle name="Normal 2 3 3 4 2 4 4 3" xfId="42721" xr:uid="{00000000-0005-0000-0000-000093690000}"/>
    <cellStyle name="Normal 2 3 3 4 2 4 4 4" xfId="32707" xr:uid="{00000000-0005-0000-0000-000094690000}"/>
    <cellStyle name="Normal 2 3 3 4 2 4 5" xfId="9258" xr:uid="{00000000-0005-0000-0000-000095690000}"/>
    <cellStyle name="Normal 2 3 3 4 2 4 5 2" xfId="21878" xr:uid="{00000000-0005-0000-0000-000096690000}"/>
    <cellStyle name="Normal 2 3 3 4 2 4 5 2 2" xfId="57094" xr:uid="{00000000-0005-0000-0000-000097690000}"/>
    <cellStyle name="Normal 2 3 3 4 2 4 5 3" xfId="44497" xr:uid="{00000000-0005-0000-0000-000098690000}"/>
    <cellStyle name="Normal 2 3 3 4 2 4 5 4" xfId="34483" xr:uid="{00000000-0005-0000-0000-000099690000}"/>
    <cellStyle name="Normal 2 3 3 4 2 4 6" xfId="11051" xr:uid="{00000000-0005-0000-0000-00009A690000}"/>
    <cellStyle name="Normal 2 3 3 4 2 4 6 2" xfId="23654" xr:uid="{00000000-0005-0000-0000-00009B690000}"/>
    <cellStyle name="Normal 2 3 3 4 2 4 6 2 2" xfId="58870" xr:uid="{00000000-0005-0000-0000-00009C690000}"/>
    <cellStyle name="Normal 2 3 3 4 2 4 6 3" xfId="46273" xr:uid="{00000000-0005-0000-0000-00009D690000}"/>
    <cellStyle name="Normal 2 3 3 4 2 4 6 4" xfId="36259" xr:uid="{00000000-0005-0000-0000-00009E690000}"/>
    <cellStyle name="Normal 2 3 3 4 2 4 7" xfId="15418" xr:uid="{00000000-0005-0000-0000-00009F690000}"/>
    <cellStyle name="Normal 2 3 3 4 2 4 7 2" xfId="50634" xr:uid="{00000000-0005-0000-0000-0000A0690000}"/>
    <cellStyle name="Normal 2 3 3 4 2 4 7 3" xfId="28023" xr:uid="{00000000-0005-0000-0000-0000A1690000}"/>
    <cellStyle name="Normal 2 3 3 4 2 4 8" xfId="13640" xr:uid="{00000000-0005-0000-0000-0000A2690000}"/>
    <cellStyle name="Normal 2 3 3 4 2 4 8 2" xfId="48858" xr:uid="{00000000-0005-0000-0000-0000A3690000}"/>
    <cellStyle name="Normal 2 3 3 4 2 4 9" xfId="38037" xr:uid="{00000000-0005-0000-0000-0000A4690000}"/>
    <cellStyle name="Normal 2 3 3 4 2 5" xfId="3886" xr:uid="{00000000-0005-0000-0000-0000A5690000}"/>
    <cellStyle name="Normal 2 3 3 4 2 5 2" xfId="8609" xr:uid="{00000000-0005-0000-0000-0000A6690000}"/>
    <cellStyle name="Normal 2 3 3 4 2 5 2 2" xfId="21234" xr:uid="{00000000-0005-0000-0000-0000A7690000}"/>
    <cellStyle name="Normal 2 3 3 4 2 5 2 2 2" xfId="56450" xr:uid="{00000000-0005-0000-0000-0000A8690000}"/>
    <cellStyle name="Normal 2 3 3 4 2 5 2 3" xfId="43853" xr:uid="{00000000-0005-0000-0000-0000A9690000}"/>
    <cellStyle name="Normal 2 3 3 4 2 5 2 4" xfId="33839" xr:uid="{00000000-0005-0000-0000-0000AA690000}"/>
    <cellStyle name="Normal 2 3 3 4 2 5 3" xfId="10390" xr:uid="{00000000-0005-0000-0000-0000AB690000}"/>
    <cellStyle name="Normal 2 3 3 4 2 5 3 2" xfId="23010" xr:uid="{00000000-0005-0000-0000-0000AC690000}"/>
    <cellStyle name="Normal 2 3 3 4 2 5 3 2 2" xfId="58226" xr:uid="{00000000-0005-0000-0000-0000AD690000}"/>
    <cellStyle name="Normal 2 3 3 4 2 5 3 3" xfId="45629" xr:uid="{00000000-0005-0000-0000-0000AE690000}"/>
    <cellStyle name="Normal 2 3 3 4 2 5 3 4" xfId="35615" xr:uid="{00000000-0005-0000-0000-0000AF690000}"/>
    <cellStyle name="Normal 2 3 3 4 2 5 4" xfId="12185" xr:uid="{00000000-0005-0000-0000-0000B0690000}"/>
    <cellStyle name="Normal 2 3 3 4 2 5 4 2" xfId="24786" xr:uid="{00000000-0005-0000-0000-0000B1690000}"/>
    <cellStyle name="Normal 2 3 3 4 2 5 4 2 2" xfId="60002" xr:uid="{00000000-0005-0000-0000-0000B2690000}"/>
    <cellStyle name="Normal 2 3 3 4 2 5 4 3" xfId="47405" xr:uid="{00000000-0005-0000-0000-0000B3690000}"/>
    <cellStyle name="Normal 2 3 3 4 2 5 4 4" xfId="37391" xr:uid="{00000000-0005-0000-0000-0000B4690000}"/>
    <cellStyle name="Normal 2 3 3 4 2 5 5" xfId="16550" xr:uid="{00000000-0005-0000-0000-0000B5690000}"/>
    <cellStyle name="Normal 2 3 3 4 2 5 5 2" xfId="51766" xr:uid="{00000000-0005-0000-0000-0000B6690000}"/>
    <cellStyle name="Normal 2 3 3 4 2 5 5 3" xfId="29155" xr:uid="{00000000-0005-0000-0000-0000B7690000}"/>
    <cellStyle name="Normal 2 3 3 4 2 5 6" xfId="14772" xr:uid="{00000000-0005-0000-0000-0000B8690000}"/>
    <cellStyle name="Normal 2 3 3 4 2 5 6 2" xfId="49990" xr:uid="{00000000-0005-0000-0000-0000B9690000}"/>
    <cellStyle name="Normal 2 3 3 4 2 5 7" xfId="39169" xr:uid="{00000000-0005-0000-0000-0000BA690000}"/>
    <cellStyle name="Normal 2 3 3 4 2 5 8" xfId="27379" xr:uid="{00000000-0005-0000-0000-0000BB690000}"/>
    <cellStyle name="Normal 2 3 3 4 2 6" xfId="4226" xr:uid="{00000000-0005-0000-0000-0000BC690000}"/>
    <cellStyle name="Normal 2 3 3 4 2 6 2" xfId="16872" xr:uid="{00000000-0005-0000-0000-0000BD690000}"/>
    <cellStyle name="Normal 2 3 3 4 2 6 2 2" xfId="52088" xr:uid="{00000000-0005-0000-0000-0000BE690000}"/>
    <cellStyle name="Normal 2 3 3 4 2 6 2 3" xfId="29477" xr:uid="{00000000-0005-0000-0000-0000BF690000}"/>
    <cellStyle name="Normal 2 3 3 4 2 6 3" xfId="13318" xr:uid="{00000000-0005-0000-0000-0000C0690000}"/>
    <cellStyle name="Normal 2 3 3 4 2 6 3 2" xfId="48536" xr:uid="{00000000-0005-0000-0000-0000C1690000}"/>
    <cellStyle name="Normal 2 3 3 4 2 6 4" xfId="39491" xr:uid="{00000000-0005-0000-0000-0000C2690000}"/>
    <cellStyle name="Normal 2 3 3 4 2 6 5" xfId="25925" xr:uid="{00000000-0005-0000-0000-0000C3690000}"/>
    <cellStyle name="Normal 2 3 3 4 2 7" xfId="5696" xr:uid="{00000000-0005-0000-0000-0000C4690000}"/>
    <cellStyle name="Normal 2 3 3 4 2 7 2" xfId="18326" xr:uid="{00000000-0005-0000-0000-0000C5690000}"/>
    <cellStyle name="Normal 2 3 3 4 2 7 2 2" xfId="53542" xr:uid="{00000000-0005-0000-0000-0000C6690000}"/>
    <cellStyle name="Normal 2 3 3 4 2 7 3" xfId="40945" xr:uid="{00000000-0005-0000-0000-0000C7690000}"/>
    <cellStyle name="Normal 2 3 3 4 2 7 4" xfId="30931" xr:uid="{00000000-0005-0000-0000-0000C8690000}"/>
    <cellStyle name="Normal 2 3 3 4 2 8" xfId="7155" xr:uid="{00000000-0005-0000-0000-0000C9690000}"/>
    <cellStyle name="Normal 2 3 3 4 2 8 2" xfId="19780" xr:uid="{00000000-0005-0000-0000-0000CA690000}"/>
    <cellStyle name="Normal 2 3 3 4 2 8 2 2" xfId="54996" xr:uid="{00000000-0005-0000-0000-0000CB690000}"/>
    <cellStyle name="Normal 2 3 3 4 2 8 3" xfId="42399" xr:uid="{00000000-0005-0000-0000-0000CC690000}"/>
    <cellStyle name="Normal 2 3 3 4 2 8 4" xfId="32385" xr:uid="{00000000-0005-0000-0000-0000CD690000}"/>
    <cellStyle name="Normal 2 3 3 4 2 9" xfId="8936" xr:uid="{00000000-0005-0000-0000-0000CE690000}"/>
    <cellStyle name="Normal 2 3 3 4 2 9 2" xfId="21556" xr:uid="{00000000-0005-0000-0000-0000CF690000}"/>
    <cellStyle name="Normal 2 3 3 4 2 9 2 2" xfId="56772" xr:uid="{00000000-0005-0000-0000-0000D0690000}"/>
    <cellStyle name="Normal 2 3 3 4 2 9 3" xfId="44175" xr:uid="{00000000-0005-0000-0000-0000D1690000}"/>
    <cellStyle name="Normal 2 3 3 4 2 9 4" xfId="34161" xr:uid="{00000000-0005-0000-0000-0000D2690000}"/>
    <cellStyle name="Normal 2 3 3 4 3" xfId="3072" xr:uid="{00000000-0005-0000-0000-0000D3690000}"/>
    <cellStyle name="Normal 2 3 3 4 3 10" xfId="25443" xr:uid="{00000000-0005-0000-0000-0000D4690000}"/>
    <cellStyle name="Normal 2 3 3 4 3 11" xfId="60978" xr:uid="{00000000-0005-0000-0000-0000D5690000}"/>
    <cellStyle name="Normal 2 3 3 4 3 2" xfId="4875" xr:uid="{00000000-0005-0000-0000-0000D6690000}"/>
    <cellStyle name="Normal 2 3 3 4 3 2 2" xfId="17521" xr:uid="{00000000-0005-0000-0000-0000D7690000}"/>
    <cellStyle name="Normal 2 3 3 4 3 2 2 2" xfId="52737" xr:uid="{00000000-0005-0000-0000-0000D8690000}"/>
    <cellStyle name="Normal 2 3 3 4 3 2 2 3" xfId="30126" xr:uid="{00000000-0005-0000-0000-0000D9690000}"/>
    <cellStyle name="Normal 2 3 3 4 3 2 3" xfId="13967" xr:uid="{00000000-0005-0000-0000-0000DA690000}"/>
    <cellStyle name="Normal 2 3 3 4 3 2 3 2" xfId="49185" xr:uid="{00000000-0005-0000-0000-0000DB690000}"/>
    <cellStyle name="Normal 2 3 3 4 3 2 4" xfId="40140" xr:uid="{00000000-0005-0000-0000-0000DC690000}"/>
    <cellStyle name="Normal 2 3 3 4 3 2 5" xfId="26574" xr:uid="{00000000-0005-0000-0000-0000DD690000}"/>
    <cellStyle name="Normal 2 3 3 4 3 3" xfId="6345" xr:uid="{00000000-0005-0000-0000-0000DE690000}"/>
    <cellStyle name="Normal 2 3 3 4 3 3 2" xfId="18975" xr:uid="{00000000-0005-0000-0000-0000DF690000}"/>
    <cellStyle name="Normal 2 3 3 4 3 3 2 2" xfId="54191" xr:uid="{00000000-0005-0000-0000-0000E0690000}"/>
    <cellStyle name="Normal 2 3 3 4 3 3 3" xfId="41594" xr:uid="{00000000-0005-0000-0000-0000E1690000}"/>
    <cellStyle name="Normal 2 3 3 4 3 3 4" xfId="31580" xr:uid="{00000000-0005-0000-0000-0000E2690000}"/>
    <cellStyle name="Normal 2 3 3 4 3 4" xfId="7804" xr:uid="{00000000-0005-0000-0000-0000E3690000}"/>
    <cellStyle name="Normal 2 3 3 4 3 4 2" xfId="20429" xr:uid="{00000000-0005-0000-0000-0000E4690000}"/>
    <cellStyle name="Normal 2 3 3 4 3 4 2 2" xfId="55645" xr:uid="{00000000-0005-0000-0000-0000E5690000}"/>
    <cellStyle name="Normal 2 3 3 4 3 4 3" xfId="43048" xr:uid="{00000000-0005-0000-0000-0000E6690000}"/>
    <cellStyle name="Normal 2 3 3 4 3 4 4" xfId="33034" xr:uid="{00000000-0005-0000-0000-0000E7690000}"/>
    <cellStyle name="Normal 2 3 3 4 3 5" xfId="9585" xr:uid="{00000000-0005-0000-0000-0000E8690000}"/>
    <cellStyle name="Normal 2 3 3 4 3 5 2" xfId="22205" xr:uid="{00000000-0005-0000-0000-0000E9690000}"/>
    <cellStyle name="Normal 2 3 3 4 3 5 2 2" xfId="57421" xr:uid="{00000000-0005-0000-0000-0000EA690000}"/>
    <cellStyle name="Normal 2 3 3 4 3 5 3" xfId="44824" xr:uid="{00000000-0005-0000-0000-0000EB690000}"/>
    <cellStyle name="Normal 2 3 3 4 3 5 4" xfId="34810" xr:uid="{00000000-0005-0000-0000-0000EC690000}"/>
    <cellStyle name="Normal 2 3 3 4 3 6" xfId="11378" xr:uid="{00000000-0005-0000-0000-0000ED690000}"/>
    <cellStyle name="Normal 2 3 3 4 3 6 2" xfId="23981" xr:uid="{00000000-0005-0000-0000-0000EE690000}"/>
    <cellStyle name="Normal 2 3 3 4 3 6 2 2" xfId="59197" xr:uid="{00000000-0005-0000-0000-0000EF690000}"/>
    <cellStyle name="Normal 2 3 3 4 3 6 3" xfId="46600" xr:uid="{00000000-0005-0000-0000-0000F0690000}"/>
    <cellStyle name="Normal 2 3 3 4 3 6 4" xfId="36586" xr:uid="{00000000-0005-0000-0000-0000F1690000}"/>
    <cellStyle name="Normal 2 3 3 4 3 7" xfId="15745" xr:uid="{00000000-0005-0000-0000-0000F2690000}"/>
    <cellStyle name="Normal 2 3 3 4 3 7 2" xfId="50961" xr:uid="{00000000-0005-0000-0000-0000F3690000}"/>
    <cellStyle name="Normal 2 3 3 4 3 7 3" xfId="28350" xr:uid="{00000000-0005-0000-0000-0000F4690000}"/>
    <cellStyle name="Normal 2 3 3 4 3 8" xfId="12836" xr:uid="{00000000-0005-0000-0000-0000F5690000}"/>
    <cellStyle name="Normal 2 3 3 4 3 8 2" xfId="48054" xr:uid="{00000000-0005-0000-0000-0000F6690000}"/>
    <cellStyle name="Normal 2 3 3 4 3 9" xfId="38364" xr:uid="{00000000-0005-0000-0000-0000F7690000}"/>
    <cellStyle name="Normal 2 3 3 4 4" xfId="2899" xr:uid="{00000000-0005-0000-0000-0000F8690000}"/>
    <cellStyle name="Normal 2 3 3 4 4 10" xfId="25284" xr:uid="{00000000-0005-0000-0000-0000F9690000}"/>
    <cellStyle name="Normal 2 3 3 4 4 11" xfId="60819" xr:uid="{00000000-0005-0000-0000-0000FA690000}"/>
    <cellStyle name="Normal 2 3 3 4 4 2" xfId="4716" xr:uid="{00000000-0005-0000-0000-0000FB690000}"/>
    <cellStyle name="Normal 2 3 3 4 4 2 2" xfId="17362" xr:uid="{00000000-0005-0000-0000-0000FC690000}"/>
    <cellStyle name="Normal 2 3 3 4 4 2 2 2" xfId="52578" xr:uid="{00000000-0005-0000-0000-0000FD690000}"/>
    <cellStyle name="Normal 2 3 3 4 4 2 2 3" xfId="29967" xr:uid="{00000000-0005-0000-0000-0000FE690000}"/>
    <cellStyle name="Normal 2 3 3 4 4 2 3" xfId="13808" xr:uid="{00000000-0005-0000-0000-0000FF690000}"/>
    <cellStyle name="Normal 2 3 3 4 4 2 3 2" xfId="49026" xr:uid="{00000000-0005-0000-0000-0000006A0000}"/>
    <cellStyle name="Normal 2 3 3 4 4 2 4" xfId="39981" xr:uid="{00000000-0005-0000-0000-0000016A0000}"/>
    <cellStyle name="Normal 2 3 3 4 4 2 5" xfId="26415" xr:uid="{00000000-0005-0000-0000-0000026A0000}"/>
    <cellStyle name="Normal 2 3 3 4 4 3" xfId="6186" xr:uid="{00000000-0005-0000-0000-0000036A0000}"/>
    <cellStyle name="Normal 2 3 3 4 4 3 2" xfId="18816" xr:uid="{00000000-0005-0000-0000-0000046A0000}"/>
    <cellStyle name="Normal 2 3 3 4 4 3 2 2" xfId="54032" xr:uid="{00000000-0005-0000-0000-0000056A0000}"/>
    <cellStyle name="Normal 2 3 3 4 4 3 3" xfId="41435" xr:uid="{00000000-0005-0000-0000-0000066A0000}"/>
    <cellStyle name="Normal 2 3 3 4 4 3 4" xfId="31421" xr:uid="{00000000-0005-0000-0000-0000076A0000}"/>
    <cellStyle name="Normal 2 3 3 4 4 4" xfId="7645" xr:uid="{00000000-0005-0000-0000-0000086A0000}"/>
    <cellStyle name="Normal 2 3 3 4 4 4 2" xfId="20270" xr:uid="{00000000-0005-0000-0000-0000096A0000}"/>
    <cellStyle name="Normal 2 3 3 4 4 4 2 2" xfId="55486" xr:uid="{00000000-0005-0000-0000-00000A6A0000}"/>
    <cellStyle name="Normal 2 3 3 4 4 4 3" xfId="42889" xr:uid="{00000000-0005-0000-0000-00000B6A0000}"/>
    <cellStyle name="Normal 2 3 3 4 4 4 4" xfId="32875" xr:uid="{00000000-0005-0000-0000-00000C6A0000}"/>
    <cellStyle name="Normal 2 3 3 4 4 5" xfId="9426" xr:uid="{00000000-0005-0000-0000-00000D6A0000}"/>
    <cellStyle name="Normal 2 3 3 4 4 5 2" xfId="22046" xr:uid="{00000000-0005-0000-0000-00000E6A0000}"/>
    <cellStyle name="Normal 2 3 3 4 4 5 2 2" xfId="57262" xr:uid="{00000000-0005-0000-0000-00000F6A0000}"/>
    <cellStyle name="Normal 2 3 3 4 4 5 3" xfId="44665" xr:uid="{00000000-0005-0000-0000-0000106A0000}"/>
    <cellStyle name="Normal 2 3 3 4 4 5 4" xfId="34651" xr:uid="{00000000-0005-0000-0000-0000116A0000}"/>
    <cellStyle name="Normal 2 3 3 4 4 6" xfId="11219" xr:uid="{00000000-0005-0000-0000-0000126A0000}"/>
    <cellStyle name="Normal 2 3 3 4 4 6 2" xfId="23822" xr:uid="{00000000-0005-0000-0000-0000136A0000}"/>
    <cellStyle name="Normal 2 3 3 4 4 6 2 2" xfId="59038" xr:uid="{00000000-0005-0000-0000-0000146A0000}"/>
    <cellStyle name="Normal 2 3 3 4 4 6 3" xfId="46441" xr:uid="{00000000-0005-0000-0000-0000156A0000}"/>
    <cellStyle name="Normal 2 3 3 4 4 6 4" xfId="36427" xr:uid="{00000000-0005-0000-0000-0000166A0000}"/>
    <cellStyle name="Normal 2 3 3 4 4 7" xfId="15586" xr:uid="{00000000-0005-0000-0000-0000176A0000}"/>
    <cellStyle name="Normal 2 3 3 4 4 7 2" xfId="50802" xr:uid="{00000000-0005-0000-0000-0000186A0000}"/>
    <cellStyle name="Normal 2 3 3 4 4 7 3" xfId="28191" xr:uid="{00000000-0005-0000-0000-0000196A0000}"/>
    <cellStyle name="Normal 2 3 3 4 4 8" xfId="12677" xr:uid="{00000000-0005-0000-0000-00001A6A0000}"/>
    <cellStyle name="Normal 2 3 3 4 4 8 2" xfId="47895" xr:uid="{00000000-0005-0000-0000-00001B6A0000}"/>
    <cellStyle name="Normal 2 3 3 4 4 9" xfId="38205" xr:uid="{00000000-0005-0000-0000-00001C6A0000}"/>
    <cellStyle name="Normal 2 3 3 4 5" xfId="3407" xr:uid="{00000000-0005-0000-0000-00001D6A0000}"/>
    <cellStyle name="Normal 2 3 3 4 5 10" xfId="26902" xr:uid="{00000000-0005-0000-0000-00001E6A0000}"/>
    <cellStyle name="Normal 2 3 3 4 5 11" xfId="61306" xr:uid="{00000000-0005-0000-0000-00001F6A0000}"/>
    <cellStyle name="Normal 2 3 3 4 5 2" xfId="5203" xr:uid="{00000000-0005-0000-0000-0000206A0000}"/>
    <cellStyle name="Normal 2 3 3 4 5 2 2" xfId="17849" xr:uid="{00000000-0005-0000-0000-0000216A0000}"/>
    <cellStyle name="Normal 2 3 3 4 5 2 2 2" xfId="53065" xr:uid="{00000000-0005-0000-0000-0000226A0000}"/>
    <cellStyle name="Normal 2 3 3 4 5 2 3" xfId="40468" xr:uid="{00000000-0005-0000-0000-0000236A0000}"/>
    <cellStyle name="Normal 2 3 3 4 5 2 4" xfId="30454" xr:uid="{00000000-0005-0000-0000-0000246A0000}"/>
    <cellStyle name="Normal 2 3 3 4 5 3" xfId="6673" xr:uid="{00000000-0005-0000-0000-0000256A0000}"/>
    <cellStyle name="Normal 2 3 3 4 5 3 2" xfId="19303" xr:uid="{00000000-0005-0000-0000-0000266A0000}"/>
    <cellStyle name="Normal 2 3 3 4 5 3 2 2" xfId="54519" xr:uid="{00000000-0005-0000-0000-0000276A0000}"/>
    <cellStyle name="Normal 2 3 3 4 5 3 3" xfId="41922" xr:uid="{00000000-0005-0000-0000-0000286A0000}"/>
    <cellStyle name="Normal 2 3 3 4 5 3 4" xfId="31908" xr:uid="{00000000-0005-0000-0000-0000296A0000}"/>
    <cellStyle name="Normal 2 3 3 4 5 4" xfId="8132" xr:uid="{00000000-0005-0000-0000-00002A6A0000}"/>
    <cellStyle name="Normal 2 3 3 4 5 4 2" xfId="20757" xr:uid="{00000000-0005-0000-0000-00002B6A0000}"/>
    <cellStyle name="Normal 2 3 3 4 5 4 2 2" xfId="55973" xr:uid="{00000000-0005-0000-0000-00002C6A0000}"/>
    <cellStyle name="Normal 2 3 3 4 5 4 3" xfId="43376" xr:uid="{00000000-0005-0000-0000-00002D6A0000}"/>
    <cellStyle name="Normal 2 3 3 4 5 4 4" xfId="33362" xr:uid="{00000000-0005-0000-0000-00002E6A0000}"/>
    <cellStyle name="Normal 2 3 3 4 5 5" xfId="9913" xr:uid="{00000000-0005-0000-0000-00002F6A0000}"/>
    <cellStyle name="Normal 2 3 3 4 5 5 2" xfId="22533" xr:uid="{00000000-0005-0000-0000-0000306A0000}"/>
    <cellStyle name="Normal 2 3 3 4 5 5 2 2" xfId="57749" xr:uid="{00000000-0005-0000-0000-0000316A0000}"/>
    <cellStyle name="Normal 2 3 3 4 5 5 3" xfId="45152" xr:uid="{00000000-0005-0000-0000-0000326A0000}"/>
    <cellStyle name="Normal 2 3 3 4 5 5 4" xfId="35138" xr:uid="{00000000-0005-0000-0000-0000336A0000}"/>
    <cellStyle name="Normal 2 3 3 4 5 6" xfId="11706" xr:uid="{00000000-0005-0000-0000-0000346A0000}"/>
    <cellStyle name="Normal 2 3 3 4 5 6 2" xfId="24309" xr:uid="{00000000-0005-0000-0000-0000356A0000}"/>
    <cellStyle name="Normal 2 3 3 4 5 6 2 2" xfId="59525" xr:uid="{00000000-0005-0000-0000-0000366A0000}"/>
    <cellStyle name="Normal 2 3 3 4 5 6 3" xfId="46928" xr:uid="{00000000-0005-0000-0000-0000376A0000}"/>
    <cellStyle name="Normal 2 3 3 4 5 6 4" xfId="36914" xr:uid="{00000000-0005-0000-0000-0000386A0000}"/>
    <cellStyle name="Normal 2 3 3 4 5 7" xfId="16073" xr:uid="{00000000-0005-0000-0000-0000396A0000}"/>
    <cellStyle name="Normal 2 3 3 4 5 7 2" xfId="51289" xr:uid="{00000000-0005-0000-0000-00003A6A0000}"/>
    <cellStyle name="Normal 2 3 3 4 5 7 3" xfId="28678" xr:uid="{00000000-0005-0000-0000-00003B6A0000}"/>
    <cellStyle name="Normal 2 3 3 4 5 8" xfId="14295" xr:uid="{00000000-0005-0000-0000-00003C6A0000}"/>
    <cellStyle name="Normal 2 3 3 4 5 8 2" xfId="49513" xr:uid="{00000000-0005-0000-0000-00003D6A0000}"/>
    <cellStyle name="Normal 2 3 3 4 5 9" xfId="38692" xr:uid="{00000000-0005-0000-0000-00003E6A0000}"/>
    <cellStyle name="Normal 2 3 3 4 6" xfId="2568" xr:uid="{00000000-0005-0000-0000-00003F6A0000}"/>
    <cellStyle name="Normal 2 3 3 4 6 10" xfId="26093" xr:uid="{00000000-0005-0000-0000-0000406A0000}"/>
    <cellStyle name="Normal 2 3 3 4 6 11" xfId="60497" xr:uid="{00000000-0005-0000-0000-0000416A0000}"/>
    <cellStyle name="Normal 2 3 3 4 6 2" xfId="4394" xr:uid="{00000000-0005-0000-0000-0000426A0000}"/>
    <cellStyle name="Normal 2 3 3 4 6 2 2" xfId="17040" xr:uid="{00000000-0005-0000-0000-0000436A0000}"/>
    <cellStyle name="Normal 2 3 3 4 6 2 2 2" xfId="52256" xr:uid="{00000000-0005-0000-0000-0000446A0000}"/>
    <cellStyle name="Normal 2 3 3 4 6 2 3" xfId="39659" xr:uid="{00000000-0005-0000-0000-0000456A0000}"/>
    <cellStyle name="Normal 2 3 3 4 6 2 4" xfId="29645" xr:uid="{00000000-0005-0000-0000-0000466A0000}"/>
    <cellStyle name="Normal 2 3 3 4 6 3" xfId="5864" xr:uid="{00000000-0005-0000-0000-0000476A0000}"/>
    <cellStyle name="Normal 2 3 3 4 6 3 2" xfId="18494" xr:uid="{00000000-0005-0000-0000-0000486A0000}"/>
    <cellStyle name="Normal 2 3 3 4 6 3 2 2" xfId="53710" xr:uid="{00000000-0005-0000-0000-0000496A0000}"/>
    <cellStyle name="Normal 2 3 3 4 6 3 3" xfId="41113" xr:uid="{00000000-0005-0000-0000-00004A6A0000}"/>
    <cellStyle name="Normal 2 3 3 4 6 3 4" xfId="31099" xr:uid="{00000000-0005-0000-0000-00004B6A0000}"/>
    <cellStyle name="Normal 2 3 3 4 6 4" xfId="7323" xr:uid="{00000000-0005-0000-0000-00004C6A0000}"/>
    <cellStyle name="Normal 2 3 3 4 6 4 2" xfId="19948" xr:uid="{00000000-0005-0000-0000-00004D6A0000}"/>
    <cellStyle name="Normal 2 3 3 4 6 4 2 2" xfId="55164" xr:uid="{00000000-0005-0000-0000-00004E6A0000}"/>
    <cellStyle name="Normal 2 3 3 4 6 4 3" xfId="42567" xr:uid="{00000000-0005-0000-0000-00004F6A0000}"/>
    <cellStyle name="Normal 2 3 3 4 6 4 4" xfId="32553" xr:uid="{00000000-0005-0000-0000-0000506A0000}"/>
    <cellStyle name="Normal 2 3 3 4 6 5" xfId="9104" xr:uid="{00000000-0005-0000-0000-0000516A0000}"/>
    <cellStyle name="Normal 2 3 3 4 6 5 2" xfId="21724" xr:uid="{00000000-0005-0000-0000-0000526A0000}"/>
    <cellStyle name="Normal 2 3 3 4 6 5 2 2" xfId="56940" xr:uid="{00000000-0005-0000-0000-0000536A0000}"/>
    <cellStyle name="Normal 2 3 3 4 6 5 3" xfId="44343" xr:uid="{00000000-0005-0000-0000-0000546A0000}"/>
    <cellStyle name="Normal 2 3 3 4 6 5 4" xfId="34329" xr:uid="{00000000-0005-0000-0000-0000556A0000}"/>
    <cellStyle name="Normal 2 3 3 4 6 6" xfId="10897" xr:uid="{00000000-0005-0000-0000-0000566A0000}"/>
    <cellStyle name="Normal 2 3 3 4 6 6 2" xfId="23500" xr:uid="{00000000-0005-0000-0000-0000576A0000}"/>
    <cellStyle name="Normal 2 3 3 4 6 6 2 2" xfId="58716" xr:uid="{00000000-0005-0000-0000-0000586A0000}"/>
    <cellStyle name="Normal 2 3 3 4 6 6 3" xfId="46119" xr:uid="{00000000-0005-0000-0000-0000596A0000}"/>
    <cellStyle name="Normal 2 3 3 4 6 6 4" xfId="36105" xr:uid="{00000000-0005-0000-0000-00005A6A0000}"/>
    <cellStyle name="Normal 2 3 3 4 6 7" xfId="15264" xr:uid="{00000000-0005-0000-0000-00005B6A0000}"/>
    <cellStyle name="Normal 2 3 3 4 6 7 2" xfId="50480" xr:uid="{00000000-0005-0000-0000-00005C6A0000}"/>
    <cellStyle name="Normal 2 3 3 4 6 7 3" xfId="27869" xr:uid="{00000000-0005-0000-0000-00005D6A0000}"/>
    <cellStyle name="Normal 2 3 3 4 6 8" xfId="13486" xr:uid="{00000000-0005-0000-0000-00005E6A0000}"/>
    <cellStyle name="Normal 2 3 3 4 6 8 2" xfId="48704" xr:uid="{00000000-0005-0000-0000-00005F6A0000}"/>
    <cellStyle name="Normal 2 3 3 4 6 9" xfId="37883" xr:uid="{00000000-0005-0000-0000-0000606A0000}"/>
    <cellStyle name="Normal 2 3 3 4 7" xfId="3731" xr:uid="{00000000-0005-0000-0000-0000616A0000}"/>
    <cellStyle name="Normal 2 3 3 4 7 2" xfId="8455" xr:uid="{00000000-0005-0000-0000-0000626A0000}"/>
    <cellStyle name="Normal 2 3 3 4 7 2 2" xfId="21080" xr:uid="{00000000-0005-0000-0000-0000636A0000}"/>
    <cellStyle name="Normal 2 3 3 4 7 2 2 2" xfId="56296" xr:uid="{00000000-0005-0000-0000-0000646A0000}"/>
    <cellStyle name="Normal 2 3 3 4 7 2 3" xfId="43699" xr:uid="{00000000-0005-0000-0000-0000656A0000}"/>
    <cellStyle name="Normal 2 3 3 4 7 2 4" xfId="33685" xr:uid="{00000000-0005-0000-0000-0000666A0000}"/>
    <cellStyle name="Normal 2 3 3 4 7 3" xfId="10236" xr:uid="{00000000-0005-0000-0000-0000676A0000}"/>
    <cellStyle name="Normal 2 3 3 4 7 3 2" xfId="22856" xr:uid="{00000000-0005-0000-0000-0000686A0000}"/>
    <cellStyle name="Normal 2 3 3 4 7 3 2 2" xfId="58072" xr:uid="{00000000-0005-0000-0000-0000696A0000}"/>
    <cellStyle name="Normal 2 3 3 4 7 3 3" xfId="45475" xr:uid="{00000000-0005-0000-0000-00006A6A0000}"/>
    <cellStyle name="Normal 2 3 3 4 7 3 4" xfId="35461" xr:uid="{00000000-0005-0000-0000-00006B6A0000}"/>
    <cellStyle name="Normal 2 3 3 4 7 4" xfId="12031" xr:uid="{00000000-0005-0000-0000-00006C6A0000}"/>
    <cellStyle name="Normal 2 3 3 4 7 4 2" xfId="24632" xr:uid="{00000000-0005-0000-0000-00006D6A0000}"/>
    <cellStyle name="Normal 2 3 3 4 7 4 2 2" xfId="59848" xr:uid="{00000000-0005-0000-0000-00006E6A0000}"/>
    <cellStyle name="Normal 2 3 3 4 7 4 3" xfId="47251" xr:uid="{00000000-0005-0000-0000-00006F6A0000}"/>
    <cellStyle name="Normal 2 3 3 4 7 4 4" xfId="37237" xr:uid="{00000000-0005-0000-0000-0000706A0000}"/>
    <cellStyle name="Normal 2 3 3 4 7 5" xfId="16396" xr:uid="{00000000-0005-0000-0000-0000716A0000}"/>
    <cellStyle name="Normal 2 3 3 4 7 5 2" xfId="51612" xr:uid="{00000000-0005-0000-0000-0000726A0000}"/>
    <cellStyle name="Normal 2 3 3 4 7 5 3" xfId="29001" xr:uid="{00000000-0005-0000-0000-0000736A0000}"/>
    <cellStyle name="Normal 2 3 3 4 7 6" xfId="14618" xr:uid="{00000000-0005-0000-0000-0000746A0000}"/>
    <cellStyle name="Normal 2 3 3 4 7 6 2" xfId="49836" xr:uid="{00000000-0005-0000-0000-0000756A0000}"/>
    <cellStyle name="Normal 2 3 3 4 7 7" xfId="39015" xr:uid="{00000000-0005-0000-0000-0000766A0000}"/>
    <cellStyle name="Normal 2 3 3 4 7 8" xfId="27225" xr:uid="{00000000-0005-0000-0000-0000776A0000}"/>
    <cellStyle name="Normal 2 3 3 4 8" xfId="4069" xr:uid="{00000000-0005-0000-0000-0000786A0000}"/>
    <cellStyle name="Normal 2 3 3 4 8 2" xfId="16718" xr:uid="{00000000-0005-0000-0000-0000796A0000}"/>
    <cellStyle name="Normal 2 3 3 4 8 2 2" xfId="51934" xr:uid="{00000000-0005-0000-0000-00007A6A0000}"/>
    <cellStyle name="Normal 2 3 3 4 8 2 3" xfId="29323" xr:uid="{00000000-0005-0000-0000-00007B6A0000}"/>
    <cellStyle name="Normal 2 3 3 4 8 3" xfId="13164" xr:uid="{00000000-0005-0000-0000-00007C6A0000}"/>
    <cellStyle name="Normal 2 3 3 4 8 3 2" xfId="48382" xr:uid="{00000000-0005-0000-0000-00007D6A0000}"/>
    <cellStyle name="Normal 2 3 3 4 8 4" xfId="39337" xr:uid="{00000000-0005-0000-0000-00007E6A0000}"/>
    <cellStyle name="Normal 2 3 3 4 8 5" xfId="25771" xr:uid="{00000000-0005-0000-0000-00007F6A0000}"/>
    <cellStyle name="Normal 2 3 3 4 9" xfId="5542" xr:uid="{00000000-0005-0000-0000-0000806A0000}"/>
    <cellStyle name="Normal 2 3 3 4 9 2" xfId="18172" xr:uid="{00000000-0005-0000-0000-0000816A0000}"/>
    <cellStyle name="Normal 2 3 3 4 9 2 2" xfId="53388" xr:uid="{00000000-0005-0000-0000-0000826A0000}"/>
    <cellStyle name="Normal 2 3 3 4 9 3" xfId="40791" xr:uid="{00000000-0005-0000-0000-0000836A0000}"/>
    <cellStyle name="Normal 2 3 3 4 9 4" xfId="30777" xr:uid="{00000000-0005-0000-0000-0000846A0000}"/>
    <cellStyle name="Normal 2 3 3 5" xfId="1171" xr:uid="{00000000-0005-0000-0000-0000856A0000}"/>
    <cellStyle name="Normal 2 3 3 5 10" xfId="10596" xr:uid="{00000000-0005-0000-0000-0000866A0000}"/>
    <cellStyle name="Normal 2 3 3 5 10 2" xfId="23207" xr:uid="{00000000-0005-0000-0000-0000876A0000}"/>
    <cellStyle name="Normal 2 3 3 5 10 2 2" xfId="58423" xr:uid="{00000000-0005-0000-0000-0000886A0000}"/>
    <cellStyle name="Normal 2 3 3 5 10 3" xfId="45826" xr:uid="{00000000-0005-0000-0000-0000896A0000}"/>
    <cellStyle name="Normal 2 3 3 5 10 4" xfId="35812" xr:uid="{00000000-0005-0000-0000-00008A6A0000}"/>
    <cellStyle name="Normal 2 3 3 5 11" xfId="15022" xr:uid="{00000000-0005-0000-0000-00008B6A0000}"/>
    <cellStyle name="Normal 2 3 3 5 11 2" xfId="50238" xr:uid="{00000000-0005-0000-0000-00008C6A0000}"/>
    <cellStyle name="Normal 2 3 3 5 11 3" xfId="27627" xr:uid="{00000000-0005-0000-0000-00008D6A0000}"/>
    <cellStyle name="Normal 2 3 3 5 12" xfId="12435" xr:uid="{00000000-0005-0000-0000-00008E6A0000}"/>
    <cellStyle name="Normal 2 3 3 5 12 2" xfId="47653" xr:uid="{00000000-0005-0000-0000-00008F6A0000}"/>
    <cellStyle name="Normal 2 3 3 5 13" xfId="37641" xr:uid="{00000000-0005-0000-0000-0000906A0000}"/>
    <cellStyle name="Normal 2 3 3 5 14" xfId="25042" xr:uid="{00000000-0005-0000-0000-0000916A0000}"/>
    <cellStyle name="Normal 2 3 3 5 15" xfId="60255" xr:uid="{00000000-0005-0000-0000-0000926A0000}"/>
    <cellStyle name="Normal 2 3 3 5 2" xfId="3158" xr:uid="{00000000-0005-0000-0000-0000936A0000}"/>
    <cellStyle name="Normal 2 3 3 5 2 10" xfId="25526" xr:uid="{00000000-0005-0000-0000-0000946A0000}"/>
    <cellStyle name="Normal 2 3 3 5 2 11" xfId="61061" xr:uid="{00000000-0005-0000-0000-0000956A0000}"/>
    <cellStyle name="Normal 2 3 3 5 2 2" xfId="4958" xr:uid="{00000000-0005-0000-0000-0000966A0000}"/>
    <cellStyle name="Normal 2 3 3 5 2 2 2" xfId="17604" xr:uid="{00000000-0005-0000-0000-0000976A0000}"/>
    <cellStyle name="Normal 2 3 3 5 2 2 2 2" xfId="52820" xr:uid="{00000000-0005-0000-0000-0000986A0000}"/>
    <cellStyle name="Normal 2 3 3 5 2 2 2 3" xfId="30209" xr:uid="{00000000-0005-0000-0000-0000996A0000}"/>
    <cellStyle name="Normal 2 3 3 5 2 2 3" xfId="14050" xr:uid="{00000000-0005-0000-0000-00009A6A0000}"/>
    <cellStyle name="Normal 2 3 3 5 2 2 3 2" xfId="49268" xr:uid="{00000000-0005-0000-0000-00009B6A0000}"/>
    <cellStyle name="Normal 2 3 3 5 2 2 4" xfId="40223" xr:uid="{00000000-0005-0000-0000-00009C6A0000}"/>
    <cellStyle name="Normal 2 3 3 5 2 2 5" xfId="26657" xr:uid="{00000000-0005-0000-0000-00009D6A0000}"/>
    <cellStyle name="Normal 2 3 3 5 2 3" xfId="6428" xr:uid="{00000000-0005-0000-0000-00009E6A0000}"/>
    <cellStyle name="Normal 2 3 3 5 2 3 2" xfId="19058" xr:uid="{00000000-0005-0000-0000-00009F6A0000}"/>
    <cellStyle name="Normal 2 3 3 5 2 3 2 2" xfId="54274" xr:uid="{00000000-0005-0000-0000-0000A06A0000}"/>
    <cellStyle name="Normal 2 3 3 5 2 3 3" xfId="41677" xr:uid="{00000000-0005-0000-0000-0000A16A0000}"/>
    <cellStyle name="Normal 2 3 3 5 2 3 4" xfId="31663" xr:uid="{00000000-0005-0000-0000-0000A26A0000}"/>
    <cellStyle name="Normal 2 3 3 5 2 4" xfId="7887" xr:uid="{00000000-0005-0000-0000-0000A36A0000}"/>
    <cellStyle name="Normal 2 3 3 5 2 4 2" xfId="20512" xr:uid="{00000000-0005-0000-0000-0000A46A0000}"/>
    <cellStyle name="Normal 2 3 3 5 2 4 2 2" xfId="55728" xr:uid="{00000000-0005-0000-0000-0000A56A0000}"/>
    <cellStyle name="Normal 2 3 3 5 2 4 3" xfId="43131" xr:uid="{00000000-0005-0000-0000-0000A66A0000}"/>
    <cellStyle name="Normal 2 3 3 5 2 4 4" xfId="33117" xr:uid="{00000000-0005-0000-0000-0000A76A0000}"/>
    <cellStyle name="Normal 2 3 3 5 2 5" xfId="9668" xr:uid="{00000000-0005-0000-0000-0000A86A0000}"/>
    <cellStyle name="Normal 2 3 3 5 2 5 2" xfId="22288" xr:uid="{00000000-0005-0000-0000-0000A96A0000}"/>
    <cellStyle name="Normal 2 3 3 5 2 5 2 2" xfId="57504" xr:uid="{00000000-0005-0000-0000-0000AA6A0000}"/>
    <cellStyle name="Normal 2 3 3 5 2 5 3" xfId="44907" xr:uid="{00000000-0005-0000-0000-0000AB6A0000}"/>
    <cellStyle name="Normal 2 3 3 5 2 5 4" xfId="34893" xr:uid="{00000000-0005-0000-0000-0000AC6A0000}"/>
    <cellStyle name="Normal 2 3 3 5 2 6" xfId="11461" xr:uid="{00000000-0005-0000-0000-0000AD6A0000}"/>
    <cellStyle name="Normal 2 3 3 5 2 6 2" xfId="24064" xr:uid="{00000000-0005-0000-0000-0000AE6A0000}"/>
    <cellStyle name="Normal 2 3 3 5 2 6 2 2" xfId="59280" xr:uid="{00000000-0005-0000-0000-0000AF6A0000}"/>
    <cellStyle name="Normal 2 3 3 5 2 6 3" xfId="46683" xr:uid="{00000000-0005-0000-0000-0000B06A0000}"/>
    <cellStyle name="Normal 2 3 3 5 2 6 4" xfId="36669" xr:uid="{00000000-0005-0000-0000-0000B16A0000}"/>
    <cellStyle name="Normal 2 3 3 5 2 7" xfId="15828" xr:uid="{00000000-0005-0000-0000-0000B26A0000}"/>
    <cellStyle name="Normal 2 3 3 5 2 7 2" xfId="51044" xr:uid="{00000000-0005-0000-0000-0000B36A0000}"/>
    <cellStyle name="Normal 2 3 3 5 2 7 3" xfId="28433" xr:uid="{00000000-0005-0000-0000-0000B46A0000}"/>
    <cellStyle name="Normal 2 3 3 5 2 8" xfId="12919" xr:uid="{00000000-0005-0000-0000-0000B56A0000}"/>
    <cellStyle name="Normal 2 3 3 5 2 8 2" xfId="48137" xr:uid="{00000000-0005-0000-0000-0000B66A0000}"/>
    <cellStyle name="Normal 2 3 3 5 2 9" xfId="38447" xr:uid="{00000000-0005-0000-0000-0000B76A0000}"/>
    <cellStyle name="Normal 2 3 3 5 3" xfId="3487" xr:uid="{00000000-0005-0000-0000-0000B86A0000}"/>
    <cellStyle name="Normal 2 3 3 5 3 10" xfId="26982" xr:uid="{00000000-0005-0000-0000-0000B96A0000}"/>
    <cellStyle name="Normal 2 3 3 5 3 11" xfId="61386" xr:uid="{00000000-0005-0000-0000-0000BA6A0000}"/>
    <cellStyle name="Normal 2 3 3 5 3 2" xfId="5283" xr:uid="{00000000-0005-0000-0000-0000BB6A0000}"/>
    <cellStyle name="Normal 2 3 3 5 3 2 2" xfId="17929" xr:uid="{00000000-0005-0000-0000-0000BC6A0000}"/>
    <cellStyle name="Normal 2 3 3 5 3 2 2 2" xfId="53145" xr:uid="{00000000-0005-0000-0000-0000BD6A0000}"/>
    <cellStyle name="Normal 2 3 3 5 3 2 3" xfId="40548" xr:uid="{00000000-0005-0000-0000-0000BE6A0000}"/>
    <cellStyle name="Normal 2 3 3 5 3 2 4" xfId="30534" xr:uid="{00000000-0005-0000-0000-0000BF6A0000}"/>
    <cellStyle name="Normal 2 3 3 5 3 3" xfId="6753" xr:uid="{00000000-0005-0000-0000-0000C06A0000}"/>
    <cellStyle name="Normal 2 3 3 5 3 3 2" xfId="19383" xr:uid="{00000000-0005-0000-0000-0000C16A0000}"/>
    <cellStyle name="Normal 2 3 3 5 3 3 2 2" xfId="54599" xr:uid="{00000000-0005-0000-0000-0000C26A0000}"/>
    <cellStyle name="Normal 2 3 3 5 3 3 3" xfId="42002" xr:uid="{00000000-0005-0000-0000-0000C36A0000}"/>
    <cellStyle name="Normal 2 3 3 5 3 3 4" xfId="31988" xr:uid="{00000000-0005-0000-0000-0000C46A0000}"/>
    <cellStyle name="Normal 2 3 3 5 3 4" xfId="8212" xr:uid="{00000000-0005-0000-0000-0000C56A0000}"/>
    <cellStyle name="Normal 2 3 3 5 3 4 2" xfId="20837" xr:uid="{00000000-0005-0000-0000-0000C66A0000}"/>
    <cellStyle name="Normal 2 3 3 5 3 4 2 2" xfId="56053" xr:uid="{00000000-0005-0000-0000-0000C76A0000}"/>
    <cellStyle name="Normal 2 3 3 5 3 4 3" xfId="43456" xr:uid="{00000000-0005-0000-0000-0000C86A0000}"/>
    <cellStyle name="Normal 2 3 3 5 3 4 4" xfId="33442" xr:uid="{00000000-0005-0000-0000-0000C96A0000}"/>
    <cellStyle name="Normal 2 3 3 5 3 5" xfId="9993" xr:uid="{00000000-0005-0000-0000-0000CA6A0000}"/>
    <cellStyle name="Normal 2 3 3 5 3 5 2" xfId="22613" xr:uid="{00000000-0005-0000-0000-0000CB6A0000}"/>
    <cellStyle name="Normal 2 3 3 5 3 5 2 2" xfId="57829" xr:uid="{00000000-0005-0000-0000-0000CC6A0000}"/>
    <cellStyle name="Normal 2 3 3 5 3 5 3" xfId="45232" xr:uid="{00000000-0005-0000-0000-0000CD6A0000}"/>
    <cellStyle name="Normal 2 3 3 5 3 5 4" xfId="35218" xr:uid="{00000000-0005-0000-0000-0000CE6A0000}"/>
    <cellStyle name="Normal 2 3 3 5 3 6" xfId="11786" xr:uid="{00000000-0005-0000-0000-0000CF6A0000}"/>
    <cellStyle name="Normal 2 3 3 5 3 6 2" xfId="24389" xr:uid="{00000000-0005-0000-0000-0000D06A0000}"/>
    <cellStyle name="Normal 2 3 3 5 3 6 2 2" xfId="59605" xr:uid="{00000000-0005-0000-0000-0000D16A0000}"/>
    <cellStyle name="Normal 2 3 3 5 3 6 3" xfId="47008" xr:uid="{00000000-0005-0000-0000-0000D26A0000}"/>
    <cellStyle name="Normal 2 3 3 5 3 6 4" xfId="36994" xr:uid="{00000000-0005-0000-0000-0000D36A0000}"/>
    <cellStyle name="Normal 2 3 3 5 3 7" xfId="16153" xr:uid="{00000000-0005-0000-0000-0000D46A0000}"/>
    <cellStyle name="Normal 2 3 3 5 3 7 2" xfId="51369" xr:uid="{00000000-0005-0000-0000-0000D56A0000}"/>
    <cellStyle name="Normal 2 3 3 5 3 7 3" xfId="28758" xr:uid="{00000000-0005-0000-0000-0000D66A0000}"/>
    <cellStyle name="Normal 2 3 3 5 3 8" xfId="14375" xr:uid="{00000000-0005-0000-0000-0000D76A0000}"/>
    <cellStyle name="Normal 2 3 3 5 3 8 2" xfId="49593" xr:uid="{00000000-0005-0000-0000-0000D86A0000}"/>
    <cellStyle name="Normal 2 3 3 5 3 9" xfId="38772" xr:uid="{00000000-0005-0000-0000-0000D96A0000}"/>
    <cellStyle name="Normal 2 3 3 5 4" xfId="2649" xr:uid="{00000000-0005-0000-0000-0000DA6A0000}"/>
    <cellStyle name="Normal 2 3 3 5 4 10" xfId="26173" xr:uid="{00000000-0005-0000-0000-0000DB6A0000}"/>
    <cellStyle name="Normal 2 3 3 5 4 11" xfId="60577" xr:uid="{00000000-0005-0000-0000-0000DC6A0000}"/>
    <cellStyle name="Normal 2 3 3 5 4 2" xfId="4474" xr:uid="{00000000-0005-0000-0000-0000DD6A0000}"/>
    <cellStyle name="Normal 2 3 3 5 4 2 2" xfId="17120" xr:uid="{00000000-0005-0000-0000-0000DE6A0000}"/>
    <cellStyle name="Normal 2 3 3 5 4 2 2 2" xfId="52336" xr:uid="{00000000-0005-0000-0000-0000DF6A0000}"/>
    <cellStyle name="Normal 2 3 3 5 4 2 3" xfId="39739" xr:uid="{00000000-0005-0000-0000-0000E06A0000}"/>
    <cellStyle name="Normal 2 3 3 5 4 2 4" xfId="29725" xr:uid="{00000000-0005-0000-0000-0000E16A0000}"/>
    <cellStyle name="Normal 2 3 3 5 4 3" xfId="5944" xr:uid="{00000000-0005-0000-0000-0000E26A0000}"/>
    <cellStyle name="Normal 2 3 3 5 4 3 2" xfId="18574" xr:uid="{00000000-0005-0000-0000-0000E36A0000}"/>
    <cellStyle name="Normal 2 3 3 5 4 3 2 2" xfId="53790" xr:uid="{00000000-0005-0000-0000-0000E46A0000}"/>
    <cellStyle name="Normal 2 3 3 5 4 3 3" xfId="41193" xr:uid="{00000000-0005-0000-0000-0000E56A0000}"/>
    <cellStyle name="Normal 2 3 3 5 4 3 4" xfId="31179" xr:uid="{00000000-0005-0000-0000-0000E66A0000}"/>
    <cellStyle name="Normal 2 3 3 5 4 4" xfId="7403" xr:uid="{00000000-0005-0000-0000-0000E76A0000}"/>
    <cellStyle name="Normal 2 3 3 5 4 4 2" xfId="20028" xr:uid="{00000000-0005-0000-0000-0000E86A0000}"/>
    <cellStyle name="Normal 2 3 3 5 4 4 2 2" xfId="55244" xr:uid="{00000000-0005-0000-0000-0000E96A0000}"/>
    <cellStyle name="Normal 2 3 3 5 4 4 3" xfId="42647" xr:uid="{00000000-0005-0000-0000-0000EA6A0000}"/>
    <cellStyle name="Normal 2 3 3 5 4 4 4" xfId="32633" xr:uid="{00000000-0005-0000-0000-0000EB6A0000}"/>
    <cellStyle name="Normal 2 3 3 5 4 5" xfId="9184" xr:uid="{00000000-0005-0000-0000-0000EC6A0000}"/>
    <cellStyle name="Normal 2 3 3 5 4 5 2" xfId="21804" xr:uid="{00000000-0005-0000-0000-0000ED6A0000}"/>
    <cellStyle name="Normal 2 3 3 5 4 5 2 2" xfId="57020" xr:uid="{00000000-0005-0000-0000-0000EE6A0000}"/>
    <cellStyle name="Normal 2 3 3 5 4 5 3" xfId="44423" xr:uid="{00000000-0005-0000-0000-0000EF6A0000}"/>
    <cellStyle name="Normal 2 3 3 5 4 5 4" xfId="34409" xr:uid="{00000000-0005-0000-0000-0000F06A0000}"/>
    <cellStyle name="Normal 2 3 3 5 4 6" xfId="10977" xr:uid="{00000000-0005-0000-0000-0000F16A0000}"/>
    <cellStyle name="Normal 2 3 3 5 4 6 2" xfId="23580" xr:uid="{00000000-0005-0000-0000-0000F26A0000}"/>
    <cellStyle name="Normal 2 3 3 5 4 6 2 2" xfId="58796" xr:uid="{00000000-0005-0000-0000-0000F36A0000}"/>
    <cellStyle name="Normal 2 3 3 5 4 6 3" xfId="46199" xr:uid="{00000000-0005-0000-0000-0000F46A0000}"/>
    <cellStyle name="Normal 2 3 3 5 4 6 4" xfId="36185" xr:uid="{00000000-0005-0000-0000-0000F56A0000}"/>
    <cellStyle name="Normal 2 3 3 5 4 7" xfId="15344" xr:uid="{00000000-0005-0000-0000-0000F66A0000}"/>
    <cellStyle name="Normal 2 3 3 5 4 7 2" xfId="50560" xr:uid="{00000000-0005-0000-0000-0000F76A0000}"/>
    <cellStyle name="Normal 2 3 3 5 4 7 3" xfId="27949" xr:uid="{00000000-0005-0000-0000-0000F86A0000}"/>
    <cellStyle name="Normal 2 3 3 5 4 8" xfId="13566" xr:uid="{00000000-0005-0000-0000-0000F96A0000}"/>
    <cellStyle name="Normal 2 3 3 5 4 8 2" xfId="48784" xr:uid="{00000000-0005-0000-0000-0000FA6A0000}"/>
    <cellStyle name="Normal 2 3 3 5 4 9" xfId="37963" xr:uid="{00000000-0005-0000-0000-0000FB6A0000}"/>
    <cellStyle name="Normal 2 3 3 5 5" xfId="3812" xr:uid="{00000000-0005-0000-0000-0000FC6A0000}"/>
    <cellStyle name="Normal 2 3 3 5 5 2" xfId="8535" xr:uid="{00000000-0005-0000-0000-0000FD6A0000}"/>
    <cellStyle name="Normal 2 3 3 5 5 2 2" xfId="21160" xr:uid="{00000000-0005-0000-0000-0000FE6A0000}"/>
    <cellStyle name="Normal 2 3 3 5 5 2 2 2" xfId="56376" xr:uid="{00000000-0005-0000-0000-0000FF6A0000}"/>
    <cellStyle name="Normal 2 3 3 5 5 2 3" xfId="43779" xr:uid="{00000000-0005-0000-0000-0000006B0000}"/>
    <cellStyle name="Normal 2 3 3 5 5 2 4" xfId="33765" xr:uid="{00000000-0005-0000-0000-0000016B0000}"/>
    <cellStyle name="Normal 2 3 3 5 5 3" xfId="10316" xr:uid="{00000000-0005-0000-0000-0000026B0000}"/>
    <cellStyle name="Normal 2 3 3 5 5 3 2" xfId="22936" xr:uid="{00000000-0005-0000-0000-0000036B0000}"/>
    <cellStyle name="Normal 2 3 3 5 5 3 2 2" xfId="58152" xr:uid="{00000000-0005-0000-0000-0000046B0000}"/>
    <cellStyle name="Normal 2 3 3 5 5 3 3" xfId="45555" xr:uid="{00000000-0005-0000-0000-0000056B0000}"/>
    <cellStyle name="Normal 2 3 3 5 5 3 4" xfId="35541" xr:uid="{00000000-0005-0000-0000-0000066B0000}"/>
    <cellStyle name="Normal 2 3 3 5 5 4" xfId="12111" xr:uid="{00000000-0005-0000-0000-0000076B0000}"/>
    <cellStyle name="Normal 2 3 3 5 5 4 2" xfId="24712" xr:uid="{00000000-0005-0000-0000-0000086B0000}"/>
    <cellStyle name="Normal 2 3 3 5 5 4 2 2" xfId="59928" xr:uid="{00000000-0005-0000-0000-0000096B0000}"/>
    <cellStyle name="Normal 2 3 3 5 5 4 3" xfId="47331" xr:uid="{00000000-0005-0000-0000-00000A6B0000}"/>
    <cellStyle name="Normal 2 3 3 5 5 4 4" xfId="37317" xr:uid="{00000000-0005-0000-0000-00000B6B0000}"/>
    <cellStyle name="Normal 2 3 3 5 5 5" xfId="16476" xr:uid="{00000000-0005-0000-0000-00000C6B0000}"/>
    <cellStyle name="Normal 2 3 3 5 5 5 2" xfId="51692" xr:uid="{00000000-0005-0000-0000-00000D6B0000}"/>
    <cellStyle name="Normal 2 3 3 5 5 5 3" xfId="29081" xr:uid="{00000000-0005-0000-0000-00000E6B0000}"/>
    <cellStyle name="Normal 2 3 3 5 5 6" xfId="14698" xr:uid="{00000000-0005-0000-0000-00000F6B0000}"/>
    <cellStyle name="Normal 2 3 3 5 5 6 2" xfId="49916" xr:uid="{00000000-0005-0000-0000-0000106B0000}"/>
    <cellStyle name="Normal 2 3 3 5 5 7" xfId="39095" xr:uid="{00000000-0005-0000-0000-0000116B0000}"/>
    <cellStyle name="Normal 2 3 3 5 5 8" xfId="27305" xr:uid="{00000000-0005-0000-0000-0000126B0000}"/>
    <cellStyle name="Normal 2 3 3 5 6" xfId="4152" xr:uid="{00000000-0005-0000-0000-0000136B0000}"/>
    <cellStyle name="Normal 2 3 3 5 6 2" xfId="16798" xr:uid="{00000000-0005-0000-0000-0000146B0000}"/>
    <cellStyle name="Normal 2 3 3 5 6 2 2" xfId="52014" xr:uid="{00000000-0005-0000-0000-0000156B0000}"/>
    <cellStyle name="Normal 2 3 3 5 6 2 3" xfId="29403" xr:uid="{00000000-0005-0000-0000-0000166B0000}"/>
    <cellStyle name="Normal 2 3 3 5 6 3" xfId="13244" xr:uid="{00000000-0005-0000-0000-0000176B0000}"/>
    <cellStyle name="Normal 2 3 3 5 6 3 2" xfId="48462" xr:uid="{00000000-0005-0000-0000-0000186B0000}"/>
    <cellStyle name="Normal 2 3 3 5 6 4" xfId="39417" xr:uid="{00000000-0005-0000-0000-0000196B0000}"/>
    <cellStyle name="Normal 2 3 3 5 6 5" xfId="25851" xr:uid="{00000000-0005-0000-0000-00001A6B0000}"/>
    <cellStyle name="Normal 2 3 3 5 7" xfId="5622" xr:uid="{00000000-0005-0000-0000-00001B6B0000}"/>
    <cellStyle name="Normal 2 3 3 5 7 2" xfId="18252" xr:uid="{00000000-0005-0000-0000-00001C6B0000}"/>
    <cellStyle name="Normal 2 3 3 5 7 2 2" xfId="53468" xr:uid="{00000000-0005-0000-0000-00001D6B0000}"/>
    <cellStyle name="Normal 2 3 3 5 7 3" xfId="40871" xr:uid="{00000000-0005-0000-0000-00001E6B0000}"/>
    <cellStyle name="Normal 2 3 3 5 7 4" xfId="30857" xr:uid="{00000000-0005-0000-0000-00001F6B0000}"/>
    <cellStyle name="Normal 2 3 3 5 8" xfId="7081" xr:uid="{00000000-0005-0000-0000-0000206B0000}"/>
    <cellStyle name="Normal 2 3 3 5 8 2" xfId="19706" xr:uid="{00000000-0005-0000-0000-0000216B0000}"/>
    <cellStyle name="Normal 2 3 3 5 8 2 2" xfId="54922" xr:uid="{00000000-0005-0000-0000-0000226B0000}"/>
    <cellStyle name="Normal 2 3 3 5 8 3" xfId="42325" xr:uid="{00000000-0005-0000-0000-0000236B0000}"/>
    <cellStyle name="Normal 2 3 3 5 8 4" xfId="32311" xr:uid="{00000000-0005-0000-0000-0000246B0000}"/>
    <cellStyle name="Normal 2 3 3 5 9" xfId="8862" xr:uid="{00000000-0005-0000-0000-0000256B0000}"/>
    <cellStyle name="Normal 2 3 3 5 9 2" xfId="21482" xr:uid="{00000000-0005-0000-0000-0000266B0000}"/>
    <cellStyle name="Normal 2 3 3 5 9 2 2" xfId="56698" xr:uid="{00000000-0005-0000-0000-0000276B0000}"/>
    <cellStyle name="Normal 2 3 3 5 9 3" xfId="44101" xr:uid="{00000000-0005-0000-0000-0000286B0000}"/>
    <cellStyle name="Normal 2 3 3 5 9 4" xfId="34087" xr:uid="{00000000-0005-0000-0000-0000296B0000}"/>
    <cellStyle name="Normal 2 3 3 6" xfId="2992" xr:uid="{00000000-0005-0000-0000-00002A6B0000}"/>
    <cellStyle name="Normal 2 3 3 6 10" xfId="25367" xr:uid="{00000000-0005-0000-0000-00002B6B0000}"/>
    <cellStyle name="Normal 2 3 3 6 11" xfId="60902" xr:uid="{00000000-0005-0000-0000-00002C6B0000}"/>
    <cellStyle name="Normal 2 3 3 6 2" xfId="4799" xr:uid="{00000000-0005-0000-0000-00002D6B0000}"/>
    <cellStyle name="Normal 2 3 3 6 2 2" xfId="17445" xr:uid="{00000000-0005-0000-0000-00002E6B0000}"/>
    <cellStyle name="Normal 2 3 3 6 2 2 2" xfId="52661" xr:uid="{00000000-0005-0000-0000-00002F6B0000}"/>
    <cellStyle name="Normal 2 3 3 6 2 2 3" xfId="30050" xr:uid="{00000000-0005-0000-0000-0000306B0000}"/>
    <cellStyle name="Normal 2 3 3 6 2 3" xfId="13891" xr:uid="{00000000-0005-0000-0000-0000316B0000}"/>
    <cellStyle name="Normal 2 3 3 6 2 3 2" xfId="49109" xr:uid="{00000000-0005-0000-0000-0000326B0000}"/>
    <cellStyle name="Normal 2 3 3 6 2 4" xfId="40064" xr:uid="{00000000-0005-0000-0000-0000336B0000}"/>
    <cellStyle name="Normal 2 3 3 6 2 5" xfId="26498" xr:uid="{00000000-0005-0000-0000-0000346B0000}"/>
    <cellStyle name="Normal 2 3 3 6 3" xfId="6269" xr:uid="{00000000-0005-0000-0000-0000356B0000}"/>
    <cellStyle name="Normal 2 3 3 6 3 2" xfId="18899" xr:uid="{00000000-0005-0000-0000-0000366B0000}"/>
    <cellStyle name="Normal 2 3 3 6 3 2 2" xfId="54115" xr:uid="{00000000-0005-0000-0000-0000376B0000}"/>
    <cellStyle name="Normal 2 3 3 6 3 3" xfId="41518" xr:uid="{00000000-0005-0000-0000-0000386B0000}"/>
    <cellStyle name="Normal 2 3 3 6 3 4" xfId="31504" xr:uid="{00000000-0005-0000-0000-0000396B0000}"/>
    <cellStyle name="Normal 2 3 3 6 4" xfId="7728" xr:uid="{00000000-0005-0000-0000-00003A6B0000}"/>
    <cellStyle name="Normal 2 3 3 6 4 2" xfId="20353" xr:uid="{00000000-0005-0000-0000-00003B6B0000}"/>
    <cellStyle name="Normal 2 3 3 6 4 2 2" xfId="55569" xr:uid="{00000000-0005-0000-0000-00003C6B0000}"/>
    <cellStyle name="Normal 2 3 3 6 4 3" xfId="42972" xr:uid="{00000000-0005-0000-0000-00003D6B0000}"/>
    <cellStyle name="Normal 2 3 3 6 4 4" xfId="32958" xr:uid="{00000000-0005-0000-0000-00003E6B0000}"/>
    <cellStyle name="Normal 2 3 3 6 5" xfId="9509" xr:uid="{00000000-0005-0000-0000-00003F6B0000}"/>
    <cellStyle name="Normal 2 3 3 6 5 2" xfId="22129" xr:uid="{00000000-0005-0000-0000-0000406B0000}"/>
    <cellStyle name="Normal 2 3 3 6 5 2 2" xfId="57345" xr:uid="{00000000-0005-0000-0000-0000416B0000}"/>
    <cellStyle name="Normal 2 3 3 6 5 3" xfId="44748" xr:uid="{00000000-0005-0000-0000-0000426B0000}"/>
    <cellStyle name="Normal 2 3 3 6 5 4" xfId="34734" xr:uid="{00000000-0005-0000-0000-0000436B0000}"/>
    <cellStyle name="Normal 2 3 3 6 6" xfId="11302" xr:uid="{00000000-0005-0000-0000-0000446B0000}"/>
    <cellStyle name="Normal 2 3 3 6 6 2" xfId="23905" xr:uid="{00000000-0005-0000-0000-0000456B0000}"/>
    <cellStyle name="Normal 2 3 3 6 6 2 2" xfId="59121" xr:uid="{00000000-0005-0000-0000-0000466B0000}"/>
    <cellStyle name="Normal 2 3 3 6 6 3" xfId="46524" xr:uid="{00000000-0005-0000-0000-0000476B0000}"/>
    <cellStyle name="Normal 2 3 3 6 6 4" xfId="36510" xr:uid="{00000000-0005-0000-0000-0000486B0000}"/>
    <cellStyle name="Normal 2 3 3 6 7" xfId="15669" xr:uid="{00000000-0005-0000-0000-0000496B0000}"/>
    <cellStyle name="Normal 2 3 3 6 7 2" xfId="50885" xr:uid="{00000000-0005-0000-0000-00004A6B0000}"/>
    <cellStyle name="Normal 2 3 3 6 7 3" xfId="28274" xr:uid="{00000000-0005-0000-0000-00004B6B0000}"/>
    <cellStyle name="Normal 2 3 3 6 8" xfId="12760" xr:uid="{00000000-0005-0000-0000-00004C6B0000}"/>
    <cellStyle name="Normal 2 3 3 6 8 2" xfId="47978" xr:uid="{00000000-0005-0000-0000-00004D6B0000}"/>
    <cellStyle name="Normal 2 3 3 6 9" xfId="38288" xr:uid="{00000000-0005-0000-0000-00004E6B0000}"/>
    <cellStyle name="Normal 2 3 3 7" xfId="2825" xr:uid="{00000000-0005-0000-0000-00004F6B0000}"/>
    <cellStyle name="Normal 2 3 3 7 10" xfId="25212" xr:uid="{00000000-0005-0000-0000-0000506B0000}"/>
    <cellStyle name="Normal 2 3 3 7 11" xfId="60747" xr:uid="{00000000-0005-0000-0000-0000516B0000}"/>
    <cellStyle name="Normal 2 3 3 7 2" xfId="4644" xr:uid="{00000000-0005-0000-0000-0000526B0000}"/>
    <cellStyle name="Normal 2 3 3 7 2 2" xfId="17290" xr:uid="{00000000-0005-0000-0000-0000536B0000}"/>
    <cellStyle name="Normal 2 3 3 7 2 2 2" xfId="52506" xr:uid="{00000000-0005-0000-0000-0000546B0000}"/>
    <cellStyle name="Normal 2 3 3 7 2 2 3" xfId="29895" xr:uid="{00000000-0005-0000-0000-0000556B0000}"/>
    <cellStyle name="Normal 2 3 3 7 2 3" xfId="13736" xr:uid="{00000000-0005-0000-0000-0000566B0000}"/>
    <cellStyle name="Normal 2 3 3 7 2 3 2" xfId="48954" xr:uid="{00000000-0005-0000-0000-0000576B0000}"/>
    <cellStyle name="Normal 2 3 3 7 2 4" xfId="39909" xr:uid="{00000000-0005-0000-0000-0000586B0000}"/>
    <cellStyle name="Normal 2 3 3 7 2 5" xfId="26343" xr:uid="{00000000-0005-0000-0000-0000596B0000}"/>
    <cellStyle name="Normal 2 3 3 7 3" xfId="6114" xr:uid="{00000000-0005-0000-0000-00005A6B0000}"/>
    <cellStyle name="Normal 2 3 3 7 3 2" xfId="18744" xr:uid="{00000000-0005-0000-0000-00005B6B0000}"/>
    <cellStyle name="Normal 2 3 3 7 3 2 2" xfId="53960" xr:uid="{00000000-0005-0000-0000-00005C6B0000}"/>
    <cellStyle name="Normal 2 3 3 7 3 3" xfId="41363" xr:uid="{00000000-0005-0000-0000-00005D6B0000}"/>
    <cellStyle name="Normal 2 3 3 7 3 4" xfId="31349" xr:uid="{00000000-0005-0000-0000-00005E6B0000}"/>
    <cellStyle name="Normal 2 3 3 7 4" xfId="7573" xr:uid="{00000000-0005-0000-0000-00005F6B0000}"/>
    <cellStyle name="Normal 2 3 3 7 4 2" xfId="20198" xr:uid="{00000000-0005-0000-0000-0000606B0000}"/>
    <cellStyle name="Normal 2 3 3 7 4 2 2" xfId="55414" xr:uid="{00000000-0005-0000-0000-0000616B0000}"/>
    <cellStyle name="Normal 2 3 3 7 4 3" xfId="42817" xr:uid="{00000000-0005-0000-0000-0000626B0000}"/>
    <cellStyle name="Normal 2 3 3 7 4 4" xfId="32803" xr:uid="{00000000-0005-0000-0000-0000636B0000}"/>
    <cellStyle name="Normal 2 3 3 7 5" xfId="9354" xr:uid="{00000000-0005-0000-0000-0000646B0000}"/>
    <cellStyle name="Normal 2 3 3 7 5 2" xfId="21974" xr:uid="{00000000-0005-0000-0000-0000656B0000}"/>
    <cellStyle name="Normal 2 3 3 7 5 2 2" xfId="57190" xr:uid="{00000000-0005-0000-0000-0000666B0000}"/>
    <cellStyle name="Normal 2 3 3 7 5 3" xfId="44593" xr:uid="{00000000-0005-0000-0000-0000676B0000}"/>
    <cellStyle name="Normal 2 3 3 7 5 4" xfId="34579" xr:uid="{00000000-0005-0000-0000-0000686B0000}"/>
    <cellStyle name="Normal 2 3 3 7 6" xfId="11147" xr:uid="{00000000-0005-0000-0000-0000696B0000}"/>
    <cellStyle name="Normal 2 3 3 7 6 2" xfId="23750" xr:uid="{00000000-0005-0000-0000-00006A6B0000}"/>
    <cellStyle name="Normal 2 3 3 7 6 2 2" xfId="58966" xr:uid="{00000000-0005-0000-0000-00006B6B0000}"/>
    <cellStyle name="Normal 2 3 3 7 6 3" xfId="46369" xr:uid="{00000000-0005-0000-0000-00006C6B0000}"/>
    <cellStyle name="Normal 2 3 3 7 6 4" xfId="36355" xr:uid="{00000000-0005-0000-0000-00006D6B0000}"/>
    <cellStyle name="Normal 2 3 3 7 7" xfId="15514" xr:uid="{00000000-0005-0000-0000-00006E6B0000}"/>
    <cellStyle name="Normal 2 3 3 7 7 2" xfId="50730" xr:uid="{00000000-0005-0000-0000-00006F6B0000}"/>
    <cellStyle name="Normal 2 3 3 7 7 3" xfId="28119" xr:uid="{00000000-0005-0000-0000-0000706B0000}"/>
    <cellStyle name="Normal 2 3 3 7 8" xfId="12605" xr:uid="{00000000-0005-0000-0000-0000716B0000}"/>
    <cellStyle name="Normal 2 3 3 7 8 2" xfId="47823" xr:uid="{00000000-0005-0000-0000-0000726B0000}"/>
    <cellStyle name="Normal 2 3 3 7 9" xfId="38133" xr:uid="{00000000-0005-0000-0000-0000736B0000}"/>
    <cellStyle name="Normal 2 3 3 8" xfId="3335" xr:uid="{00000000-0005-0000-0000-0000746B0000}"/>
    <cellStyle name="Normal 2 3 3 8 10" xfId="26830" xr:uid="{00000000-0005-0000-0000-0000756B0000}"/>
    <cellStyle name="Normal 2 3 3 8 11" xfId="61234" xr:uid="{00000000-0005-0000-0000-0000766B0000}"/>
    <cellStyle name="Normal 2 3 3 8 2" xfId="5131" xr:uid="{00000000-0005-0000-0000-0000776B0000}"/>
    <cellStyle name="Normal 2 3 3 8 2 2" xfId="17777" xr:uid="{00000000-0005-0000-0000-0000786B0000}"/>
    <cellStyle name="Normal 2 3 3 8 2 2 2" xfId="52993" xr:uid="{00000000-0005-0000-0000-0000796B0000}"/>
    <cellStyle name="Normal 2 3 3 8 2 3" xfId="40396" xr:uid="{00000000-0005-0000-0000-00007A6B0000}"/>
    <cellStyle name="Normal 2 3 3 8 2 4" xfId="30382" xr:uid="{00000000-0005-0000-0000-00007B6B0000}"/>
    <cellStyle name="Normal 2 3 3 8 3" xfId="6601" xr:uid="{00000000-0005-0000-0000-00007C6B0000}"/>
    <cellStyle name="Normal 2 3 3 8 3 2" xfId="19231" xr:uid="{00000000-0005-0000-0000-00007D6B0000}"/>
    <cellStyle name="Normal 2 3 3 8 3 2 2" xfId="54447" xr:uid="{00000000-0005-0000-0000-00007E6B0000}"/>
    <cellStyle name="Normal 2 3 3 8 3 3" xfId="41850" xr:uid="{00000000-0005-0000-0000-00007F6B0000}"/>
    <cellStyle name="Normal 2 3 3 8 3 4" xfId="31836" xr:uid="{00000000-0005-0000-0000-0000806B0000}"/>
    <cellStyle name="Normal 2 3 3 8 4" xfId="8060" xr:uid="{00000000-0005-0000-0000-0000816B0000}"/>
    <cellStyle name="Normal 2 3 3 8 4 2" xfId="20685" xr:uid="{00000000-0005-0000-0000-0000826B0000}"/>
    <cellStyle name="Normal 2 3 3 8 4 2 2" xfId="55901" xr:uid="{00000000-0005-0000-0000-0000836B0000}"/>
    <cellStyle name="Normal 2 3 3 8 4 3" xfId="43304" xr:uid="{00000000-0005-0000-0000-0000846B0000}"/>
    <cellStyle name="Normal 2 3 3 8 4 4" xfId="33290" xr:uid="{00000000-0005-0000-0000-0000856B0000}"/>
    <cellStyle name="Normal 2 3 3 8 5" xfId="9841" xr:uid="{00000000-0005-0000-0000-0000866B0000}"/>
    <cellStyle name="Normal 2 3 3 8 5 2" xfId="22461" xr:uid="{00000000-0005-0000-0000-0000876B0000}"/>
    <cellStyle name="Normal 2 3 3 8 5 2 2" xfId="57677" xr:uid="{00000000-0005-0000-0000-0000886B0000}"/>
    <cellStyle name="Normal 2 3 3 8 5 3" xfId="45080" xr:uid="{00000000-0005-0000-0000-0000896B0000}"/>
    <cellStyle name="Normal 2 3 3 8 5 4" xfId="35066" xr:uid="{00000000-0005-0000-0000-00008A6B0000}"/>
    <cellStyle name="Normal 2 3 3 8 6" xfId="11634" xr:uid="{00000000-0005-0000-0000-00008B6B0000}"/>
    <cellStyle name="Normal 2 3 3 8 6 2" xfId="24237" xr:uid="{00000000-0005-0000-0000-00008C6B0000}"/>
    <cellStyle name="Normal 2 3 3 8 6 2 2" xfId="59453" xr:uid="{00000000-0005-0000-0000-00008D6B0000}"/>
    <cellStyle name="Normal 2 3 3 8 6 3" xfId="46856" xr:uid="{00000000-0005-0000-0000-00008E6B0000}"/>
    <cellStyle name="Normal 2 3 3 8 6 4" xfId="36842" xr:uid="{00000000-0005-0000-0000-00008F6B0000}"/>
    <cellStyle name="Normal 2 3 3 8 7" xfId="16001" xr:uid="{00000000-0005-0000-0000-0000906B0000}"/>
    <cellStyle name="Normal 2 3 3 8 7 2" xfId="51217" xr:uid="{00000000-0005-0000-0000-0000916B0000}"/>
    <cellStyle name="Normal 2 3 3 8 7 3" xfId="28606" xr:uid="{00000000-0005-0000-0000-0000926B0000}"/>
    <cellStyle name="Normal 2 3 3 8 8" xfId="14223" xr:uid="{00000000-0005-0000-0000-0000936B0000}"/>
    <cellStyle name="Normal 2 3 3 8 8 2" xfId="49441" xr:uid="{00000000-0005-0000-0000-0000946B0000}"/>
    <cellStyle name="Normal 2 3 3 8 9" xfId="38620" xr:uid="{00000000-0005-0000-0000-0000956B0000}"/>
    <cellStyle name="Normal 2 3 3 9" xfId="2495" xr:uid="{00000000-0005-0000-0000-0000966B0000}"/>
    <cellStyle name="Normal 2 3 3 9 10" xfId="26021" xr:uid="{00000000-0005-0000-0000-0000976B0000}"/>
    <cellStyle name="Normal 2 3 3 9 11" xfId="60425" xr:uid="{00000000-0005-0000-0000-0000986B0000}"/>
    <cellStyle name="Normal 2 3 3 9 2" xfId="4322" xr:uid="{00000000-0005-0000-0000-0000996B0000}"/>
    <cellStyle name="Normal 2 3 3 9 2 2" xfId="16968" xr:uid="{00000000-0005-0000-0000-00009A6B0000}"/>
    <cellStyle name="Normal 2 3 3 9 2 2 2" xfId="52184" xr:uid="{00000000-0005-0000-0000-00009B6B0000}"/>
    <cellStyle name="Normal 2 3 3 9 2 3" xfId="39587" xr:uid="{00000000-0005-0000-0000-00009C6B0000}"/>
    <cellStyle name="Normal 2 3 3 9 2 4" xfId="29573" xr:uid="{00000000-0005-0000-0000-00009D6B0000}"/>
    <cellStyle name="Normal 2 3 3 9 3" xfId="5792" xr:uid="{00000000-0005-0000-0000-00009E6B0000}"/>
    <cellStyle name="Normal 2 3 3 9 3 2" xfId="18422" xr:uid="{00000000-0005-0000-0000-00009F6B0000}"/>
    <cellStyle name="Normal 2 3 3 9 3 2 2" xfId="53638" xr:uid="{00000000-0005-0000-0000-0000A06B0000}"/>
    <cellStyle name="Normal 2 3 3 9 3 3" xfId="41041" xr:uid="{00000000-0005-0000-0000-0000A16B0000}"/>
    <cellStyle name="Normal 2 3 3 9 3 4" xfId="31027" xr:uid="{00000000-0005-0000-0000-0000A26B0000}"/>
    <cellStyle name="Normal 2 3 3 9 4" xfId="7251" xr:uid="{00000000-0005-0000-0000-0000A36B0000}"/>
    <cellStyle name="Normal 2 3 3 9 4 2" xfId="19876" xr:uid="{00000000-0005-0000-0000-0000A46B0000}"/>
    <cellStyle name="Normal 2 3 3 9 4 2 2" xfId="55092" xr:uid="{00000000-0005-0000-0000-0000A56B0000}"/>
    <cellStyle name="Normal 2 3 3 9 4 3" xfId="42495" xr:uid="{00000000-0005-0000-0000-0000A66B0000}"/>
    <cellStyle name="Normal 2 3 3 9 4 4" xfId="32481" xr:uid="{00000000-0005-0000-0000-0000A76B0000}"/>
    <cellStyle name="Normal 2 3 3 9 5" xfId="9032" xr:uid="{00000000-0005-0000-0000-0000A86B0000}"/>
    <cellStyle name="Normal 2 3 3 9 5 2" xfId="21652" xr:uid="{00000000-0005-0000-0000-0000A96B0000}"/>
    <cellStyle name="Normal 2 3 3 9 5 2 2" xfId="56868" xr:uid="{00000000-0005-0000-0000-0000AA6B0000}"/>
    <cellStyle name="Normal 2 3 3 9 5 3" xfId="44271" xr:uid="{00000000-0005-0000-0000-0000AB6B0000}"/>
    <cellStyle name="Normal 2 3 3 9 5 4" xfId="34257" xr:uid="{00000000-0005-0000-0000-0000AC6B0000}"/>
    <cellStyle name="Normal 2 3 3 9 6" xfId="10825" xr:uid="{00000000-0005-0000-0000-0000AD6B0000}"/>
    <cellStyle name="Normal 2 3 3 9 6 2" xfId="23428" xr:uid="{00000000-0005-0000-0000-0000AE6B0000}"/>
    <cellStyle name="Normal 2 3 3 9 6 2 2" xfId="58644" xr:uid="{00000000-0005-0000-0000-0000AF6B0000}"/>
    <cellStyle name="Normal 2 3 3 9 6 3" xfId="46047" xr:uid="{00000000-0005-0000-0000-0000B06B0000}"/>
    <cellStyle name="Normal 2 3 3 9 6 4" xfId="36033" xr:uid="{00000000-0005-0000-0000-0000B16B0000}"/>
    <cellStyle name="Normal 2 3 3 9 7" xfId="15192" xr:uid="{00000000-0005-0000-0000-0000B26B0000}"/>
    <cellStyle name="Normal 2 3 3 9 7 2" xfId="50408" xr:uid="{00000000-0005-0000-0000-0000B36B0000}"/>
    <cellStyle name="Normal 2 3 3 9 7 3" xfId="27797" xr:uid="{00000000-0005-0000-0000-0000B46B0000}"/>
    <cellStyle name="Normal 2 3 3 9 8" xfId="13414" xr:uid="{00000000-0005-0000-0000-0000B56B0000}"/>
    <cellStyle name="Normal 2 3 3 9 8 2" xfId="48632" xr:uid="{00000000-0005-0000-0000-0000B66B0000}"/>
    <cellStyle name="Normal 2 3 3 9 9" xfId="37811" xr:uid="{00000000-0005-0000-0000-0000B76B0000}"/>
    <cellStyle name="Normal 2 3 3_District Target Attainment" xfId="1172" xr:uid="{00000000-0005-0000-0000-0000B86B0000}"/>
    <cellStyle name="Normal 2 3 4" xfId="1173" xr:uid="{00000000-0005-0000-0000-0000B96B0000}"/>
    <cellStyle name="Normal 2 3 4 2" xfId="1174" xr:uid="{00000000-0005-0000-0000-0000BA6B0000}"/>
    <cellStyle name="Normal 2 3 4_District Target Attainment" xfId="1175" xr:uid="{00000000-0005-0000-0000-0000BB6B0000}"/>
    <cellStyle name="Normal 2 3 5" xfId="1176" xr:uid="{00000000-0005-0000-0000-0000BC6B0000}"/>
    <cellStyle name="Normal 2 3 5 2" xfId="1177" xr:uid="{00000000-0005-0000-0000-0000BD6B0000}"/>
    <cellStyle name="Normal 2 3 5_District Target Attainment" xfId="1178" xr:uid="{00000000-0005-0000-0000-0000BE6B0000}"/>
    <cellStyle name="Normal 2 3 6" xfId="1179" xr:uid="{00000000-0005-0000-0000-0000BF6B0000}"/>
    <cellStyle name="Normal 2 3 7" xfId="1180" xr:uid="{00000000-0005-0000-0000-0000C06B0000}"/>
    <cellStyle name="Normal 2 3 8" xfId="1181" xr:uid="{00000000-0005-0000-0000-0000C16B0000}"/>
    <cellStyle name="Normal 2 3 9" xfId="1182" xr:uid="{00000000-0005-0000-0000-0000C26B0000}"/>
    <cellStyle name="Normal 2 3_District Target Attainment" xfId="1183" xr:uid="{00000000-0005-0000-0000-0000C36B0000}"/>
    <cellStyle name="Normal 2 30" xfId="4101" xr:uid="{00000000-0005-0000-0000-0000C46B0000}"/>
    <cellStyle name="Normal 2 31" xfId="5413" xr:uid="{00000000-0005-0000-0000-0000C56B0000}"/>
    <cellStyle name="Normal 2 32" xfId="4023" xr:uid="{00000000-0005-0000-0000-0000C66B0000}"/>
    <cellStyle name="Normal 2 33" xfId="3990" xr:uid="{00000000-0005-0000-0000-0000C76B0000}"/>
    <cellStyle name="Normal 2 34" xfId="5419" xr:uid="{00000000-0005-0000-0000-0000C86B0000}"/>
    <cellStyle name="Normal 2 35" xfId="4021" xr:uid="{00000000-0005-0000-0000-0000C96B0000}"/>
    <cellStyle name="Normal 2 36" xfId="3959" xr:uid="{00000000-0005-0000-0000-0000CA6B0000}"/>
    <cellStyle name="Normal 2 37" xfId="5422" xr:uid="{00000000-0005-0000-0000-0000CB6B0000}"/>
    <cellStyle name="Normal 2 38" xfId="3965" xr:uid="{00000000-0005-0000-0000-0000CC6B0000}"/>
    <cellStyle name="Normal 2 39" xfId="5424" xr:uid="{00000000-0005-0000-0000-0000CD6B0000}"/>
    <cellStyle name="Normal 2 4" xfId="1184" xr:uid="{00000000-0005-0000-0000-0000CE6B0000}"/>
    <cellStyle name="Normal 2 4 10" xfId="2938" xr:uid="{00000000-0005-0000-0000-0000CF6B0000}"/>
    <cellStyle name="Normal 2 4 11" xfId="2827" xr:uid="{00000000-0005-0000-0000-0000D06B0000}"/>
    <cellStyle name="Normal 2 4 12" xfId="2497" xr:uid="{00000000-0005-0000-0000-0000D16B0000}"/>
    <cellStyle name="Normal 2 4 2" xfId="1185" xr:uid="{00000000-0005-0000-0000-0000D26B0000}"/>
    <cellStyle name="Normal 2 4 2 2" xfId="1186" xr:uid="{00000000-0005-0000-0000-0000D36B0000}"/>
    <cellStyle name="Normal 2 4 2_District Target Attainment" xfId="1187" xr:uid="{00000000-0005-0000-0000-0000D46B0000}"/>
    <cellStyle name="Normal 2 4 3" xfId="1188" xr:uid="{00000000-0005-0000-0000-0000D56B0000}"/>
    <cellStyle name="Normal 2 4 4" xfId="1189" xr:uid="{00000000-0005-0000-0000-0000D66B0000}"/>
    <cellStyle name="Normal 2 4 5" xfId="1190" xr:uid="{00000000-0005-0000-0000-0000D76B0000}"/>
    <cellStyle name="Normal 2 4 6" xfId="1191" xr:uid="{00000000-0005-0000-0000-0000D86B0000}"/>
    <cellStyle name="Normal 2 4 7" xfId="2994" xr:uid="{00000000-0005-0000-0000-0000D96B0000}"/>
    <cellStyle name="Normal 2 4 8" xfId="3025" xr:uid="{00000000-0005-0000-0000-0000DA6B0000}"/>
    <cellStyle name="Normal 2 4 9" xfId="3028" xr:uid="{00000000-0005-0000-0000-0000DB6B0000}"/>
    <cellStyle name="Normal 2 4_District Target Attainment" xfId="1192" xr:uid="{00000000-0005-0000-0000-0000DC6B0000}"/>
    <cellStyle name="Normal 2 40" xfId="5418" xr:uid="{00000000-0005-0000-0000-0000DD6B0000}"/>
    <cellStyle name="Normal 2 41" xfId="5414" xr:uid="{00000000-0005-0000-0000-0000DE6B0000}"/>
    <cellStyle name="Normal 2 42" xfId="4022" xr:uid="{00000000-0005-0000-0000-0000DF6B0000}"/>
    <cellStyle name="Normal 2 43" xfId="5412" xr:uid="{00000000-0005-0000-0000-0000E06B0000}"/>
    <cellStyle name="Normal 2 44" xfId="5420" xr:uid="{00000000-0005-0000-0000-0000E16B0000}"/>
    <cellStyle name="Normal 2 45" xfId="5435" xr:uid="{00000000-0005-0000-0000-0000E26B0000}"/>
    <cellStyle name="Normal 2 46" xfId="6891" xr:uid="{00000000-0005-0000-0000-0000E36B0000}"/>
    <cellStyle name="Normal 2 47" xfId="6956" xr:uid="{00000000-0005-0000-0000-0000E46B0000}"/>
    <cellStyle name="Normal 2 48" xfId="6957" xr:uid="{00000000-0005-0000-0000-0000E56B0000}"/>
    <cellStyle name="Normal 2 49" xfId="8673" xr:uid="{00000000-0005-0000-0000-0000E66B0000}"/>
    <cellStyle name="Normal 2 5" xfId="1193" xr:uid="{00000000-0005-0000-0000-0000E76B0000}"/>
    <cellStyle name="Normal 2 5 2" xfId="1194" xr:uid="{00000000-0005-0000-0000-0000E86B0000}"/>
    <cellStyle name="Normal 2 5_District Target Attainment" xfId="1195" xr:uid="{00000000-0005-0000-0000-0000E96B0000}"/>
    <cellStyle name="Normal 2 50" xfId="8811" xr:uid="{00000000-0005-0000-0000-0000EA6B0000}"/>
    <cellStyle name="Normal 2 51" xfId="10445" xr:uid="{00000000-0005-0000-0000-0000EB6B0000}"/>
    <cellStyle name="Normal 2 52" xfId="10772" xr:uid="{00000000-0005-0000-0000-0000EC6B0000}"/>
    <cellStyle name="Normal 2 53" xfId="10780" xr:uid="{00000000-0005-0000-0000-0000ED6B0000}"/>
    <cellStyle name="Normal 2 54" xfId="10475" xr:uid="{00000000-0005-0000-0000-0000EE6B0000}"/>
    <cellStyle name="Normal 2 55" xfId="10781" xr:uid="{00000000-0005-0000-0000-0000EF6B0000}"/>
    <cellStyle name="Normal 2 56" xfId="10449" xr:uid="{00000000-0005-0000-0000-0000F06B0000}"/>
    <cellStyle name="Normal 2 57" xfId="10777" xr:uid="{00000000-0005-0000-0000-0000F16B0000}"/>
    <cellStyle name="Normal 2 58" xfId="11915" xr:uid="{00000000-0005-0000-0000-0000F26B0000}"/>
    <cellStyle name="Normal 2 59" xfId="10448" xr:uid="{00000000-0005-0000-0000-0000F36B0000}"/>
    <cellStyle name="Normal 2 6" xfId="1196" xr:uid="{00000000-0005-0000-0000-0000F46B0000}"/>
    <cellStyle name="Normal 2 6 2" xfId="1197" xr:uid="{00000000-0005-0000-0000-0000F56B0000}"/>
    <cellStyle name="Normal 2 6_District Target Attainment" xfId="1198" xr:uid="{00000000-0005-0000-0000-0000F66B0000}"/>
    <cellStyle name="Normal 2 60" xfId="10470" xr:uid="{00000000-0005-0000-0000-0000F76B0000}"/>
    <cellStyle name="Normal 2 61" xfId="10461" xr:uid="{00000000-0005-0000-0000-0000F86B0000}"/>
    <cellStyle name="Normal 2 62" xfId="14834" xr:uid="{00000000-0005-0000-0000-0000F96B0000}"/>
    <cellStyle name="Normal 2 63" xfId="14971" xr:uid="{00000000-0005-0000-0000-0000FA6B0000}"/>
    <cellStyle name="Normal 2 64" xfId="24841" xr:uid="{00000000-0005-0000-0000-0000FB6B0000}"/>
    <cellStyle name="Normal 2 65" xfId="24843" xr:uid="{00000000-0005-0000-0000-0000FC6B0000}"/>
    <cellStyle name="Normal 2 66" xfId="24844" xr:uid="{00000000-0005-0000-0000-0000FD6B0000}"/>
    <cellStyle name="Normal 2 67" xfId="12248" xr:uid="{00000000-0005-0000-0000-0000FE6B0000}"/>
    <cellStyle name="Normal 2 68" xfId="37453" xr:uid="{00000000-0005-0000-0000-0000FF6B0000}"/>
    <cellStyle name="Normal 2 69" xfId="37590" xr:uid="{00000000-0005-0000-0000-0000006C0000}"/>
    <cellStyle name="Normal 2 7" xfId="1199" xr:uid="{00000000-0005-0000-0000-0000016C0000}"/>
    <cellStyle name="Normal 2 7 2" xfId="1200" xr:uid="{00000000-0005-0000-0000-0000026C0000}"/>
    <cellStyle name="Normal 2 7_District Target Attainment" xfId="1201" xr:uid="{00000000-0005-0000-0000-0000036C0000}"/>
    <cellStyle name="Normal 2 70" xfId="60056" xr:uid="{00000000-0005-0000-0000-0000046C0000}"/>
    <cellStyle name="Normal 2 71" xfId="24855" xr:uid="{00000000-0005-0000-0000-0000056C0000}"/>
    <cellStyle name="Normal 2 72" xfId="60068" xr:uid="{00000000-0005-0000-0000-0000066C0000}"/>
    <cellStyle name="Normal 2 8" xfId="1202" xr:uid="{00000000-0005-0000-0000-0000076C0000}"/>
    <cellStyle name="Normal 2 8 10" xfId="5472" xr:uid="{00000000-0005-0000-0000-0000086C0000}"/>
    <cellStyle name="Normal 2 8 10 2" xfId="18102" xr:uid="{00000000-0005-0000-0000-0000096C0000}"/>
    <cellStyle name="Normal 2 8 10 2 2" xfId="53318" xr:uid="{00000000-0005-0000-0000-00000A6C0000}"/>
    <cellStyle name="Normal 2 8 10 3" xfId="40721" xr:uid="{00000000-0005-0000-0000-00000B6C0000}"/>
    <cellStyle name="Normal 2 8 10 4" xfId="30707" xr:uid="{00000000-0005-0000-0000-00000C6C0000}"/>
    <cellStyle name="Normal 2 8 11" xfId="6928" xr:uid="{00000000-0005-0000-0000-00000D6C0000}"/>
    <cellStyle name="Normal 2 8 11 2" xfId="19556" xr:uid="{00000000-0005-0000-0000-00000E6C0000}"/>
    <cellStyle name="Normal 2 8 11 2 2" xfId="54772" xr:uid="{00000000-0005-0000-0000-00000F6C0000}"/>
    <cellStyle name="Normal 2 8 11 3" xfId="42175" xr:uid="{00000000-0005-0000-0000-0000106C0000}"/>
    <cellStyle name="Normal 2 8 11 4" xfId="32161" xr:uid="{00000000-0005-0000-0000-0000116C0000}"/>
    <cellStyle name="Normal 2 8 12" xfId="8710" xr:uid="{00000000-0005-0000-0000-0000126C0000}"/>
    <cellStyle name="Normal 2 8 12 2" xfId="21332" xr:uid="{00000000-0005-0000-0000-0000136C0000}"/>
    <cellStyle name="Normal 2 8 12 2 2" xfId="56548" xr:uid="{00000000-0005-0000-0000-0000146C0000}"/>
    <cellStyle name="Normal 2 8 12 3" xfId="43951" xr:uid="{00000000-0005-0000-0000-0000156C0000}"/>
    <cellStyle name="Normal 2 8 12 4" xfId="33937" xr:uid="{00000000-0005-0000-0000-0000166C0000}"/>
    <cellStyle name="Normal 2 8 13" xfId="10597" xr:uid="{00000000-0005-0000-0000-0000176C0000}"/>
    <cellStyle name="Normal 2 8 13 2" xfId="23208" xr:uid="{00000000-0005-0000-0000-0000186C0000}"/>
    <cellStyle name="Normal 2 8 13 2 2" xfId="58424" xr:uid="{00000000-0005-0000-0000-0000196C0000}"/>
    <cellStyle name="Normal 2 8 13 3" xfId="45827" xr:uid="{00000000-0005-0000-0000-00001A6C0000}"/>
    <cellStyle name="Normal 2 8 13 4" xfId="35813" xr:uid="{00000000-0005-0000-0000-00001B6C0000}"/>
    <cellStyle name="Normal 2 8 14" xfId="14871" xr:uid="{00000000-0005-0000-0000-00001C6C0000}"/>
    <cellStyle name="Normal 2 8 14 2" xfId="50088" xr:uid="{00000000-0005-0000-0000-00001D6C0000}"/>
    <cellStyle name="Normal 2 8 14 3" xfId="27477" xr:uid="{00000000-0005-0000-0000-00001E6C0000}"/>
    <cellStyle name="Normal 2 8 15" xfId="12285" xr:uid="{00000000-0005-0000-0000-00001F6C0000}"/>
    <cellStyle name="Normal 2 8 15 2" xfId="47503" xr:uid="{00000000-0005-0000-0000-0000206C0000}"/>
    <cellStyle name="Normal 2 8 16" xfId="37490" xr:uid="{00000000-0005-0000-0000-0000216C0000}"/>
    <cellStyle name="Normal 2 8 17" xfId="24892" xr:uid="{00000000-0005-0000-0000-0000226C0000}"/>
    <cellStyle name="Normal 2 8 18" xfId="60105" xr:uid="{00000000-0005-0000-0000-0000236C0000}"/>
    <cellStyle name="Normal 2 8 2" xfId="1203" xr:uid="{00000000-0005-0000-0000-0000246C0000}"/>
    <cellStyle name="Normal 2 8 2 10" xfId="7002" xr:uid="{00000000-0005-0000-0000-0000256C0000}"/>
    <cellStyle name="Normal 2 8 2 10 2" xfId="19628" xr:uid="{00000000-0005-0000-0000-0000266C0000}"/>
    <cellStyle name="Normal 2 8 2 10 2 2" xfId="54844" xr:uid="{00000000-0005-0000-0000-0000276C0000}"/>
    <cellStyle name="Normal 2 8 2 10 3" xfId="42247" xr:uid="{00000000-0005-0000-0000-0000286C0000}"/>
    <cellStyle name="Normal 2 8 2 10 4" xfId="32233" xr:uid="{00000000-0005-0000-0000-0000296C0000}"/>
    <cellStyle name="Normal 2 8 2 11" xfId="8783" xr:uid="{00000000-0005-0000-0000-00002A6C0000}"/>
    <cellStyle name="Normal 2 8 2 11 2" xfId="21404" xr:uid="{00000000-0005-0000-0000-00002B6C0000}"/>
    <cellStyle name="Normal 2 8 2 11 2 2" xfId="56620" xr:uid="{00000000-0005-0000-0000-00002C6C0000}"/>
    <cellStyle name="Normal 2 8 2 11 3" xfId="44023" xr:uid="{00000000-0005-0000-0000-00002D6C0000}"/>
    <cellStyle name="Normal 2 8 2 11 4" xfId="34009" xr:uid="{00000000-0005-0000-0000-00002E6C0000}"/>
    <cellStyle name="Normal 2 8 2 12" xfId="10598" xr:uid="{00000000-0005-0000-0000-00002F6C0000}"/>
    <cellStyle name="Normal 2 8 2 12 2" xfId="23209" xr:uid="{00000000-0005-0000-0000-0000306C0000}"/>
    <cellStyle name="Normal 2 8 2 12 2 2" xfId="58425" xr:uid="{00000000-0005-0000-0000-0000316C0000}"/>
    <cellStyle name="Normal 2 8 2 12 3" xfId="45828" xr:uid="{00000000-0005-0000-0000-0000326C0000}"/>
    <cellStyle name="Normal 2 8 2 12 4" xfId="35814" xr:uid="{00000000-0005-0000-0000-0000336C0000}"/>
    <cellStyle name="Normal 2 8 2 13" xfId="14943" xr:uid="{00000000-0005-0000-0000-0000346C0000}"/>
    <cellStyle name="Normal 2 8 2 13 2" xfId="50160" xr:uid="{00000000-0005-0000-0000-0000356C0000}"/>
    <cellStyle name="Normal 2 8 2 13 3" xfId="27549" xr:uid="{00000000-0005-0000-0000-0000366C0000}"/>
    <cellStyle name="Normal 2 8 2 14" xfId="12357" xr:uid="{00000000-0005-0000-0000-0000376C0000}"/>
    <cellStyle name="Normal 2 8 2 14 2" xfId="47575" xr:uid="{00000000-0005-0000-0000-0000386C0000}"/>
    <cellStyle name="Normal 2 8 2 15" xfId="37562" xr:uid="{00000000-0005-0000-0000-0000396C0000}"/>
    <cellStyle name="Normal 2 8 2 16" xfId="24964" xr:uid="{00000000-0005-0000-0000-00003A6C0000}"/>
    <cellStyle name="Normal 2 8 2 17" xfId="60177" xr:uid="{00000000-0005-0000-0000-00003B6C0000}"/>
    <cellStyle name="Normal 2 8 2 2" xfId="1204" xr:uid="{00000000-0005-0000-0000-00003C6C0000}"/>
    <cellStyle name="Normal 2 8 2 2 10" xfId="10599" xr:uid="{00000000-0005-0000-0000-00003D6C0000}"/>
    <cellStyle name="Normal 2 8 2 2 10 2" xfId="23210" xr:uid="{00000000-0005-0000-0000-00003E6C0000}"/>
    <cellStyle name="Normal 2 8 2 2 10 2 2" xfId="58426" xr:uid="{00000000-0005-0000-0000-00003F6C0000}"/>
    <cellStyle name="Normal 2 8 2 2 10 3" xfId="45829" xr:uid="{00000000-0005-0000-0000-0000406C0000}"/>
    <cellStyle name="Normal 2 8 2 2 10 4" xfId="35815" xr:uid="{00000000-0005-0000-0000-0000416C0000}"/>
    <cellStyle name="Normal 2 8 2 2 11" xfId="15098" xr:uid="{00000000-0005-0000-0000-0000426C0000}"/>
    <cellStyle name="Normal 2 8 2 2 11 2" xfId="50314" xr:uid="{00000000-0005-0000-0000-0000436C0000}"/>
    <cellStyle name="Normal 2 8 2 2 11 3" xfId="27703" xr:uid="{00000000-0005-0000-0000-0000446C0000}"/>
    <cellStyle name="Normal 2 8 2 2 12" xfId="12511" xr:uid="{00000000-0005-0000-0000-0000456C0000}"/>
    <cellStyle name="Normal 2 8 2 2 12 2" xfId="47729" xr:uid="{00000000-0005-0000-0000-0000466C0000}"/>
    <cellStyle name="Normal 2 8 2 2 13" xfId="37717" xr:uid="{00000000-0005-0000-0000-0000476C0000}"/>
    <cellStyle name="Normal 2 8 2 2 14" xfId="25118" xr:uid="{00000000-0005-0000-0000-0000486C0000}"/>
    <cellStyle name="Normal 2 8 2 2 15" xfId="60331" xr:uid="{00000000-0005-0000-0000-0000496C0000}"/>
    <cellStyle name="Normal 2 8 2 2 2" xfId="3234" xr:uid="{00000000-0005-0000-0000-00004A6C0000}"/>
    <cellStyle name="Normal 2 8 2 2 2 10" xfId="25602" xr:uid="{00000000-0005-0000-0000-00004B6C0000}"/>
    <cellStyle name="Normal 2 8 2 2 2 11" xfId="61137" xr:uid="{00000000-0005-0000-0000-00004C6C0000}"/>
    <cellStyle name="Normal 2 8 2 2 2 2" xfId="5034" xr:uid="{00000000-0005-0000-0000-00004D6C0000}"/>
    <cellStyle name="Normal 2 8 2 2 2 2 2" xfId="17680" xr:uid="{00000000-0005-0000-0000-00004E6C0000}"/>
    <cellStyle name="Normal 2 8 2 2 2 2 2 2" xfId="52896" xr:uid="{00000000-0005-0000-0000-00004F6C0000}"/>
    <cellStyle name="Normal 2 8 2 2 2 2 2 3" xfId="30285" xr:uid="{00000000-0005-0000-0000-0000506C0000}"/>
    <cellStyle name="Normal 2 8 2 2 2 2 3" xfId="14126" xr:uid="{00000000-0005-0000-0000-0000516C0000}"/>
    <cellStyle name="Normal 2 8 2 2 2 2 3 2" xfId="49344" xr:uid="{00000000-0005-0000-0000-0000526C0000}"/>
    <cellStyle name="Normal 2 8 2 2 2 2 4" xfId="40299" xr:uid="{00000000-0005-0000-0000-0000536C0000}"/>
    <cellStyle name="Normal 2 8 2 2 2 2 5" xfId="26733" xr:uid="{00000000-0005-0000-0000-0000546C0000}"/>
    <cellStyle name="Normal 2 8 2 2 2 3" xfId="6504" xr:uid="{00000000-0005-0000-0000-0000556C0000}"/>
    <cellStyle name="Normal 2 8 2 2 2 3 2" xfId="19134" xr:uid="{00000000-0005-0000-0000-0000566C0000}"/>
    <cellStyle name="Normal 2 8 2 2 2 3 2 2" xfId="54350" xr:uid="{00000000-0005-0000-0000-0000576C0000}"/>
    <cellStyle name="Normal 2 8 2 2 2 3 3" xfId="41753" xr:uid="{00000000-0005-0000-0000-0000586C0000}"/>
    <cellStyle name="Normal 2 8 2 2 2 3 4" xfId="31739" xr:uid="{00000000-0005-0000-0000-0000596C0000}"/>
    <cellStyle name="Normal 2 8 2 2 2 4" xfId="7963" xr:uid="{00000000-0005-0000-0000-00005A6C0000}"/>
    <cellStyle name="Normal 2 8 2 2 2 4 2" xfId="20588" xr:uid="{00000000-0005-0000-0000-00005B6C0000}"/>
    <cellStyle name="Normal 2 8 2 2 2 4 2 2" xfId="55804" xr:uid="{00000000-0005-0000-0000-00005C6C0000}"/>
    <cellStyle name="Normal 2 8 2 2 2 4 3" xfId="43207" xr:uid="{00000000-0005-0000-0000-00005D6C0000}"/>
    <cellStyle name="Normal 2 8 2 2 2 4 4" xfId="33193" xr:uid="{00000000-0005-0000-0000-00005E6C0000}"/>
    <cellStyle name="Normal 2 8 2 2 2 5" xfId="9744" xr:uid="{00000000-0005-0000-0000-00005F6C0000}"/>
    <cellStyle name="Normal 2 8 2 2 2 5 2" xfId="22364" xr:uid="{00000000-0005-0000-0000-0000606C0000}"/>
    <cellStyle name="Normal 2 8 2 2 2 5 2 2" xfId="57580" xr:uid="{00000000-0005-0000-0000-0000616C0000}"/>
    <cellStyle name="Normal 2 8 2 2 2 5 3" xfId="44983" xr:uid="{00000000-0005-0000-0000-0000626C0000}"/>
    <cellStyle name="Normal 2 8 2 2 2 5 4" xfId="34969" xr:uid="{00000000-0005-0000-0000-0000636C0000}"/>
    <cellStyle name="Normal 2 8 2 2 2 6" xfId="11537" xr:uid="{00000000-0005-0000-0000-0000646C0000}"/>
    <cellStyle name="Normal 2 8 2 2 2 6 2" xfId="24140" xr:uid="{00000000-0005-0000-0000-0000656C0000}"/>
    <cellStyle name="Normal 2 8 2 2 2 6 2 2" xfId="59356" xr:uid="{00000000-0005-0000-0000-0000666C0000}"/>
    <cellStyle name="Normal 2 8 2 2 2 6 3" xfId="46759" xr:uid="{00000000-0005-0000-0000-0000676C0000}"/>
    <cellStyle name="Normal 2 8 2 2 2 6 4" xfId="36745" xr:uid="{00000000-0005-0000-0000-0000686C0000}"/>
    <cellStyle name="Normal 2 8 2 2 2 7" xfId="15904" xr:uid="{00000000-0005-0000-0000-0000696C0000}"/>
    <cellStyle name="Normal 2 8 2 2 2 7 2" xfId="51120" xr:uid="{00000000-0005-0000-0000-00006A6C0000}"/>
    <cellStyle name="Normal 2 8 2 2 2 7 3" xfId="28509" xr:uid="{00000000-0005-0000-0000-00006B6C0000}"/>
    <cellStyle name="Normal 2 8 2 2 2 8" xfId="12995" xr:uid="{00000000-0005-0000-0000-00006C6C0000}"/>
    <cellStyle name="Normal 2 8 2 2 2 8 2" xfId="48213" xr:uid="{00000000-0005-0000-0000-00006D6C0000}"/>
    <cellStyle name="Normal 2 8 2 2 2 9" xfId="38523" xr:uid="{00000000-0005-0000-0000-00006E6C0000}"/>
    <cellStyle name="Normal 2 8 2 2 3" xfId="3563" xr:uid="{00000000-0005-0000-0000-00006F6C0000}"/>
    <cellStyle name="Normal 2 8 2 2 3 10" xfId="27058" xr:uid="{00000000-0005-0000-0000-0000706C0000}"/>
    <cellStyle name="Normal 2 8 2 2 3 11" xfId="61462" xr:uid="{00000000-0005-0000-0000-0000716C0000}"/>
    <cellStyle name="Normal 2 8 2 2 3 2" xfId="5359" xr:uid="{00000000-0005-0000-0000-0000726C0000}"/>
    <cellStyle name="Normal 2 8 2 2 3 2 2" xfId="18005" xr:uid="{00000000-0005-0000-0000-0000736C0000}"/>
    <cellStyle name="Normal 2 8 2 2 3 2 2 2" xfId="53221" xr:uid="{00000000-0005-0000-0000-0000746C0000}"/>
    <cellStyle name="Normal 2 8 2 2 3 2 3" xfId="40624" xr:uid="{00000000-0005-0000-0000-0000756C0000}"/>
    <cellStyle name="Normal 2 8 2 2 3 2 4" xfId="30610" xr:uid="{00000000-0005-0000-0000-0000766C0000}"/>
    <cellStyle name="Normal 2 8 2 2 3 3" xfId="6829" xr:uid="{00000000-0005-0000-0000-0000776C0000}"/>
    <cellStyle name="Normal 2 8 2 2 3 3 2" xfId="19459" xr:uid="{00000000-0005-0000-0000-0000786C0000}"/>
    <cellStyle name="Normal 2 8 2 2 3 3 2 2" xfId="54675" xr:uid="{00000000-0005-0000-0000-0000796C0000}"/>
    <cellStyle name="Normal 2 8 2 2 3 3 3" xfId="42078" xr:uid="{00000000-0005-0000-0000-00007A6C0000}"/>
    <cellStyle name="Normal 2 8 2 2 3 3 4" xfId="32064" xr:uid="{00000000-0005-0000-0000-00007B6C0000}"/>
    <cellStyle name="Normal 2 8 2 2 3 4" xfId="8288" xr:uid="{00000000-0005-0000-0000-00007C6C0000}"/>
    <cellStyle name="Normal 2 8 2 2 3 4 2" xfId="20913" xr:uid="{00000000-0005-0000-0000-00007D6C0000}"/>
    <cellStyle name="Normal 2 8 2 2 3 4 2 2" xfId="56129" xr:uid="{00000000-0005-0000-0000-00007E6C0000}"/>
    <cellStyle name="Normal 2 8 2 2 3 4 3" xfId="43532" xr:uid="{00000000-0005-0000-0000-00007F6C0000}"/>
    <cellStyle name="Normal 2 8 2 2 3 4 4" xfId="33518" xr:uid="{00000000-0005-0000-0000-0000806C0000}"/>
    <cellStyle name="Normal 2 8 2 2 3 5" xfId="10069" xr:uid="{00000000-0005-0000-0000-0000816C0000}"/>
    <cellStyle name="Normal 2 8 2 2 3 5 2" xfId="22689" xr:uid="{00000000-0005-0000-0000-0000826C0000}"/>
    <cellStyle name="Normal 2 8 2 2 3 5 2 2" xfId="57905" xr:uid="{00000000-0005-0000-0000-0000836C0000}"/>
    <cellStyle name="Normal 2 8 2 2 3 5 3" xfId="45308" xr:uid="{00000000-0005-0000-0000-0000846C0000}"/>
    <cellStyle name="Normal 2 8 2 2 3 5 4" xfId="35294" xr:uid="{00000000-0005-0000-0000-0000856C0000}"/>
    <cellStyle name="Normal 2 8 2 2 3 6" xfId="11862" xr:uid="{00000000-0005-0000-0000-0000866C0000}"/>
    <cellStyle name="Normal 2 8 2 2 3 6 2" xfId="24465" xr:uid="{00000000-0005-0000-0000-0000876C0000}"/>
    <cellStyle name="Normal 2 8 2 2 3 6 2 2" xfId="59681" xr:uid="{00000000-0005-0000-0000-0000886C0000}"/>
    <cellStyle name="Normal 2 8 2 2 3 6 3" xfId="47084" xr:uid="{00000000-0005-0000-0000-0000896C0000}"/>
    <cellStyle name="Normal 2 8 2 2 3 6 4" xfId="37070" xr:uid="{00000000-0005-0000-0000-00008A6C0000}"/>
    <cellStyle name="Normal 2 8 2 2 3 7" xfId="16229" xr:uid="{00000000-0005-0000-0000-00008B6C0000}"/>
    <cellStyle name="Normal 2 8 2 2 3 7 2" xfId="51445" xr:uid="{00000000-0005-0000-0000-00008C6C0000}"/>
    <cellStyle name="Normal 2 8 2 2 3 7 3" xfId="28834" xr:uid="{00000000-0005-0000-0000-00008D6C0000}"/>
    <cellStyle name="Normal 2 8 2 2 3 8" xfId="14451" xr:uid="{00000000-0005-0000-0000-00008E6C0000}"/>
    <cellStyle name="Normal 2 8 2 2 3 8 2" xfId="49669" xr:uid="{00000000-0005-0000-0000-00008F6C0000}"/>
    <cellStyle name="Normal 2 8 2 2 3 9" xfId="38848" xr:uid="{00000000-0005-0000-0000-0000906C0000}"/>
    <cellStyle name="Normal 2 8 2 2 4" xfId="2725" xr:uid="{00000000-0005-0000-0000-0000916C0000}"/>
    <cellStyle name="Normal 2 8 2 2 4 10" xfId="26249" xr:uid="{00000000-0005-0000-0000-0000926C0000}"/>
    <cellStyle name="Normal 2 8 2 2 4 11" xfId="60653" xr:uid="{00000000-0005-0000-0000-0000936C0000}"/>
    <cellStyle name="Normal 2 8 2 2 4 2" xfId="4550" xr:uid="{00000000-0005-0000-0000-0000946C0000}"/>
    <cellStyle name="Normal 2 8 2 2 4 2 2" xfId="17196" xr:uid="{00000000-0005-0000-0000-0000956C0000}"/>
    <cellStyle name="Normal 2 8 2 2 4 2 2 2" xfId="52412" xr:uid="{00000000-0005-0000-0000-0000966C0000}"/>
    <cellStyle name="Normal 2 8 2 2 4 2 3" xfId="39815" xr:uid="{00000000-0005-0000-0000-0000976C0000}"/>
    <cellStyle name="Normal 2 8 2 2 4 2 4" xfId="29801" xr:uid="{00000000-0005-0000-0000-0000986C0000}"/>
    <cellStyle name="Normal 2 8 2 2 4 3" xfId="6020" xr:uid="{00000000-0005-0000-0000-0000996C0000}"/>
    <cellStyle name="Normal 2 8 2 2 4 3 2" xfId="18650" xr:uid="{00000000-0005-0000-0000-00009A6C0000}"/>
    <cellStyle name="Normal 2 8 2 2 4 3 2 2" xfId="53866" xr:uid="{00000000-0005-0000-0000-00009B6C0000}"/>
    <cellStyle name="Normal 2 8 2 2 4 3 3" xfId="41269" xr:uid="{00000000-0005-0000-0000-00009C6C0000}"/>
    <cellStyle name="Normal 2 8 2 2 4 3 4" xfId="31255" xr:uid="{00000000-0005-0000-0000-00009D6C0000}"/>
    <cellStyle name="Normal 2 8 2 2 4 4" xfId="7479" xr:uid="{00000000-0005-0000-0000-00009E6C0000}"/>
    <cellStyle name="Normal 2 8 2 2 4 4 2" xfId="20104" xr:uid="{00000000-0005-0000-0000-00009F6C0000}"/>
    <cellStyle name="Normal 2 8 2 2 4 4 2 2" xfId="55320" xr:uid="{00000000-0005-0000-0000-0000A06C0000}"/>
    <cellStyle name="Normal 2 8 2 2 4 4 3" xfId="42723" xr:uid="{00000000-0005-0000-0000-0000A16C0000}"/>
    <cellStyle name="Normal 2 8 2 2 4 4 4" xfId="32709" xr:uid="{00000000-0005-0000-0000-0000A26C0000}"/>
    <cellStyle name="Normal 2 8 2 2 4 5" xfId="9260" xr:uid="{00000000-0005-0000-0000-0000A36C0000}"/>
    <cellStyle name="Normal 2 8 2 2 4 5 2" xfId="21880" xr:uid="{00000000-0005-0000-0000-0000A46C0000}"/>
    <cellStyle name="Normal 2 8 2 2 4 5 2 2" xfId="57096" xr:uid="{00000000-0005-0000-0000-0000A56C0000}"/>
    <cellStyle name="Normal 2 8 2 2 4 5 3" xfId="44499" xr:uid="{00000000-0005-0000-0000-0000A66C0000}"/>
    <cellStyle name="Normal 2 8 2 2 4 5 4" xfId="34485" xr:uid="{00000000-0005-0000-0000-0000A76C0000}"/>
    <cellStyle name="Normal 2 8 2 2 4 6" xfId="11053" xr:uid="{00000000-0005-0000-0000-0000A86C0000}"/>
    <cellStyle name="Normal 2 8 2 2 4 6 2" xfId="23656" xr:uid="{00000000-0005-0000-0000-0000A96C0000}"/>
    <cellStyle name="Normal 2 8 2 2 4 6 2 2" xfId="58872" xr:uid="{00000000-0005-0000-0000-0000AA6C0000}"/>
    <cellStyle name="Normal 2 8 2 2 4 6 3" xfId="46275" xr:uid="{00000000-0005-0000-0000-0000AB6C0000}"/>
    <cellStyle name="Normal 2 8 2 2 4 6 4" xfId="36261" xr:uid="{00000000-0005-0000-0000-0000AC6C0000}"/>
    <cellStyle name="Normal 2 8 2 2 4 7" xfId="15420" xr:uid="{00000000-0005-0000-0000-0000AD6C0000}"/>
    <cellStyle name="Normal 2 8 2 2 4 7 2" xfId="50636" xr:uid="{00000000-0005-0000-0000-0000AE6C0000}"/>
    <cellStyle name="Normal 2 8 2 2 4 7 3" xfId="28025" xr:uid="{00000000-0005-0000-0000-0000AF6C0000}"/>
    <cellStyle name="Normal 2 8 2 2 4 8" xfId="13642" xr:uid="{00000000-0005-0000-0000-0000B06C0000}"/>
    <cellStyle name="Normal 2 8 2 2 4 8 2" xfId="48860" xr:uid="{00000000-0005-0000-0000-0000B16C0000}"/>
    <cellStyle name="Normal 2 8 2 2 4 9" xfId="38039" xr:uid="{00000000-0005-0000-0000-0000B26C0000}"/>
    <cellStyle name="Normal 2 8 2 2 5" xfId="3888" xr:uid="{00000000-0005-0000-0000-0000B36C0000}"/>
    <cellStyle name="Normal 2 8 2 2 5 2" xfId="8611" xr:uid="{00000000-0005-0000-0000-0000B46C0000}"/>
    <cellStyle name="Normal 2 8 2 2 5 2 2" xfId="21236" xr:uid="{00000000-0005-0000-0000-0000B56C0000}"/>
    <cellStyle name="Normal 2 8 2 2 5 2 2 2" xfId="56452" xr:uid="{00000000-0005-0000-0000-0000B66C0000}"/>
    <cellStyle name="Normal 2 8 2 2 5 2 3" xfId="43855" xr:uid="{00000000-0005-0000-0000-0000B76C0000}"/>
    <cellStyle name="Normal 2 8 2 2 5 2 4" xfId="33841" xr:uid="{00000000-0005-0000-0000-0000B86C0000}"/>
    <cellStyle name="Normal 2 8 2 2 5 3" xfId="10392" xr:uid="{00000000-0005-0000-0000-0000B96C0000}"/>
    <cellStyle name="Normal 2 8 2 2 5 3 2" xfId="23012" xr:uid="{00000000-0005-0000-0000-0000BA6C0000}"/>
    <cellStyle name="Normal 2 8 2 2 5 3 2 2" xfId="58228" xr:uid="{00000000-0005-0000-0000-0000BB6C0000}"/>
    <cellStyle name="Normal 2 8 2 2 5 3 3" xfId="45631" xr:uid="{00000000-0005-0000-0000-0000BC6C0000}"/>
    <cellStyle name="Normal 2 8 2 2 5 3 4" xfId="35617" xr:uid="{00000000-0005-0000-0000-0000BD6C0000}"/>
    <cellStyle name="Normal 2 8 2 2 5 4" xfId="12187" xr:uid="{00000000-0005-0000-0000-0000BE6C0000}"/>
    <cellStyle name="Normal 2 8 2 2 5 4 2" xfId="24788" xr:uid="{00000000-0005-0000-0000-0000BF6C0000}"/>
    <cellStyle name="Normal 2 8 2 2 5 4 2 2" xfId="60004" xr:uid="{00000000-0005-0000-0000-0000C06C0000}"/>
    <cellStyle name="Normal 2 8 2 2 5 4 3" xfId="47407" xr:uid="{00000000-0005-0000-0000-0000C16C0000}"/>
    <cellStyle name="Normal 2 8 2 2 5 4 4" xfId="37393" xr:uid="{00000000-0005-0000-0000-0000C26C0000}"/>
    <cellStyle name="Normal 2 8 2 2 5 5" xfId="16552" xr:uid="{00000000-0005-0000-0000-0000C36C0000}"/>
    <cellStyle name="Normal 2 8 2 2 5 5 2" xfId="51768" xr:uid="{00000000-0005-0000-0000-0000C46C0000}"/>
    <cellStyle name="Normal 2 8 2 2 5 5 3" xfId="29157" xr:uid="{00000000-0005-0000-0000-0000C56C0000}"/>
    <cellStyle name="Normal 2 8 2 2 5 6" xfId="14774" xr:uid="{00000000-0005-0000-0000-0000C66C0000}"/>
    <cellStyle name="Normal 2 8 2 2 5 6 2" xfId="49992" xr:uid="{00000000-0005-0000-0000-0000C76C0000}"/>
    <cellStyle name="Normal 2 8 2 2 5 7" xfId="39171" xr:uid="{00000000-0005-0000-0000-0000C86C0000}"/>
    <cellStyle name="Normal 2 8 2 2 5 8" xfId="27381" xr:uid="{00000000-0005-0000-0000-0000C96C0000}"/>
    <cellStyle name="Normal 2 8 2 2 6" xfId="4228" xr:uid="{00000000-0005-0000-0000-0000CA6C0000}"/>
    <cellStyle name="Normal 2 8 2 2 6 2" xfId="16874" xr:uid="{00000000-0005-0000-0000-0000CB6C0000}"/>
    <cellStyle name="Normal 2 8 2 2 6 2 2" xfId="52090" xr:uid="{00000000-0005-0000-0000-0000CC6C0000}"/>
    <cellStyle name="Normal 2 8 2 2 6 2 3" xfId="29479" xr:uid="{00000000-0005-0000-0000-0000CD6C0000}"/>
    <cellStyle name="Normal 2 8 2 2 6 3" xfId="13320" xr:uid="{00000000-0005-0000-0000-0000CE6C0000}"/>
    <cellStyle name="Normal 2 8 2 2 6 3 2" xfId="48538" xr:uid="{00000000-0005-0000-0000-0000CF6C0000}"/>
    <cellStyle name="Normal 2 8 2 2 6 4" xfId="39493" xr:uid="{00000000-0005-0000-0000-0000D06C0000}"/>
    <cellStyle name="Normal 2 8 2 2 6 5" xfId="25927" xr:uid="{00000000-0005-0000-0000-0000D16C0000}"/>
    <cellStyle name="Normal 2 8 2 2 7" xfId="5698" xr:uid="{00000000-0005-0000-0000-0000D26C0000}"/>
    <cellStyle name="Normal 2 8 2 2 7 2" xfId="18328" xr:uid="{00000000-0005-0000-0000-0000D36C0000}"/>
    <cellStyle name="Normal 2 8 2 2 7 2 2" xfId="53544" xr:uid="{00000000-0005-0000-0000-0000D46C0000}"/>
    <cellStyle name="Normal 2 8 2 2 7 3" xfId="40947" xr:uid="{00000000-0005-0000-0000-0000D56C0000}"/>
    <cellStyle name="Normal 2 8 2 2 7 4" xfId="30933" xr:uid="{00000000-0005-0000-0000-0000D66C0000}"/>
    <cellStyle name="Normal 2 8 2 2 8" xfId="7157" xr:uid="{00000000-0005-0000-0000-0000D76C0000}"/>
    <cellStyle name="Normal 2 8 2 2 8 2" xfId="19782" xr:uid="{00000000-0005-0000-0000-0000D86C0000}"/>
    <cellStyle name="Normal 2 8 2 2 8 2 2" xfId="54998" xr:uid="{00000000-0005-0000-0000-0000D96C0000}"/>
    <cellStyle name="Normal 2 8 2 2 8 3" xfId="42401" xr:uid="{00000000-0005-0000-0000-0000DA6C0000}"/>
    <cellStyle name="Normal 2 8 2 2 8 4" xfId="32387" xr:uid="{00000000-0005-0000-0000-0000DB6C0000}"/>
    <cellStyle name="Normal 2 8 2 2 9" xfId="8938" xr:uid="{00000000-0005-0000-0000-0000DC6C0000}"/>
    <cellStyle name="Normal 2 8 2 2 9 2" xfId="21558" xr:uid="{00000000-0005-0000-0000-0000DD6C0000}"/>
    <cellStyle name="Normal 2 8 2 2 9 2 2" xfId="56774" xr:uid="{00000000-0005-0000-0000-0000DE6C0000}"/>
    <cellStyle name="Normal 2 8 2 2 9 3" xfId="44177" xr:uid="{00000000-0005-0000-0000-0000DF6C0000}"/>
    <cellStyle name="Normal 2 8 2 2 9 4" xfId="34163" xr:uid="{00000000-0005-0000-0000-0000E06C0000}"/>
    <cellStyle name="Normal 2 8 2 3" xfId="3074" xr:uid="{00000000-0005-0000-0000-0000E16C0000}"/>
    <cellStyle name="Normal 2 8 2 3 10" xfId="25445" xr:uid="{00000000-0005-0000-0000-0000E26C0000}"/>
    <cellStyle name="Normal 2 8 2 3 11" xfId="60980" xr:uid="{00000000-0005-0000-0000-0000E36C0000}"/>
    <cellStyle name="Normal 2 8 2 3 2" xfId="4877" xr:uid="{00000000-0005-0000-0000-0000E46C0000}"/>
    <cellStyle name="Normal 2 8 2 3 2 2" xfId="17523" xr:uid="{00000000-0005-0000-0000-0000E56C0000}"/>
    <cellStyle name="Normal 2 8 2 3 2 2 2" xfId="52739" xr:uid="{00000000-0005-0000-0000-0000E66C0000}"/>
    <cellStyle name="Normal 2 8 2 3 2 2 3" xfId="30128" xr:uid="{00000000-0005-0000-0000-0000E76C0000}"/>
    <cellStyle name="Normal 2 8 2 3 2 3" xfId="13969" xr:uid="{00000000-0005-0000-0000-0000E86C0000}"/>
    <cellStyle name="Normal 2 8 2 3 2 3 2" xfId="49187" xr:uid="{00000000-0005-0000-0000-0000E96C0000}"/>
    <cellStyle name="Normal 2 8 2 3 2 4" xfId="40142" xr:uid="{00000000-0005-0000-0000-0000EA6C0000}"/>
    <cellStyle name="Normal 2 8 2 3 2 5" xfId="26576" xr:uid="{00000000-0005-0000-0000-0000EB6C0000}"/>
    <cellStyle name="Normal 2 8 2 3 3" xfId="6347" xr:uid="{00000000-0005-0000-0000-0000EC6C0000}"/>
    <cellStyle name="Normal 2 8 2 3 3 2" xfId="18977" xr:uid="{00000000-0005-0000-0000-0000ED6C0000}"/>
    <cellStyle name="Normal 2 8 2 3 3 2 2" xfId="54193" xr:uid="{00000000-0005-0000-0000-0000EE6C0000}"/>
    <cellStyle name="Normal 2 8 2 3 3 3" xfId="41596" xr:uid="{00000000-0005-0000-0000-0000EF6C0000}"/>
    <cellStyle name="Normal 2 8 2 3 3 4" xfId="31582" xr:uid="{00000000-0005-0000-0000-0000F06C0000}"/>
    <cellStyle name="Normal 2 8 2 3 4" xfId="7806" xr:uid="{00000000-0005-0000-0000-0000F16C0000}"/>
    <cellStyle name="Normal 2 8 2 3 4 2" xfId="20431" xr:uid="{00000000-0005-0000-0000-0000F26C0000}"/>
    <cellStyle name="Normal 2 8 2 3 4 2 2" xfId="55647" xr:uid="{00000000-0005-0000-0000-0000F36C0000}"/>
    <cellStyle name="Normal 2 8 2 3 4 3" xfId="43050" xr:uid="{00000000-0005-0000-0000-0000F46C0000}"/>
    <cellStyle name="Normal 2 8 2 3 4 4" xfId="33036" xr:uid="{00000000-0005-0000-0000-0000F56C0000}"/>
    <cellStyle name="Normal 2 8 2 3 5" xfId="9587" xr:uid="{00000000-0005-0000-0000-0000F66C0000}"/>
    <cellStyle name="Normal 2 8 2 3 5 2" xfId="22207" xr:uid="{00000000-0005-0000-0000-0000F76C0000}"/>
    <cellStyle name="Normal 2 8 2 3 5 2 2" xfId="57423" xr:uid="{00000000-0005-0000-0000-0000F86C0000}"/>
    <cellStyle name="Normal 2 8 2 3 5 3" xfId="44826" xr:uid="{00000000-0005-0000-0000-0000F96C0000}"/>
    <cellStyle name="Normal 2 8 2 3 5 4" xfId="34812" xr:uid="{00000000-0005-0000-0000-0000FA6C0000}"/>
    <cellStyle name="Normal 2 8 2 3 6" xfId="11380" xr:uid="{00000000-0005-0000-0000-0000FB6C0000}"/>
    <cellStyle name="Normal 2 8 2 3 6 2" xfId="23983" xr:uid="{00000000-0005-0000-0000-0000FC6C0000}"/>
    <cellStyle name="Normal 2 8 2 3 6 2 2" xfId="59199" xr:uid="{00000000-0005-0000-0000-0000FD6C0000}"/>
    <cellStyle name="Normal 2 8 2 3 6 3" xfId="46602" xr:uid="{00000000-0005-0000-0000-0000FE6C0000}"/>
    <cellStyle name="Normal 2 8 2 3 6 4" xfId="36588" xr:uid="{00000000-0005-0000-0000-0000FF6C0000}"/>
    <cellStyle name="Normal 2 8 2 3 7" xfId="15747" xr:uid="{00000000-0005-0000-0000-0000006D0000}"/>
    <cellStyle name="Normal 2 8 2 3 7 2" xfId="50963" xr:uid="{00000000-0005-0000-0000-0000016D0000}"/>
    <cellStyle name="Normal 2 8 2 3 7 3" xfId="28352" xr:uid="{00000000-0005-0000-0000-0000026D0000}"/>
    <cellStyle name="Normal 2 8 2 3 8" xfId="12838" xr:uid="{00000000-0005-0000-0000-0000036D0000}"/>
    <cellStyle name="Normal 2 8 2 3 8 2" xfId="48056" xr:uid="{00000000-0005-0000-0000-0000046D0000}"/>
    <cellStyle name="Normal 2 8 2 3 9" xfId="38366" xr:uid="{00000000-0005-0000-0000-0000056D0000}"/>
    <cellStyle name="Normal 2 8 2 4" xfId="2901" xr:uid="{00000000-0005-0000-0000-0000066D0000}"/>
    <cellStyle name="Normal 2 8 2 4 10" xfId="25286" xr:uid="{00000000-0005-0000-0000-0000076D0000}"/>
    <cellStyle name="Normal 2 8 2 4 11" xfId="60821" xr:uid="{00000000-0005-0000-0000-0000086D0000}"/>
    <cellStyle name="Normal 2 8 2 4 2" xfId="4718" xr:uid="{00000000-0005-0000-0000-0000096D0000}"/>
    <cellStyle name="Normal 2 8 2 4 2 2" xfId="17364" xr:uid="{00000000-0005-0000-0000-00000A6D0000}"/>
    <cellStyle name="Normal 2 8 2 4 2 2 2" xfId="52580" xr:uid="{00000000-0005-0000-0000-00000B6D0000}"/>
    <cellStyle name="Normal 2 8 2 4 2 2 3" xfId="29969" xr:uid="{00000000-0005-0000-0000-00000C6D0000}"/>
    <cellStyle name="Normal 2 8 2 4 2 3" xfId="13810" xr:uid="{00000000-0005-0000-0000-00000D6D0000}"/>
    <cellStyle name="Normal 2 8 2 4 2 3 2" xfId="49028" xr:uid="{00000000-0005-0000-0000-00000E6D0000}"/>
    <cellStyle name="Normal 2 8 2 4 2 4" xfId="39983" xr:uid="{00000000-0005-0000-0000-00000F6D0000}"/>
    <cellStyle name="Normal 2 8 2 4 2 5" xfId="26417" xr:uid="{00000000-0005-0000-0000-0000106D0000}"/>
    <cellStyle name="Normal 2 8 2 4 3" xfId="6188" xr:uid="{00000000-0005-0000-0000-0000116D0000}"/>
    <cellStyle name="Normal 2 8 2 4 3 2" xfId="18818" xr:uid="{00000000-0005-0000-0000-0000126D0000}"/>
    <cellStyle name="Normal 2 8 2 4 3 2 2" xfId="54034" xr:uid="{00000000-0005-0000-0000-0000136D0000}"/>
    <cellStyle name="Normal 2 8 2 4 3 3" xfId="41437" xr:uid="{00000000-0005-0000-0000-0000146D0000}"/>
    <cellStyle name="Normal 2 8 2 4 3 4" xfId="31423" xr:uid="{00000000-0005-0000-0000-0000156D0000}"/>
    <cellStyle name="Normal 2 8 2 4 4" xfId="7647" xr:uid="{00000000-0005-0000-0000-0000166D0000}"/>
    <cellStyle name="Normal 2 8 2 4 4 2" xfId="20272" xr:uid="{00000000-0005-0000-0000-0000176D0000}"/>
    <cellStyle name="Normal 2 8 2 4 4 2 2" xfId="55488" xr:uid="{00000000-0005-0000-0000-0000186D0000}"/>
    <cellStyle name="Normal 2 8 2 4 4 3" xfId="42891" xr:uid="{00000000-0005-0000-0000-0000196D0000}"/>
    <cellStyle name="Normal 2 8 2 4 4 4" xfId="32877" xr:uid="{00000000-0005-0000-0000-00001A6D0000}"/>
    <cellStyle name="Normal 2 8 2 4 5" xfId="9428" xr:uid="{00000000-0005-0000-0000-00001B6D0000}"/>
    <cellStyle name="Normal 2 8 2 4 5 2" xfId="22048" xr:uid="{00000000-0005-0000-0000-00001C6D0000}"/>
    <cellStyle name="Normal 2 8 2 4 5 2 2" xfId="57264" xr:uid="{00000000-0005-0000-0000-00001D6D0000}"/>
    <cellStyle name="Normal 2 8 2 4 5 3" xfId="44667" xr:uid="{00000000-0005-0000-0000-00001E6D0000}"/>
    <cellStyle name="Normal 2 8 2 4 5 4" xfId="34653" xr:uid="{00000000-0005-0000-0000-00001F6D0000}"/>
    <cellStyle name="Normal 2 8 2 4 6" xfId="11221" xr:uid="{00000000-0005-0000-0000-0000206D0000}"/>
    <cellStyle name="Normal 2 8 2 4 6 2" xfId="23824" xr:uid="{00000000-0005-0000-0000-0000216D0000}"/>
    <cellStyle name="Normal 2 8 2 4 6 2 2" xfId="59040" xr:uid="{00000000-0005-0000-0000-0000226D0000}"/>
    <cellStyle name="Normal 2 8 2 4 6 3" xfId="46443" xr:uid="{00000000-0005-0000-0000-0000236D0000}"/>
    <cellStyle name="Normal 2 8 2 4 6 4" xfId="36429" xr:uid="{00000000-0005-0000-0000-0000246D0000}"/>
    <cellStyle name="Normal 2 8 2 4 7" xfId="15588" xr:uid="{00000000-0005-0000-0000-0000256D0000}"/>
    <cellStyle name="Normal 2 8 2 4 7 2" xfId="50804" xr:uid="{00000000-0005-0000-0000-0000266D0000}"/>
    <cellStyle name="Normal 2 8 2 4 7 3" xfId="28193" xr:uid="{00000000-0005-0000-0000-0000276D0000}"/>
    <cellStyle name="Normal 2 8 2 4 8" xfId="12679" xr:uid="{00000000-0005-0000-0000-0000286D0000}"/>
    <cellStyle name="Normal 2 8 2 4 8 2" xfId="47897" xr:uid="{00000000-0005-0000-0000-0000296D0000}"/>
    <cellStyle name="Normal 2 8 2 4 9" xfId="38207" xr:uid="{00000000-0005-0000-0000-00002A6D0000}"/>
    <cellStyle name="Normal 2 8 2 5" xfId="3409" xr:uid="{00000000-0005-0000-0000-00002B6D0000}"/>
    <cellStyle name="Normal 2 8 2 5 10" xfId="26904" xr:uid="{00000000-0005-0000-0000-00002C6D0000}"/>
    <cellStyle name="Normal 2 8 2 5 11" xfId="61308" xr:uid="{00000000-0005-0000-0000-00002D6D0000}"/>
    <cellStyle name="Normal 2 8 2 5 2" xfId="5205" xr:uid="{00000000-0005-0000-0000-00002E6D0000}"/>
    <cellStyle name="Normal 2 8 2 5 2 2" xfId="17851" xr:uid="{00000000-0005-0000-0000-00002F6D0000}"/>
    <cellStyle name="Normal 2 8 2 5 2 2 2" xfId="53067" xr:uid="{00000000-0005-0000-0000-0000306D0000}"/>
    <cellStyle name="Normal 2 8 2 5 2 3" xfId="40470" xr:uid="{00000000-0005-0000-0000-0000316D0000}"/>
    <cellStyle name="Normal 2 8 2 5 2 4" xfId="30456" xr:uid="{00000000-0005-0000-0000-0000326D0000}"/>
    <cellStyle name="Normal 2 8 2 5 3" xfId="6675" xr:uid="{00000000-0005-0000-0000-0000336D0000}"/>
    <cellStyle name="Normal 2 8 2 5 3 2" xfId="19305" xr:uid="{00000000-0005-0000-0000-0000346D0000}"/>
    <cellStyle name="Normal 2 8 2 5 3 2 2" xfId="54521" xr:uid="{00000000-0005-0000-0000-0000356D0000}"/>
    <cellStyle name="Normal 2 8 2 5 3 3" xfId="41924" xr:uid="{00000000-0005-0000-0000-0000366D0000}"/>
    <cellStyle name="Normal 2 8 2 5 3 4" xfId="31910" xr:uid="{00000000-0005-0000-0000-0000376D0000}"/>
    <cellStyle name="Normal 2 8 2 5 4" xfId="8134" xr:uid="{00000000-0005-0000-0000-0000386D0000}"/>
    <cellStyle name="Normal 2 8 2 5 4 2" xfId="20759" xr:uid="{00000000-0005-0000-0000-0000396D0000}"/>
    <cellStyle name="Normal 2 8 2 5 4 2 2" xfId="55975" xr:uid="{00000000-0005-0000-0000-00003A6D0000}"/>
    <cellStyle name="Normal 2 8 2 5 4 3" xfId="43378" xr:uid="{00000000-0005-0000-0000-00003B6D0000}"/>
    <cellStyle name="Normal 2 8 2 5 4 4" xfId="33364" xr:uid="{00000000-0005-0000-0000-00003C6D0000}"/>
    <cellStyle name="Normal 2 8 2 5 5" xfId="9915" xr:uid="{00000000-0005-0000-0000-00003D6D0000}"/>
    <cellStyle name="Normal 2 8 2 5 5 2" xfId="22535" xr:uid="{00000000-0005-0000-0000-00003E6D0000}"/>
    <cellStyle name="Normal 2 8 2 5 5 2 2" xfId="57751" xr:uid="{00000000-0005-0000-0000-00003F6D0000}"/>
    <cellStyle name="Normal 2 8 2 5 5 3" xfId="45154" xr:uid="{00000000-0005-0000-0000-0000406D0000}"/>
    <cellStyle name="Normal 2 8 2 5 5 4" xfId="35140" xr:uid="{00000000-0005-0000-0000-0000416D0000}"/>
    <cellStyle name="Normal 2 8 2 5 6" xfId="11708" xr:uid="{00000000-0005-0000-0000-0000426D0000}"/>
    <cellStyle name="Normal 2 8 2 5 6 2" xfId="24311" xr:uid="{00000000-0005-0000-0000-0000436D0000}"/>
    <cellStyle name="Normal 2 8 2 5 6 2 2" xfId="59527" xr:uid="{00000000-0005-0000-0000-0000446D0000}"/>
    <cellStyle name="Normal 2 8 2 5 6 3" xfId="46930" xr:uid="{00000000-0005-0000-0000-0000456D0000}"/>
    <cellStyle name="Normal 2 8 2 5 6 4" xfId="36916" xr:uid="{00000000-0005-0000-0000-0000466D0000}"/>
    <cellStyle name="Normal 2 8 2 5 7" xfId="16075" xr:uid="{00000000-0005-0000-0000-0000476D0000}"/>
    <cellStyle name="Normal 2 8 2 5 7 2" xfId="51291" xr:uid="{00000000-0005-0000-0000-0000486D0000}"/>
    <cellStyle name="Normal 2 8 2 5 7 3" xfId="28680" xr:uid="{00000000-0005-0000-0000-0000496D0000}"/>
    <cellStyle name="Normal 2 8 2 5 8" xfId="14297" xr:uid="{00000000-0005-0000-0000-00004A6D0000}"/>
    <cellStyle name="Normal 2 8 2 5 8 2" xfId="49515" xr:uid="{00000000-0005-0000-0000-00004B6D0000}"/>
    <cellStyle name="Normal 2 8 2 5 9" xfId="38694" xr:uid="{00000000-0005-0000-0000-00004C6D0000}"/>
    <cellStyle name="Normal 2 8 2 6" xfId="2570" xr:uid="{00000000-0005-0000-0000-00004D6D0000}"/>
    <cellStyle name="Normal 2 8 2 6 10" xfId="26095" xr:uid="{00000000-0005-0000-0000-00004E6D0000}"/>
    <cellStyle name="Normal 2 8 2 6 11" xfId="60499" xr:uid="{00000000-0005-0000-0000-00004F6D0000}"/>
    <cellStyle name="Normal 2 8 2 6 2" xfId="4396" xr:uid="{00000000-0005-0000-0000-0000506D0000}"/>
    <cellStyle name="Normal 2 8 2 6 2 2" xfId="17042" xr:uid="{00000000-0005-0000-0000-0000516D0000}"/>
    <cellStyle name="Normal 2 8 2 6 2 2 2" xfId="52258" xr:uid="{00000000-0005-0000-0000-0000526D0000}"/>
    <cellStyle name="Normal 2 8 2 6 2 3" xfId="39661" xr:uid="{00000000-0005-0000-0000-0000536D0000}"/>
    <cellStyle name="Normal 2 8 2 6 2 4" xfId="29647" xr:uid="{00000000-0005-0000-0000-0000546D0000}"/>
    <cellStyle name="Normal 2 8 2 6 3" xfId="5866" xr:uid="{00000000-0005-0000-0000-0000556D0000}"/>
    <cellStyle name="Normal 2 8 2 6 3 2" xfId="18496" xr:uid="{00000000-0005-0000-0000-0000566D0000}"/>
    <cellStyle name="Normal 2 8 2 6 3 2 2" xfId="53712" xr:uid="{00000000-0005-0000-0000-0000576D0000}"/>
    <cellStyle name="Normal 2 8 2 6 3 3" xfId="41115" xr:uid="{00000000-0005-0000-0000-0000586D0000}"/>
    <cellStyle name="Normal 2 8 2 6 3 4" xfId="31101" xr:uid="{00000000-0005-0000-0000-0000596D0000}"/>
    <cellStyle name="Normal 2 8 2 6 4" xfId="7325" xr:uid="{00000000-0005-0000-0000-00005A6D0000}"/>
    <cellStyle name="Normal 2 8 2 6 4 2" xfId="19950" xr:uid="{00000000-0005-0000-0000-00005B6D0000}"/>
    <cellStyle name="Normal 2 8 2 6 4 2 2" xfId="55166" xr:uid="{00000000-0005-0000-0000-00005C6D0000}"/>
    <cellStyle name="Normal 2 8 2 6 4 3" xfId="42569" xr:uid="{00000000-0005-0000-0000-00005D6D0000}"/>
    <cellStyle name="Normal 2 8 2 6 4 4" xfId="32555" xr:uid="{00000000-0005-0000-0000-00005E6D0000}"/>
    <cellStyle name="Normal 2 8 2 6 5" xfId="9106" xr:uid="{00000000-0005-0000-0000-00005F6D0000}"/>
    <cellStyle name="Normal 2 8 2 6 5 2" xfId="21726" xr:uid="{00000000-0005-0000-0000-0000606D0000}"/>
    <cellStyle name="Normal 2 8 2 6 5 2 2" xfId="56942" xr:uid="{00000000-0005-0000-0000-0000616D0000}"/>
    <cellStyle name="Normal 2 8 2 6 5 3" xfId="44345" xr:uid="{00000000-0005-0000-0000-0000626D0000}"/>
    <cellStyle name="Normal 2 8 2 6 5 4" xfId="34331" xr:uid="{00000000-0005-0000-0000-0000636D0000}"/>
    <cellStyle name="Normal 2 8 2 6 6" xfId="10899" xr:uid="{00000000-0005-0000-0000-0000646D0000}"/>
    <cellStyle name="Normal 2 8 2 6 6 2" xfId="23502" xr:uid="{00000000-0005-0000-0000-0000656D0000}"/>
    <cellStyle name="Normal 2 8 2 6 6 2 2" xfId="58718" xr:uid="{00000000-0005-0000-0000-0000666D0000}"/>
    <cellStyle name="Normal 2 8 2 6 6 3" xfId="46121" xr:uid="{00000000-0005-0000-0000-0000676D0000}"/>
    <cellStyle name="Normal 2 8 2 6 6 4" xfId="36107" xr:uid="{00000000-0005-0000-0000-0000686D0000}"/>
    <cellStyle name="Normal 2 8 2 6 7" xfId="15266" xr:uid="{00000000-0005-0000-0000-0000696D0000}"/>
    <cellStyle name="Normal 2 8 2 6 7 2" xfId="50482" xr:uid="{00000000-0005-0000-0000-00006A6D0000}"/>
    <cellStyle name="Normal 2 8 2 6 7 3" xfId="27871" xr:uid="{00000000-0005-0000-0000-00006B6D0000}"/>
    <cellStyle name="Normal 2 8 2 6 8" xfId="13488" xr:uid="{00000000-0005-0000-0000-00006C6D0000}"/>
    <cellStyle name="Normal 2 8 2 6 8 2" xfId="48706" xr:uid="{00000000-0005-0000-0000-00006D6D0000}"/>
    <cellStyle name="Normal 2 8 2 6 9" xfId="37885" xr:uid="{00000000-0005-0000-0000-00006E6D0000}"/>
    <cellStyle name="Normal 2 8 2 7" xfId="3733" xr:uid="{00000000-0005-0000-0000-00006F6D0000}"/>
    <cellStyle name="Normal 2 8 2 7 2" xfId="8457" xr:uid="{00000000-0005-0000-0000-0000706D0000}"/>
    <cellStyle name="Normal 2 8 2 7 2 2" xfId="21082" xr:uid="{00000000-0005-0000-0000-0000716D0000}"/>
    <cellStyle name="Normal 2 8 2 7 2 2 2" xfId="56298" xr:uid="{00000000-0005-0000-0000-0000726D0000}"/>
    <cellStyle name="Normal 2 8 2 7 2 3" xfId="43701" xr:uid="{00000000-0005-0000-0000-0000736D0000}"/>
    <cellStyle name="Normal 2 8 2 7 2 4" xfId="33687" xr:uid="{00000000-0005-0000-0000-0000746D0000}"/>
    <cellStyle name="Normal 2 8 2 7 3" xfId="10238" xr:uid="{00000000-0005-0000-0000-0000756D0000}"/>
    <cellStyle name="Normal 2 8 2 7 3 2" xfId="22858" xr:uid="{00000000-0005-0000-0000-0000766D0000}"/>
    <cellStyle name="Normal 2 8 2 7 3 2 2" xfId="58074" xr:uid="{00000000-0005-0000-0000-0000776D0000}"/>
    <cellStyle name="Normal 2 8 2 7 3 3" xfId="45477" xr:uid="{00000000-0005-0000-0000-0000786D0000}"/>
    <cellStyle name="Normal 2 8 2 7 3 4" xfId="35463" xr:uid="{00000000-0005-0000-0000-0000796D0000}"/>
    <cellStyle name="Normal 2 8 2 7 4" xfId="12033" xr:uid="{00000000-0005-0000-0000-00007A6D0000}"/>
    <cellStyle name="Normal 2 8 2 7 4 2" xfId="24634" xr:uid="{00000000-0005-0000-0000-00007B6D0000}"/>
    <cellStyle name="Normal 2 8 2 7 4 2 2" xfId="59850" xr:uid="{00000000-0005-0000-0000-00007C6D0000}"/>
    <cellStyle name="Normal 2 8 2 7 4 3" xfId="47253" xr:uid="{00000000-0005-0000-0000-00007D6D0000}"/>
    <cellStyle name="Normal 2 8 2 7 4 4" xfId="37239" xr:uid="{00000000-0005-0000-0000-00007E6D0000}"/>
    <cellStyle name="Normal 2 8 2 7 5" xfId="16398" xr:uid="{00000000-0005-0000-0000-00007F6D0000}"/>
    <cellStyle name="Normal 2 8 2 7 5 2" xfId="51614" xr:uid="{00000000-0005-0000-0000-0000806D0000}"/>
    <cellStyle name="Normal 2 8 2 7 5 3" xfId="29003" xr:uid="{00000000-0005-0000-0000-0000816D0000}"/>
    <cellStyle name="Normal 2 8 2 7 6" xfId="14620" xr:uid="{00000000-0005-0000-0000-0000826D0000}"/>
    <cellStyle name="Normal 2 8 2 7 6 2" xfId="49838" xr:uid="{00000000-0005-0000-0000-0000836D0000}"/>
    <cellStyle name="Normal 2 8 2 7 7" xfId="39017" xr:uid="{00000000-0005-0000-0000-0000846D0000}"/>
    <cellStyle name="Normal 2 8 2 7 8" xfId="27227" xr:uid="{00000000-0005-0000-0000-0000856D0000}"/>
    <cellStyle name="Normal 2 8 2 8" xfId="4071" xr:uid="{00000000-0005-0000-0000-0000866D0000}"/>
    <cellStyle name="Normal 2 8 2 8 2" xfId="16720" xr:uid="{00000000-0005-0000-0000-0000876D0000}"/>
    <cellStyle name="Normal 2 8 2 8 2 2" xfId="51936" xr:uid="{00000000-0005-0000-0000-0000886D0000}"/>
    <cellStyle name="Normal 2 8 2 8 2 3" xfId="29325" xr:uid="{00000000-0005-0000-0000-0000896D0000}"/>
    <cellStyle name="Normal 2 8 2 8 3" xfId="13166" xr:uid="{00000000-0005-0000-0000-00008A6D0000}"/>
    <cellStyle name="Normal 2 8 2 8 3 2" xfId="48384" xr:uid="{00000000-0005-0000-0000-00008B6D0000}"/>
    <cellStyle name="Normal 2 8 2 8 4" xfId="39339" xr:uid="{00000000-0005-0000-0000-00008C6D0000}"/>
    <cellStyle name="Normal 2 8 2 8 5" xfId="25773" xr:uid="{00000000-0005-0000-0000-00008D6D0000}"/>
    <cellStyle name="Normal 2 8 2 9" xfId="5544" xr:uid="{00000000-0005-0000-0000-00008E6D0000}"/>
    <cellStyle name="Normal 2 8 2 9 2" xfId="18174" xr:uid="{00000000-0005-0000-0000-00008F6D0000}"/>
    <cellStyle name="Normal 2 8 2 9 2 2" xfId="53390" xr:uid="{00000000-0005-0000-0000-0000906D0000}"/>
    <cellStyle name="Normal 2 8 2 9 3" xfId="40793" xr:uid="{00000000-0005-0000-0000-0000916D0000}"/>
    <cellStyle name="Normal 2 8 2 9 4" xfId="30779" xr:uid="{00000000-0005-0000-0000-0000926D0000}"/>
    <cellStyle name="Normal 2 8 3" xfId="1205" xr:uid="{00000000-0005-0000-0000-0000936D0000}"/>
    <cellStyle name="Normal 2 8 3 10" xfId="10600" xr:uid="{00000000-0005-0000-0000-0000946D0000}"/>
    <cellStyle name="Normal 2 8 3 10 2" xfId="23211" xr:uid="{00000000-0005-0000-0000-0000956D0000}"/>
    <cellStyle name="Normal 2 8 3 10 2 2" xfId="58427" xr:uid="{00000000-0005-0000-0000-0000966D0000}"/>
    <cellStyle name="Normal 2 8 3 10 3" xfId="45830" xr:uid="{00000000-0005-0000-0000-0000976D0000}"/>
    <cellStyle name="Normal 2 8 3 10 4" xfId="35816" xr:uid="{00000000-0005-0000-0000-0000986D0000}"/>
    <cellStyle name="Normal 2 8 3 11" xfId="15024" xr:uid="{00000000-0005-0000-0000-0000996D0000}"/>
    <cellStyle name="Normal 2 8 3 11 2" xfId="50240" xr:uid="{00000000-0005-0000-0000-00009A6D0000}"/>
    <cellStyle name="Normal 2 8 3 11 3" xfId="27629" xr:uid="{00000000-0005-0000-0000-00009B6D0000}"/>
    <cellStyle name="Normal 2 8 3 12" xfId="12437" xr:uid="{00000000-0005-0000-0000-00009C6D0000}"/>
    <cellStyle name="Normal 2 8 3 12 2" xfId="47655" xr:uid="{00000000-0005-0000-0000-00009D6D0000}"/>
    <cellStyle name="Normal 2 8 3 13" xfId="37643" xr:uid="{00000000-0005-0000-0000-00009E6D0000}"/>
    <cellStyle name="Normal 2 8 3 14" xfId="25044" xr:uid="{00000000-0005-0000-0000-00009F6D0000}"/>
    <cellStyle name="Normal 2 8 3 15" xfId="60257" xr:uid="{00000000-0005-0000-0000-0000A06D0000}"/>
    <cellStyle name="Normal 2 8 3 2" xfId="3160" xr:uid="{00000000-0005-0000-0000-0000A16D0000}"/>
    <cellStyle name="Normal 2 8 3 2 10" xfId="25528" xr:uid="{00000000-0005-0000-0000-0000A26D0000}"/>
    <cellStyle name="Normal 2 8 3 2 11" xfId="61063" xr:uid="{00000000-0005-0000-0000-0000A36D0000}"/>
    <cellStyle name="Normal 2 8 3 2 2" xfId="4960" xr:uid="{00000000-0005-0000-0000-0000A46D0000}"/>
    <cellStyle name="Normal 2 8 3 2 2 2" xfId="17606" xr:uid="{00000000-0005-0000-0000-0000A56D0000}"/>
    <cellStyle name="Normal 2 8 3 2 2 2 2" xfId="52822" xr:uid="{00000000-0005-0000-0000-0000A66D0000}"/>
    <cellStyle name="Normal 2 8 3 2 2 2 3" xfId="30211" xr:uid="{00000000-0005-0000-0000-0000A76D0000}"/>
    <cellStyle name="Normal 2 8 3 2 2 3" xfId="14052" xr:uid="{00000000-0005-0000-0000-0000A86D0000}"/>
    <cellStyle name="Normal 2 8 3 2 2 3 2" xfId="49270" xr:uid="{00000000-0005-0000-0000-0000A96D0000}"/>
    <cellStyle name="Normal 2 8 3 2 2 4" xfId="40225" xr:uid="{00000000-0005-0000-0000-0000AA6D0000}"/>
    <cellStyle name="Normal 2 8 3 2 2 5" xfId="26659" xr:uid="{00000000-0005-0000-0000-0000AB6D0000}"/>
    <cellStyle name="Normal 2 8 3 2 3" xfId="6430" xr:uid="{00000000-0005-0000-0000-0000AC6D0000}"/>
    <cellStyle name="Normal 2 8 3 2 3 2" xfId="19060" xr:uid="{00000000-0005-0000-0000-0000AD6D0000}"/>
    <cellStyle name="Normal 2 8 3 2 3 2 2" xfId="54276" xr:uid="{00000000-0005-0000-0000-0000AE6D0000}"/>
    <cellStyle name="Normal 2 8 3 2 3 3" xfId="41679" xr:uid="{00000000-0005-0000-0000-0000AF6D0000}"/>
    <cellStyle name="Normal 2 8 3 2 3 4" xfId="31665" xr:uid="{00000000-0005-0000-0000-0000B06D0000}"/>
    <cellStyle name="Normal 2 8 3 2 4" xfId="7889" xr:uid="{00000000-0005-0000-0000-0000B16D0000}"/>
    <cellStyle name="Normal 2 8 3 2 4 2" xfId="20514" xr:uid="{00000000-0005-0000-0000-0000B26D0000}"/>
    <cellStyle name="Normal 2 8 3 2 4 2 2" xfId="55730" xr:uid="{00000000-0005-0000-0000-0000B36D0000}"/>
    <cellStyle name="Normal 2 8 3 2 4 3" xfId="43133" xr:uid="{00000000-0005-0000-0000-0000B46D0000}"/>
    <cellStyle name="Normal 2 8 3 2 4 4" xfId="33119" xr:uid="{00000000-0005-0000-0000-0000B56D0000}"/>
    <cellStyle name="Normal 2 8 3 2 5" xfId="9670" xr:uid="{00000000-0005-0000-0000-0000B66D0000}"/>
    <cellStyle name="Normal 2 8 3 2 5 2" xfId="22290" xr:uid="{00000000-0005-0000-0000-0000B76D0000}"/>
    <cellStyle name="Normal 2 8 3 2 5 2 2" xfId="57506" xr:uid="{00000000-0005-0000-0000-0000B86D0000}"/>
    <cellStyle name="Normal 2 8 3 2 5 3" xfId="44909" xr:uid="{00000000-0005-0000-0000-0000B96D0000}"/>
    <cellStyle name="Normal 2 8 3 2 5 4" xfId="34895" xr:uid="{00000000-0005-0000-0000-0000BA6D0000}"/>
    <cellStyle name="Normal 2 8 3 2 6" xfId="11463" xr:uid="{00000000-0005-0000-0000-0000BB6D0000}"/>
    <cellStyle name="Normal 2 8 3 2 6 2" xfId="24066" xr:uid="{00000000-0005-0000-0000-0000BC6D0000}"/>
    <cellStyle name="Normal 2 8 3 2 6 2 2" xfId="59282" xr:uid="{00000000-0005-0000-0000-0000BD6D0000}"/>
    <cellStyle name="Normal 2 8 3 2 6 3" xfId="46685" xr:uid="{00000000-0005-0000-0000-0000BE6D0000}"/>
    <cellStyle name="Normal 2 8 3 2 6 4" xfId="36671" xr:uid="{00000000-0005-0000-0000-0000BF6D0000}"/>
    <cellStyle name="Normal 2 8 3 2 7" xfId="15830" xr:uid="{00000000-0005-0000-0000-0000C06D0000}"/>
    <cellStyle name="Normal 2 8 3 2 7 2" xfId="51046" xr:uid="{00000000-0005-0000-0000-0000C16D0000}"/>
    <cellStyle name="Normal 2 8 3 2 7 3" xfId="28435" xr:uid="{00000000-0005-0000-0000-0000C26D0000}"/>
    <cellStyle name="Normal 2 8 3 2 8" xfId="12921" xr:uid="{00000000-0005-0000-0000-0000C36D0000}"/>
    <cellStyle name="Normal 2 8 3 2 8 2" xfId="48139" xr:uid="{00000000-0005-0000-0000-0000C46D0000}"/>
    <cellStyle name="Normal 2 8 3 2 9" xfId="38449" xr:uid="{00000000-0005-0000-0000-0000C56D0000}"/>
    <cellStyle name="Normal 2 8 3 3" xfId="3489" xr:uid="{00000000-0005-0000-0000-0000C66D0000}"/>
    <cellStyle name="Normal 2 8 3 3 10" xfId="26984" xr:uid="{00000000-0005-0000-0000-0000C76D0000}"/>
    <cellStyle name="Normal 2 8 3 3 11" xfId="61388" xr:uid="{00000000-0005-0000-0000-0000C86D0000}"/>
    <cellStyle name="Normal 2 8 3 3 2" xfId="5285" xr:uid="{00000000-0005-0000-0000-0000C96D0000}"/>
    <cellStyle name="Normal 2 8 3 3 2 2" xfId="17931" xr:uid="{00000000-0005-0000-0000-0000CA6D0000}"/>
    <cellStyle name="Normal 2 8 3 3 2 2 2" xfId="53147" xr:uid="{00000000-0005-0000-0000-0000CB6D0000}"/>
    <cellStyle name="Normal 2 8 3 3 2 3" xfId="40550" xr:uid="{00000000-0005-0000-0000-0000CC6D0000}"/>
    <cellStyle name="Normal 2 8 3 3 2 4" xfId="30536" xr:uid="{00000000-0005-0000-0000-0000CD6D0000}"/>
    <cellStyle name="Normal 2 8 3 3 3" xfId="6755" xr:uid="{00000000-0005-0000-0000-0000CE6D0000}"/>
    <cellStyle name="Normal 2 8 3 3 3 2" xfId="19385" xr:uid="{00000000-0005-0000-0000-0000CF6D0000}"/>
    <cellStyle name="Normal 2 8 3 3 3 2 2" xfId="54601" xr:uid="{00000000-0005-0000-0000-0000D06D0000}"/>
    <cellStyle name="Normal 2 8 3 3 3 3" xfId="42004" xr:uid="{00000000-0005-0000-0000-0000D16D0000}"/>
    <cellStyle name="Normal 2 8 3 3 3 4" xfId="31990" xr:uid="{00000000-0005-0000-0000-0000D26D0000}"/>
    <cellStyle name="Normal 2 8 3 3 4" xfId="8214" xr:uid="{00000000-0005-0000-0000-0000D36D0000}"/>
    <cellStyle name="Normal 2 8 3 3 4 2" xfId="20839" xr:uid="{00000000-0005-0000-0000-0000D46D0000}"/>
    <cellStyle name="Normal 2 8 3 3 4 2 2" xfId="56055" xr:uid="{00000000-0005-0000-0000-0000D56D0000}"/>
    <cellStyle name="Normal 2 8 3 3 4 3" xfId="43458" xr:uid="{00000000-0005-0000-0000-0000D66D0000}"/>
    <cellStyle name="Normal 2 8 3 3 4 4" xfId="33444" xr:uid="{00000000-0005-0000-0000-0000D76D0000}"/>
    <cellStyle name="Normal 2 8 3 3 5" xfId="9995" xr:uid="{00000000-0005-0000-0000-0000D86D0000}"/>
    <cellStyle name="Normal 2 8 3 3 5 2" xfId="22615" xr:uid="{00000000-0005-0000-0000-0000D96D0000}"/>
    <cellStyle name="Normal 2 8 3 3 5 2 2" xfId="57831" xr:uid="{00000000-0005-0000-0000-0000DA6D0000}"/>
    <cellStyle name="Normal 2 8 3 3 5 3" xfId="45234" xr:uid="{00000000-0005-0000-0000-0000DB6D0000}"/>
    <cellStyle name="Normal 2 8 3 3 5 4" xfId="35220" xr:uid="{00000000-0005-0000-0000-0000DC6D0000}"/>
    <cellStyle name="Normal 2 8 3 3 6" xfId="11788" xr:uid="{00000000-0005-0000-0000-0000DD6D0000}"/>
    <cellStyle name="Normal 2 8 3 3 6 2" xfId="24391" xr:uid="{00000000-0005-0000-0000-0000DE6D0000}"/>
    <cellStyle name="Normal 2 8 3 3 6 2 2" xfId="59607" xr:uid="{00000000-0005-0000-0000-0000DF6D0000}"/>
    <cellStyle name="Normal 2 8 3 3 6 3" xfId="47010" xr:uid="{00000000-0005-0000-0000-0000E06D0000}"/>
    <cellStyle name="Normal 2 8 3 3 6 4" xfId="36996" xr:uid="{00000000-0005-0000-0000-0000E16D0000}"/>
    <cellStyle name="Normal 2 8 3 3 7" xfId="16155" xr:uid="{00000000-0005-0000-0000-0000E26D0000}"/>
    <cellStyle name="Normal 2 8 3 3 7 2" xfId="51371" xr:uid="{00000000-0005-0000-0000-0000E36D0000}"/>
    <cellStyle name="Normal 2 8 3 3 7 3" xfId="28760" xr:uid="{00000000-0005-0000-0000-0000E46D0000}"/>
    <cellStyle name="Normal 2 8 3 3 8" xfId="14377" xr:uid="{00000000-0005-0000-0000-0000E56D0000}"/>
    <cellStyle name="Normal 2 8 3 3 8 2" xfId="49595" xr:uid="{00000000-0005-0000-0000-0000E66D0000}"/>
    <cellStyle name="Normal 2 8 3 3 9" xfId="38774" xr:uid="{00000000-0005-0000-0000-0000E76D0000}"/>
    <cellStyle name="Normal 2 8 3 4" xfId="2651" xr:uid="{00000000-0005-0000-0000-0000E86D0000}"/>
    <cellStyle name="Normal 2 8 3 4 10" xfId="26175" xr:uid="{00000000-0005-0000-0000-0000E96D0000}"/>
    <cellStyle name="Normal 2 8 3 4 11" xfId="60579" xr:uid="{00000000-0005-0000-0000-0000EA6D0000}"/>
    <cellStyle name="Normal 2 8 3 4 2" xfId="4476" xr:uid="{00000000-0005-0000-0000-0000EB6D0000}"/>
    <cellStyle name="Normal 2 8 3 4 2 2" xfId="17122" xr:uid="{00000000-0005-0000-0000-0000EC6D0000}"/>
    <cellStyle name="Normal 2 8 3 4 2 2 2" xfId="52338" xr:uid="{00000000-0005-0000-0000-0000ED6D0000}"/>
    <cellStyle name="Normal 2 8 3 4 2 3" xfId="39741" xr:uid="{00000000-0005-0000-0000-0000EE6D0000}"/>
    <cellStyle name="Normal 2 8 3 4 2 4" xfId="29727" xr:uid="{00000000-0005-0000-0000-0000EF6D0000}"/>
    <cellStyle name="Normal 2 8 3 4 3" xfId="5946" xr:uid="{00000000-0005-0000-0000-0000F06D0000}"/>
    <cellStyle name="Normal 2 8 3 4 3 2" xfId="18576" xr:uid="{00000000-0005-0000-0000-0000F16D0000}"/>
    <cellStyle name="Normal 2 8 3 4 3 2 2" xfId="53792" xr:uid="{00000000-0005-0000-0000-0000F26D0000}"/>
    <cellStyle name="Normal 2 8 3 4 3 3" xfId="41195" xr:uid="{00000000-0005-0000-0000-0000F36D0000}"/>
    <cellStyle name="Normal 2 8 3 4 3 4" xfId="31181" xr:uid="{00000000-0005-0000-0000-0000F46D0000}"/>
    <cellStyle name="Normal 2 8 3 4 4" xfId="7405" xr:uid="{00000000-0005-0000-0000-0000F56D0000}"/>
    <cellStyle name="Normal 2 8 3 4 4 2" xfId="20030" xr:uid="{00000000-0005-0000-0000-0000F66D0000}"/>
    <cellStyle name="Normal 2 8 3 4 4 2 2" xfId="55246" xr:uid="{00000000-0005-0000-0000-0000F76D0000}"/>
    <cellStyle name="Normal 2 8 3 4 4 3" xfId="42649" xr:uid="{00000000-0005-0000-0000-0000F86D0000}"/>
    <cellStyle name="Normal 2 8 3 4 4 4" xfId="32635" xr:uid="{00000000-0005-0000-0000-0000F96D0000}"/>
    <cellStyle name="Normal 2 8 3 4 5" xfId="9186" xr:uid="{00000000-0005-0000-0000-0000FA6D0000}"/>
    <cellStyle name="Normal 2 8 3 4 5 2" xfId="21806" xr:uid="{00000000-0005-0000-0000-0000FB6D0000}"/>
    <cellStyle name="Normal 2 8 3 4 5 2 2" xfId="57022" xr:uid="{00000000-0005-0000-0000-0000FC6D0000}"/>
    <cellStyle name="Normal 2 8 3 4 5 3" xfId="44425" xr:uid="{00000000-0005-0000-0000-0000FD6D0000}"/>
    <cellStyle name="Normal 2 8 3 4 5 4" xfId="34411" xr:uid="{00000000-0005-0000-0000-0000FE6D0000}"/>
    <cellStyle name="Normal 2 8 3 4 6" xfId="10979" xr:uid="{00000000-0005-0000-0000-0000FF6D0000}"/>
    <cellStyle name="Normal 2 8 3 4 6 2" xfId="23582" xr:uid="{00000000-0005-0000-0000-0000006E0000}"/>
    <cellStyle name="Normal 2 8 3 4 6 2 2" xfId="58798" xr:uid="{00000000-0005-0000-0000-0000016E0000}"/>
    <cellStyle name="Normal 2 8 3 4 6 3" xfId="46201" xr:uid="{00000000-0005-0000-0000-0000026E0000}"/>
    <cellStyle name="Normal 2 8 3 4 6 4" xfId="36187" xr:uid="{00000000-0005-0000-0000-0000036E0000}"/>
    <cellStyle name="Normal 2 8 3 4 7" xfId="15346" xr:uid="{00000000-0005-0000-0000-0000046E0000}"/>
    <cellStyle name="Normal 2 8 3 4 7 2" xfId="50562" xr:uid="{00000000-0005-0000-0000-0000056E0000}"/>
    <cellStyle name="Normal 2 8 3 4 7 3" xfId="27951" xr:uid="{00000000-0005-0000-0000-0000066E0000}"/>
    <cellStyle name="Normal 2 8 3 4 8" xfId="13568" xr:uid="{00000000-0005-0000-0000-0000076E0000}"/>
    <cellStyle name="Normal 2 8 3 4 8 2" xfId="48786" xr:uid="{00000000-0005-0000-0000-0000086E0000}"/>
    <cellStyle name="Normal 2 8 3 4 9" xfId="37965" xr:uid="{00000000-0005-0000-0000-0000096E0000}"/>
    <cellStyle name="Normal 2 8 3 5" xfId="3814" xr:uid="{00000000-0005-0000-0000-00000A6E0000}"/>
    <cellStyle name="Normal 2 8 3 5 2" xfId="8537" xr:uid="{00000000-0005-0000-0000-00000B6E0000}"/>
    <cellStyle name="Normal 2 8 3 5 2 2" xfId="21162" xr:uid="{00000000-0005-0000-0000-00000C6E0000}"/>
    <cellStyle name="Normal 2 8 3 5 2 2 2" xfId="56378" xr:uid="{00000000-0005-0000-0000-00000D6E0000}"/>
    <cellStyle name="Normal 2 8 3 5 2 3" xfId="43781" xr:uid="{00000000-0005-0000-0000-00000E6E0000}"/>
    <cellStyle name="Normal 2 8 3 5 2 4" xfId="33767" xr:uid="{00000000-0005-0000-0000-00000F6E0000}"/>
    <cellStyle name="Normal 2 8 3 5 3" xfId="10318" xr:uid="{00000000-0005-0000-0000-0000106E0000}"/>
    <cellStyle name="Normal 2 8 3 5 3 2" xfId="22938" xr:uid="{00000000-0005-0000-0000-0000116E0000}"/>
    <cellStyle name="Normal 2 8 3 5 3 2 2" xfId="58154" xr:uid="{00000000-0005-0000-0000-0000126E0000}"/>
    <cellStyle name="Normal 2 8 3 5 3 3" xfId="45557" xr:uid="{00000000-0005-0000-0000-0000136E0000}"/>
    <cellStyle name="Normal 2 8 3 5 3 4" xfId="35543" xr:uid="{00000000-0005-0000-0000-0000146E0000}"/>
    <cellStyle name="Normal 2 8 3 5 4" xfId="12113" xr:uid="{00000000-0005-0000-0000-0000156E0000}"/>
    <cellStyle name="Normal 2 8 3 5 4 2" xfId="24714" xr:uid="{00000000-0005-0000-0000-0000166E0000}"/>
    <cellStyle name="Normal 2 8 3 5 4 2 2" xfId="59930" xr:uid="{00000000-0005-0000-0000-0000176E0000}"/>
    <cellStyle name="Normal 2 8 3 5 4 3" xfId="47333" xr:uid="{00000000-0005-0000-0000-0000186E0000}"/>
    <cellStyle name="Normal 2 8 3 5 4 4" xfId="37319" xr:uid="{00000000-0005-0000-0000-0000196E0000}"/>
    <cellStyle name="Normal 2 8 3 5 5" xfId="16478" xr:uid="{00000000-0005-0000-0000-00001A6E0000}"/>
    <cellStyle name="Normal 2 8 3 5 5 2" xfId="51694" xr:uid="{00000000-0005-0000-0000-00001B6E0000}"/>
    <cellStyle name="Normal 2 8 3 5 5 3" xfId="29083" xr:uid="{00000000-0005-0000-0000-00001C6E0000}"/>
    <cellStyle name="Normal 2 8 3 5 6" xfId="14700" xr:uid="{00000000-0005-0000-0000-00001D6E0000}"/>
    <cellStyle name="Normal 2 8 3 5 6 2" xfId="49918" xr:uid="{00000000-0005-0000-0000-00001E6E0000}"/>
    <cellStyle name="Normal 2 8 3 5 7" xfId="39097" xr:uid="{00000000-0005-0000-0000-00001F6E0000}"/>
    <cellStyle name="Normal 2 8 3 5 8" xfId="27307" xr:uid="{00000000-0005-0000-0000-0000206E0000}"/>
    <cellStyle name="Normal 2 8 3 6" xfId="4154" xr:uid="{00000000-0005-0000-0000-0000216E0000}"/>
    <cellStyle name="Normal 2 8 3 6 2" xfId="16800" xr:uid="{00000000-0005-0000-0000-0000226E0000}"/>
    <cellStyle name="Normal 2 8 3 6 2 2" xfId="52016" xr:uid="{00000000-0005-0000-0000-0000236E0000}"/>
    <cellStyle name="Normal 2 8 3 6 2 3" xfId="29405" xr:uid="{00000000-0005-0000-0000-0000246E0000}"/>
    <cellStyle name="Normal 2 8 3 6 3" xfId="13246" xr:uid="{00000000-0005-0000-0000-0000256E0000}"/>
    <cellStyle name="Normal 2 8 3 6 3 2" xfId="48464" xr:uid="{00000000-0005-0000-0000-0000266E0000}"/>
    <cellStyle name="Normal 2 8 3 6 4" xfId="39419" xr:uid="{00000000-0005-0000-0000-0000276E0000}"/>
    <cellStyle name="Normal 2 8 3 6 5" xfId="25853" xr:uid="{00000000-0005-0000-0000-0000286E0000}"/>
    <cellStyle name="Normal 2 8 3 7" xfId="5624" xr:uid="{00000000-0005-0000-0000-0000296E0000}"/>
    <cellStyle name="Normal 2 8 3 7 2" xfId="18254" xr:uid="{00000000-0005-0000-0000-00002A6E0000}"/>
    <cellStyle name="Normal 2 8 3 7 2 2" xfId="53470" xr:uid="{00000000-0005-0000-0000-00002B6E0000}"/>
    <cellStyle name="Normal 2 8 3 7 3" xfId="40873" xr:uid="{00000000-0005-0000-0000-00002C6E0000}"/>
    <cellStyle name="Normal 2 8 3 7 4" xfId="30859" xr:uid="{00000000-0005-0000-0000-00002D6E0000}"/>
    <cellStyle name="Normal 2 8 3 8" xfId="7083" xr:uid="{00000000-0005-0000-0000-00002E6E0000}"/>
    <cellStyle name="Normal 2 8 3 8 2" xfId="19708" xr:uid="{00000000-0005-0000-0000-00002F6E0000}"/>
    <cellStyle name="Normal 2 8 3 8 2 2" xfId="54924" xr:uid="{00000000-0005-0000-0000-0000306E0000}"/>
    <cellStyle name="Normal 2 8 3 8 3" xfId="42327" xr:uid="{00000000-0005-0000-0000-0000316E0000}"/>
    <cellStyle name="Normal 2 8 3 8 4" xfId="32313" xr:uid="{00000000-0005-0000-0000-0000326E0000}"/>
    <cellStyle name="Normal 2 8 3 9" xfId="8864" xr:uid="{00000000-0005-0000-0000-0000336E0000}"/>
    <cellStyle name="Normal 2 8 3 9 2" xfId="21484" xr:uid="{00000000-0005-0000-0000-0000346E0000}"/>
    <cellStyle name="Normal 2 8 3 9 2 2" xfId="56700" xr:uid="{00000000-0005-0000-0000-0000356E0000}"/>
    <cellStyle name="Normal 2 8 3 9 3" xfId="44103" xr:uid="{00000000-0005-0000-0000-0000366E0000}"/>
    <cellStyle name="Normal 2 8 3 9 4" xfId="34089" xr:uid="{00000000-0005-0000-0000-0000376E0000}"/>
    <cellStyle name="Normal 2 8 4" xfId="2995" xr:uid="{00000000-0005-0000-0000-0000386E0000}"/>
    <cellStyle name="Normal 2 8 4 10" xfId="25369" xr:uid="{00000000-0005-0000-0000-0000396E0000}"/>
    <cellStyle name="Normal 2 8 4 11" xfId="60904" xr:uid="{00000000-0005-0000-0000-00003A6E0000}"/>
    <cellStyle name="Normal 2 8 4 2" xfId="4801" xr:uid="{00000000-0005-0000-0000-00003B6E0000}"/>
    <cellStyle name="Normal 2 8 4 2 2" xfId="17447" xr:uid="{00000000-0005-0000-0000-00003C6E0000}"/>
    <cellStyle name="Normal 2 8 4 2 2 2" xfId="52663" xr:uid="{00000000-0005-0000-0000-00003D6E0000}"/>
    <cellStyle name="Normal 2 8 4 2 2 3" xfId="30052" xr:uid="{00000000-0005-0000-0000-00003E6E0000}"/>
    <cellStyle name="Normal 2 8 4 2 3" xfId="13893" xr:uid="{00000000-0005-0000-0000-00003F6E0000}"/>
    <cellStyle name="Normal 2 8 4 2 3 2" xfId="49111" xr:uid="{00000000-0005-0000-0000-0000406E0000}"/>
    <cellStyle name="Normal 2 8 4 2 4" xfId="40066" xr:uid="{00000000-0005-0000-0000-0000416E0000}"/>
    <cellStyle name="Normal 2 8 4 2 5" xfId="26500" xr:uid="{00000000-0005-0000-0000-0000426E0000}"/>
    <cellStyle name="Normal 2 8 4 3" xfId="6271" xr:uid="{00000000-0005-0000-0000-0000436E0000}"/>
    <cellStyle name="Normal 2 8 4 3 2" xfId="18901" xr:uid="{00000000-0005-0000-0000-0000446E0000}"/>
    <cellStyle name="Normal 2 8 4 3 2 2" xfId="54117" xr:uid="{00000000-0005-0000-0000-0000456E0000}"/>
    <cellStyle name="Normal 2 8 4 3 3" xfId="41520" xr:uid="{00000000-0005-0000-0000-0000466E0000}"/>
    <cellStyle name="Normal 2 8 4 3 4" xfId="31506" xr:uid="{00000000-0005-0000-0000-0000476E0000}"/>
    <cellStyle name="Normal 2 8 4 4" xfId="7730" xr:uid="{00000000-0005-0000-0000-0000486E0000}"/>
    <cellStyle name="Normal 2 8 4 4 2" xfId="20355" xr:uid="{00000000-0005-0000-0000-0000496E0000}"/>
    <cellStyle name="Normal 2 8 4 4 2 2" xfId="55571" xr:uid="{00000000-0005-0000-0000-00004A6E0000}"/>
    <cellStyle name="Normal 2 8 4 4 3" xfId="42974" xr:uid="{00000000-0005-0000-0000-00004B6E0000}"/>
    <cellStyle name="Normal 2 8 4 4 4" xfId="32960" xr:uid="{00000000-0005-0000-0000-00004C6E0000}"/>
    <cellStyle name="Normal 2 8 4 5" xfId="9511" xr:uid="{00000000-0005-0000-0000-00004D6E0000}"/>
    <cellStyle name="Normal 2 8 4 5 2" xfId="22131" xr:uid="{00000000-0005-0000-0000-00004E6E0000}"/>
    <cellStyle name="Normal 2 8 4 5 2 2" xfId="57347" xr:uid="{00000000-0005-0000-0000-00004F6E0000}"/>
    <cellStyle name="Normal 2 8 4 5 3" xfId="44750" xr:uid="{00000000-0005-0000-0000-0000506E0000}"/>
    <cellStyle name="Normal 2 8 4 5 4" xfId="34736" xr:uid="{00000000-0005-0000-0000-0000516E0000}"/>
    <cellStyle name="Normal 2 8 4 6" xfId="11304" xr:uid="{00000000-0005-0000-0000-0000526E0000}"/>
    <cellStyle name="Normal 2 8 4 6 2" xfId="23907" xr:uid="{00000000-0005-0000-0000-0000536E0000}"/>
    <cellStyle name="Normal 2 8 4 6 2 2" xfId="59123" xr:uid="{00000000-0005-0000-0000-0000546E0000}"/>
    <cellStyle name="Normal 2 8 4 6 3" xfId="46526" xr:uid="{00000000-0005-0000-0000-0000556E0000}"/>
    <cellStyle name="Normal 2 8 4 6 4" xfId="36512" xr:uid="{00000000-0005-0000-0000-0000566E0000}"/>
    <cellStyle name="Normal 2 8 4 7" xfId="15671" xr:uid="{00000000-0005-0000-0000-0000576E0000}"/>
    <cellStyle name="Normal 2 8 4 7 2" xfId="50887" xr:uid="{00000000-0005-0000-0000-0000586E0000}"/>
    <cellStyle name="Normal 2 8 4 7 3" xfId="28276" xr:uid="{00000000-0005-0000-0000-0000596E0000}"/>
    <cellStyle name="Normal 2 8 4 8" xfId="12762" xr:uid="{00000000-0005-0000-0000-00005A6E0000}"/>
    <cellStyle name="Normal 2 8 4 8 2" xfId="47980" xr:uid="{00000000-0005-0000-0000-00005B6E0000}"/>
    <cellStyle name="Normal 2 8 4 9" xfId="38290" xr:uid="{00000000-0005-0000-0000-00005C6E0000}"/>
    <cellStyle name="Normal 2 8 5" xfId="2828" xr:uid="{00000000-0005-0000-0000-00005D6E0000}"/>
    <cellStyle name="Normal 2 8 5 10" xfId="25214" xr:uid="{00000000-0005-0000-0000-00005E6E0000}"/>
    <cellStyle name="Normal 2 8 5 11" xfId="60749" xr:uid="{00000000-0005-0000-0000-00005F6E0000}"/>
    <cellStyle name="Normal 2 8 5 2" xfId="4646" xr:uid="{00000000-0005-0000-0000-0000606E0000}"/>
    <cellStyle name="Normal 2 8 5 2 2" xfId="17292" xr:uid="{00000000-0005-0000-0000-0000616E0000}"/>
    <cellStyle name="Normal 2 8 5 2 2 2" xfId="52508" xr:uid="{00000000-0005-0000-0000-0000626E0000}"/>
    <cellStyle name="Normal 2 8 5 2 2 3" xfId="29897" xr:uid="{00000000-0005-0000-0000-0000636E0000}"/>
    <cellStyle name="Normal 2 8 5 2 3" xfId="13738" xr:uid="{00000000-0005-0000-0000-0000646E0000}"/>
    <cellStyle name="Normal 2 8 5 2 3 2" xfId="48956" xr:uid="{00000000-0005-0000-0000-0000656E0000}"/>
    <cellStyle name="Normal 2 8 5 2 4" xfId="39911" xr:uid="{00000000-0005-0000-0000-0000666E0000}"/>
    <cellStyle name="Normal 2 8 5 2 5" xfId="26345" xr:uid="{00000000-0005-0000-0000-0000676E0000}"/>
    <cellStyle name="Normal 2 8 5 3" xfId="6116" xr:uid="{00000000-0005-0000-0000-0000686E0000}"/>
    <cellStyle name="Normal 2 8 5 3 2" xfId="18746" xr:uid="{00000000-0005-0000-0000-0000696E0000}"/>
    <cellStyle name="Normal 2 8 5 3 2 2" xfId="53962" xr:uid="{00000000-0005-0000-0000-00006A6E0000}"/>
    <cellStyle name="Normal 2 8 5 3 3" xfId="41365" xr:uid="{00000000-0005-0000-0000-00006B6E0000}"/>
    <cellStyle name="Normal 2 8 5 3 4" xfId="31351" xr:uid="{00000000-0005-0000-0000-00006C6E0000}"/>
    <cellStyle name="Normal 2 8 5 4" xfId="7575" xr:uid="{00000000-0005-0000-0000-00006D6E0000}"/>
    <cellStyle name="Normal 2 8 5 4 2" xfId="20200" xr:uid="{00000000-0005-0000-0000-00006E6E0000}"/>
    <cellStyle name="Normal 2 8 5 4 2 2" xfId="55416" xr:uid="{00000000-0005-0000-0000-00006F6E0000}"/>
    <cellStyle name="Normal 2 8 5 4 3" xfId="42819" xr:uid="{00000000-0005-0000-0000-0000706E0000}"/>
    <cellStyle name="Normal 2 8 5 4 4" xfId="32805" xr:uid="{00000000-0005-0000-0000-0000716E0000}"/>
    <cellStyle name="Normal 2 8 5 5" xfId="9356" xr:uid="{00000000-0005-0000-0000-0000726E0000}"/>
    <cellStyle name="Normal 2 8 5 5 2" xfId="21976" xr:uid="{00000000-0005-0000-0000-0000736E0000}"/>
    <cellStyle name="Normal 2 8 5 5 2 2" xfId="57192" xr:uid="{00000000-0005-0000-0000-0000746E0000}"/>
    <cellStyle name="Normal 2 8 5 5 3" xfId="44595" xr:uid="{00000000-0005-0000-0000-0000756E0000}"/>
    <cellStyle name="Normal 2 8 5 5 4" xfId="34581" xr:uid="{00000000-0005-0000-0000-0000766E0000}"/>
    <cellStyle name="Normal 2 8 5 6" xfId="11149" xr:uid="{00000000-0005-0000-0000-0000776E0000}"/>
    <cellStyle name="Normal 2 8 5 6 2" xfId="23752" xr:uid="{00000000-0005-0000-0000-0000786E0000}"/>
    <cellStyle name="Normal 2 8 5 6 2 2" xfId="58968" xr:uid="{00000000-0005-0000-0000-0000796E0000}"/>
    <cellStyle name="Normal 2 8 5 6 3" xfId="46371" xr:uid="{00000000-0005-0000-0000-00007A6E0000}"/>
    <cellStyle name="Normal 2 8 5 6 4" xfId="36357" xr:uid="{00000000-0005-0000-0000-00007B6E0000}"/>
    <cellStyle name="Normal 2 8 5 7" xfId="15516" xr:uid="{00000000-0005-0000-0000-00007C6E0000}"/>
    <cellStyle name="Normal 2 8 5 7 2" xfId="50732" xr:uid="{00000000-0005-0000-0000-00007D6E0000}"/>
    <cellStyle name="Normal 2 8 5 7 3" xfId="28121" xr:uid="{00000000-0005-0000-0000-00007E6E0000}"/>
    <cellStyle name="Normal 2 8 5 8" xfId="12607" xr:uid="{00000000-0005-0000-0000-00007F6E0000}"/>
    <cellStyle name="Normal 2 8 5 8 2" xfId="47825" xr:uid="{00000000-0005-0000-0000-0000806E0000}"/>
    <cellStyle name="Normal 2 8 5 9" xfId="38135" xr:uid="{00000000-0005-0000-0000-0000816E0000}"/>
    <cellStyle name="Normal 2 8 6" xfId="3337" xr:uid="{00000000-0005-0000-0000-0000826E0000}"/>
    <cellStyle name="Normal 2 8 6 10" xfId="26832" xr:uid="{00000000-0005-0000-0000-0000836E0000}"/>
    <cellStyle name="Normal 2 8 6 11" xfId="61236" xr:uid="{00000000-0005-0000-0000-0000846E0000}"/>
    <cellStyle name="Normal 2 8 6 2" xfId="5133" xr:uid="{00000000-0005-0000-0000-0000856E0000}"/>
    <cellStyle name="Normal 2 8 6 2 2" xfId="17779" xr:uid="{00000000-0005-0000-0000-0000866E0000}"/>
    <cellStyle name="Normal 2 8 6 2 2 2" xfId="52995" xr:uid="{00000000-0005-0000-0000-0000876E0000}"/>
    <cellStyle name="Normal 2 8 6 2 3" xfId="40398" xr:uid="{00000000-0005-0000-0000-0000886E0000}"/>
    <cellStyle name="Normal 2 8 6 2 4" xfId="30384" xr:uid="{00000000-0005-0000-0000-0000896E0000}"/>
    <cellStyle name="Normal 2 8 6 3" xfId="6603" xr:uid="{00000000-0005-0000-0000-00008A6E0000}"/>
    <cellStyle name="Normal 2 8 6 3 2" xfId="19233" xr:uid="{00000000-0005-0000-0000-00008B6E0000}"/>
    <cellStyle name="Normal 2 8 6 3 2 2" xfId="54449" xr:uid="{00000000-0005-0000-0000-00008C6E0000}"/>
    <cellStyle name="Normal 2 8 6 3 3" xfId="41852" xr:uid="{00000000-0005-0000-0000-00008D6E0000}"/>
    <cellStyle name="Normal 2 8 6 3 4" xfId="31838" xr:uid="{00000000-0005-0000-0000-00008E6E0000}"/>
    <cellStyle name="Normal 2 8 6 4" xfId="8062" xr:uid="{00000000-0005-0000-0000-00008F6E0000}"/>
    <cellStyle name="Normal 2 8 6 4 2" xfId="20687" xr:uid="{00000000-0005-0000-0000-0000906E0000}"/>
    <cellStyle name="Normal 2 8 6 4 2 2" xfId="55903" xr:uid="{00000000-0005-0000-0000-0000916E0000}"/>
    <cellStyle name="Normal 2 8 6 4 3" xfId="43306" xr:uid="{00000000-0005-0000-0000-0000926E0000}"/>
    <cellStyle name="Normal 2 8 6 4 4" xfId="33292" xr:uid="{00000000-0005-0000-0000-0000936E0000}"/>
    <cellStyle name="Normal 2 8 6 5" xfId="9843" xr:uid="{00000000-0005-0000-0000-0000946E0000}"/>
    <cellStyle name="Normal 2 8 6 5 2" xfId="22463" xr:uid="{00000000-0005-0000-0000-0000956E0000}"/>
    <cellStyle name="Normal 2 8 6 5 2 2" xfId="57679" xr:uid="{00000000-0005-0000-0000-0000966E0000}"/>
    <cellStyle name="Normal 2 8 6 5 3" xfId="45082" xr:uid="{00000000-0005-0000-0000-0000976E0000}"/>
    <cellStyle name="Normal 2 8 6 5 4" xfId="35068" xr:uid="{00000000-0005-0000-0000-0000986E0000}"/>
    <cellStyle name="Normal 2 8 6 6" xfId="11636" xr:uid="{00000000-0005-0000-0000-0000996E0000}"/>
    <cellStyle name="Normal 2 8 6 6 2" xfId="24239" xr:uid="{00000000-0005-0000-0000-00009A6E0000}"/>
    <cellStyle name="Normal 2 8 6 6 2 2" xfId="59455" xr:uid="{00000000-0005-0000-0000-00009B6E0000}"/>
    <cellStyle name="Normal 2 8 6 6 3" xfId="46858" xr:uid="{00000000-0005-0000-0000-00009C6E0000}"/>
    <cellStyle name="Normal 2 8 6 6 4" xfId="36844" xr:uid="{00000000-0005-0000-0000-00009D6E0000}"/>
    <cellStyle name="Normal 2 8 6 7" xfId="16003" xr:uid="{00000000-0005-0000-0000-00009E6E0000}"/>
    <cellStyle name="Normal 2 8 6 7 2" xfId="51219" xr:uid="{00000000-0005-0000-0000-00009F6E0000}"/>
    <cellStyle name="Normal 2 8 6 7 3" xfId="28608" xr:uid="{00000000-0005-0000-0000-0000A06E0000}"/>
    <cellStyle name="Normal 2 8 6 8" xfId="14225" xr:uid="{00000000-0005-0000-0000-0000A16E0000}"/>
    <cellStyle name="Normal 2 8 6 8 2" xfId="49443" xr:uid="{00000000-0005-0000-0000-0000A26E0000}"/>
    <cellStyle name="Normal 2 8 6 9" xfId="38622" xr:uid="{00000000-0005-0000-0000-0000A36E0000}"/>
    <cellStyle name="Normal 2 8 7" xfId="2498" xr:uid="{00000000-0005-0000-0000-0000A46E0000}"/>
    <cellStyle name="Normal 2 8 7 10" xfId="26023" xr:uid="{00000000-0005-0000-0000-0000A56E0000}"/>
    <cellStyle name="Normal 2 8 7 11" xfId="60427" xr:uid="{00000000-0005-0000-0000-0000A66E0000}"/>
    <cellStyle name="Normal 2 8 7 2" xfId="4324" xr:uid="{00000000-0005-0000-0000-0000A76E0000}"/>
    <cellStyle name="Normal 2 8 7 2 2" xfId="16970" xr:uid="{00000000-0005-0000-0000-0000A86E0000}"/>
    <cellStyle name="Normal 2 8 7 2 2 2" xfId="52186" xr:uid="{00000000-0005-0000-0000-0000A96E0000}"/>
    <cellStyle name="Normal 2 8 7 2 3" xfId="39589" xr:uid="{00000000-0005-0000-0000-0000AA6E0000}"/>
    <cellStyle name="Normal 2 8 7 2 4" xfId="29575" xr:uid="{00000000-0005-0000-0000-0000AB6E0000}"/>
    <cellStyle name="Normal 2 8 7 3" xfId="5794" xr:uid="{00000000-0005-0000-0000-0000AC6E0000}"/>
    <cellStyle name="Normal 2 8 7 3 2" xfId="18424" xr:uid="{00000000-0005-0000-0000-0000AD6E0000}"/>
    <cellStyle name="Normal 2 8 7 3 2 2" xfId="53640" xr:uid="{00000000-0005-0000-0000-0000AE6E0000}"/>
    <cellStyle name="Normal 2 8 7 3 3" xfId="41043" xr:uid="{00000000-0005-0000-0000-0000AF6E0000}"/>
    <cellStyle name="Normal 2 8 7 3 4" xfId="31029" xr:uid="{00000000-0005-0000-0000-0000B06E0000}"/>
    <cellStyle name="Normal 2 8 7 4" xfId="7253" xr:uid="{00000000-0005-0000-0000-0000B16E0000}"/>
    <cellStyle name="Normal 2 8 7 4 2" xfId="19878" xr:uid="{00000000-0005-0000-0000-0000B26E0000}"/>
    <cellStyle name="Normal 2 8 7 4 2 2" xfId="55094" xr:uid="{00000000-0005-0000-0000-0000B36E0000}"/>
    <cellStyle name="Normal 2 8 7 4 3" xfId="42497" xr:uid="{00000000-0005-0000-0000-0000B46E0000}"/>
    <cellStyle name="Normal 2 8 7 4 4" xfId="32483" xr:uid="{00000000-0005-0000-0000-0000B56E0000}"/>
    <cellStyle name="Normal 2 8 7 5" xfId="9034" xr:uid="{00000000-0005-0000-0000-0000B66E0000}"/>
    <cellStyle name="Normal 2 8 7 5 2" xfId="21654" xr:uid="{00000000-0005-0000-0000-0000B76E0000}"/>
    <cellStyle name="Normal 2 8 7 5 2 2" xfId="56870" xr:uid="{00000000-0005-0000-0000-0000B86E0000}"/>
    <cellStyle name="Normal 2 8 7 5 3" xfId="44273" xr:uid="{00000000-0005-0000-0000-0000B96E0000}"/>
    <cellStyle name="Normal 2 8 7 5 4" xfId="34259" xr:uid="{00000000-0005-0000-0000-0000BA6E0000}"/>
    <cellStyle name="Normal 2 8 7 6" xfId="10827" xr:uid="{00000000-0005-0000-0000-0000BB6E0000}"/>
    <cellStyle name="Normal 2 8 7 6 2" xfId="23430" xr:uid="{00000000-0005-0000-0000-0000BC6E0000}"/>
    <cellStyle name="Normal 2 8 7 6 2 2" xfId="58646" xr:uid="{00000000-0005-0000-0000-0000BD6E0000}"/>
    <cellStyle name="Normal 2 8 7 6 3" xfId="46049" xr:uid="{00000000-0005-0000-0000-0000BE6E0000}"/>
    <cellStyle name="Normal 2 8 7 6 4" xfId="36035" xr:uid="{00000000-0005-0000-0000-0000BF6E0000}"/>
    <cellStyle name="Normal 2 8 7 7" xfId="15194" xr:uid="{00000000-0005-0000-0000-0000C06E0000}"/>
    <cellStyle name="Normal 2 8 7 7 2" xfId="50410" xr:uid="{00000000-0005-0000-0000-0000C16E0000}"/>
    <cellStyle name="Normal 2 8 7 7 3" xfId="27799" xr:uid="{00000000-0005-0000-0000-0000C26E0000}"/>
    <cellStyle name="Normal 2 8 7 8" xfId="13416" xr:uid="{00000000-0005-0000-0000-0000C36E0000}"/>
    <cellStyle name="Normal 2 8 7 8 2" xfId="48634" xr:uid="{00000000-0005-0000-0000-0000C46E0000}"/>
    <cellStyle name="Normal 2 8 7 9" xfId="37813" xr:uid="{00000000-0005-0000-0000-0000C56E0000}"/>
    <cellStyle name="Normal 2 8 8" xfId="3661" xr:uid="{00000000-0005-0000-0000-0000C66E0000}"/>
    <cellStyle name="Normal 2 8 8 2" xfId="8385" xr:uid="{00000000-0005-0000-0000-0000C76E0000}"/>
    <cellStyle name="Normal 2 8 8 2 2" xfId="21010" xr:uid="{00000000-0005-0000-0000-0000C86E0000}"/>
    <cellStyle name="Normal 2 8 8 2 2 2" xfId="56226" xr:uid="{00000000-0005-0000-0000-0000C96E0000}"/>
    <cellStyle name="Normal 2 8 8 2 3" xfId="43629" xr:uid="{00000000-0005-0000-0000-0000CA6E0000}"/>
    <cellStyle name="Normal 2 8 8 2 4" xfId="33615" xr:uid="{00000000-0005-0000-0000-0000CB6E0000}"/>
    <cellStyle name="Normal 2 8 8 3" xfId="10166" xr:uid="{00000000-0005-0000-0000-0000CC6E0000}"/>
    <cellStyle name="Normal 2 8 8 3 2" xfId="22786" xr:uid="{00000000-0005-0000-0000-0000CD6E0000}"/>
    <cellStyle name="Normal 2 8 8 3 2 2" xfId="58002" xr:uid="{00000000-0005-0000-0000-0000CE6E0000}"/>
    <cellStyle name="Normal 2 8 8 3 3" xfId="45405" xr:uid="{00000000-0005-0000-0000-0000CF6E0000}"/>
    <cellStyle name="Normal 2 8 8 3 4" xfId="35391" xr:uid="{00000000-0005-0000-0000-0000D06E0000}"/>
    <cellStyle name="Normal 2 8 8 4" xfId="11961" xr:uid="{00000000-0005-0000-0000-0000D16E0000}"/>
    <cellStyle name="Normal 2 8 8 4 2" xfId="24562" xr:uid="{00000000-0005-0000-0000-0000D26E0000}"/>
    <cellStyle name="Normal 2 8 8 4 2 2" xfId="59778" xr:uid="{00000000-0005-0000-0000-0000D36E0000}"/>
    <cellStyle name="Normal 2 8 8 4 3" xfId="47181" xr:uid="{00000000-0005-0000-0000-0000D46E0000}"/>
    <cellStyle name="Normal 2 8 8 4 4" xfId="37167" xr:uid="{00000000-0005-0000-0000-0000D56E0000}"/>
    <cellStyle name="Normal 2 8 8 5" xfId="16326" xr:uid="{00000000-0005-0000-0000-0000D66E0000}"/>
    <cellStyle name="Normal 2 8 8 5 2" xfId="51542" xr:uid="{00000000-0005-0000-0000-0000D76E0000}"/>
    <cellStyle name="Normal 2 8 8 5 3" xfId="28931" xr:uid="{00000000-0005-0000-0000-0000D86E0000}"/>
    <cellStyle name="Normal 2 8 8 6" xfId="14548" xr:uid="{00000000-0005-0000-0000-0000D96E0000}"/>
    <cellStyle name="Normal 2 8 8 6 2" xfId="49766" xr:uid="{00000000-0005-0000-0000-0000DA6E0000}"/>
    <cellStyle name="Normal 2 8 8 7" xfId="38945" xr:uid="{00000000-0005-0000-0000-0000DB6E0000}"/>
    <cellStyle name="Normal 2 8 8 8" xfId="27155" xr:uid="{00000000-0005-0000-0000-0000DC6E0000}"/>
    <cellStyle name="Normal 2 8 9" xfId="3993" xr:uid="{00000000-0005-0000-0000-0000DD6E0000}"/>
    <cellStyle name="Normal 2 8 9 2" xfId="16648" xr:uid="{00000000-0005-0000-0000-0000DE6E0000}"/>
    <cellStyle name="Normal 2 8 9 2 2" xfId="51864" xr:uid="{00000000-0005-0000-0000-0000DF6E0000}"/>
    <cellStyle name="Normal 2 8 9 2 3" xfId="29253" xr:uid="{00000000-0005-0000-0000-0000E06E0000}"/>
    <cellStyle name="Normal 2 8 9 3" xfId="13094" xr:uid="{00000000-0005-0000-0000-0000E16E0000}"/>
    <cellStyle name="Normal 2 8 9 3 2" xfId="48312" xr:uid="{00000000-0005-0000-0000-0000E26E0000}"/>
    <cellStyle name="Normal 2 8 9 4" xfId="39267" xr:uid="{00000000-0005-0000-0000-0000E36E0000}"/>
    <cellStyle name="Normal 2 8 9 5" xfId="25701" xr:uid="{00000000-0005-0000-0000-0000E46E0000}"/>
    <cellStyle name="Normal 2 8_District Target Attainment" xfId="1206" xr:uid="{00000000-0005-0000-0000-0000E56E0000}"/>
    <cellStyle name="Normal 2 9" xfId="1207" xr:uid="{00000000-0005-0000-0000-0000E66E0000}"/>
    <cellStyle name="Normal 2 9 2" xfId="1208" xr:uid="{00000000-0005-0000-0000-0000E76E0000}"/>
    <cellStyle name="Normal 2 9_District Target Attainment" xfId="1209" xr:uid="{00000000-0005-0000-0000-0000E86E0000}"/>
    <cellStyle name="Normal 2_Attachment Two A" xfId="1210" xr:uid="{00000000-0005-0000-0000-0000E96E0000}"/>
    <cellStyle name="Normal 20" xfId="1211" xr:uid="{00000000-0005-0000-0000-0000EA6E0000}"/>
    <cellStyle name="Normal 20 10" xfId="5473" xr:uid="{00000000-0005-0000-0000-0000EB6E0000}"/>
    <cellStyle name="Normal 20 10 2" xfId="18103" xr:uid="{00000000-0005-0000-0000-0000EC6E0000}"/>
    <cellStyle name="Normal 20 10 2 2" xfId="53319" xr:uid="{00000000-0005-0000-0000-0000ED6E0000}"/>
    <cellStyle name="Normal 20 10 3" xfId="40722" xr:uid="{00000000-0005-0000-0000-0000EE6E0000}"/>
    <cellStyle name="Normal 20 10 4" xfId="30708" xr:uid="{00000000-0005-0000-0000-0000EF6E0000}"/>
    <cellStyle name="Normal 20 11" xfId="6929" xr:uid="{00000000-0005-0000-0000-0000F06E0000}"/>
    <cellStyle name="Normal 20 11 2" xfId="19557" xr:uid="{00000000-0005-0000-0000-0000F16E0000}"/>
    <cellStyle name="Normal 20 11 2 2" xfId="54773" xr:uid="{00000000-0005-0000-0000-0000F26E0000}"/>
    <cellStyle name="Normal 20 11 3" xfId="42176" xr:uid="{00000000-0005-0000-0000-0000F36E0000}"/>
    <cellStyle name="Normal 20 11 4" xfId="32162" xr:uid="{00000000-0005-0000-0000-0000F46E0000}"/>
    <cellStyle name="Normal 20 12" xfId="8711" xr:uid="{00000000-0005-0000-0000-0000F56E0000}"/>
    <cellStyle name="Normal 20 12 2" xfId="21333" xr:uid="{00000000-0005-0000-0000-0000F66E0000}"/>
    <cellStyle name="Normal 20 12 2 2" xfId="56549" xr:uid="{00000000-0005-0000-0000-0000F76E0000}"/>
    <cellStyle name="Normal 20 12 3" xfId="43952" xr:uid="{00000000-0005-0000-0000-0000F86E0000}"/>
    <cellStyle name="Normal 20 12 4" xfId="33938" xr:uid="{00000000-0005-0000-0000-0000F96E0000}"/>
    <cellStyle name="Normal 20 13" xfId="10601" xr:uid="{00000000-0005-0000-0000-0000FA6E0000}"/>
    <cellStyle name="Normal 20 13 2" xfId="23212" xr:uid="{00000000-0005-0000-0000-0000FB6E0000}"/>
    <cellStyle name="Normal 20 13 2 2" xfId="58428" xr:uid="{00000000-0005-0000-0000-0000FC6E0000}"/>
    <cellStyle name="Normal 20 13 3" xfId="45831" xr:uid="{00000000-0005-0000-0000-0000FD6E0000}"/>
    <cellStyle name="Normal 20 13 4" xfId="35817" xr:uid="{00000000-0005-0000-0000-0000FE6E0000}"/>
    <cellStyle name="Normal 20 14" xfId="14872" xr:uid="{00000000-0005-0000-0000-0000FF6E0000}"/>
    <cellStyle name="Normal 20 14 2" xfId="50089" xr:uid="{00000000-0005-0000-0000-0000006F0000}"/>
    <cellStyle name="Normal 20 14 3" xfId="27478" xr:uid="{00000000-0005-0000-0000-0000016F0000}"/>
    <cellStyle name="Normal 20 15" xfId="12286" xr:uid="{00000000-0005-0000-0000-0000026F0000}"/>
    <cellStyle name="Normal 20 15 2" xfId="47504" xr:uid="{00000000-0005-0000-0000-0000036F0000}"/>
    <cellStyle name="Normal 20 16" xfId="37491" xr:uid="{00000000-0005-0000-0000-0000046F0000}"/>
    <cellStyle name="Normal 20 17" xfId="24893" xr:uid="{00000000-0005-0000-0000-0000056F0000}"/>
    <cellStyle name="Normal 20 18" xfId="60106" xr:uid="{00000000-0005-0000-0000-0000066F0000}"/>
    <cellStyle name="Normal 20 2" xfId="1212" xr:uid="{00000000-0005-0000-0000-0000076F0000}"/>
    <cellStyle name="Normal 20 2 10" xfId="7003" xr:uid="{00000000-0005-0000-0000-0000086F0000}"/>
    <cellStyle name="Normal 20 2 10 2" xfId="19629" xr:uid="{00000000-0005-0000-0000-0000096F0000}"/>
    <cellStyle name="Normal 20 2 10 2 2" xfId="54845" xr:uid="{00000000-0005-0000-0000-00000A6F0000}"/>
    <cellStyle name="Normal 20 2 10 3" xfId="42248" xr:uid="{00000000-0005-0000-0000-00000B6F0000}"/>
    <cellStyle name="Normal 20 2 10 4" xfId="32234" xr:uid="{00000000-0005-0000-0000-00000C6F0000}"/>
    <cellStyle name="Normal 20 2 11" xfId="8784" xr:uid="{00000000-0005-0000-0000-00000D6F0000}"/>
    <cellStyle name="Normal 20 2 11 2" xfId="21405" xr:uid="{00000000-0005-0000-0000-00000E6F0000}"/>
    <cellStyle name="Normal 20 2 11 2 2" xfId="56621" xr:uid="{00000000-0005-0000-0000-00000F6F0000}"/>
    <cellStyle name="Normal 20 2 11 3" xfId="44024" xr:uid="{00000000-0005-0000-0000-0000106F0000}"/>
    <cellStyle name="Normal 20 2 11 4" xfId="34010" xr:uid="{00000000-0005-0000-0000-0000116F0000}"/>
    <cellStyle name="Normal 20 2 12" xfId="10602" xr:uid="{00000000-0005-0000-0000-0000126F0000}"/>
    <cellStyle name="Normal 20 2 12 2" xfId="23213" xr:uid="{00000000-0005-0000-0000-0000136F0000}"/>
    <cellStyle name="Normal 20 2 12 2 2" xfId="58429" xr:uid="{00000000-0005-0000-0000-0000146F0000}"/>
    <cellStyle name="Normal 20 2 12 3" xfId="45832" xr:uid="{00000000-0005-0000-0000-0000156F0000}"/>
    <cellStyle name="Normal 20 2 12 4" xfId="35818" xr:uid="{00000000-0005-0000-0000-0000166F0000}"/>
    <cellStyle name="Normal 20 2 13" xfId="14944" xr:uid="{00000000-0005-0000-0000-0000176F0000}"/>
    <cellStyle name="Normal 20 2 13 2" xfId="50161" xr:uid="{00000000-0005-0000-0000-0000186F0000}"/>
    <cellStyle name="Normal 20 2 13 3" xfId="27550" xr:uid="{00000000-0005-0000-0000-0000196F0000}"/>
    <cellStyle name="Normal 20 2 14" xfId="12358" xr:uid="{00000000-0005-0000-0000-00001A6F0000}"/>
    <cellStyle name="Normal 20 2 14 2" xfId="47576" xr:uid="{00000000-0005-0000-0000-00001B6F0000}"/>
    <cellStyle name="Normal 20 2 15" xfId="37563" xr:uid="{00000000-0005-0000-0000-00001C6F0000}"/>
    <cellStyle name="Normal 20 2 16" xfId="24965" xr:uid="{00000000-0005-0000-0000-00001D6F0000}"/>
    <cellStyle name="Normal 20 2 17" xfId="60178" xr:uid="{00000000-0005-0000-0000-00001E6F0000}"/>
    <cellStyle name="Normal 20 2 2" xfId="1213" xr:uid="{00000000-0005-0000-0000-00001F6F0000}"/>
    <cellStyle name="Normal 20 2 2 10" xfId="10603" xr:uid="{00000000-0005-0000-0000-0000206F0000}"/>
    <cellStyle name="Normal 20 2 2 10 2" xfId="23214" xr:uid="{00000000-0005-0000-0000-0000216F0000}"/>
    <cellStyle name="Normal 20 2 2 10 2 2" xfId="58430" xr:uid="{00000000-0005-0000-0000-0000226F0000}"/>
    <cellStyle name="Normal 20 2 2 10 3" xfId="45833" xr:uid="{00000000-0005-0000-0000-0000236F0000}"/>
    <cellStyle name="Normal 20 2 2 10 4" xfId="35819" xr:uid="{00000000-0005-0000-0000-0000246F0000}"/>
    <cellStyle name="Normal 20 2 2 11" xfId="15099" xr:uid="{00000000-0005-0000-0000-0000256F0000}"/>
    <cellStyle name="Normal 20 2 2 11 2" xfId="50315" xr:uid="{00000000-0005-0000-0000-0000266F0000}"/>
    <cellStyle name="Normal 20 2 2 11 3" xfId="27704" xr:uid="{00000000-0005-0000-0000-0000276F0000}"/>
    <cellStyle name="Normal 20 2 2 12" xfId="12512" xr:uid="{00000000-0005-0000-0000-0000286F0000}"/>
    <cellStyle name="Normal 20 2 2 12 2" xfId="47730" xr:uid="{00000000-0005-0000-0000-0000296F0000}"/>
    <cellStyle name="Normal 20 2 2 13" xfId="37718" xr:uid="{00000000-0005-0000-0000-00002A6F0000}"/>
    <cellStyle name="Normal 20 2 2 14" xfId="25119" xr:uid="{00000000-0005-0000-0000-00002B6F0000}"/>
    <cellStyle name="Normal 20 2 2 15" xfId="60332" xr:uid="{00000000-0005-0000-0000-00002C6F0000}"/>
    <cellStyle name="Normal 20 2 2 2" xfId="3235" xr:uid="{00000000-0005-0000-0000-00002D6F0000}"/>
    <cellStyle name="Normal 20 2 2 2 10" xfId="25603" xr:uid="{00000000-0005-0000-0000-00002E6F0000}"/>
    <cellStyle name="Normal 20 2 2 2 11" xfId="61138" xr:uid="{00000000-0005-0000-0000-00002F6F0000}"/>
    <cellStyle name="Normal 20 2 2 2 2" xfId="5035" xr:uid="{00000000-0005-0000-0000-0000306F0000}"/>
    <cellStyle name="Normal 20 2 2 2 2 2" xfId="17681" xr:uid="{00000000-0005-0000-0000-0000316F0000}"/>
    <cellStyle name="Normal 20 2 2 2 2 2 2" xfId="52897" xr:uid="{00000000-0005-0000-0000-0000326F0000}"/>
    <cellStyle name="Normal 20 2 2 2 2 2 3" xfId="30286" xr:uid="{00000000-0005-0000-0000-0000336F0000}"/>
    <cellStyle name="Normal 20 2 2 2 2 3" xfId="14127" xr:uid="{00000000-0005-0000-0000-0000346F0000}"/>
    <cellStyle name="Normal 20 2 2 2 2 3 2" xfId="49345" xr:uid="{00000000-0005-0000-0000-0000356F0000}"/>
    <cellStyle name="Normal 20 2 2 2 2 4" xfId="40300" xr:uid="{00000000-0005-0000-0000-0000366F0000}"/>
    <cellStyle name="Normal 20 2 2 2 2 5" xfId="26734" xr:uid="{00000000-0005-0000-0000-0000376F0000}"/>
    <cellStyle name="Normal 20 2 2 2 3" xfId="6505" xr:uid="{00000000-0005-0000-0000-0000386F0000}"/>
    <cellStyle name="Normal 20 2 2 2 3 2" xfId="19135" xr:uid="{00000000-0005-0000-0000-0000396F0000}"/>
    <cellStyle name="Normal 20 2 2 2 3 2 2" xfId="54351" xr:uid="{00000000-0005-0000-0000-00003A6F0000}"/>
    <cellStyle name="Normal 20 2 2 2 3 3" xfId="41754" xr:uid="{00000000-0005-0000-0000-00003B6F0000}"/>
    <cellStyle name="Normal 20 2 2 2 3 4" xfId="31740" xr:uid="{00000000-0005-0000-0000-00003C6F0000}"/>
    <cellStyle name="Normal 20 2 2 2 4" xfId="7964" xr:uid="{00000000-0005-0000-0000-00003D6F0000}"/>
    <cellStyle name="Normal 20 2 2 2 4 2" xfId="20589" xr:uid="{00000000-0005-0000-0000-00003E6F0000}"/>
    <cellStyle name="Normal 20 2 2 2 4 2 2" xfId="55805" xr:uid="{00000000-0005-0000-0000-00003F6F0000}"/>
    <cellStyle name="Normal 20 2 2 2 4 3" xfId="43208" xr:uid="{00000000-0005-0000-0000-0000406F0000}"/>
    <cellStyle name="Normal 20 2 2 2 4 4" xfId="33194" xr:uid="{00000000-0005-0000-0000-0000416F0000}"/>
    <cellStyle name="Normal 20 2 2 2 5" xfId="9745" xr:uid="{00000000-0005-0000-0000-0000426F0000}"/>
    <cellStyle name="Normal 20 2 2 2 5 2" xfId="22365" xr:uid="{00000000-0005-0000-0000-0000436F0000}"/>
    <cellStyle name="Normal 20 2 2 2 5 2 2" xfId="57581" xr:uid="{00000000-0005-0000-0000-0000446F0000}"/>
    <cellStyle name="Normal 20 2 2 2 5 3" xfId="44984" xr:uid="{00000000-0005-0000-0000-0000456F0000}"/>
    <cellStyle name="Normal 20 2 2 2 5 4" xfId="34970" xr:uid="{00000000-0005-0000-0000-0000466F0000}"/>
    <cellStyle name="Normal 20 2 2 2 6" xfId="11538" xr:uid="{00000000-0005-0000-0000-0000476F0000}"/>
    <cellStyle name="Normal 20 2 2 2 6 2" xfId="24141" xr:uid="{00000000-0005-0000-0000-0000486F0000}"/>
    <cellStyle name="Normal 20 2 2 2 6 2 2" xfId="59357" xr:uid="{00000000-0005-0000-0000-0000496F0000}"/>
    <cellStyle name="Normal 20 2 2 2 6 3" xfId="46760" xr:uid="{00000000-0005-0000-0000-00004A6F0000}"/>
    <cellStyle name="Normal 20 2 2 2 6 4" xfId="36746" xr:uid="{00000000-0005-0000-0000-00004B6F0000}"/>
    <cellStyle name="Normal 20 2 2 2 7" xfId="15905" xr:uid="{00000000-0005-0000-0000-00004C6F0000}"/>
    <cellStyle name="Normal 20 2 2 2 7 2" xfId="51121" xr:uid="{00000000-0005-0000-0000-00004D6F0000}"/>
    <cellStyle name="Normal 20 2 2 2 7 3" xfId="28510" xr:uid="{00000000-0005-0000-0000-00004E6F0000}"/>
    <cellStyle name="Normal 20 2 2 2 8" xfId="12996" xr:uid="{00000000-0005-0000-0000-00004F6F0000}"/>
    <cellStyle name="Normal 20 2 2 2 8 2" xfId="48214" xr:uid="{00000000-0005-0000-0000-0000506F0000}"/>
    <cellStyle name="Normal 20 2 2 2 9" xfId="38524" xr:uid="{00000000-0005-0000-0000-0000516F0000}"/>
    <cellStyle name="Normal 20 2 2 3" xfId="3564" xr:uid="{00000000-0005-0000-0000-0000526F0000}"/>
    <cellStyle name="Normal 20 2 2 3 10" xfId="27059" xr:uid="{00000000-0005-0000-0000-0000536F0000}"/>
    <cellStyle name="Normal 20 2 2 3 11" xfId="61463" xr:uid="{00000000-0005-0000-0000-0000546F0000}"/>
    <cellStyle name="Normal 20 2 2 3 2" xfId="5360" xr:uid="{00000000-0005-0000-0000-0000556F0000}"/>
    <cellStyle name="Normal 20 2 2 3 2 2" xfId="18006" xr:uid="{00000000-0005-0000-0000-0000566F0000}"/>
    <cellStyle name="Normal 20 2 2 3 2 2 2" xfId="53222" xr:uid="{00000000-0005-0000-0000-0000576F0000}"/>
    <cellStyle name="Normal 20 2 2 3 2 3" xfId="40625" xr:uid="{00000000-0005-0000-0000-0000586F0000}"/>
    <cellStyle name="Normal 20 2 2 3 2 4" xfId="30611" xr:uid="{00000000-0005-0000-0000-0000596F0000}"/>
    <cellStyle name="Normal 20 2 2 3 3" xfId="6830" xr:uid="{00000000-0005-0000-0000-00005A6F0000}"/>
    <cellStyle name="Normal 20 2 2 3 3 2" xfId="19460" xr:uid="{00000000-0005-0000-0000-00005B6F0000}"/>
    <cellStyle name="Normal 20 2 2 3 3 2 2" xfId="54676" xr:uid="{00000000-0005-0000-0000-00005C6F0000}"/>
    <cellStyle name="Normal 20 2 2 3 3 3" xfId="42079" xr:uid="{00000000-0005-0000-0000-00005D6F0000}"/>
    <cellStyle name="Normal 20 2 2 3 3 4" xfId="32065" xr:uid="{00000000-0005-0000-0000-00005E6F0000}"/>
    <cellStyle name="Normal 20 2 2 3 4" xfId="8289" xr:uid="{00000000-0005-0000-0000-00005F6F0000}"/>
    <cellStyle name="Normal 20 2 2 3 4 2" xfId="20914" xr:uid="{00000000-0005-0000-0000-0000606F0000}"/>
    <cellStyle name="Normal 20 2 2 3 4 2 2" xfId="56130" xr:uid="{00000000-0005-0000-0000-0000616F0000}"/>
    <cellStyle name="Normal 20 2 2 3 4 3" xfId="43533" xr:uid="{00000000-0005-0000-0000-0000626F0000}"/>
    <cellStyle name="Normal 20 2 2 3 4 4" xfId="33519" xr:uid="{00000000-0005-0000-0000-0000636F0000}"/>
    <cellStyle name="Normal 20 2 2 3 5" xfId="10070" xr:uid="{00000000-0005-0000-0000-0000646F0000}"/>
    <cellStyle name="Normal 20 2 2 3 5 2" xfId="22690" xr:uid="{00000000-0005-0000-0000-0000656F0000}"/>
    <cellStyle name="Normal 20 2 2 3 5 2 2" xfId="57906" xr:uid="{00000000-0005-0000-0000-0000666F0000}"/>
    <cellStyle name="Normal 20 2 2 3 5 3" xfId="45309" xr:uid="{00000000-0005-0000-0000-0000676F0000}"/>
    <cellStyle name="Normal 20 2 2 3 5 4" xfId="35295" xr:uid="{00000000-0005-0000-0000-0000686F0000}"/>
    <cellStyle name="Normal 20 2 2 3 6" xfId="11863" xr:uid="{00000000-0005-0000-0000-0000696F0000}"/>
    <cellStyle name="Normal 20 2 2 3 6 2" xfId="24466" xr:uid="{00000000-0005-0000-0000-00006A6F0000}"/>
    <cellStyle name="Normal 20 2 2 3 6 2 2" xfId="59682" xr:uid="{00000000-0005-0000-0000-00006B6F0000}"/>
    <cellStyle name="Normal 20 2 2 3 6 3" xfId="47085" xr:uid="{00000000-0005-0000-0000-00006C6F0000}"/>
    <cellStyle name="Normal 20 2 2 3 6 4" xfId="37071" xr:uid="{00000000-0005-0000-0000-00006D6F0000}"/>
    <cellStyle name="Normal 20 2 2 3 7" xfId="16230" xr:uid="{00000000-0005-0000-0000-00006E6F0000}"/>
    <cellStyle name="Normal 20 2 2 3 7 2" xfId="51446" xr:uid="{00000000-0005-0000-0000-00006F6F0000}"/>
    <cellStyle name="Normal 20 2 2 3 7 3" xfId="28835" xr:uid="{00000000-0005-0000-0000-0000706F0000}"/>
    <cellStyle name="Normal 20 2 2 3 8" xfId="14452" xr:uid="{00000000-0005-0000-0000-0000716F0000}"/>
    <cellStyle name="Normal 20 2 2 3 8 2" xfId="49670" xr:uid="{00000000-0005-0000-0000-0000726F0000}"/>
    <cellStyle name="Normal 20 2 2 3 9" xfId="38849" xr:uid="{00000000-0005-0000-0000-0000736F0000}"/>
    <cellStyle name="Normal 20 2 2 4" xfId="2726" xr:uid="{00000000-0005-0000-0000-0000746F0000}"/>
    <cellStyle name="Normal 20 2 2 4 10" xfId="26250" xr:uid="{00000000-0005-0000-0000-0000756F0000}"/>
    <cellStyle name="Normal 20 2 2 4 11" xfId="60654" xr:uid="{00000000-0005-0000-0000-0000766F0000}"/>
    <cellStyle name="Normal 20 2 2 4 2" xfId="4551" xr:uid="{00000000-0005-0000-0000-0000776F0000}"/>
    <cellStyle name="Normal 20 2 2 4 2 2" xfId="17197" xr:uid="{00000000-0005-0000-0000-0000786F0000}"/>
    <cellStyle name="Normal 20 2 2 4 2 2 2" xfId="52413" xr:uid="{00000000-0005-0000-0000-0000796F0000}"/>
    <cellStyle name="Normal 20 2 2 4 2 3" xfId="39816" xr:uid="{00000000-0005-0000-0000-00007A6F0000}"/>
    <cellStyle name="Normal 20 2 2 4 2 4" xfId="29802" xr:uid="{00000000-0005-0000-0000-00007B6F0000}"/>
    <cellStyle name="Normal 20 2 2 4 3" xfId="6021" xr:uid="{00000000-0005-0000-0000-00007C6F0000}"/>
    <cellStyle name="Normal 20 2 2 4 3 2" xfId="18651" xr:uid="{00000000-0005-0000-0000-00007D6F0000}"/>
    <cellStyle name="Normal 20 2 2 4 3 2 2" xfId="53867" xr:uid="{00000000-0005-0000-0000-00007E6F0000}"/>
    <cellStyle name="Normal 20 2 2 4 3 3" xfId="41270" xr:uid="{00000000-0005-0000-0000-00007F6F0000}"/>
    <cellStyle name="Normal 20 2 2 4 3 4" xfId="31256" xr:uid="{00000000-0005-0000-0000-0000806F0000}"/>
    <cellStyle name="Normal 20 2 2 4 4" xfId="7480" xr:uid="{00000000-0005-0000-0000-0000816F0000}"/>
    <cellStyle name="Normal 20 2 2 4 4 2" xfId="20105" xr:uid="{00000000-0005-0000-0000-0000826F0000}"/>
    <cellStyle name="Normal 20 2 2 4 4 2 2" xfId="55321" xr:uid="{00000000-0005-0000-0000-0000836F0000}"/>
    <cellStyle name="Normal 20 2 2 4 4 3" xfId="42724" xr:uid="{00000000-0005-0000-0000-0000846F0000}"/>
    <cellStyle name="Normal 20 2 2 4 4 4" xfId="32710" xr:uid="{00000000-0005-0000-0000-0000856F0000}"/>
    <cellStyle name="Normal 20 2 2 4 5" xfId="9261" xr:uid="{00000000-0005-0000-0000-0000866F0000}"/>
    <cellStyle name="Normal 20 2 2 4 5 2" xfId="21881" xr:uid="{00000000-0005-0000-0000-0000876F0000}"/>
    <cellStyle name="Normal 20 2 2 4 5 2 2" xfId="57097" xr:uid="{00000000-0005-0000-0000-0000886F0000}"/>
    <cellStyle name="Normal 20 2 2 4 5 3" xfId="44500" xr:uid="{00000000-0005-0000-0000-0000896F0000}"/>
    <cellStyle name="Normal 20 2 2 4 5 4" xfId="34486" xr:uid="{00000000-0005-0000-0000-00008A6F0000}"/>
    <cellStyle name="Normal 20 2 2 4 6" xfId="11054" xr:uid="{00000000-0005-0000-0000-00008B6F0000}"/>
    <cellStyle name="Normal 20 2 2 4 6 2" xfId="23657" xr:uid="{00000000-0005-0000-0000-00008C6F0000}"/>
    <cellStyle name="Normal 20 2 2 4 6 2 2" xfId="58873" xr:uid="{00000000-0005-0000-0000-00008D6F0000}"/>
    <cellStyle name="Normal 20 2 2 4 6 3" xfId="46276" xr:uid="{00000000-0005-0000-0000-00008E6F0000}"/>
    <cellStyle name="Normal 20 2 2 4 6 4" xfId="36262" xr:uid="{00000000-0005-0000-0000-00008F6F0000}"/>
    <cellStyle name="Normal 20 2 2 4 7" xfId="15421" xr:uid="{00000000-0005-0000-0000-0000906F0000}"/>
    <cellStyle name="Normal 20 2 2 4 7 2" xfId="50637" xr:uid="{00000000-0005-0000-0000-0000916F0000}"/>
    <cellStyle name="Normal 20 2 2 4 7 3" xfId="28026" xr:uid="{00000000-0005-0000-0000-0000926F0000}"/>
    <cellStyle name="Normal 20 2 2 4 8" xfId="13643" xr:uid="{00000000-0005-0000-0000-0000936F0000}"/>
    <cellStyle name="Normal 20 2 2 4 8 2" xfId="48861" xr:uid="{00000000-0005-0000-0000-0000946F0000}"/>
    <cellStyle name="Normal 20 2 2 4 9" xfId="38040" xr:uid="{00000000-0005-0000-0000-0000956F0000}"/>
    <cellStyle name="Normal 20 2 2 5" xfId="3889" xr:uid="{00000000-0005-0000-0000-0000966F0000}"/>
    <cellStyle name="Normal 20 2 2 5 2" xfId="8612" xr:uid="{00000000-0005-0000-0000-0000976F0000}"/>
    <cellStyle name="Normal 20 2 2 5 2 2" xfId="21237" xr:uid="{00000000-0005-0000-0000-0000986F0000}"/>
    <cellStyle name="Normal 20 2 2 5 2 2 2" xfId="56453" xr:uid="{00000000-0005-0000-0000-0000996F0000}"/>
    <cellStyle name="Normal 20 2 2 5 2 3" xfId="43856" xr:uid="{00000000-0005-0000-0000-00009A6F0000}"/>
    <cellStyle name="Normal 20 2 2 5 2 4" xfId="33842" xr:uid="{00000000-0005-0000-0000-00009B6F0000}"/>
    <cellStyle name="Normal 20 2 2 5 3" xfId="10393" xr:uid="{00000000-0005-0000-0000-00009C6F0000}"/>
    <cellStyle name="Normal 20 2 2 5 3 2" xfId="23013" xr:uid="{00000000-0005-0000-0000-00009D6F0000}"/>
    <cellStyle name="Normal 20 2 2 5 3 2 2" xfId="58229" xr:uid="{00000000-0005-0000-0000-00009E6F0000}"/>
    <cellStyle name="Normal 20 2 2 5 3 3" xfId="45632" xr:uid="{00000000-0005-0000-0000-00009F6F0000}"/>
    <cellStyle name="Normal 20 2 2 5 3 4" xfId="35618" xr:uid="{00000000-0005-0000-0000-0000A06F0000}"/>
    <cellStyle name="Normal 20 2 2 5 4" xfId="12188" xr:uid="{00000000-0005-0000-0000-0000A16F0000}"/>
    <cellStyle name="Normal 20 2 2 5 4 2" xfId="24789" xr:uid="{00000000-0005-0000-0000-0000A26F0000}"/>
    <cellStyle name="Normal 20 2 2 5 4 2 2" xfId="60005" xr:uid="{00000000-0005-0000-0000-0000A36F0000}"/>
    <cellStyle name="Normal 20 2 2 5 4 3" xfId="47408" xr:uid="{00000000-0005-0000-0000-0000A46F0000}"/>
    <cellStyle name="Normal 20 2 2 5 4 4" xfId="37394" xr:uid="{00000000-0005-0000-0000-0000A56F0000}"/>
    <cellStyle name="Normal 20 2 2 5 5" xfId="16553" xr:uid="{00000000-0005-0000-0000-0000A66F0000}"/>
    <cellStyle name="Normal 20 2 2 5 5 2" xfId="51769" xr:uid="{00000000-0005-0000-0000-0000A76F0000}"/>
    <cellStyle name="Normal 20 2 2 5 5 3" xfId="29158" xr:uid="{00000000-0005-0000-0000-0000A86F0000}"/>
    <cellStyle name="Normal 20 2 2 5 6" xfId="14775" xr:uid="{00000000-0005-0000-0000-0000A96F0000}"/>
    <cellStyle name="Normal 20 2 2 5 6 2" xfId="49993" xr:uid="{00000000-0005-0000-0000-0000AA6F0000}"/>
    <cellStyle name="Normal 20 2 2 5 7" xfId="39172" xr:uid="{00000000-0005-0000-0000-0000AB6F0000}"/>
    <cellStyle name="Normal 20 2 2 5 8" xfId="27382" xr:uid="{00000000-0005-0000-0000-0000AC6F0000}"/>
    <cellStyle name="Normal 20 2 2 6" xfId="4229" xr:uid="{00000000-0005-0000-0000-0000AD6F0000}"/>
    <cellStyle name="Normal 20 2 2 6 2" xfId="16875" xr:uid="{00000000-0005-0000-0000-0000AE6F0000}"/>
    <cellStyle name="Normal 20 2 2 6 2 2" xfId="52091" xr:uid="{00000000-0005-0000-0000-0000AF6F0000}"/>
    <cellStyle name="Normal 20 2 2 6 2 3" xfId="29480" xr:uid="{00000000-0005-0000-0000-0000B06F0000}"/>
    <cellStyle name="Normal 20 2 2 6 3" xfId="13321" xr:uid="{00000000-0005-0000-0000-0000B16F0000}"/>
    <cellStyle name="Normal 20 2 2 6 3 2" xfId="48539" xr:uid="{00000000-0005-0000-0000-0000B26F0000}"/>
    <cellStyle name="Normal 20 2 2 6 4" xfId="39494" xr:uid="{00000000-0005-0000-0000-0000B36F0000}"/>
    <cellStyle name="Normal 20 2 2 6 5" xfId="25928" xr:uid="{00000000-0005-0000-0000-0000B46F0000}"/>
    <cellStyle name="Normal 20 2 2 7" xfId="5699" xr:uid="{00000000-0005-0000-0000-0000B56F0000}"/>
    <cellStyle name="Normal 20 2 2 7 2" xfId="18329" xr:uid="{00000000-0005-0000-0000-0000B66F0000}"/>
    <cellStyle name="Normal 20 2 2 7 2 2" xfId="53545" xr:uid="{00000000-0005-0000-0000-0000B76F0000}"/>
    <cellStyle name="Normal 20 2 2 7 3" xfId="40948" xr:uid="{00000000-0005-0000-0000-0000B86F0000}"/>
    <cellStyle name="Normal 20 2 2 7 4" xfId="30934" xr:uid="{00000000-0005-0000-0000-0000B96F0000}"/>
    <cellStyle name="Normal 20 2 2 8" xfId="7158" xr:uid="{00000000-0005-0000-0000-0000BA6F0000}"/>
    <cellStyle name="Normal 20 2 2 8 2" xfId="19783" xr:uid="{00000000-0005-0000-0000-0000BB6F0000}"/>
    <cellStyle name="Normal 20 2 2 8 2 2" xfId="54999" xr:uid="{00000000-0005-0000-0000-0000BC6F0000}"/>
    <cellStyle name="Normal 20 2 2 8 3" xfId="42402" xr:uid="{00000000-0005-0000-0000-0000BD6F0000}"/>
    <cellStyle name="Normal 20 2 2 8 4" xfId="32388" xr:uid="{00000000-0005-0000-0000-0000BE6F0000}"/>
    <cellStyle name="Normal 20 2 2 9" xfId="8939" xr:uid="{00000000-0005-0000-0000-0000BF6F0000}"/>
    <cellStyle name="Normal 20 2 2 9 2" xfId="21559" xr:uid="{00000000-0005-0000-0000-0000C06F0000}"/>
    <cellStyle name="Normal 20 2 2 9 2 2" xfId="56775" xr:uid="{00000000-0005-0000-0000-0000C16F0000}"/>
    <cellStyle name="Normal 20 2 2 9 3" xfId="44178" xr:uid="{00000000-0005-0000-0000-0000C26F0000}"/>
    <cellStyle name="Normal 20 2 2 9 4" xfId="34164" xr:uid="{00000000-0005-0000-0000-0000C36F0000}"/>
    <cellStyle name="Normal 20 2 3" xfId="3075" xr:uid="{00000000-0005-0000-0000-0000C46F0000}"/>
    <cellStyle name="Normal 20 2 3 10" xfId="25446" xr:uid="{00000000-0005-0000-0000-0000C56F0000}"/>
    <cellStyle name="Normal 20 2 3 11" xfId="60981" xr:uid="{00000000-0005-0000-0000-0000C66F0000}"/>
    <cellStyle name="Normal 20 2 3 2" xfId="4878" xr:uid="{00000000-0005-0000-0000-0000C76F0000}"/>
    <cellStyle name="Normal 20 2 3 2 2" xfId="17524" xr:uid="{00000000-0005-0000-0000-0000C86F0000}"/>
    <cellStyle name="Normal 20 2 3 2 2 2" xfId="52740" xr:uid="{00000000-0005-0000-0000-0000C96F0000}"/>
    <cellStyle name="Normal 20 2 3 2 2 3" xfId="30129" xr:uid="{00000000-0005-0000-0000-0000CA6F0000}"/>
    <cellStyle name="Normal 20 2 3 2 3" xfId="13970" xr:uid="{00000000-0005-0000-0000-0000CB6F0000}"/>
    <cellStyle name="Normal 20 2 3 2 3 2" xfId="49188" xr:uid="{00000000-0005-0000-0000-0000CC6F0000}"/>
    <cellStyle name="Normal 20 2 3 2 4" xfId="40143" xr:uid="{00000000-0005-0000-0000-0000CD6F0000}"/>
    <cellStyle name="Normal 20 2 3 2 5" xfId="26577" xr:uid="{00000000-0005-0000-0000-0000CE6F0000}"/>
    <cellStyle name="Normal 20 2 3 3" xfId="6348" xr:uid="{00000000-0005-0000-0000-0000CF6F0000}"/>
    <cellStyle name="Normal 20 2 3 3 2" xfId="18978" xr:uid="{00000000-0005-0000-0000-0000D06F0000}"/>
    <cellStyle name="Normal 20 2 3 3 2 2" xfId="54194" xr:uid="{00000000-0005-0000-0000-0000D16F0000}"/>
    <cellStyle name="Normal 20 2 3 3 3" xfId="41597" xr:uid="{00000000-0005-0000-0000-0000D26F0000}"/>
    <cellStyle name="Normal 20 2 3 3 4" xfId="31583" xr:uid="{00000000-0005-0000-0000-0000D36F0000}"/>
    <cellStyle name="Normal 20 2 3 4" xfId="7807" xr:uid="{00000000-0005-0000-0000-0000D46F0000}"/>
    <cellStyle name="Normal 20 2 3 4 2" xfId="20432" xr:uid="{00000000-0005-0000-0000-0000D56F0000}"/>
    <cellStyle name="Normal 20 2 3 4 2 2" xfId="55648" xr:uid="{00000000-0005-0000-0000-0000D66F0000}"/>
    <cellStyle name="Normal 20 2 3 4 3" xfId="43051" xr:uid="{00000000-0005-0000-0000-0000D76F0000}"/>
    <cellStyle name="Normal 20 2 3 4 4" xfId="33037" xr:uid="{00000000-0005-0000-0000-0000D86F0000}"/>
    <cellStyle name="Normal 20 2 3 5" xfId="9588" xr:uid="{00000000-0005-0000-0000-0000D96F0000}"/>
    <cellStyle name="Normal 20 2 3 5 2" xfId="22208" xr:uid="{00000000-0005-0000-0000-0000DA6F0000}"/>
    <cellStyle name="Normal 20 2 3 5 2 2" xfId="57424" xr:uid="{00000000-0005-0000-0000-0000DB6F0000}"/>
    <cellStyle name="Normal 20 2 3 5 3" xfId="44827" xr:uid="{00000000-0005-0000-0000-0000DC6F0000}"/>
    <cellStyle name="Normal 20 2 3 5 4" xfId="34813" xr:uid="{00000000-0005-0000-0000-0000DD6F0000}"/>
    <cellStyle name="Normal 20 2 3 6" xfId="11381" xr:uid="{00000000-0005-0000-0000-0000DE6F0000}"/>
    <cellStyle name="Normal 20 2 3 6 2" xfId="23984" xr:uid="{00000000-0005-0000-0000-0000DF6F0000}"/>
    <cellStyle name="Normal 20 2 3 6 2 2" xfId="59200" xr:uid="{00000000-0005-0000-0000-0000E06F0000}"/>
    <cellStyle name="Normal 20 2 3 6 3" xfId="46603" xr:uid="{00000000-0005-0000-0000-0000E16F0000}"/>
    <cellStyle name="Normal 20 2 3 6 4" xfId="36589" xr:uid="{00000000-0005-0000-0000-0000E26F0000}"/>
    <cellStyle name="Normal 20 2 3 7" xfId="15748" xr:uid="{00000000-0005-0000-0000-0000E36F0000}"/>
    <cellStyle name="Normal 20 2 3 7 2" xfId="50964" xr:uid="{00000000-0005-0000-0000-0000E46F0000}"/>
    <cellStyle name="Normal 20 2 3 7 3" xfId="28353" xr:uid="{00000000-0005-0000-0000-0000E56F0000}"/>
    <cellStyle name="Normal 20 2 3 8" xfId="12839" xr:uid="{00000000-0005-0000-0000-0000E66F0000}"/>
    <cellStyle name="Normal 20 2 3 8 2" xfId="48057" xr:uid="{00000000-0005-0000-0000-0000E76F0000}"/>
    <cellStyle name="Normal 20 2 3 9" xfId="38367" xr:uid="{00000000-0005-0000-0000-0000E86F0000}"/>
    <cellStyle name="Normal 20 2 4" xfId="2902" xr:uid="{00000000-0005-0000-0000-0000E96F0000}"/>
    <cellStyle name="Normal 20 2 4 10" xfId="25287" xr:uid="{00000000-0005-0000-0000-0000EA6F0000}"/>
    <cellStyle name="Normal 20 2 4 11" xfId="60822" xr:uid="{00000000-0005-0000-0000-0000EB6F0000}"/>
    <cellStyle name="Normal 20 2 4 2" xfId="4719" xr:uid="{00000000-0005-0000-0000-0000EC6F0000}"/>
    <cellStyle name="Normal 20 2 4 2 2" xfId="17365" xr:uid="{00000000-0005-0000-0000-0000ED6F0000}"/>
    <cellStyle name="Normal 20 2 4 2 2 2" xfId="52581" xr:uid="{00000000-0005-0000-0000-0000EE6F0000}"/>
    <cellStyle name="Normal 20 2 4 2 2 3" xfId="29970" xr:uid="{00000000-0005-0000-0000-0000EF6F0000}"/>
    <cellStyle name="Normal 20 2 4 2 3" xfId="13811" xr:uid="{00000000-0005-0000-0000-0000F06F0000}"/>
    <cellStyle name="Normal 20 2 4 2 3 2" xfId="49029" xr:uid="{00000000-0005-0000-0000-0000F16F0000}"/>
    <cellStyle name="Normal 20 2 4 2 4" xfId="39984" xr:uid="{00000000-0005-0000-0000-0000F26F0000}"/>
    <cellStyle name="Normal 20 2 4 2 5" xfId="26418" xr:uid="{00000000-0005-0000-0000-0000F36F0000}"/>
    <cellStyle name="Normal 20 2 4 3" xfId="6189" xr:uid="{00000000-0005-0000-0000-0000F46F0000}"/>
    <cellStyle name="Normal 20 2 4 3 2" xfId="18819" xr:uid="{00000000-0005-0000-0000-0000F56F0000}"/>
    <cellStyle name="Normal 20 2 4 3 2 2" xfId="54035" xr:uid="{00000000-0005-0000-0000-0000F66F0000}"/>
    <cellStyle name="Normal 20 2 4 3 3" xfId="41438" xr:uid="{00000000-0005-0000-0000-0000F76F0000}"/>
    <cellStyle name="Normal 20 2 4 3 4" xfId="31424" xr:uid="{00000000-0005-0000-0000-0000F86F0000}"/>
    <cellStyle name="Normal 20 2 4 4" xfId="7648" xr:uid="{00000000-0005-0000-0000-0000F96F0000}"/>
    <cellStyle name="Normal 20 2 4 4 2" xfId="20273" xr:uid="{00000000-0005-0000-0000-0000FA6F0000}"/>
    <cellStyle name="Normal 20 2 4 4 2 2" xfId="55489" xr:uid="{00000000-0005-0000-0000-0000FB6F0000}"/>
    <cellStyle name="Normal 20 2 4 4 3" xfId="42892" xr:uid="{00000000-0005-0000-0000-0000FC6F0000}"/>
    <cellStyle name="Normal 20 2 4 4 4" xfId="32878" xr:uid="{00000000-0005-0000-0000-0000FD6F0000}"/>
    <cellStyle name="Normal 20 2 4 5" xfId="9429" xr:uid="{00000000-0005-0000-0000-0000FE6F0000}"/>
    <cellStyle name="Normal 20 2 4 5 2" xfId="22049" xr:uid="{00000000-0005-0000-0000-0000FF6F0000}"/>
    <cellStyle name="Normal 20 2 4 5 2 2" xfId="57265" xr:uid="{00000000-0005-0000-0000-000000700000}"/>
    <cellStyle name="Normal 20 2 4 5 3" xfId="44668" xr:uid="{00000000-0005-0000-0000-000001700000}"/>
    <cellStyle name="Normal 20 2 4 5 4" xfId="34654" xr:uid="{00000000-0005-0000-0000-000002700000}"/>
    <cellStyle name="Normal 20 2 4 6" xfId="11222" xr:uid="{00000000-0005-0000-0000-000003700000}"/>
    <cellStyle name="Normal 20 2 4 6 2" xfId="23825" xr:uid="{00000000-0005-0000-0000-000004700000}"/>
    <cellStyle name="Normal 20 2 4 6 2 2" xfId="59041" xr:uid="{00000000-0005-0000-0000-000005700000}"/>
    <cellStyle name="Normal 20 2 4 6 3" xfId="46444" xr:uid="{00000000-0005-0000-0000-000006700000}"/>
    <cellStyle name="Normal 20 2 4 6 4" xfId="36430" xr:uid="{00000000-0005-0000-0000-000007700000}"/>
    <cellStyle name="Normal 20 2 4 7" xfId="15589" xr:uid="{00000000-0005-0000-0000-000008700000}"/>
    <cellStyle name="Normal 20 2 4 7 2" xfId="50805" xr:uid="{00000000-0005-0000-0000-000009700000}"/>
    <cellStyle name="Normal 20 2 4 7 3" xfId="28194" xr:uid="{00000000-0005-0000-0000-00000A700000}"/>
    <cellStyle name="Normal 20 2 4 8" xfId="12680" xr:uid="{00000000-0005-0000-0000-00000B700000}"/>
    <cellStyle name="Normal 20 2 4 8 2" xfId="47898" xr:uid="{00000000-0005-0000-0000-00000C700000}"/>
    <cellStyle name="Normal 20 2 4 9" xfId="38208" xr:uid="{00000000-0005-0000-0000-00000D700000}"/>
    <cellStyle name="Normal 20 2 5" xfId="3410" xr:uid="{00000000-0005-0000-0000-00000E700000}"/>
    <cellStyle name="Normal 20 2 5 10" xfId="26905" xr:uid="{00000000-0005-0000-0000-00000F700000}"/>
    <cellStyle name="Normal 20 2 5 11" xfId="61309" xr:uid="{00000000-0005-0000-0000-000010700000}"/>
    <cellStyle name="Normal 20 2 5 2" xfId="5206" xr:uid="{00000000-0005-0000-0000-000011700000}"/>
    <cellStyle name="Normal 20 2 5 2 2" xfId="17852" xr:uid="{00000000-0005-0000-0000-000012700000}"/>
    <cellStyle name="Normal 20 2 5 2 2 2" xfId="53068" xr:uid="{00000000-0005-0000-0000-000013700000}"/>
    <cellStyle name="Normal 20 2 5 2 3" xfId="40471" xr:uid="{00000000-0005-0000-0000-000014700000}"/>
    <cellStyle name="Normal 20 2 5 2 4" xfId="30457" xr:uid="{00000000-0005-0000-0000-000015700000}"/>
    <cellStyle name="Normal 20 2 5 3" xfId="6676" xr:uid="{00000000-0005-0000-0000-000016700000}"/>
    <cellStyle name="Normal 20 2 5 3 2" xfId="19306" xr:uid="{00000000-0005-0000-0000-000017700000}"/>
    <cellStyle name="Normal 20 2 5 3 2 2" xfId="54522" xr:uid="{00000000-0005-0000-0000-000018700000}"/>
    <cellStyle name="Normal 20 2 5 3 3" xfId="41925" xr:uid="{00000000-0005-0000-0000-000019700000}"/>
    <cellStyle name="Normal 20 2 5 3 4" xfId="31911" xr:uid="{00000000-0005-0000-0000-00001A700000}"/>
    <cellStyle name="Normal 20 2 5 4" xfId="8135" xr:uid="{00000000-0005-0000-0000-00001B700000}"/>
    <cellStyle name="Normal 20 2 5 4 2" xfId="20760" xr:uid="{00000000-0005-0000-0000-00001C700000}"/>
    <cellStyle name="Normal 20 2 5 4 2 2" xfId="55976" xr:uid="{00000000-0005-0000-0000-00001D700000}"/>
    <cellStyle name="Normal 20 2 5 4 3" xfId="43379" xr:uid="{00000000-0005-0000-0000-00001E700000}"/>
    <cellStyle name="Normal 20 2 5 4 4" xfId="33365" xr:uid="{00000000-0005-0000-0000-00001F700000}"/>
    <cellStyle name="Normal 20 2 5 5" xfId="9916" xr:uid="{00000000-0005-0000-0000-000020700000}"/>
    <cellStyle name="Normal 20 2 5 5 2" xfId="22536" xr:uid="{00000000-0005-0000-0000-000021700000}"/>
    <cellStyle name="Normal 20 2 5 5 2 2" xfId="57752" xr:uid="{00000000-0005-0000-0000-000022700000}"/>
    <cellStyle name="Normal 20 2 5 5 3" xfId="45155" xr:uid="{00000000-0005-0000-0000-000023700000}"/>
    <cellStyle name="Normal 20 2 5 5 4" xfId="35141" xr:uid="{00000000-0005-0000-0000-000024700000}"/>
    <cellStyle name="Normal 20 2 5 6" xfId="11709" xr:uid="{00000000-0005-0000-0000-000025700000}"/>
    <cellStyle name="Normal 20 2 5 6 2" xfId="24312" xr:uid="{00000000-0005-0000-0000-000026700000}"/>
    <cellStyle name="Normal 20 2 5 6 2 2" xfId="59528" xr:uid="{00000000-0005-0000-0000-000027700000}"/>
    <cellStyle name="Normal 20 2 5 6 3" xfId="46931" xr:uid="{00000000-0005-0000-0000-000028700000}"/>
    <cellStyle name="Normal 20 2 5 6 4" xfId="36917" xr:uid="{00000000-0005-0000-0000-000029700000}"/>
    <cellStyle name="Normal 20 2 5 7" xfId="16076" xr:uid="{00000000-0005-0000-0000-00002A700000}"/>
    <cellStyle name="Normal 20 2 5 7 2" xfId="51292" xr:uid="{00000000-0005-0000-0000-00002B700000}"/>
    <cellStyle name="Normal 20 2 5 7 3" xfId="28681" xr:uid="{00000000-0005-0000-0000-00002C700000}"/>
    <cellStyle name="Normal 20 2 5 8" xfId="14298" xr:uid="{00000000-0005-0000-0000-00002D700000}"/>
    <cellStyle name="Normal 20 2 5 8 2" xfId="49516" xr:uid="{00000000-0005-0000-0000-00002E700000}"/>
    <cellStyle name="Normal 20 2 5 9" xfId="38695" xr:uid="{00000000-0005-0000-0000-00002F700000}"/>
    <cellStyle name="Normal 20 2 6" xfId="2571" xr:uid="{00000000-0005-0000-0000-000030700000}"/>
    <cellStyle name="Normal 20 2 6 10" xfId="26096" xr:uid="{00000000-0005-0000-0000-000031700000}"/>
    <cellStyle name="Normal 20 2 6 11" xfId="60500" xr:uid="{00000000-0005-0000-0000-000032700000}"/>
    <cellStyle name="Normal 20 2 6 2" xfId="4397" xr:uid="{00000000-0005-0000-0000-000033700000}"/>
    <cellStyle name="Normal 20 2 6 2 2" xfId="17043" xr:uid="{00000000-0005-0000-0000-000034700000}"/>
    <cellStyle name="Normal 20 2 6 2 2 2" xfId="52259" xr:uid="{00000000-0005-0000-0000-000035700000}"/>
    <cellStyle name="Normal 20 2 6 2 3" xfId="39662" xr:uid="{00000000-0005-0000-0000-000036700000}"/>
    <cellStyle name="Normal 20 2 6 2 4" xfId="29648" xr:uid="{00000000-0005-0000-0000-000037700000}"/>
    <cellStyle name="Normal 20 2 6 3" xfId="5867" xr:uid="{00000000-0005-0000-0000-000038700000}"/>
    <cellStyle name="Normal 20 2 6 3 2" xfId="18497" xr:uid="{00000000-0005-0000-0000-000039700000}"/>
    <cellStyle name="Normal 20 2 6 3 2 2" xfId="53713" xr:uid="{00000000-0005-0000-0000-00003A700000}"/>
    <cellStyle name="Normal 20 2 6 3 3" xfId="41116" xr:uid="{00000000-0005-0000-0000-00003B700000}"/>
    <cellStyle name="Normal 20 2 6 3 4" xfId="31102" xr:uid="{00000000-0005-0000-0000-00003C700000}"/>
    <cellStyle name="Normal 20 2 6 4" xfId="7326" xr:uid="{00000000-0005-0000-0000-00003D700000}"/>
    <cellStyle name="Normal 20 2 6 4 2" xfId="19951" xr:uid="{00000000-0005-0000-0000-00003E700000}"/>
    <cellStyle name="Normal 20 2 6 4 2 2" xfId="55167" xr:uid="{00000000-0005-0000-0000-00003F700000}"/>
    <cellStyle name="Normal 20 2 6 4 3" xfId="42570" xr:uid="{00000000-0005-0000-0000-000040700000}"/>
    <cellStyle name="Normal 20 2 6 4 4" xfId="32556" xr:uid="{00000000-0005-0000-0000-000041700000}"/>
    <cellStyle name="Normal 20 2 6 5" xfId="9107" xr:uid="{00000000-0005-0000-0000-000042700000}"/>
    <cellStyle name="Normal 20 2 6 5 2" xfId="21727" xr:uid="{00000000-0005-0000-0000-000043700000}"/>
    <cellStyle name="Normal 20 2 6 5 2 2" xfId="56943" xr:uid="{00000000-0005-0000-0000-000044700000}"/>
    <cellStyle name="Normal 20 2 6 5 3" xfId="44346" xr:uid="{00000000-0005-0000-0000-000045700000}"/>
    <cellStyle name="Normal 20 2 6 5 4" xfId="34332" xr:uid="{00000000-0005-0000-0000-000046700000}"/>
    <cellStyle name="Normal 20 2 6 6" xfId="10900" xr:uid="{00000000-0005-0000-0000-000047700000}"/>
    <cellStyle name="Normal 20 2 6 6 2" xfId="23503" xr:uid="{00000000-0005-0000-0000-000048700000}"/>
    <cellStyle name="Normal 20 2 6 6 2 2" xfId="58719" xr:uid="{00000000-0005-0000-0000-000049700000}"/>
    <cellStyle name="Normal 20 2 6 6 3" xfId="46122" xr:uid="{00000000-0005-0000-0000-00004A700000}"/>
    <cellStyle name="Normal 20 2 6 6 4" xfId="36108" xr:uid="{00000000-0005-0000-0000-00004B700000}"/>
    <cellStyle name="Normal 20 2 6 7" xfId="15267" xr:uid="{00000000-0005-0000-0000-00004C700000}"/>
    <cellStyle name="Normal 20 2 6 7 2" xfId="50483" xr:uid="{00000000-0005-0000-0000-00004D700000}"/>
    <cellStyle name="Normal 20 2 6 7 3" xfId="27872" xr:uid="{00000000-0005-0000-0000-00004E700000}"/>
    <cellStyle name="Normal 20 2 6 8" xfId="13489" xr:uid="{00000000-0005-0000-0000-00004F700000}"/>
    <cellStyle name="Normal 20 2 6 8 2" xfId="48707" xr:uid="{00000000-0005-0000-0000-000050700000}"/>
    <cellStyle name="Normal 20 2 6 9" xfId="37886" xr:uid="{00000000-0005-0000-0000-000051700000}"/>
    <cellStyle name="Normal 20 2 7" xfId="3734" xr:uid="{00000000-0005-0000-0000-000052700000}"/>
    <cellStyle name="Normal 20 2 7 2" xfId="8458" xr:uid="{00000000-0005-0000-0000-000053700000}"/>
    <cellStyle name="Normal 20 2 7 2 2" xfId="21083" xr:uid="{00000000-0005-0000-0000-000054700000}"/>
    <cellStyle name="Normal 20 2 7 2 2 2" xfId="56299" xr:uid="{00000000-0005-0000-0000-000055700000}"/>
    <cellStyle name="Normal 20 2 7 2 3" xfId="43702" xr:uid="{00000000-0005-0000-0000-000056700000}"/>
    <cellStyle name="Normal 20 2 7 2 4" xfId="33688" xr:uid="{00000000-0005-0000-0000-000057700000}"/>
    <cellStyle name="Normal 20 2 7 3" xfId="10239" xr:uid="{00000000-0005-0000-0000-000058700000}"/>
    <cellStyle name="Normal 20 2 7 3 2" xfId="22859" xr:uid="{00000000-0005-0000-0000-000059700000}"/>
    <cellStyle name="Normal 20 2 7 3 2 2" xfId="58075" xr:uid="{00000000-0005-0000-0000-00005A700000}"/>
    <cellStyle name="Normal 20 2 7 3 3" xfId="45478" xr:uid="{00000000-0005-0000-0000-00005B700000}"/>
    <cellStyle name="Normal 20 2 7 3 4" xfId="35464" xr:uid="{00000000-0005-0000-0000-00005C700000}"/>
    <cellStyle name="Normal 20 2 7 4" xfId="12034" xr:uid="{00000000-0005-0000-0000-00005D700000}"/>
    <cellStyle name="Normal 20 2 7 4 2" xfId="24635" xr:uid="{00000000-0005-0000-0000-00005E700000}"/>
    <cellStyle name="Normal 20 2 7 4 2 2" xfId="59851" xr:uid="{00000000-0005-0000-0000-00005F700000}"/>
    <cellStyle name="Normal 20 2 7 4 3" xfId="47254" xr:uid="{00000000-0005-0000-0000-000060700000}"/>
    <cellStyle name="Normal 20 2 7 4 4" xfId="37240" xr:uid="{00000000-0005-0000-0000-000061700000}"/>
    <cellStyle name="Normal 20 2 7 5" xfId="16399" xr:uid="{00000000-0005-0000-0000-000062700000}"/>
    <cellStyle name="Normal 20 2 7 5 2" xfId="51615" xr:uid="{00000000-0005-0000-0000-000063700000}"/>
    <cellStyle name="Normal 20 2 7 5 3" xfId="29004" xr:uid="{00000000-0005-0000-0000-000064700000}"/>
    <cellStyle name="Normal 20 2 7 6" xfId="14621" xr:uid="{00000000-0005-0000-0000-000065700000}"/>
    <cellStyle name="Normal 20 2 7 6 2" xfId="49839" xr:uid="{00000000-0005-0000-0000-000066700000}"/>
    <cellStyle name="Normal 20 2 7 7" xfId="39018" xr:uid="{00000000-0005-0000-0000-000067700000}"/>
    <cellStyle name="Normal 20 2 7 8" xfId="27228" xr:uid="{00000000-0005-0000-0000-000068700000}"/>
    <cellStyle name="Normal 20 2 8" xfId="4072" xr:uid="{00000000-0005-0000-0000-000069700000}"/>
    <cellStyle name="Normal 20 2 8 2" xfId="16721" xr:uid="{00000000-0005-0000-0000-00006A700000}"/>
    <cellStyle name="Normal 20 2 8 2 2" xfId="51937" xr:uid="{00000000-0005-0000-0000-00006B700000}"/>
    <cellStyle name="Normal 20 2 8 2 3" xfId="29326" xr:uid="{00000000-0005-0000-0000-00006C700000}"/>
    <cellStyle name="Normal 20 2 8 3" xfId="13167" xr:uid="{00000000-0005-0000-0000-00006D700000}"/>
    <cellStyle name="Normal 20 2 8 3 2" xfId="48385" xr:uid="{00000000-0005-0000-0000-00006E700000}"/>
    <cellStyle name="Normal 20 2 8 4" xfId="39340" xr:uid="{00000000-0005-0000-0000-00006F700000}"/>
    <cellStyle name="Normal 20 2 8 5" xfId="25774" xr:uid="{00000000-0005-0000-0000-000070700000}"/>
    <cellStyle name="Normal 20 2 9" xfId="5545" xr:uid="{00000000-0005-0000-0000-000071700000}"/>
    <cellStyle name="Normal 20 2 9 2" xfId="18175" xr:uid="{00000000-0005-0000-0000-000072700000}"/>
    <cellStyle name="Normal 20 2 9 2 2" xfId="53391" xr:uid="{00000000-0005-0000-0000-000073700000}"/>
    <cellStyle name="Normal 20 2 9 3" xfId="40794" xr:uid="{00000000-0005-0000-0000-000074700000}"/>
    <cellStyle name="Normal 20 2 9 4" xfId="30780" xr:uid="{00000000-0005-0000-0000-000075700000}"/>
    <cellStyle name="Normal 20 3" xfId="1214" xr:uid="{00000000-0005-0000-0000-000076700000}"/>
    <cellStyle name="Normal 20 3 10" xfId="10604" xr:uid="{00000000-0005-0000-0000-000077700000}"/>
    <cellStyle name="Normal 20 3 10 2" xfId="23215" xr:uid="{00000000-0005-0000-0000-000078700000}"/>
    <cellStyle name="Normal 20 3 10 2 2" xfId="58431" xr:uid="{00000000-0005-0000-0000-000079700000}"/>
    <cellStyle name="Normal 20 3 10 3" xfId="45834" xr:uid="{00000000-0005-0000-0000-00007A700000}"/>
    <cellStyle name="Normal 20 3 10 4" xfId="35820" xr:uid="{00000000-0005-0000-0000-00007B700000}"/>
    <cellStyle name="Normal 20 3 11" xfId="15025" xr:uid="{00000000-0005-0000-0000-00007C700000}"/>
    <cellStyle name="Normal 20 3 11 2" xfId="50241" xr:uid="{00000000-0005-0000-0000-00007D700000}"/>
    <cellStyle name="Normal 20 3 11 3" xfId="27630" xr:uid="{00000000-0005-0000-0000-00007E700000}"/>
    <cellStyle name="Normal 20 3 12" xfId="12438" xr:uid="{00000000-0005-0000-0000-00007F700000}"/>
    <cellStyle name="Normal 20 3 12 2" xfId="47656" xr:uid="{00000000-0005-0000-0000-000080700000}"/>
    <cellStyle name="Normal 20 3 13" xfId="37644" xr:uid="{00000000-0005-0000-0000-000081700000}"/>
    <cellStyle name="Normal 20 3 14" xfId="25045" xr:uid="{00000000-0005-0000-0000-000082700000}"/>
    <cellStyle name="Normal 20 3 15" xfId="60258" xr:uid="{00000000-0005-0000-0000-000083700000}"/>
    <cellStyle name="Normal 20 3 2" xfId="3161" xr:uid="{00000000-0005-0000-0000-000084700000}"/>
    <cellStyle name="Normal 20 3 2 10" xfId="25529" xr:uid="{00000000-0005-0000-0000-000085700000}"/>
    <cellStyle name="Normal 20 3 2 11" xfId="61064" xr:uid="{00000000-0005-0000-0000-000086700000}"/>
    <cellStyle name="Normal 20 3 2 2" xfId="4961" xr:uid="{00000000-0005-0000-0000-000087700000}"/>
    <cellStyle name="Normal 20 3 2 2 2" xfId="17607" xr:uid="{00000000-0005-0000-0000-000088700000}"/>
    <cellStyle name="Normal 20 3 2 2 2 2" xfId="52823" xr:uid="{00000000-0005-0000-0000-000089700000}"/>
    <cellStyle name="Normal 20 3 2 2 2 3" xfId="30212" xr:uid="{00000000-0005-0000-0000-00008A700000}"/>
    <cellStyle name="Normal 20 3 2 2 3" xfId="14053" xr:uid="{00000000-0005-0000-0000-00008B700000}"/>
    <cellStyle name="Normal 20 3 2 2 3 2" xfId="49271" xr:uid="{00000000-0005-0000-0000-00008C700000}"/>
    <cellStyle name="Normal 20 3 2 2 4" xfId="40226" xr:uid="{00000000-0005-0000-0000-00008D700000}"/>
    <cellStyle name="Normal 20 3 2 2 5" xfId="26660" xr:uid="{00000000-0005-0000-0000-00008E700000}"/>
    <cellStyle name="Normal 20 3 2 3" xfId="6431" xr:uid="{00000000-0005-0000-0000-00008F700000}"/>
    <cellStyle name="Normal 20 3 2 3 2" xfId="19061" xr:uid="{00000000-0005-0000-0000-000090700000}"/>
    <cellStyle name="Normal 20 3 2 3 2 2" xfId="54277" xr:uid="{00000000-0005-0000-0000-000091700000}"/>
    <cellStyle name="Normal 20 3 2 3 3" xfId="41680" xr:uid="{00000000-0005-0000-0000-000092700000}"/>
    <cellStyle name="Normal 20 3 2 3 4" xfId="31666" xr:uid="{00000000-0005-0000-0000-000093700000}"/>
    <cellStyle name="Normal 20 3 2 4" xfId="7890" xr:uid="{00000000-0005-0000-0000-000094700000}"/>
    <cellStyle name="Normal 20 3 2 4 2" xfId="20515" xr:uid="{00000000-0005-0000-0000-000095700000}"/>
    <cellStyle name="Normal 20 3 2 4 2 2" xfId="55731" xr:uid="{00000000-0005-0000-0000-000096700000}"/>
    <cellStyle name="Normal 20 3 2 4 3" xfId="43134" xr:uid="{00000000-0005-0000-0000-000097700000}"/>
    <cellStyle name="Normal 20 3 2 4 4" xfId="33120" xr:uid="{00000000-0005-0000-0000-000098700000}"/>
    <cellStyle name="Normal 20 3 2 5" xfId="9671" xr:uid="{00000000-0005-0000-0000-000099700000}"/>
    <cellStyle name="Normal 20 3 2 5 2" xfId="22291" xr:uid="{00000000-0005-0000-0000-00009A700000}"/>
    <cellStyle name="Normal 20 3 2 5 2 2" xfId="57507" xr:uid="{00000000-0005-0000-0000-00009B700000}"/>
    <cellStyle name="Normal 20 3 2 5 3" xfId="44910" xr:uid="{00000000-0005-0000-0000-00009C700000}"/>
    <cellStyle name="Normal 20 3 2 5 4" xfId="34896" xr:uid="{00000000-0005-0000-0000-00009D700000}"/>
    <cellStyle name="Normal 20 3 2 6" xfId="11464" xr:uid="{00000000-0005-0000-0000-00009E700000}"/>
    <cellStyle name="Normal 20 3 2 6 2" xfId="24067" xr:uid="{00000000-0005-0000-0000-00009F700000}"/>
    <cellStyle name="Normal 20 3 2 6 2 2" xfId="59283" xr:uid="{00000000-0005-0000-0000-0000A0700000}"/>
    <cellStyle name="Normal 20 3 2 6 3" xfId="46686" xr:uid="{00000000-0005-0000-0000-0000A1700000}"/>
    <cellStyle name="Normal 20 3 2 6 4" xfId="36672" xr:uid="{00000000-0005-0000-0000-0000A2700000}"/>
    <cellStyle name="Normal 20 3 2 7" xfId="15831" xr:uid="{00000000-0005-0000-0000-0000A3700000}"/>
    <cellStyle name="Normal 20 3 2 7 2" xfId="51047" xr:uid="{00000000-0005-0000-0000-0000A4700000}"/>
    <cellStyle name="Normal 20 3 2 7 3" xfId="28436" xr:uid="{00000000-0005-0000-0000-0000A5700000}"/>
    <cellStyle name="Normal 20 3 2 8" xfId="12922" xr:uid="{00000000-0005-0000-0000-0000A6700000}"/>
    <cellStyle name="Normal 20 3 2 8 2" xfId="48140" xr:uid="{00000000-0005-0000-0000-0000A7700000}"/>
    <cellStyle name="Normal 20 3 2 9" xfId="38450" xr:uid="{00000000-0005-0000-0000-0000A8700000}"/>
    <cellStyle name="Normal 20 3 3" xfId="3490" xr:uid="{00000000-0005-0000-0000-0000A9700000}"/>
    <cellStyle name="Normal 20 3 3 10" xfId="26985" xr:uid="{00000000-0005-0000-0000-0000AA700000}"/>
    <cellStyle name="Normal 20 3 3 11" xfId="61389" xr:uid="{00000000-0005-0000-0000-0000AB700000}"/>
    <cellStyle name="Normal 20 3 3 2" xfId="5286" xr:uid="{00000000-0005-0000-0000-0000AC700000}"/>
    <cellStyle name="Normal 20 3 3 2 2" xfId="17932" xr:uid="{00000000-0005-0000-0000-0000AD700000}"/>
    <cellStyle name="Normal 20 3 3 2 2 2" xfId="53148" xr:uid="{00000000-0005-0000-0000-0000AE700000}"/>
    <cellStyle name="Normal 20 3 3 2 3" xfId="40551" xr:uid="{00000000-0005-0000-0000-0000AF700000}"/>
    <cellStyle name="Normal 20 3 3 2 4" xfId="30537" xr:uid="{00000000-0005-0000-0000-0000B0700000}"/>
    <cellStyle name="Normal 20 3 3 3" xfId="6756" xr:uid="{00000000-0005-0000-0000-0000B1700000}"/>
    <cellStyle name="Normal 20 3 3 3 2" xfId="19386" xr:uid="{00000000-0005-0000-0000-0000B2700000}"/>
    <cellStyle name="Normal 20 3 3 3 2 2" xfId="54602" xr:uid="{00000000-0005-0000-0000-0000B3700000}"/>
    <cellStyle name="Normal 20 3 3 3 3" xfId="42005" xr:uid="{00000000-0005-0000-0000-0000B4700000}"/>
    <cellStyle name="Normal 20 3 3 3 4" xfId="31991" xr:uid="{00000000-0005-0000-0000-0000B5700000}"/>
    <cellStyle name="Normal 20 3 3 4" xfId="8215" xr:uid="{00000000-0005-0000-0000-0000B6700000}"/>
    <cellStyle name="Normal 20 3 3 4 2" xfId="20840" xr:uid="{00000000-0005-0000-0000-0000B7700000}"/>
    <cellStyle name="Normal 20 3 3 4 2 2" xfId="56056" xr:uid="{00000000-0005-0000-0000-0000B8700000}"/>
    <cellStyle name="Normal 20 3 3 4 3" xfId="43459" xr:uid="{00000000-0005-0000-0000-0000B9700000}"/>
    <cellStyle name="Normal 20 3 3 4 4" xfId="33445" xr:uid="{00000000-0005-0000-0000-0000BA700000}"/>
    <cellStyle name="Normal 20 3 3 5" xfId="9996" xr:uid="{00000000-0005-0000-0000-0000BB700000}"/>
    <cellStyle name="Normal 20 3 3 5 2" xfId="22616" xr:uid="{00000000-0005-0000-0000-0000BC700000}"/>
    <cellStyle name="Normal 20 3 3 5 2 2" xfId="57832" xr:uid="{00000000-0005-0000-0000-0000BD700000}"/>
    <cellStyle name="Normal 20 3 3 5 3" xfId="45235" xr:uid="{00000000-0005-0000-0000-0000BE700000}"/>
    <cellStyle name="Normal 20 3 3 5 4" xfId="35221" xr:uid="{00000000-0005-0000-0000-0000BF700000}"/>
    <cellStyle name="Normal 20 3 3 6" xfId="11789" xr:uid="{00000000-0005-0000-0000-0000C0700000}"/>
    <cellStyle name="Normal 20 3 3 6 2" xfId="24392" xr:uid="{00000000-0005-0000-0000-0000C1700000}"/>
    <cellStyle name="Normal 20 3 3 6 2 2" xfId="59608" xr:uid="{00000000-0005-0000-0000-0000C2700000}"/>
    <cellStyle name="Normal 20 3 3 6 3" xfId="47011" xr:uid="{00000000-0005-0000-0000-0000C3700000}"/>
    <cellStyle name="Normal 20 3 3 6 4" xfId="36997" xr:uid="{00000000-0005-0000-0000-0000C4700000}"/>
    <cellStyle name="Normal 20 3 3 7" xfId="16156" xr:uid="{00000000-0005-0000-0000-0000C5700000}"/>
    <cellStyle name="Normal 20 3 3 7 2" xfId="51372" xr:uid="{00000000-0005-0000-0000-0000C6700000}"/>
    <cellStyle name="Normal 20 3 3 7 3" xfId="28761" xr:uid="{00000000-0005-0000-0000-0000C7700000}"/>
    <cellStyle name="Normal 20 3 3 8" xfId="14378" xr:uid="{00000000-0005-0000-0000-0000C8700000}"/>
    <cellStyle name="Normal 20 3 3 8 2" xfId="49596" xr:uid="{00000000-0005-0000-0000-0000C9700000}"/>
    <cellStyle name="Normal 20 3 3 9" xfId="38775" xr:uid="{00000000-0005-0000-0000-0000CA700000}"/>
    <cellStyle name="Normal 20 3 4" xfId="2652" xr:uid="{00000000-0005-0000-0000-0000CB700000}"/>
    <cellStyle name="Normal 20 3 4 10" xfId="26176" xr:uid="{00000000-0005-0000-0000-0000CC700000}"/>
    <cellStyle name="Normal 20 3 4 11" xfId="60580" xr:uid="{00000000-0005-0000-0000-0000CD700000}"/>
    <cellStyle name="Normal 20 3 4 2" xfId="4477" xr:uid="{00000000-0005-0000-0000-0000CE700000}"/>
    <cellStyle name="Normal 20 3 4 2 2" xfId="17123" xr:uid="{00000000-0005-0000-0000-0000CF700000}"/>
    <cellStyle name="Normal 20 3 4 2 2 2" xfId="52339" xr:uid="{00000000-0005-0000-0000-0000D0700000}"/>
    <cellStyle name="Normal 20 3 4 2 3" xfId="39742" xr:uid="{00000000-0005-0000-0000-0000D1700000}"/>
    <cellStyle name="Normal 20 3 4 2 4" xfId="29728" xr:uid="{00000000-0005-0000-0000-0000D2700000}"/>
    <cellStyle name="Normal 20 3 4 3" xfId="5947" xr:uid="{00000000-0005-0000-0000-0000D3700000}"/>
    <cellStyle name="Normal 20 3 4 3 2" xfId="18577" xr:uid="{00000000-0005-0000-0000-0000D4700000}"/>
    <cellStyle name="Normal 20 3 4 3 2 2" xfId="53793" xr:uid="{00000000-0005-0000-0000-0000D5700000}"/>
    <cellStyle name="Normal 20 3 4 3 3" xfId="41196" xr:uid="{00000000-0005-0000-0000-0000D6700000}"/>
    <cellStyle name="Normal 20 3 4 3 4" xfId="31182" xr:uid="{00000000-0005-0000-0000-0000D7700000}"/>
    <cellStyle name="Normal 20 3 4 4" xfId="7406" xr:uid="{00000000-0005-0000-0000-0000D8700000}"/>
    <cellStyle name="Normal 20 3 4 4 2" xfId="20031" xr:uid="{00000000-0005-0000-0000-0000D9700000}"/>
    <cellStyle name="Normal 20 3 4 4 2 2" xfId="55247" xr:uid="{00000000-0005-0000-0000-0000DA700000}"/>
    <cellStyle name="Normal 20 3 4 4 3" xfId="42650" xr:uid="{00000000-0005-0000-0000-0000DB700000}"/>
    <cellStyle name="Normal 20 3 4 4 4" xfId="32636" xr:uid="{00000000-0005-0000-0000-0000DC700000}"/>
    <cellStyle name="Normal 20 3 4 5" xfId="9187" xr:uid="{00000000-0005-0000-0000-0000DD700000}"/>
    <cellStyle name="Normal 20 3 4 5 2" xfId="21807" xr:uid="{00000000-0005-0000-0000-0000DE700000}"/>
    <cellStyle name="Normal 20 3 4 5 2 2" xfId="57023" xr:uid="{00000000-0005-0000-0000-0000DF700000}"/>
    <cellStyle name="Normal 20 3 4 5 3" xfId="44426" xr:uid="{00000000-0005-0000-0000-0000E0700000}"/>
    <cellStyle name="Normal 20 3 4 5 4" xfId="34412" xr:uid="{00000000-0005-0000-0000-0000E1700000}"/>
    <cellStyle name="Normal 20 3 4 6" xfId="10980" xr:uid="{00000000-0005-0000-0000-0000E2700000}"/>
    <cellStyle name="Normal 20 3 4 6 2" xfId="23583" xr:uid="{00000000-0005-0000-0000-0000E3700000}"/>
    <cellStyle name="Normal 20 3 4 6 2 2" xfId="58799" xr:uid="{00000000-0005-0000-0000-0000E4700000}"/>
    <cellStyle name="Normal 20 3 4 6 3" xfId="46202" xr:uid="{00000000-0005-0000-0000-0000E5700000}"/>
    <cellStyle name="Normal 20 3 4 6 4" xfId="36188" xr:uid="{00000000-0005-0000-0000-0000E6700000}"/>
    <cellStyle name="Normal 20 3 4 7" xfId="15347" xr:uid="{00000000-0005-0000-0000-0000E7700000}"/>
    <cellStyle name="Normal 20 3 4 7 2" xfId="50563" xr:uid="{00000000-0005-0000-0000-0000E8700000}"/>
    <cellStyle name="Normal 20 3 4 7 3" xfId="27952" xr:uid="{00000000-0005-0000-0000-0000E9700000}"/>
    <cellStyle name="Normal 20 3 4 8" xfId="13569" xr:uid="{00000000-0005-0000-0000-0000EA700000}"/>
    <cellStyle name="Normal 20 3 4 8 2" xfId="48787" xr:uid="{00000000-0005-0000-0000-0000EB700000}"/>
    <cellStyle name="Normal 20 3 4 9" xfId="37966" xr:uid="{00000000-0005-0000-0000-0000EC700000}"/>
    <cellStyle name="Normal 20 3 5" xfId="3815" xr:uid="{00000000-0005-0000-0000-0000ED700000}"/>
    <cellStyle name="Normal 20 3 5 2" xfId="8538" xr:uid="{00000000-0005-0000-0000-0000EE700000}"/>
    <cellStyle name="Normal 20 3 5 2 2" xfId="21163" xr:uid="{00000000-0005-0000-0000-0000EF700000}"/>
    <cellStyle name="Normal 20 3 5 2 2 2" xfId="56379" xr:uid="{00000000-0005-0000-0000-0000F0700000}"/>
    <cellStyle name="Normal 20 3 5 2 3" xfId="43782" xr:uid="{00000000-0005-0000-0000-0000F1700000}"/>
    <cellStyle name="Normal 20 3 5 2 4" xfId="33768" xr:uid="{00000000-0005-0000-0000-0000F2700000}"/>
    <cellStyle name="Normal 20 3 5 3" xfId="10319" xr:uid="{00000000-0005-0000-0000-0000F3700000}"/>
    <cellStyle name="Normal 20 3 5 3 2" xfId="22939" xr:uid="{00000000-0005-0000-0000-0000F4700000}"/>
    <cellStyle name="Normal 20 3 5 3 2 2" xfId="58155" xr:uid="{00000000-0005-0000-0000-0000F5700000}"/>
    <cellStyle name="Normal 20 3 5 3 3" xfId="45558" xr:uid="{00000000-0005-0000-0000-0000F6700000}"/>
    <cellStyle name="Normal 20 3 5 3 4" xfId="35544" xr:uid="{00000000-0005-0000-0000-0000F7700000}"/>
    <cellStyle name="Normal 20 3 5 4" xfId="12114" xr:uid="{00000000-0005-0000-0000-0000F8700000}"/>
    <cellStyle name="Normal 20 3 5 4 2" xfId="24715" xr:uid="{00000000-0005-0000-0000-0000F9700000}"/>
    <cellStyle name="Normal 20 3 5 4 2 2" xfId="59931" xr:uid="{00000000-0005-0000-0000-0000FA700000}"/>
    <cellStyle name="Normal 20 3 5 4 3" xfId="47334" xr:uid="{00000000-0005-0000-0000-0000FB700000}"/>
    <cellStyle name="Normal 20 3 5 4 4" xfId="37320" xr:uid="{00000000-0005-0000-0000-0000FC700000}"/>
    <cellStyle name="Normal 20 3 5 5" xfId="16479" xr:uid="{00000000-0005-0000-0000-0000FD700000}"/>
    <cellStyle name="Normal 20 3 5 5 2" xfId="51695" xr:uid="{00000000-0005-0000-0000-0000FE700000}"/>
    <cellStyle name="Normal 20 3 5 5 3" xfId="29084" xr:uid="{00000000-0005-0000-0000-0000FF700000}"/>
    <cellStyle name="Normal 20 3 5 6" xfId="14701" xr:uid="{00000000-0005-0000-0000-000000710000}"/>
    <cellStyle name="Normal 20 3 5 6 2" xfId="49919" xr:uid="{00000000-0005-0000-0000-000001710000}"/>
    <cellStyle name="Normal 20 3 5 7" xfId="39098" xr:uid="{00000000-0005-0000-0000-000002710000}"/>
    <cellStyle name="Normal 20 3 5 8" xfId="27308" xr:uid="{00000000-0005-0000-0000-000003710000}"/>
    <cellStyle name="Normal 20 3 6" xfId="4155" xr:uid="{00000000-0005-0000-0000-000004710000}"/>
    <cellStyle name="Normal 20 3 6 2" xfId="16801" xr:uid="{00000000-0005-0000-0000-000005710000}"/>
    <cellStyle name="Normal 20 3 6 2 2" xfId="52017" xr:uid="{00000000-0005-0000-0000-000006710000}"/>
    <cellStyle name="Normal 20 3 6 2 3" xfId="29406" xr:uid="{00000000-0005-0000-0000-000007710000}"/>
    <cellStyle name="Normal 20 3 6 3" xfId="13247" xr:uid="{00000000-0005-0000-0000-000008710000}"/>
    <cellStyle name="Normal 20 3 6 3 2" xfId="48465" xr:uid="{00000000-0005-0000-0000-000009710000}"/>
    <cellStyle name="Normal 20 3 6 4" xfId="39420" xr:uid="{00000000-0005-0000-0000-00000A710000}"/>
    <cellStyle name="Normal 20 3 6 5" xfId="25854" xr:uid="{00000000-0005-0000-0000-00000B710000}"/>
    <cellStyle name="Normal 20 3 7" xfId="5625" xr:uid="{00000000-0005-0000-0000-00000C710000}"/>
    <cellStyle name="Normal 20 3 7 2" xfId="18255" xr:uid="{00000000-0005-0000-0000-00000D710000}"/>
    <cellStyle name="Normal 20 3 7 2 2" xfId="53471" xr:uid="{00000000-0005-0000-0000-00000E710000}"/>
    <cellStyle name="Normal 20 3 7 3" xfId="40874" xr:uid="{00000000-0005-0000-0000-00000F710000}"/>
    <cellStyle name="Normal 20 3 7 4" xfId="30860" xr:uid="{00000000-0005-0000-0000-000010710000}"/>
    <cellStyle name="Normal 20 3 8" xfId="7084" xr:uid="{00000000-0005-0000-0000-000011710000}"/>
    <cellStyle name="Normal 20 3 8 2" xfId="19709" xr:uid="{00000000-0005-0000-0000-000012710000}"/>
    <cellStyle name="Normal 20 3 8 2 2" xfId="54925" xr:uid="{00000000-0005-0000-0000-000013710000}"/>
    <cellStyle name="Normal 20 3 8 3" xfId="42328" xr:uid="{00000000-0005-0000-0000-000014710000}"/>
    <cellStyle name="Normal 20 3 8 4" xfId="32314" xr:uid="{00000000-0005-0000-0000-000015710000}"/>
    <cellStyle name="Normal 20 3 9" xfId="8865" xr:uid="{00000000-0005-0000-0000-000016710000}"/>
    <cellStyle name="Normal 20 3 9 2" xfId="21485" xr:uid="{00000000-0005-0000-0000-000017710000}"/>
    <cellStyle name="Normal 20 3 9 2 2" xfId="56701" xr:uid="{00000000-0005-0000-0000-000018710000}"/>
    <cellStyle name="Normal 20 3 9 3" xfId="44104" xr:uid="{00000000-0005-0000-0000-000019710000}"/>
    <cellStyle name="Normal 20 3 9 4" xfId="34090" xr:uid="{00000000-0005-0000-0000-00001A710000}"/>
    <cellStyle name="Normal 20 4" xfId="2996" xr:uid="{00000000-0005-0000-0000-00001B710000}"/>
    <cellStyle name="Normal 20 4 10" xfId="25370" xr:uid="{00000000-0005-0000-0000-00001C710000}"/>
    <cellStyle name="Normal 20 4 11" xfId="60905" xr:uid="{00000000-0005-0000-0000-00001D710000}"/>
    <cellStyle name="Normal 20 4 2" xfId="4802" xr:uid="{00000000-0005-0000-0000-00001E710000}"/>
    <cellStyle name="Normal 20 4 2 2" xfId="17448" xr:uid="{00000000-0005-0000-0000-00001F710000}"/>
    <cellStyle name="Normal 20 4 2 2 2" xfId="52664" xr:uid="{00000000-0005-0000-0000-000020710000}"/>
    <cellStyle name="Normal 20 4 2 2 3" xfId="30053" xr:uid="{00000000-0005-0000-0000-000021710000}"/>
    <cellStyle name="Normal 20 4 2 3" xfId="13894" xr:uid="{00000000-0005-0000-0000-000022710000}"/>
    <cellStyle name="Normal 20 4 2 3 2" xfId="49112" xr:uid="{00000000-0005-0000-0000-000023710000}"/>
    <cellStyle name="Normal 20 4 2 4" xfId="40067" xr:uid="{00000000-0005-0000-0000-000024710000}"/>
    <cellStyle name="Normal 20 4 2 5" xfId="26501" xr:uid="{00000000-0005-0000-0000-000025710000}"/>
    <cellStyle name="Normal 20 4 3" xfId="6272" xr:uid="{00000000-0005-0000-0000-000026710000}"/>
    <cellStyle name="Normal 20 4 3 2" xfId="18902" xr:uid="{00000000-0005-0000-0000-000027710000}"/>
    <cellStyle name="Normal 20 4 3 2 2" xfId="54118" xr:uid="{00000000-0005-0000-0000-000028710000}"/>
    <cellStyle name="Normal 20 4 3 3" xfId="41521" xr:uid="{00000000-0005-0000-0000-000029710000}"/>
    <cellStyle name="Normal 20 4 3 4" xfId="31507" xr:uid="{00000000-0005-0000-0000-00002A710000}"/>
    <cellStyle name="Normal 20 4 4" xfId="7731" xr:uid="{00000000-0005-0000-0000-00002B710000}"/>
    <cellStyle name="Normal 20 4 4 2" xfId="20356" xr:uid="{00000000-0005-0000-0000-00002C710000}"/>
    <cellStyle name="Normal 20 4 4 2 2" xfId="55572" xr:uid="{00000000-0005-0000-0000-00002D710000}"/>
    <cellStyle name="Normal 20 4 4 3" xfId="42975" xr:uid="{00000000-0005-0000-0000-00002E710000}"/>
    <cellStyle name="Normal 20 4 4 4" xfId="32961" xr:uid="{00000000-0005-0000-0000-00002F710000}"/>
    <cellStyle name="Normal 20 4 5" xfId="9512" xr:uid="{00000000-0005-0000-0000-000030710000}"/>
    <cellStyle name="Normal 20 4 5 2" xfId="22132" xr:uid="{00000000-0005-0000-0000-000031710000}"/>
    <cellStyle name="Normal 20 4 5 2 2" xfId="57348" xr:uid="{00000000-0005-0000-0000-000032710000}"/>
    <cellStyle name="Normal 20 4 5 3" xfId="44751" xr:uid="{00000000-0005-0000-0000-000033710000}"/>
    <cellStyle name="Normal 20 4 5 4" xfId="34737" xr:uid="{00000000-0005-0000-0000-000034710000}"/>
    <cellStyle name="Normal 20 4 6" xfId="11305" xr:uid="{00000000-0005-0000-0000-000035710000}"/>
    <cellStyle name="Normal 20 4 6 2" xfId="23908" xr:uid="{00000000-0005-0000-0000-000036710000}"/>
    <cellStyle name="Normal 20 4 6 2 2" xfId="59124" xr:uid="{00000000-0005-0000-0000-000037710000}"/>
    <cellStyle name="Normal 20 4 6 3" xfId="46527" xr:uid="{00000000-0005-0000-0000-000038710000}"/>
    <cellStyle name="Normal 20 4 6 4" xfId="36513" xr:uid="{00000000-0005-0000-0000-000039710000}"/>
    <cellStyle name="Normal 20 4 7" xfId="15672" xr:uid="{00000000-0005-0000-0000-00003A710000}"/>
    <cellStyle name="Normal 20 4 7 2" xfId="50888" xr:uid="{00000000-0005-0000-0000-00003B710000}"/>
    <cellStyle name="Normal 20 4 7 3" xfId="28277" xr:uid="{00000000-0005-0000-0000-00003C710000}"/>
    <cellStyle name="Normal 20 4 8" xfId="12763" xr:uid="{00000000-0005-0000-0000-00003D710000}"/>
    <cellStyle name="Normal 20 4 8 2" xfId="47981" xr:uid="{00000000-0005-0000-0000-00003E710000}"/>
    <cellStyle name="Normal 20 4 9" xfId="38291" xr:uid="{00000000-0005-0000-0000-00003F710000}"/>
    <cellStyle name="Normal 20 5" xfId="2829" xr:uid="{00000000-0005-0000-0000-000040710000}"/>
    <cellStyle name="Normal 20 5 10" xfId="25215" xr:uid="{00000000-0005-0000-0000-000041710000}"/>
    <cellStyle name="Normal 20 5 11" xfId="60750" xr:uid="{00000000-0005-0000-0000-000042710000}"/>
    <cellStyle name="Normal 20 5 2" xfId="4647" xr:uid="{00000000-0005-0000-0000-000043710000}"/>
    <cellStyle name="Normal 20 5 2 2" xfId="17293" xr:uid="{00000000-0005-0000-0000-000044710000}"/>
    <cellStyle name="Normal 20 5 2 2 2" xfId="52509" xr:uid="{00000000-0005-0000-0000-000045710000}"/>
    <cellStyle name="Normal 20 5 2 2 3" xfId="29898" xr:uid="{00000000-0005-0000-0000-000046710000}"/>
    <cellStyle name="Normal 20 5 2 3" xfId="13739" xr:uid="{00000000-0005-0000-0000-000047710000}"/>
    <cellStyle name="Normal 20 5 2 3 2" xfId="48957" xr:uid="{00000000-0005-0000-0000-000048710000}"/>
    <cellStyle name="Normal 20 5 2 4" xfId="39912" xr:uid="{00000000-0005-0000-0000-000049710000}"/>
    <cellStyle name="Normal 20 5 2 5" xfId="26346" xr:uid="{00000000-0005-0000-0000-00004A710000}"/>
    <cellStyle name="Normal 20 5 3" xfId="6117" xr:uid="{00000000-0005-0000-0000-00004B710000}"/>
    <cellStyle name="Normal 20 5 3 2" xfId="18747" xr:uid="{00000000-0005-0000-0000-00004C710000}"/>
    <cellStyle name="Normal 20 5 3 2 2" xfId="53963" xr:uid="{00000000-0005-0000-0000-00004D710000}"/>
    <cellStyle name="Normal 20 5 3 3" xfId="41366" xr:uid="{00000000-0005-0000-0000-00004E710000}"/>
    <cellStyle name="Normal 20 5 3 4" xfId="31352" xr:uid="{00000000-0005-0000-0000-00004F710000}"/>
    <cellStyle name="Normal 20 5 4" xfId="7576" xr:uid="{00000000-0005-0000-0000-000050710000}"/>
    <cellStyle name="Normal 20 5 4 2" xfId="20201" xr:uid="{00000000-0005-0000-0000-000051710000}"/>
    <cellStyle name="Normal 20 5 4 2 2" xfId="55417" xr:uid="{00000000-0005-0000-0000-000052710000}"/>
    <cellStyle name="Normal 20 5 4 3" xfId="42820" xr:uid="{00000000-0005-0000-0000-000053710000}"/>
    <cellStyle name="Normal 20 5 4 4" xfId="32806" xr:uid="{00000000-0005-0000-0000-000054710000}"/>
    <cellStyle name="Normal 20 5 5" xfId="9357" xr:uid="{00000000-0005-0000-0000-000055710000}"/>
    <cellStyle name="Normal 20 5 5 2" xfId="21977" xr:uid="{00000000-0005-0000-0000-000056710000}"/>
    <cellStyle name="Normal 20 5 5 2 2" xfId="57193" xr:uid="{00000000-0005-0000-0000-000057710000}"/>
    <cellStyle name="Normal 20 5 5 3" xfId="44596" xr:uid="{00000000-0005-0000-0000-000058710000}"/>
    <cellStyle name="Normal 20 5 5 4" xfId="34582" xr:uid="{00000000-0005-0000-0000-000059710000}"/>
    <cellStyle name="Normal 20 5 6" xfId="11150" xr:uid="{00000000-0005-0000-0000-00005A710000}"/>
    <cellStyle name="Normal 20 5 6 2" xfId="23753" xr:uid="{00000000-0005-0000-0000-00005B710000}"/>
    <cellStyle name="Normal 20 5 6 2 2" xfId="58969" xr:uid="{00000000-0005-0000-0000-00005C710000}"/>
    <cellStyle name="Normal 20 5 6 3" xfId="46372" xr:uid="{00000000-0005-0000-0000-00005D710000}"/>
    <cellStyle name="Normal 20 5 6 4" xfId="36358" xr:uid="{00000000-0005-0000-0000-00005E710000}"/>
    <cellStyle name="Normal 20 5 7" xfId="15517" xr:uid="{00000000-0005-0000-0000-00005F710000}"/>
    <cellStyle name="Normal 20 5 7 2" xfId="50733" xr:uid="{00000000-0005-0000-0000-000060710000}"/>
    <cellStyle name="Normal 20 5 7 3" xfId="28122" xr:uid="{00000000-0005-0000-0000-000061710000}"/>
    <cellStyle name="Normal 20 5 8" xfId="12608" xr:uid="{00000000-0005-0000-0000-000062710000}"/>
    <cellStyle name="Normal 20 5 8 2" xfId="47826" xr:uid="{00000000-0005-0000-0000-000063710000}"/>
    <cellStyle name="Normal 20 5 9" xfId="38136" xr:uid="{00000000-0005-0000-0000-000064710000}"/>
    <cellStyle name="Normal 20 6" xfId="3338" xr:uid="{00000000-0005-0000-0000-000065710000}"/>
    <cellStyle name="Normal 20 6 10" xfId="26833" xr:uid="{00000000-0005-0000-0000-000066710000}"/>
    <cellStyle name="Normal 20 6 11" xfId="61237" xr:uid="{00000000-0005-0000-0000-000067710000}"/>
    <cellStyle name="Normal 20 6 2" xfId="5134" xr:uid="{00000000-0005-0000-0000-000068710000}"/>
    <cellStyle name="Normal 20 6 2 2" xfId="17780" xr:uid="{00000000-0005-0000-0000-000069710000}"/>
    <cellStyle name="Normal 20 6 2 2 2" xfId="52996" xr:uid="{00000000-0005-0000-0000-00006A710000}"/>
    <cellStyle name="Normal 20 6 2 3" xfId="40399" xr:uid="{00000000-0005-0000-0000-00006B710000}"/>
    <cellStyle name="Normal 20 6 2 4" xfId="30385" xr:uid="{00000000-0005-0000-0000-00006C710000}"/>
    <cellStyle name="Normal 20 6 3" xfId="6604" xr:uid="{00000000-0005-0000-0000-00006D710000}"/>
    <cellStyle name="Normal 20 6 3 2" xfId="19234" xr:uid="{00000000-0005-0000-0000-00006E710000}"/>
    <cellStyle name="Normal 20 6 3 2 2" xfId="54450" xr:uid="{00000000-0005-0000-0000-00006F710000}"/>
    <cellStyle name="Normal 20 6 3 3" xfId="41853" xr:uid="{00000000-0005-0000-0000-000070710000}"/>
    <cellStyle name="Normal 20 6 3 4" xfId="31839" xr:uid="{00000000-0005-0000-0000-000071710000}"/>
    <cellStyle name="Normal 20 6 4" xfId="8063" xr:uid="{00000000-0005-0000-0000-000072710000}"/>
    <cellStyle name="Normal 20 6 4 2" xfId="20688" xr:uid="{00000000-0005-0000-0000-000073710000}"/>
    <cellStyle name="Normal 20 6 4 2 2" xfId="55904" xr:uid="{00000000-0005-0000-0000-000074710000}"/>
    <cellStyle name="Normal 20 6 4 3" xfId="43307" xr:uid="{00000000-0005-0000-0000-000075710000}"/>
    <cellStyle name="Normal 20 6 4 4" xfId="33293" xr:uid="{00000000-0005-0000-0000-000076710000}"/>
    <cellStyle name="Normal 20 6 5" xfId="9844" xr:uid="{00000000-0005-0000-0000-000077710000}"/>
    <cellStyle name="Normal 20 6 5 2" xfId="22464" xr:uid="{00000000-0005-0000-0000-000078710000}"/>
    <cellStyle name="Normal 20 6 5 2 2" xfId="57680" xr:uid="{00000000-0005-0000-0000-000079710000}"/>
    <cellStyle name="Normal 20 6 5 3" xfId="45083" xr:uid="{00000000-0005-0000-0000-00007A710000}"/>
    <cellStyle name="Normal 20 6 5 4" xfId="35069" xr:uid="{00000000-0005-0000-0000-00007B710000}"/>
    <cellStyle name="Normal 20 6 6" xfId="11637" xr:uid="{00000000-0005-0000-0000-00007C710000}"/>
    <cellStyle name="Normal 20 6 6 2" xfId="24240" xr:uid="{00000000-0005-0000-0000-00007D710000}"/>
    <cellStyle name="Normal 20 6 6 2 2" xfId="59456" xr:uid="{00000000-0005-0000-0000-00007E710000}"/>
    <cellStyle name="Normal 20 6 6 3" xfId="46859" xr:uid="{00000000-0005-0000-0000-00007F710000}"/>
    <cellStyle name="Normal 20 6 6 4" xfId="36845" xr:uid="{00000000-0005-0000-0000-000080710000}"/>
    <cellStyle name="Normal 20 6 7" xfId="16004" xr:uid="{00000000-0005-0000-0000-000081710000}"/>
    <cellStyle name="Normal 20 6 7 2" xfId="51220" xr:uid="{00000000-0005-0000-0000-000082710000}"/>
    <cellStyle name="Normal 20 6 7 3" xfId="28609" xr:uid="{00000000-0005-0000-0000-000083710000}"/>
    <cellStyle name="Normal 20 6 8" xfId="14226" xr:uid="{00000000-0005-0000-0000-000084710000}"/>
    <cellStyle name="Normal 20 6 8 2" xfId="49444" xr:uid="{00000000-0005-0000-0000-000085710000}"/>
    <cellStyle name="Normal 20 6 9" xfId="38623" xr:uid="{00000000-0005-0000-0000-000086710000}"/>
    <cellStyle name="Normal 20 7" xfId="2499" xr:uid="{00000000-0005-0000-0000-000087710000}"/>
    <cellStyle name="Normal 20 7 10" xfId="26024" xr:uid="{00000000-0005-0000-0000-000088710000}"/>
    <cellStyle name="Normal 20 7 11" xfId="60428" xr:uid="{00000000-0005-0000-0000-000089710000}"/>
    <cellStyle name="Normal 20 7 2" xfId="4325" xr:uid="{00000000-0005-0000-0000-00008A710000}"/>
    <cellStyle name="Normal 20 7 2 2" xfId="16971" xr:uid="{00000000-0005-0000-0000-00008B710000}"/>
    <cellStyle name="Normal 20 7 2 2 2" xfId="52187" xr:uid="{00000000-0005-0000-0000-00008C710000}"/>
    <cellStyle name="Normal 20 7 2 3" xfId="39590" xr:uid="{00000000-0005-0000-0000-00008D710000}"/>
    <cellStyle name="Normal 20 7 2 4" xfId="29576" xr:uid="{00000000-0005-0000-0000-00008E710000}"/>
    <cellStyle name="Normal 20 7 3" xfId="5795" xr:uid="{00000000-0005-0000-0000-00008F710000}"/>
    <cellStyle name="Normal 20 7 3 2" xfId="18425" xr:uid="{00000000-0005-0000-0000-000090710000}"/>
    <cellStyle name="Normal 20 7 3 2 2" xfId="53641" xr:uid="{00000000-0005-0000-0000-000091710000}"/>
    <cellStyle name="Normal 20 7 3 3" xfId="41044" xr:uid="{00000000-0005-0000-0000-000092710000}"/>
    <cellStyle name="Normal 20 7 3 4" xfId="31030" xr:uid="{00000000-0005-0000-0000-000093710000}"/>
    <cellStyle name="Normal 20 7 4" xfId="7254" xr:uid="{00000000-0005-0000-0000-000094710000}"/>
    <cellStyle name="Normal 20 7 4 2" xfId="19879" xr:uid="{00000000-0005-0000-0000-000095710000}"/>
    <cellStyle name="Normal 20 7 4 2 2" xfId="55095" xr:uid="{00000000-0005-0000-0000-000096710000}"/>
    <cellStyle name="Normal 20 7 4 3" xfId="42498" xr:uid="{00000000-0005-0000-0000-000097710000}"/>
    <cellStyle name="Normal 20 7 4 4" xfId="32484" xr:uid="{00000000-0005-0000-0000-000098710000}"/>
    <cellStyle name="Normal 20 7 5" xfId="9035" xr:uid="{00000000-0005-0000-0000-000099710000}"/>
    <cellStyle name="Normal 20 7 5 2" xfId="21655" xr:uid="{00000000-0005-0000-0000-00009A710000}"/>
    <cellStyle name="Normal 20 7 5 2 2" xfId="56871" xr:uid="{00000000-0005-0000-0000-00009B710000}"/>
    <cellStyle name="Normal 20 7 5 3" xfId="44274" xr:uid="{00000000-0005-0000-0000-00009C710000}"/>
    <cellStyle name="Normal 20 7 5 4" xfId="34260" xr:uid="{00000000-0005-0000-0000-00009D710000}"/>
    <cellStyle name="Normal 20 7 6" xfId="10828" xr:uid="{00000000-0005-0000-0000-00009E710000}"/>
    <cellStyle name="Normal 20 7 6 2" xfId="23431" xr:uid="{00000000-0005-0000-0000-00009F710000}"/>
    <cellStyle name="Normal 20 7 6 2 2" xfId="58647" xr:uid="{00000000-0005-0000-0000-0000A0710000}"/>
    <cellStyle name="Normal 20 7 6 3" xfId="46050" xr:uid="{00000000-0005-0000-0000-0000A1710000}"/>
    <cellStyle name="Normal 20 7 6 4" xfId="36036" xr:uid="{00000000-0005-0000-0000-0000A2710000}"/>
    <cellStyle name="Normal 20 7 7" xfId="15195" xr:uid="{00000000-0005-0000-0000-0000A3710000}"/>
    <cellStyle name="Normal 20 7 7 2" xfId="50411" xr:uid="{00000000-0005-0000-0000-0000A4710000}"/>
    <cellStyle name="Normal 20 7 7 3" xfId="27800" xr:uid="{00000000-0005-0000-0000-0000A5710000}"/>
    <cellStyle name="Normal 20 7 8" xfId="13417" xr:uid="{00000000-0005-0000-0000-0000A6710000}"/>
    <cellStyle name="Normal 20 7 8 2" xfId="48635" xr:uid="{00000000-0005-0000-0000-0000A7710000}"/>
    <cellStyle name="Normal 20 7 9" xfId="37814" xr:uid="{00000000-0005-0000-0000-0000A8710000}"/>
    <cellStyle name="Normal 20 8" xfId="3662" xr:uid="{00000000-0005-0000-0000-0000A9710000}"/>
    <cellStyle name="Normal 20 8 2" xfId="8386" xr:uid="{00000000-0005-0000-0000-0000AA710000}"/>
    <cellStyle name="Normal 20 8 2 2" xfId="21011" xr:uid="{00000000-0005-0000-0000-0000AB710000}"/>
    <cellStyle name="Normal 20 8 2 2 2" xfId="56227" xr:uid="{00000000-0005-0000-0000-0000AC710000}"/>
    <cellStyle name="Normal 20 8 2 3" xfId="43630" xr:uid="{00000000-0005-0000-0000-0000AD710000}"/>
    <cellStyle name="Normal 20 8 2 4" xfId="33616" xr:uid="{00000000-0005-0000-0000-0000AE710000}"/>
    <cellStyle name="Normal 20 8 3" xfId="10167" xr:uid="{00000000-0005-0000-0000-0000AF710000}"/>
    <cellStyle name="Normal 20 8 3 2" xfId="22787" xr:uid="{00000000-0005-0000-0000-0000B0710000}"/>
    <cellStyle name="Normal 20 8 3 2 2" xfId="58003" xr:uid="{00000000-0005-0000-0000-0000B1710000}"/>
    <cellStyle name="Normal 20 8 3 3" xfId="45406" xr:uid="{00000000-0005-0000-0000-0000B2710000}"/>
    <cellStyle name="Normal 20 8 3 4" xfId="35392" xr:uid="{00000000-0005-0000-0000-0000B3710000}"/>
    <cellStyle name="Normal 20 8 4" xfId="11962" xr:uid="{00000000-0005-0000-0000-0000B4710000}"/>
    <cellStyle name="Normal 20 8 4 2" xfId="24563" xr:uid="{00000000-0005-0000-0000-0000B5710000}"/>
    <cellStyle name="Normal 20 8 4 2 2" xfId="59779" xr:uid="{00000000-0005-0000-0000-0000B6710000}"/>
    <cellStyle name="Normal 20 8 4 3" xfId="47182" xr:uid="{00000000-0005-0000-0000-0000B7710000}"/>
    <cellStyle name="Normal 20 8 4 4" xfId="37168" xr:uid="{00000000-0005-0000-0000-0000B8710000}"/>
    <cellStyle name="Normal 20 8 5" xfId="16327" xr:uid="{00000000-0005-0000-0000-0000B9710000}"/>
    <cellStyle name="Normal 20 8 5 2" xfId="51543" xr:uid="{00000000-0005-0000-0000-0000BA710000}"/>
    <cellStyle name="Normal 20 8 5 3" xfId="28932" xr:uid="{00000000-0005-0000-0000-0000BB710000}"/>
    <cellStyle name="Normal 20 8 6" xfId="14549" xr:uid="{00000000-0005-0000-0000-0000BC710000}"/>
    <cellStyle name="Normal 20 8 6 2" xfId="49767" xr:uid="{00000000-0005-0000-0000-0000BD710000}"/>
    <cellStyle name="Normal 20 8 7" xfId="38946" xr:uid="{00000000-0005-0000-0000-0000BE710000}"/>
    <cellStyle name="Normal 20 8 8" xfId="27156" xr:uid="{00000000-0005-0000-0000-0000BF710000}"/>
    <cellStyle name="Normal 20 9" xfId="3994" xr:uid="{00000000-0005-0000-0000-0000C0710000}"/>
    <cellStyle name="Normal 20 9 2" xfId="16649" xr:uid="{00000000-0005-0000-0000-0000C1710000}"/>
    <cellStyle name="Normal 20 9 2 2" xfId="51865" xr:uid="{00000000-0005-0000-0000-0000C2710000}"/>
    <cellStyle name="Normal 20 9 2 3" xfId="29254" xr:uid="{00000000-0005-0000-0000-0000C3710000}"/>
    <cellStyle name="Normal 20 9 3" xfId="13095" xr:uid="{00000000-0005-0000-0000-0000C4710000}"/>
    <cellStyle name="Normal 20 9 3 2" xfId="48313" xr:uid="{00000000-0005-0000-0000-0000C5710000}"/>
    <cellStyle name="Normal 20 9 4" xfId="39268" xr:uid="{00000000-0005-0000-0000-0000C6710000}"/>
    <cellStyle name="Normal 20 9 5" xfId="25702" xr:uid="{00000000-0005-0000-0000-0000C7710000}"/>
    <cellStyle name="Normal 20_District Target Attainment" xfId="1215" xr:uid="{00000000-0005-0000-0000-0000C8710000}"/>
    <cellStyle name="Normal 21" xfId="1216" xr:uid="{00000000-0005-0000-0000-0000C9710000}"/>
    <cellStyle name="Normal 21 10" xfId="10605" xr:uid="{00000000-0005-0000-0000-0000CA710000}"/>
    <cellStyle name="Normal 21 10 2" xfId="23216" xr:uid="{00000000-0005-0000-0000-0000CB710000}"/>
    <cellStyle name="Normal 21 10 2 2" xfId="58432" xr:uid="{00000000-0005-0000-0000-0000CC710000}"/>
    <cellStyle name="Normal 21 10 3" xfId="45835" xr:uid="{00000000-0005-0000-0000-0000CD710000}"/>
    <cellStyle name="Normal 21 10 4" xfId="35821" xr:uid="{00000000-0005-0000-0000-0000CE710000}"/>
    <cellStyle name="Normal 21 11" xfId="15134" xr:uid="{00000000-0005-0000-0000-0000CF710000}"/>
    <cellStyle name="Normal 21 11 2" xfId="50350" xr:uid="{00000000-0005-0000-0000-0000D0710000}"/>
    <cellStyle name="Normal 21 11 3" xfId="27739" xr:uid="{00000000-0005-0000-0000-0000D1710000}"/>
    <cellStyle name="Normal 21 12" xfId="12547" xr:uid="{00000000-0005-0000-0000-0000D2710000}"/>
    <cellStyle name="Normal 21 12 2" xfId="47765" xr:uid="{00000000-0005-0000-0000-0000D3710000}"/>
    <cellStyle name="Normal 21 13" xfId="37753" xr:uid="{00000000-0005-0000-0000-0000D4710000}"/>
    <cellStyle name="Normal 21 14" xfId="25154" xr:uid="{00000000-0005-0000-0000-0000D5710000}"/>
    <cellStyle name="Normal 21 15" xfId="60367" xr:uid="{00000000-0005-0000-0000-0000D6710000}"/>
    <cellStyle name="Normal 21 2" xfId="3270" xr:uid="{00000000-0005-0000-0000-0000D7710000}"/>
    <cellStyle name="Normal 21 2 10" xfId="25638" xr:uid="{00000000-0005-0000-0000-0000D8710000}"/>
    <cellStyle name="Normal 21 2 11" xfId="61173" xr:uid="{00000000-0005-0000-0000-0000D9710000}"/>
    <cellStyle name="Normal 21 2 2" xfId="5070" xr:uid="{00000000-0005-0000-0000-0000DA710000}"/>
    <cellStyle name="Normal 21 2 2 2" xfId="17716" xr:uid="{00000000-0005-0000-0000-0000DB710000}"/>
    <cellStyle name="Normal 21 2 2 2 2" xfId="52932" xr:uid="{00000000-0005-0000-0000-0000DC710000}"/>
    <cellStyle name="Normal 21 2 2 2 3" xfId="30321" xr:uid="{00000000-0005-0000-0000-0000DD710000}"/>
    <cellStyle name="Normal 21 2 2 3" xfId="14162" xr:uid="{00000000-0005-0000-0000-0000DE710000}"/>
    <cellStyle name="Normal 21 2 2 3 2" xfId="49380" xr:uid="{00000000-0005-0000-0000-0000DF710000}"/>
    <cellStyle name="Normal 21 2 2 4" xfId="40335" xr:uid="{00000000-0005-0000-0000-0000E0710000}"/>
    <cellStyle name="Normal 21 2 2 5" xfId="26769" xr:uid="{00000000-0005-0000-0000-0000E1710000}"/>
    <cellStyle name="Normal 21 2 3" xfId="6540" xr:uid="{00000000-0005-0000-0000-0000E2710000}"/>
    <cellStyle name="Normal 21 2 3 2" xfId="19170" xr:uid="{00000000-0005-0000-0000-0000E3710000}"/>
    <cellStyle name="Normal 21 2 3 2 2" xfId="54386" xr:uid="{00000000-0005-0000-0000-0000E4710000}"/>
    <cellStyle name="Normal 21 2 3 3" xfId="41789" xr:uid="{00000000-0005-0000-0000-0000E5710000}"/>
    <cellStyle name="Normal 21 2 3 4" xfId="31775" xr:uid="{00000000-0005-0000-0000-0000E6710000}"/>
    <cellStyle name="Normal 21 2 4" xfId="7999" xr:uid="{00000000-0005-0000-0000-0000E7710000}"/>
    <cellStyle name="Normal 21 2 4 2" xfId="20624" xr:uid="{00000000-0005-0000-0000-0000E8710000}"/>
    <cellStyle name="Normal 21 2 4 2 2" xfId="55840" xr:uid="{00000000-0005-0000-0000-0000E9710000}"/>
    <cellStyle name="Normal 21 2 4 3" xfId="43243" xr:uid="{00000000-0005-0000-0000-0000EA710000}"/>
    <cellStyle name="Normal 21 2 4 4" xfId="33229" xr:uid="{00000000-0005-0000-0000-0000EB710000}"/>
    <cellStyle name="Normal 21 2 5" xfId="9780" xr:uid="{00000000-0005-0000-0000-0000EC710000}"/>
    <cellStyle name="Normal 21 2 5 2" xfId="22400" xr:uid="{00000000-0005-0000-0000-0000ED710000}"/>
    <cellStyle name="Normal 21 2 5 2 2" xfId="57616" xr:uid="{00000000-0005-0000-0000-0000EE710000}"/>
    <cellStyle name="Normal 21 2 5 3" xfId="45019" xr:uid="{00000000-0005-0000-0000-0000EF710000}"/>
    <cellStyle name="Normal 21 2 5 4" xfId="35005" xr:uid="{00000000-0005-0000-0000-0000F0710000}"/>
    <cellStyle name="Normal 21 2 6" xfId="11573" xr:uid="{00000000-0005-0000-0000-0000F1710000}"/>
    <cellStyle name="Normal 21 2 6 2" xfId="24176" xr:uid="{00000000-0005-0000-0000-0000F2710000}"/>
    <cellStyle name="Normal 21 2 6 2 2" xfId="59392" xr:uid="{00000000-0005-0000-0000-0000F3710000}"/>
    <cellStyle name="Normal 21 2 6 3" xfId="46795" xr:uid="{00000000-0005-0000-0000-0000F4710000}"/>
    <cellStyle name="Normal 21 2 6 4" xfId="36781" xr:uid="{00000000-0005-0000-0000-0000F5710000}"/>
    <cellStyle name="Normal 21 2 7" xfId="15940" xr:uid="{00000000-0005-0000-0000-0000F6710000}"/>
    <cellStyle name="Normal 21 2 7 2" xfId="51156" xr:uid="{00000000-0005-0000-0000-0000F7710000}"/>
    <cellStyle name="Normal 21 2 7 3" xfId="28545" xr:uid="{00000000-0005-0000-0000-0000F8710000}"/>
    <cellStyle name="Normal 21 2 8" xfId="13031" xr:uid="{00000000-0005-0000-0000-0000F9710000}"/>
    <cellStyle name="Normal 21 2 8 2" xfId="48249" xr:uid="{00000000-0005-0000-0000-0000FA710000}"/>
    <cellStyle name="Normal 21 2 9" xfId="38559" xr:uid="{00000000-0005-0000-0000-0000FB710000}"/>
    <cellStyle name="Normal 21 3" xfId="3599" xr:uid="{00000000-0005-0000-0000-0000FC710000}"/>
    <cellStyle name="Normal 21 3 10" xfId="27094" xr:uid="{00000000-0005-0000-0000-0000FD710000}"/>
    <cellStyle name="Normal 21 3 11" xfId="61498" xr:uid="{00000000-0005-0000-0000-0000FE710000}"/>
    <cellStyle name="Normal 21 3 2" xfId="5395" xr:uid="{00000000-0005-0000-0000-0000FF710000}"/>
    <cellStyle name="Normal 21 3 2 2" xfId="18041" xr:uid="{00000000-0005-0000-0000-000000720000}"/>
    <cellStyle name="Normal 21 3 2 2 2" xfId="53257" xr:uid="{00000000-0005-0000-0000-000001720000}"/>
    <cellStyle name="Normal 21 3 2 3" xfId="40660" xr:uid="{00000000-0005-0000-0000-000002720000}"/>
    <cellStyle name="Normal 21 3 2 4" xfId="30646" xr:uid="{00000000-0005-0000-0000-000003720000}"/>
    <cellStyle name="Normal 21 3 3" xfId="6865" xr:uid="{00000000-0005-0000-0000-000004720000}"/>
    <cellStyle name="Normal 21 3 3 2" xfId="19495" xr:uid="{00000000-0005-0000-0000-000005720000}"/>
    <cellStyle name="Normal 21 3 3 2 2" xfId="54711" xr:uid="{00000000-0005-0000-0000-000006720000}"/>
    <cellStyle name="Normal 21 3 3 3" xfId="42114" xr:uid="{00000000-0005-0000-0000-000007720000}"/>
    <cellStyle name="Normal 21 3 3 4" xfId="32100" xr:uid="{00000000-0005-0000-0000-000008720000}"/>
    <cellStyle name="Normal 21 3 4" xfId="8324" xr:uid="{00000000-0005-0000-0000-000009720000}"/>
    <cellStyle name="Normal 21 3 4 2" xfId="20949" xr:uid="{00000000-0005-0000-0000-00000A720000}"/>
    <cellStyle name="Normal 21 3 4 2 2" xfId="56165" xr:uid="{00000000-0005-0000-0000-00000B720000}"/>
    <cellStyle name="Normal 21 3 4 3" xfId="43568" xr:uid="{00000000-0005-0000-0000-00000C720000}"/>
    <cellStyle name="Normal 21 3 4 4" xfId="33554" xr:uid="{00000000-0005-0000-0000-00000D720000}"/>
    <cellStyle name="Normal 21 3 5" xfId="10105" xr:uid="{00000000-0005-0000-0000-00000E720000}"/>
    <cellStyle name="Normal 21 3 5 2" xfId="22725" xr:uid="{00000000-0005-0000-0000-00000F720000}"/>
    <cellStyle name="Normal 21 3 5 2 2" xfId="57941" xr:uid="{00000000-0005-0000-0000-000010720000}"/>
    <cellStyle name="Normal 21 3 5 3" xfId="45344" xr:uid="{00000000-0005-0000-0000-000011720000}"/>
    <cellStyle name="Normal 21 3 5 4" xfId="35330" xr:uid="{00000000-0005-0000-0000-000012720000}"/>
    <cellStyle name="Normal 21 3 6" xfId="11898" xr:uid="{00000000-0005-0000-0000-000013720000}"/>
    <cellStyle name="Normal 21 3 6 2" xfId="24501" xr:uid="{00000000-0005-0000-0000-000014720000}"/>
    <cellStyle name="Normal 21 3 6 2 2" xfId="59717" xr:uid="{00000000-0005-0000-0000-000015720000}"/>
    <cellStyle name="Normal 21 3 6 3" xfId="47120" xr:uid="{00000000-0005-0000-0000-000016720000}"/>
    <cellStyle name="Normal 21 3 6 4" xfId="37106" xr:uid="{00000000-0005-0000-0000-000017720000}"/>
    <cellStyle name="Normal 21 3 7" xfId="16265" xr:uid="{00000000-0005-0000-0000-000018720000}"/>
    <cellStyle name="Normal 21 3 7 2" xfId="51481" xr:uid="{00000000-0005-0000-0000-000019720000}"/>
    <cellStyle name="Normal 21 3 7 3" xfId="28870" xr:uid="{00000000-0005-0000-0000-00001A720000}"/>
    <cellStyle name="Normal 21 3 8" xfId="14487" xr:uid="{00000000-0005-0000-0000-00001B720000}"/>
    <cellStyle name="Normal 21 3 8 2" xfId="49705" xr:uid="{00000000-0005-0000-0000-00001C720000}"/>
    <cellStyle name="Normal 21 3 9" xfId="38884" xr:uid="{00000000-0005-0000-0000-00001D720000}"/>
    <cellStyle name="Normal 21 4" xfId="2761" xr:uid="{00000000-0005-0000-0000-00001E720000}"/>
    <cellStyle name="Normal 21 4 10" xfId="26285" xr:uid="{00000000-0005-0000-0000-00001F720000}"/>
    <cellStyle name="Normal 21 4 11" xfId="60689" xr:uid="{00000000-0005-0000-0000-000020720000}"/>
    <cellStyle name="Normal 21 4 2" xfId="4586" xr:uid="{00000000-0005-0000-0000-000021720000}"/>
    <cellStyle name="Normal 21 4 2 2" xfId="17232" xr:uid="{00000000-0005-0000-0000-000022720000}"/>
    <cellStyle name="Normal 21 4 2 2 2" xfId="52448" xr:uid="{00000000-0005-0000-0000-000023720000}"/>
    <cellStyle name="Normal 21 4 2 3" xfId="39851" xr:uid="{00000000-0005-0000-0000-000024720000}"/>
    <cellStyle name="Normal 21 4 2 4" xfId="29837" xr:uid="{00000000-0005-0000-0000-000025720000}"/>
    <cellStyle name="Normal 21 4 3" xfId="6056" xr:uid="{00000000-0005-0000-0000-000026720000}"/>
    <cellStyle name="Normal 21 4 3 2" xfId="18686" xr:uid="{00000000-0005-0000-0000-000027720000}"/>
    <cellStyle name="Normal 21 4 3 2 2" xfId="53902" xr:uid="{00000000-0005-0000-0000-000028720000}"/>
    <cellStyle name="Normal 21 4 3 3" xfId="41305" xr:uid="{00000000-0005-0000-0000-000029720000}"/>
    <cellStyle name="Normal 21 4 3 4" xfId="31291" xr:uid="{00000000-0005-0000-0000-00002A720000}"/>
    <cellStyle name="Normal 21 4 4" xfId="7515" xr:uid="{00000000-0005-0000-0000-00002B720000}"/>
    <cellStyle name="Normal 21 4 4 2" xfId="20140" xr:uid="{00000000-0005-0000-0000-00002C720000}"/>
    <cellStyle name="Normal 21 4 4 2 2" xfId="55356" xr:uid="{00000000-0005-0000-0000-00002D720000}"/>
    <cellStyle name="Normal 21 4 4 3" xfId="42759" xr:uid="{00000000-0005-0000-0000-00002E720000}"/>
    <cellStyle name="Normal 21 4 4 4" xfId="32745" xr:uid="{00000000-0005-0000-0000-00002F720000}"/>
    <cellStyle name="Normal 21 4 5" xfId="9296" xr:uid="{00000000-0005-0000-0000-000030720000}"/>
    <cellStyle name="Normal 21 4 5 2" xfId="21916" xr:uid="{00000000-0005-0000-0000-000031720000}"/>
    <cellStyle name="Normal 21 4 5 2 2" xfId="57132" xr:uid="{00000000-0005-0000-0000-000032720000}"/>
    <cellStyle name="Normal 21 4 5 3" xfId="44535" xr:uid="{00000000-0005-0000-0000-000033720000}"/>
    <cellStyle name="Normal 21 4 5 4" xfId="34521" xr:uid="{00000000-0005-0000-0000-000034720000}"/>
    <cellStyle name="Normal 21 4 6" xfId="11089" xr:uid="{00000000-0005-0000-0000-000035720000}"/>
    <cellStyle name="Normal 21 4 6 2" xfId="23692" xr:uid="{00000000-0005-0000-0000-000036720000}"/>
    <cellStyle name="Normal 21 4 6 2 2" xfId="58908" xr:uid="{00000000-0005-0000-0000-000037720000}"/>
    <cellStyle name="Normal 21 4 6 3" xfId="46311" xr:uid="{00000000-0005-0000-0000-000038720000}"/>
    <cellStyle name="Normal 21 4 6 4" xfId="36297" xr:uid="{00000000-0005-0000-0000-000039720000}"/>
    <cellStyle name="Normal 21 4 7" xfId="15456" xr:uid="{00000000-0005-0000-0000-00003A720000}"/>
    <cellStyle name="Normal 21 4 7 2" xfId="50672" xr:uid="{00000000-0005-0000-0000-00003B720000}"/>
    <cellStyle name="Normal 21 4 7 3" xfId="28061" xr:uid="{00000000-0005-0000-0000-00003C720000}"/>
    <cellStyle name="Normal 21 4 8" xfId="13678" xr:uid="{00000000-0005-0000-0000-00003D720000}"/>
    <cellStyle name="Normal 21 4 8 2" xfId="48896" xr:uid="{00000000-0005-0000-0000-00003E720000}"/>
    <cellStyle name="Normal 21 4 9" xfId="38075" xr:uid="{00000000-0005-0000-0000-00003F720000}"/>
    <cellStyle name="Normal 21 5" xfId="3924" xr:uid="{00000000-0005-0000-0000-000040720000}"/>
    <cellStyle name="Normal 21 5 2" xfId="8647" xr:uid="{00000000-0005-0000-0000-000041720000}"/>
    <cellStyle name="Normal 21 5 2 2" xfId="21272" xr:uid="{00000000-0005-0000-0000-000042720000}"/>
    <cellStyle name="Normal 21 5 2 2 2" xfId="56488" xr:uid="{00000000-0005-0000-0000-000043720000}"/>
    <cellStyle name="Normal 21 5 2 3" xfId="43891" xr:uid="{00000000-0005-0000-0000-000044720000}"/>
    <cellStyle name="Normal 21 5 2 4" xfId="33877" xr:uid="{00000000-0005-0000-0000-000045720000}"/>
    <cellStyle name="Normal 21 5 3" xfId="10428" xr:uid="{00000000-0005-0000-0000-000046720000}"/>
    <cellStyle name="Normal 21 5 3 2" xfId="23048" xr:uid="{00000000-0005-0000-0000-000047720000}"/>
    <cellStyle name="Normal 21 5 3 2 2" xfId="58264" xr:uid="{00000000-0005-0000-0000-000048720000}"/>
    <cellStyle name="Normal 21 5 3 3" xfId="45667" xr:uid="{00000000-0005-0000-0000-000049720000}"/>
    <cellStyle name="Normal 21 5 3 4" xfId="35653" xr:uid="{00000000-0005-0000-0000-00004A720000}"/>
    <cellStyle name="Normal 21 5 4" xfId="12223" xr:uid="{00000000-0005-0000-0000-00004B720000}"/>
    <cellStyle name="Normal 21 5 4 2" xfId="24824" xr:uid="{00000000-0005-0000-0000-00004C720000}"/>
    <cellStyle name="Normal 21 5 4 2 2" xfId="60040" xr:uid="{00000000-0005-0000-0000-00004D720000}"/>
    <cellStyle name="Normal 21 5 4 3" xfId="47443" xr:uid="{00000000-0005-0000-0000-00004E720000}"/>
    <cellStyle name="Normal 21 5 4 4" xfId="37429" xr:uid="{00000000-0005-0000-0000-00004F720000}"/>
    <cellStyle name="Normal 21 5 5" xfId="16588" xr:uid="{00000000-0005-0000-0000-000050720000}"/>
    <cellStyle name="Normal 21 5 5 2" xfId="51804" xr:uid="{00000000-0005-0000-0000-000051720000}"/>
    <cellStyle name="Normal 21 5 5 3" xfId="29193" xr:uid="{00000000-0005-0000-0000-000052720000}"/>
    <cellStyle name="Normal 21 5 6" xfId="14810" xr:uid="{00000000-0005-0000-0000-000053720000}"/>
    <cellStyle name="Normal 21 5 6 2" xfId="50028" xr:uid="{00000000-0005-0000-0000-000054720000}"/>
    <cellStyle name="Normal 21 5 7" xfId="39207" xr:uid="{00000000-0005-0000-0000-000055720000}"/>
    <cellStyle name="Normal 21 5 8" xfId="27417" xr:uid="{00000000-0005-0000-0000-000056720000}"/>
    <cellStyle name="Normal 21 6" xfId="4264" xr:uid="{00000000-0005-0000-0000-000057720000}"/>
    <cellStyle name="Normal 21 6 2" xfId="16910" xr:uid="{00000000-0005-0000-0000-000058720000}"/>
    <cellStyle name="Normal 21 6 2 2" xfId="52126" xr:uid="{00000000-0005-0000-0000-000059720000}"/>
    <cellStyle name="Normal 21 6 2 3" xfId="29515" xr:uid="{00000000-0005-0000-0000-00005A720000}"/>
    <cellStyle name="Normal 21 6 3" xfId="13356" xr:uid="{00000000-0005-0000-0000-00005B720000}"/>
    <cellStyle name="Normal 21 6 3 2" xfId="48574" xr:uid="{00000000-0005-0000-0000-00005C720000}"/>
    <cellStyle name="Normal 21 6 4" xfId="39529" xr:uid="{00000000-0005-0000-0000-00005D720000}"/>
    <cellStyle name="Normal 21 6 5" xfId="25963" xr:uid="{00000000-0005-0000-0000-00005E720000}"/>
    <cellStyle name="Normal 21 7" xfId="5734" xr:uid="{00000000-0005-0000-0000-00005F720000}"/>
    <cellStyle name="Normal 21 7 2" xfId="18364" xr:uid="{00000000-0005-0000-0000-000060720000}"/>
    <cellStyle name="Normal 21 7 2 2" xfId="53580" xr:uid="{00000000-0005-0000-0000-000061720000}"/>
    <cellStyle name="Normal 21 7 3" xfId="40983" xr:uid="{00000000-0005-0000-0000-000062720000}"/>
    <cellStyle name="Normal 21 7 4" xfId="30969" xr:uid="{00000000-0005-0000-0000-000063720000}"/>
    <cellStyle name="Normal 21 8" xfId="7193" xr:uid="{00000000-0005-0000-0000-000064720000}"/>
    <cellStyle name="Normal 21 8 2" xfId="19818" xr:uid="{00000000-0005-0000-0000-000065720000}"/>
    <cellStyle name="Normal 21 8 2 2" xfId="55034" xr:uid="{00000000-0005-0000-0000-000066720000}"/>
    <cellStyle name="Normal 21 8 3" xfId="42437" xr:uid="{00000000-0005-0000-0000-000067720000}"/>
    <cellStyle name="Normal 21 8 4" xfId="32423" xr:uid="{00000000-0005-0000-0000-000068720000}"/>
    <cellStyle name="Normal 21 9" xfId="8974" xr:uid="{00000000-0005-0000-0000-000069720000}"/>
    <cellStyle name="Normal 21 9 2" xfId="21594" xr:uid="{00000000-0005-0000-0000-00006A720000}"/>
    <cellStyle name="Normal 21 9 2 2" xfId="56810" xr:uid="{00000000-0005-0000-0000-00006B720000}"/>
    <cellStyle name="Normal 21 9 3" xfId="44213" xr:uid="{00000000-0005-0000-0000-00006C720000}"/>
    <cellStyle name="Normal 21 9 4" xfId="34199" xr:uid="{00000000-0005-0000-0000-00006D720000}"/>
    <cellStyle name="Normal 22" xfId="1217" xr:uid="{00000000-0005-0000-0000-00006E720000}"/>
    <cellStyle name="Normal 22 10" xfId="10606" xr:uid="{00000000-0005-0000-0000-00006F720000}"/>
    <cellStyle name="Normal 22 10 2" xfId="23217" xr:uid="{00000000-0005-0000-0000-000070720000}"/>
    <cellStyle name="Normal 22 10 2 2" xfId="58433" xr:uid="{00000000-0005-0000-0000-000071720000}"/>
    <cellStyle name="Normal 22 10 3" xfId="45836" xr:uid="{00000000-0005-0000-0000-000072720000}"/>
    <cellStyle name="Normal 22 10 4" xfId="35822" xr:uid="{00000000-0005-0000-0000-000073720000}"/>
    <cellStyle name="Normal 22 11" xfId="15135" xr:uid="{00000000-0005-0000-0000-000074720000}"/>
    <cellStyle name="Normal 22 11 2" xfId="50351" xr:uid="{00000000-0005-0000-0000-000075720000}"/>
    <cellStyle name="Normal 22 11 3" xfId="27740" xr:uid="{00000000-0005-0000-0000-000076720000}"/>
    <cellStyle name="Normal 22 12" xfId="12548" xr:uid="{00000000-0005-0000-0000-000077720000}"/>
    <cellStyle name="Normal 22 12 2" xfId="47766" xr:uid="{00000000-0005-0000-0000-000078720000}"/>
    <cellStyle name="Normal 22 13" xfId="37754" xr:uid="{00000000-0005-0000-0000-000079720000}"/>
    <cellStyle name="Normal 22 14" xfId="25155" xr:uid="{00000000-0005-0000-0000-00007A720000}"/>
    <cellStyle name="Normal 22 15" xfId="60368" xr:uid="{00000000-0005-0000-0000-00007B720000}"/>
    <cellStyle name="Normal 22 2" xfId="3271" xr:uid="{00000000-0005-0000-0000-00007C720000}"/>
    <cellStyle name="Normal 22 2 10" xfId="25639" xr:uid="{00000000-0005-0000-0000-00007D720000}"/>
    <cellStyle name="Normal 22 2 11" xfId="61174" xr:uid="{00000000-0005-0000-0000-00007E720000}"/>
    <cellStyle name="Normal 22 2 2" xfId="5071" xr:uid="{00000000-0005-0000-0000-00007F720000}"/>
    <cellStyle name="Normal 22 2 2 2" xfId="17717" xr:uid="{00000000-0005-0000-0000-000080720000}"/>
    <cellStyle name="Normal 22 2 2 2 2" xfId="52933" xr:uid="{00000000-0005-0000-0000-000081720000}"/>
    <cellStyle name="Normal 22 2 2 2 3" xfId="30322" xr:uid="{00000000-0005-0000-0000-000082720000}"/>
    <cellStyle name="Normal 22 2 2 3" xfId="14163" xr:uid="{00000000-0005-0000-0000-000083720000}"/>
    <cellStyle name="Normal 22 2 2 3 2" xfId="49381" xr:uid="{00000000-0005-0000-0000-000084720000}"/>
    <cellStyle name="Normal 22 2 2 4" xfId="40336" xr:uid="{00000000-0005-0000-0000-000085720000}"/>
    <cellStyle name="Normal 22 2 2 5" xfId="26770" xr:uid="{00000000-0005-0000-0000-000086720000}"/>
    <cellStyle name="Normal 22 2 3" xfId="6541" xr:uid="{00000000-0005-0000-0000-000087720000}"/>
    <cellStyle name="Normal 22 2 3 2" xfId="19171" xr:uid="{00000000-0005-0000-0000-000088720000}"/>
    <cellStyle name="Normal 22 2 3 2 2" xfId="54387" xr:uid="{00000000-0005-0000-0000-000089720000}"/>
    <cellStyle name="Normal 22 2 3 3" xfId="41790" xr:uid="{00000000-0005-0000-0000-00008A720000}"/>
    <cellStyle name="Normal 22 2 3 4" xfId="31776" xr:uid="{00000000-0005-0000-0000-00008B720000}"/>
    <cellStyle name="Normal 22 2 4" xfId="8000" xr:uid="{00000000-0005-0000-0000-00008C720000}"/>
    <cellStyle name="Normal 22 2 4 2" xfId="20625" xr:uid="{00000000-0005-0000-0000-00008D720000}"/>
    <cellStyle name="Normal 22 2 4 2 2" xfId="55841" xr:uid="{00000000-0005-0000-0000-00008E720000}"/>
    <cellStyle name="Normal 22 2 4 3" xfId="43244" xr:uid="{00000000-0005-0000-0000-00008F720000}"/>
    <cellStyle name="Normal 22 2 4 4" xfId="33230" xr:uid="{00000000-0005-0000-0000-000090720000}"/>
    <cellStyle name="Normal 22 2 5" xfId="9781" xr:uid="{00000000-0005-0000-0000-000091720000}"/>
    <cellStyle name="Normal 22 2 5 2" xfId="22401" xr:uid="{00000000-0005-0000-0000-000092720000}"/>
    <cellStyle name="Normal 22 2 5 2 2" xfId="57617" xr:uid="{00000000-0005-0000-0000-000093720000}"/>
    <cellStyle name="Normal 22 2 5 3" xfId="45020" xr:uid="{00000000-0005-0000-0000-000094720000}"/>
    <cellStyle name="Normal 22 2 5 4" xfId="35006" xr:uid="{00000000-0005-0000-0000-000095720000}"/>
    <cellStyle name="Normal 22 2 6" xfId="11574" xr:uid="{00000000-0005-0000-0000-000096720000}"/>
    <cellStyle name="Normal 22 2 6 2" xfId="24177" xr:uid="{00000000-0005-0000-0000-000097720000}"/>
    <cellStyle name="Normal 22 2 6 2 2" xfId="59393" xr:uid="{00000000-0005-0000-0000-000098720000}"/>
    <cellStyle name="Normal 22 2 6 3" xfId="46796" xr:uid="{00000000-0005-0000-0000-000099720000}"/>
    <cellStyle name="Normal 22 2 6 4" xfId="36782" xr:uid="{00000000-0005-0000-0000-00009A720000}"/>
    <cellStyle name="Normal 22 2 7" xfId="15941" xr:uid="{00000000-0005-0000-0000-00009B720000}"/>
    <cellStyle name="Normal 22 2 7 2" xfId="51157" xr:uid="{00000000-0005-0000-0000-00009C720000}"/>
    <cellStyle name="Normal 22 2 7 3" xfId="28546" xr:uid="{00000000-0005-0000-0000-00009D720000}"/>
    <cellStyle name="Normal 22 2 8" xfId="13032" xr:uid="{00000000-0005-0000-0000-00009E720000}"/>
    <cellStyle name="Normal 22 2 8 2" xfId="48250" xr:uid="{00000000-0005-0000-0000-00009F720000}"/>
    <cellStyle name="Normal 22 2 9" xfId="38560" xr:uid="{00000000-0005-0000-0000-0000A0720000}"/>
    <cellStyle name="Normal 22 3" xfId="3600" xr:uid="{00000000-0005-0000-0000-0000A1720000}"/>
    <cellStyle name="Normal 22 3 10" xfId="27095" xr:uid="{00000000-0005-0000-0000-0000A2720000}"/>
    <cellStyle name="Normal 22 3 11" xfId="61499" xr:uid="{00000000-0005-0000-0000-0000A3720000}"/>
    <cellStyle name="Normal 22 3 2" xfId="5396" xr:uid="{00000000-0005-0000-0000-0000A4720000}"/>
    <cellStyle name="Normal 22 3 2 2" xfId="18042" xr:uid="{00000000-0005-0000-0000-0000A5720000}"/>
    <cellStyle name="Normal 22 3 2 2 2" xfId="53258" xr:uid="{00000000-0005-0000-0000-0000A6720000}"/>
    <cellStyle name="Normal 22 3 2 3" xfId="40661" xr:uid="{00000000-0005-0000-0000-0000A7720000}"/>
    <cellStyle name="Normal 22 3 2 4" xfId="30647" xr:uid="{00000000-0005-0000-0000-0000A8720000}"/>
    <cellStyle name="Normal 22 3 3" xfId="6866" xr:uid="{00000000-0005-0000-0000-0000A9720000}"/>
    <cellStyle name="Normal 22 3 3 2" xfId="19496" xr:uid="{00000000-0005-0000-0000-0000AA720000}"/>
    <cellStyle name="Normal 22 3 3 2 2" xfId="54712" xr:uid="{00000000-0005-0000-0000-0000AB720000}"/>
    <cellStyle name="Normal 22 3 3 3" xfId="42115" xr:uid="{00000000-0005-0000-0000-0000AC720000}"/>
    <cellStyle name="Normal 22 3 3 4" xfId="32101" xr:uid="{00000000-0005-0000-0000-0000AD720000}"/>
    <cellStyle name="Normal 22 3 4" xfId="8325" xr:uid="{00000000-0005-0000-0000-0000AE720000}"/>
    <cellStyle name="Normal 22 3 4 2" xfId="20950" xr:uid="{00000000-0005-0000-0000-0000AF720000}"/>
    <cellStyle name="Normal 22 3 4 2 2" xfId="56166" xr:uid="{00000000-0005-0000-0000-0000B0720000}"/>
    <cellStyle name="Normal 22 3 4 3" xfId="43569" xr:uid="{00000000-0005-0000-0000-0000B1720000}"/>
    <cellStyle name="Normal 22 3 4 4" xfId="33555" xr:uid="{00000000-0005-0000-0000-0000B2720000}"/>
    <cellStyle name="Normal 22 3 5" xfId="10106" xr:uid="{00000000-0005-0000-0000-0000B3720000}"/>
    <cellStyle name="Normal 22 3 5 2" xfId="22726" xr:uid="{00000000-0005-0000-0000-0000B4720000}"/>
    <cellStyle name="Normal 22 3 5 2 2" xfId="57942" xr:uid="{00000000-0005-0000-0000-0000B5720000}"/>
    <cellStyle name="Normal 22 3 5 3" xfId="45345" xr:uid="{00000000-0005-0000-0000-0000B6720000}"/>
    <cellStyle name="Normal 22 3 5 4" xfId="35331" xr:uid="{00000000-0005-0000-0000-0000B7720000}"/>
    <cellStyle name="Normal 22 3 6" xfId="11899" xr:uid="{00000000-0005-0000-0000-0000B8720000}"/>
    <cellStyle name="Normal 22 3 6 2" xfId="24502" xr:uid="{00000000-0005-0000-0000-0000B9720000}"/>
    <cellStyle name="Normal 22 3 6 2 2" xfId="59718" xr:uid="{00000000-0005-0000-0000-0000BA720000}"/>
    <cellStyle name="Normal 22 3 6 3" xfId="47121" xr:uid="{00000000-0005-0000-0000-0000BB720000}"/>
    <cellStyle name="Normal 22 3 6 4" xfId="37107" xr:uid="{00000000-0005-0000-0000-0000BC720000}"/>
    <cellStyle name="Normal 22 3 7" xfId="16266" xr:uid="{00000000-0005-0000-0000-0000BD720000}"/>
    <cellStyle name="Normal 22 3 7 2" xfId="51482" xr:uid="{00000000-0005-0000-0000-0000BE720000}"/>
    <cellStyle name="Normal 22 3 7 3" xfId="28871" xr:uid="{00000000-0005-0000-0000-0000BF720000}"/>
    <cellStyle name="Normal 22 3 8" xfId="14488" xr:uid="{00000000-0005-0000-0000-0000C0720000}"/>
    <cellStyle name="Normal 22 3 8 2" xfId="49706" xr:uid="{00000000-0005-0000-0000-0000C1720000}"/>
    <cellStyle name="Normal 22 3 9" xfId="38885" xr:uid="{00000000-0005-0000-0000-0000C2720000}"/>
    <cellStyle name="Normal 22 4" xfId="2762" xr:uid="{00000000-0005-0000-0000-0000C3720000}"/>
    <cellStyle name="Normal 22 4 10" xfId="26286" xr:uid="{00000000-0005-0000-0000-0000C4720000}"/>
    <cellStyle name="Normal 22 4 11" xfId="60690" xr:uid="{00000000-0005-0000-0000-0000C5720000}"/>
    <cellStyle name="Normal 22 4 2" xfId="4587" xr:uid="{00000000-0005-0000-0000-0000C6720000}"/>
    <cellStyle name="Normal 22 4 2 2" xfId="17233" xr:uid="{00000000-0005-0000-0000-0000C7720000}"/>
    <cellStyle name="Normal 22 4 2 2 2" xfId="52449" xr:uid="{00000000-0005-0000-0000-0000C8720000}"/>
    <cellStyle name="Normal 22 4 2 3" xfId="39852" xr:uid="{00000000-0005-0000-0000-0000C9720000}"/>
    <cellStyle name="Normal 22 4 2 4" xfId="29838" xr:uid="{00000000-0005-0000-0000-0000CA720000}"/>
    <cellStyle name="Normal 22 4 3" xfId="6057" xr:uid="{00000000-0005-0000-0000-0000CB720000}"/>
    <cellStyle name="Normal 22 4 3 2" xfId="18687" xr:uid="{00000000-0005-0000-0000-0000CC720000}"/>
    <cellStyle name="Normal 22 4 3 2 2" xfId="53903" xr:uid="{00000000-0005-0000-0000-0000CD720000}"/>
    <cellStyle name="Normal 22 4 3 3" xfId="41306" xr:uid="{00000000-0005-0000-0000-0000CE720000}"/>
    <cellStyle name="Normal 22 4 3 4" xfId="31292" xr:uid="{00000000-0005-0000-0000-0000CF720000}"/>
    <cellStyle name="Normal 22 4 4" xfId="7516" xr:uid="{00000000-0005-0000-0000-0000D0720000}"/>
    <cellStyle name="Normal 22 4 4 2" xfId="20141" xr:uid="{00000000-0005-0000-0000-0000D1720000}"/>
    <cellStyle name="Normal 22 4 4 2 2" xfId="55357" xr:uid="{00000000-0005-0000-0000-0000D2720000}"/>
    <cellStyle name="Normal 22 4 4 3" xfId="42760" xr:uid="{00000000-0005-0000-0000-0000D3720000}"/>
    <cellStyle name="Normal 22 4 4 4" xfId="32746" xr:uid="{00000000-0005-0000-0000-0000D4720000}"/>
    <cellStyle name="Normal 22 4 5" xfId="9297" xr:uid="{00000000-0005-0000-0000-0000D5720000}"/>
    <cellStyle name="Normal 22 4 5 2" xfId="21917" xr:uid="{00000000-0005-0000-0000-0000D6720000}"/>
    <cellStyle name="Normal 22 4 5 2 2" xfId="57133" xr:uid="{00000000-0005-0000-0000-0000D7720000}"/>
    <cellStyle name="Normal 22 4 5 3" xfId="44536" xr:uid="{00000000-0005-0000-0000-0000D8720000}"/>
    <cellStyle name="Normal 22 4 5 4" xfId="34522" xr:uid="{00000000-0005-0000-0000-0000D9720000}"/>
    <cellStyle name="Normal 22 4 6" xfId="11090" xr:uid="{00000000-0005-0000-0000-0000DA720000}"/>
    <cellStyle name="Normal 22 4 6 2" xfId="23693" xr:uid="{00000000-0005-0000-0000-0000DB720000}"/>
    <cellStyle name="Normal 22 4 6 2 2" xfId="58909" xr:uid="{00000000-0005-0000-0000-0000DC720000}"/>
    <cellStyle name="Normal 22 4 6 3" xfId="46312" xr:uid="{00000000-0005-0000-0000-0000DD720000}"/>
    <cellStyle name="Normal 22 4 6 4" xfId="36298" xr:uid="{00000000-0005-0000-0000-0000DE720000}"/>
    <cellStyle name="Normal 22 4 7" xfId="15457" xr:uid="{00000000-0005-0000-0000-0000DF720000}"/>
    <cellStyle name="Normal 22 4 7 2" xfId="50673" xr:uid="{00000000-0005-0000-0000-0000E0720000}"/>
    <cellStyle name="Normal 22 4 7 3" xfId="28062" xr:uid="{00000000-0005-0000-0000-0000E1720000}"/>
    <cellStyle name="Normal 22 4 8" xfId="13679" xr:uid="{00000000-0005-0000-0000-0000E2720000}"/>
    <cellStyle name="Normal 22 4 8 2" xfId="48897" xr:uid="{00000000-0005-0000-0000-0000E3720000}"/>
    <cellStyle name="Normal 22 4 9" xfId="38076" xr:uid="{00000000-0005-0000-0000-0000E4720000}"/>
    <cellStyle name="Normal 22 5" xfId="3925" xr:uid="{00000000-0005-0000-0000-0000E5720000}"/>
    <cellStyle name="Normal 22 5 2" xfId="8648" xr:uid="{00000000-0005-0000-0000-0000E6720000}"/>
    <cellStyle name="Normal 22 5 2 2" xfId="21273" xr:uid="{00000000-0005-0000-0000-0000E7720000}"/>
    <cellStyle name="Normal 22 5 2 2 2" xfId="56489" xr:uid="{00000000-0005-0000-0000-0000E8720000}"/>
    <cellStyle name="Normal 22 5 2 3" xfId="43892" xr:uid="{00000000-0005-0000-0000-0000E9720000}"/>
    <cellStyle name="Normal 22 5 2 4" xfId="33878" xr:uid="{00000000-0005-0000-0000-0000EA720000}"/>
    <cellStyle name="Normal 22 5 3" xfId="10429" xr:uid="{00000000-0005-0000-0000-0000EB720000}"/>
    <cellStyle name="Normal 22 5 3 2" xfId="23049" xr:uid="{00000000-0005-0000-0000-0000EC720000}"/>
    <cellStyle name="Normal 22 5 3 2 2" xfId="58265" xr:uid="{00000000-0005-0000-0000-0000ED720000}"/>
    <cellStyle name="Normal 22 5 3 3" xfId="45668" xr:uid="{00000000-0005-0000-0000-0000EE720000}"/>
    <cellStyle name="Normal 22 5 3 4" xfId="35654" xr:uid="{00000000-0005-0000-0000-0000EF720000}"/>
    <cellStyle name="Normal 22 5 4" xfId="12224" xr:uid="{00000000-0005-0000-0000-0000F0720000}"/>
    <cellStyle name="Normal 22 5 4 2" xfId="24825" xr:uid="{00000000-0005-0000-0000-0000F1720000}"/>
    <cellStyle name="Normal 22 5 4 2 2" xfId="60041" xr:uid="{00000000-0005-0000-0000-0000F2720000}"/>
    <cellStyle name="Normal 22 5 4 3" xfId="47444" xr:uid="{00000000-0005-0000-0000-0000F3720000}"/>
    <cellStyle name="Normal 22 5 4 4" xfId="37430" xr:uid="{00000000-0005-0000-0000-0000F4720000}"/>
    <cellStyle name="Normal 22 5 5" xfId="16589" xr:uid="{00000000-0005-0000-0000-0000F5720000}"/>
    <cellStyle name="Normal 22 5 5 2" xfId="51805" xr:uid="{00000000-0005-0000-0000-0000F6720000}"/>
    <cellStyle name="Normal 22 5 5 3" xfId="29194" xr:uid="{00000000-0005-0000-0000-0000F7720000}"/>
    <cellStyle name="Normal 22 5 6" xfId="14811" xr:uid="{00000000-0005-0000-0000-0000F8720000}"/>
    <cellStyle name="Normal 22 5 6 2" xfId="50029" xr:uid="{00000000-0005-0000-0000-0000F9720000}"/>
    <cellStyle name="Normal 22 5 7" xfId="39208" xr:uid="{00000000-0005-0000-0000-0000FA720000}"/>
    <cellStyle name="Normal 22 5 8" xfId="27418" xr:uid="{00000000-0005-0000-0000-0000FB720000}"/>
    <cellStyle name="Normal 22 6" xfId="4265" xr:uid="{00000000-0005-0000-0000-0000FC720000}"/>
    <cellStyle name="Normal 22 6 2" xfId="16911" xr:uid="{00000000-0005-0000-0000-0000FD720000}"/>
    <cellStyle name="Normal 22 6 2 2" xfId="52127" xr:uid="{00000000-0005-0000-0000-0000FE720000}"/>
    <cellStyle name="Normal 22 6 2 3" xfId="29516" xr:uid="{00000000-0005-0000-0000-0000FF720000}"/>
    <cellStyle name="Normal 22 6 3" xfId="13357" xr:uid="{00000000-0005-0000-0000-000000730000}"/>
    <cellStyle name="Normal 22 6 3 2" xfId="48575" xr:uid="{00000000-0005-0000-0000-000001730000}"/>
    <cellStyle name="Normal 22 6 4" xfId="39530" xr:uid="{00000000-0005-0000-0000-000002730000}"/>
    <cellStyle name="Normal 22 6 5" xfId="25964" xr:uid="{00000000-0005-0000-0000-000003730000}"/>
    <cellStyle name="Normal 22 7" xfId="5735" xr:uid="{00000000-0005-0000-0000-000004730000}"/>
    <cellStyle name="Normal 22 7 2" xfId="18365" xr:uid="{00000000-0005-0000-0000-000005730000}"/>
    <cellStyle name="Normal 22 7 2 2" xfId="53581" xr:uid="{00000000-0005-0000-0000-000006730000}"/>
    <cellStyle name="Normal 22 7 3" xfId="40984" xr:uid="{00000000-0005-0000-0000-000007730000}"/>
    <cellStyle name="Normal 22 7 4" xfId="30970" xr:uid="{00000000-0005-0000-0000-000008730000}"/>
    <cellStyle name="Normal 22 8" xfId="7194" xr:uid="{00000000-0005-0000-0000-000009730000}"/>
    <cellStyle name="Normal 22 8 2" xfId="19819" xr:uid="{00000000-0005-0000-0000-00000A730000}"/>
    <cellStyle name="Normal 22 8 2 2" xfId="55035" xr:uid="{00000000-0005-0000-0000-00000B730000}"/>
    <cellStyle name="Normal 22 8 3" xfId="42438" xr:uid="{00000000-0005-0000-0000-00000C730000}"/>
    <cellStyle name="Normal 22 8 4" xfId="32424" xr:uid="{00000000-0005-0000-0000-00000D730000}"/>
    <cellStyle name="Normal 22 9" xfId="8975" xr:uid="{00000000-0005-0000-0000-00000E730000}"/>
    <cellStyle name="Normal 22 9 2" xfId="21595" xr:uid="{00000000-0005-0000-0000-00000F730000}"/>
    <cellStyle name="Normal 22 9 2 2" xfId="56811" xr:uid="{00000000-0005-0000-0000-000010730000}"/>
    <cellStyle name="Normal 22 9 3" xfId="44214" xr:uid="{00000000-0005-0000-0000-000011730000}"/>
    <cellStyle name="Normal 22 9 4" xfId="34200" xr:uid="{00000000-0005-0000-0000-000012730000}"/>
    <cellStyle name="Normal 23" xfId="1218" xr:uid="{00000000-0005-0000-0000-000013730000}"/>
    <cellStyle name="Normal 23 10" xfId="10607" xr:uid="{00000000-0005-0000-0000-000014730000}"/>
    <cellStyle name="Normal 23 10 2" xfId="23218" xr:uid="{00000000-0005-0000-0000-000015730000}"/>
    <cellStyle name="Normal 23 10 2 2" xfId="58434" xr:uid="{00000000-0005-0000-0000-000016730000}"/>
    <cellStyle name="Normal 23 10 3" xfId="45837" xr:uid="{00000000-0005-0000-0000-000017730000}"/>
    <cellStyle name="Normal 23 10 4" xfId="35823" xr:uid="{00000000-0005-0000-0000-000018730000}"/>
    <cellStyle name="Normal 23 11" xfId="15136" xr:uid="{00000000-0005-0000-0000-000019730000}"/>
    <cellStyle name="Normal 23 11 2" xfId="50352" xr:uid="{00000000-0005-0000-0000-00001A730000}"/>
    <cellStyle name="Normal 23 11 3" xfId="27741" xr:uid="{00000000-0005-0000-0000-00001B730000}"/>
    <cellStyle name="Normal 23 12" xfId="12549" xr:uid="{00000000-0005-0000-0000-00001C730000}"/>
    <cellStyle name="Normal 23 12 2" xfId="47767" xr:uid="{00000000-0005-0000-0000-00001D730000}"/>
    <cellStyle name="Normal 23 13" xfId="37755" xr:uid="{00000000-0005-0000-0000-00001E730000}"/>
    <cellStyle name="Normal 23 14" xfId="25156" xr:uid="{00000000-0005-0000-0000-00001F730000}"/>
    <cellStyle name="Normal 23 15" xfId="60369" xr:uid="{00000000-0005-0000-0000-000020730000}"/>
    <cellStyle name="Normal 23 2" xfId="3272" xr:uid="{00000000-0005-0000-0000-000021730000}"/>
    <cellStyle name="Normal 23 2 10" xfId="25640" xr:uid="{00000000-0005-0000-0000-000022730000}"/>
    <cellStyle name="Normal 23 2 11" xfId="61175" xr:uid="{00000000-0005-0000-0000-000023730000}"/>
    <cellStyle name="Normal 23 2 2" xfId="5072" xr:uid="{00000000-0005-0000-0000-000024730000}"/>
    <cellStyle name="Normal 23 2 2 2" xfId="17718" xr:uid="{00000000-0005-0000-0000-000025730000}"/>
    <cellStyle name="Normal 23 2 2 2 2" xfId="52934" xr:uid="{00000000-0005-0000-0000-000026730000}"/>
    <cellStyle name="Normal 23 2 2 2 3" xfId="30323" xr:uid="{00000000-0005-0000-0000-000027730000}"/>
    <cellStyle name="Normal 23 2 2 3" xfId="14164" xr:uid="{00000000-0005-0000-0000-000028730000}"/>
    <cellStyle name="Normal 23 2 2 3 2" xfId="49382" xr:uid="{00000000-0005-0000-0000-000029730000}"/>
    <cellStyle name="Normal 23 2 2 4" xfId="40337" xr:uid="{00000000-0005-0000-0000-00002A730000}"/>
    <cellStyle name="Normal 23 2 2 5" xfId="26771" xr:uid="{00000000-0005-0000-0000-00002B730000}"/>
    <cellStyle name="Normal 23 2 3" xfId="6542" xr:uid="{00000000-0005-0000-0000-00002C730000}"/>
    <cellStyle name="Normal 23 2 3 2" xfId="19172" xr:uid="{00000000-0005-0000-0000-00002D730000}"/>
    <cellStyle name="Normal 23 2 3 2 2" xfId="54388" xr:uid="{00000000-0005-0000-0000-00002E730000}"/>
    <cellStyle name="Normal 23 2 3 3" xfId="41791" xr:uid="{00000000-0005-0000-0000-00002F730000}"/>
    <cellStyle name="Normal 23 2 3 4" xfId="31777" xr:uid="{00000000-0005-0000-0000-000030730000}"/>
    <cellStyle name="Normal 23 2 4" xfId="8001" xr:uid="{00000000-0005-0000-0000-000031730000}"/>
    <cellStyle name="Normal 23 2 4 2" xfId="20626" xr:uid="{00000000-0005-0000-0000-000032730000}"/>
    <cellStyle name="Normal 23 2 4 2 2" xfId="55842" xr:uid="{00000000-0005-0000-0000-000033730000}"/>
    <cellStyle name="Normal 23 2 4 3" xfId="43245" xr:uid="{00000000-0005-0000-0000-000034730000}"/>
    <cellStyle name="Normal 23 2 4 4" xfId="33231" xr:uid="{00000000-0005-0000-0000-000035730000}"/>
    <cellStyle name="Normal 23 2 5" xfId="9782" xr:uid="{00000000-0005-0000-0000-000036730000}"/>
    <cellStyle name="Normal 23 2 5 2" xfId="22402" xr:uid="{00000000-0005-0000-0000-000037730000}"/>
    <cellStyle name="Normal 23 2 5 2 2" xfId="57618" xr:uid="{00000000-0005-0000-0000-000038730000}"/>
    <cellStyle name="Normal 23 2 5 3" xfId="45021" xr:uid="{00000000-0005-0000-0000-000039730000}"/>
    <cellStyle name="Normal 23 2 5 4" xfId="35007" xr:uid="{00000000-0005-0000-0000-00003A730000}"/>
    <cellStyle name="Normal 23 2 6" xfId="11575" xr:uid="{00000000-0005-0000-0000-00003B730000}"/>
    <cellStyle name="Normal 23 2 6 2" xfId="24178" xr:uid="{00000000-0005-0000-0000-00003C730000}"/>
    <cellStyle name="Normal 23 2 6 2 2" xfId="59394" xr:uid="{00000000-0005-0000-0000-00003D730000}"/>
    <cellStyle name="Normal 23 2 6 3" xfId="46797" xr:uid="{00000000-0005-0000-0000-00003E730000}"/>
    <cellStyle name="Normal 23 2 6 4" xfId="36783" xr:uid="{00000000-0005-0000-0000-00003F730000}"/>
    <cellStyle name="Normal 23 2 7" xfId="15942" xr:uid="{00000000-0005-0000-0000-000040730000}"/>
    <cellStyle name="Normal 23 2 7 2" xfId="51158" xr:uid="{00000000-0005-0000-0000-000041730000}"/>
    <cellStyle name="Normal 23 2 7 3" xfId="28547" xr:uid="{00000000-0005-0000-0000-000042730000}"/>
    <cellStyle name="Normal 23 2 8" xfId="13033" xr:uid="{00000000-0005-0000-0000-000043730000}"/>
    <cellStyle name="Normal 23 2 8 2" xfId="48251" xr:uid="{00000000-0005-0000-0000-000044730000}"/>
    <cellStyle name="Normal 23 2 9" xfId="38561" xr:uid="{00000000-0005-0000-0000-000045730000}"/>
    <cellStyle name="Normal 23 3" xfId="3601" xr:uid="{00000000-0005-0000-0000-000046730000}"/>
    <cellStyle name="Normal 23 3 10" xfId="27096" xr:uid="{00000000-0005-0000-0000-000047730000}"/>
    <cellStyle name="Normal 23 3 11" xfId="61500" xr:uid="{00000000-0005-0000-0000-000048730000}"/>
    <cellStyle name="Normal 23 3 2" xfId="5397" xr:uid="{00000000-0005-0000-0000-000049730000}"/>
    <cellStyle name="Normal 23 3 2 2" xfId="18043" xr:uid="{00000000-0005-0000-0000-00004A730000}"/>
    <cellStyle name="Normal 23 3 2 2 2" xfId="53259" xr:uid="{00000000-0005-0000-0000-00004B730000}"/>
    <cellStyle name="Normal 23 3 2 3" xfId="40662" xr:uid="{00000000-0005-0000-0000-00004C730000}"/>
    <cellStyle name="Normal 23 3 2 4" xfId="30648" xr:uid="{00000000-0005-0000-0000-00004D730000}"/>
    <cellStyle name="Normal 23 3 3" xfId="6867" xr:uid="{00000000-0005-0000-0000-00004E730000}"/>
    <cellStyle name="Normal 23 3 3 2" xfId="19497" xr:uid="{00000000-0005-0000-0000-00004F730000}"/>
    <cellStyle name="Normal 23 3 3 2 2" xfId="54713" xr:uid="{00000000-0005-0000-0000-000050730000}"/>
    <cellStyle name="Normal 23 3 3 3" xfId="42116" xr:uid="{00000000-0005-0000-0000-000051730000}"/>
    <cellStyle name="Normal 23 3 3 4" xfId="32102" xr:uid="{00000000-0005-0000-0000-000052730000}"/>
    <cellStyle name="Normal 23 3 4" xfId="8326" xr:uid="{00000000-0005-0000-0000-000053730000}"/>
    <cellStyle name="Normal 23 3 4 2" xfId="20951" xr:uid="{00000000-0005-0000-0000-000054730000}"/>
    <cellStyle name="Normal 23 3 4 2 2" xfId="56167" xr:uid="{00000000-0005-0000-0000-000055730000}"/>
    <cellStyle name="Normal 23 3 4 3" xfId="43570" xr:uid="{00000000-0005-0000-0000-000056730000}"/>
    <cellStyle name="Normal 23 3 4 4" xfId="33556" xr:uid="{00000000-0005-0000-0000-000057730000}"/>
    <cellStyle name="Normal 23 3 5" xfId="10107" xr:uid="{00000000-0005-0000-0000-000058730000}"/>
    <cellStyle name="Normal 23 3 5 2" xfId="22727" xr:uid="{00000000-0005-0000-0000-000059730000}"/>
    <cellStyle name="Normal 23 3 5 2 2" xfId="57943" xr:uid="{00000000-0005-0000-0000-00005A730000}"/>
    <cellStyle name="Normal 23 3 5 3" xfId="45346" xr:uid="{00000000-0005-0000-0000-00005B730000}"/>
    <cellStyle name="Normal 23 3 5 4" xfId="35332" xr:uid="{00000000-0005-0000-0000-00005C730000}"/>
    <cellStyle name="Normal 23 3 6" xfId="11900" xr:uid="{00000000-0005-0000-0000-00005D730000}"/>
    <cellStyle name="Normal 23 3 6 2" xfId="24503" xr:uid="{00000000-0005-0000-0000-00005E730000}"/>
    <cellStyle name="Normal 23 3 6 2 2" xfId="59719" xr:uid="{00000000-0005-0000-0000-00005F730000}"/>
    <cellStyle name="Normal 23 3 6 3" xfId="47122" xr:uid="{00000000-0005-0000-0000-000060730000}"/>
    <cellStyle name="Normal 23 3 6 4" xfId="37108" xr:uid="{00000000-0005-0000-0000-000061730000}"/>
    <cellStyle name="Normal 23 3 7" xfId="16267" xr:uid="{00000000-0005-0000-0000-000062730000}"/>
    <cellStyle name="Normal 23 3 7 2" xfId="51483" xr:uid="{00000000-0005-0000-0000-000063730000}"/>
    <cellStyle name="Normal 23 3 7 3" xfId="28872" xr:uid="{00000000-0005-0000-0000-000064730000}"/>
    <cellStyle name="Normal 23 3 8" xfId="14489" xr:uid="{00000000-0005-0000-0000-000065730000}"/>
    <cellStyle name="Normal 23 3 8 2" xfId="49707" xr:uid="{00000000-0005-0000-0000-000066730000}"/>
    <cellStyle name="Normal 23 3 9" xfId="38886" xr:uid="{00000000-0005-0000-0000-000067730000}"/>
    <cellStyle name="Normal 23 4" xfId="2763" xr:uid="{00000000-0005-0000-0000-000068730000}"/>
    <cellStyle name="Normal 23 4 10" xfId="26287" xr:uid="{00000000-0005-0000-0000-000069730000}"/>
    <cellStyle name="Normal 23 4 11" xfId="60691" xr:uid="{00000000-0005-0000-0000-00006A730000}"/>
    <cellStyle name="Normal 23 4 2" xfId="4588" xr:uid="{00000000-0005-0000-0000-00006B730000}"/>
    <cellStyle name="Normal 23 4 2 2" xfId="17234" xr:uid="{00000000-0005-0000-0000-00006C730000}"/>
    <cellStyle name="Normal 23 4 2 2 2" xfId="52450" xr:uid="{00000000-0005-0000-0000-00006D730000}"/>
    <cellStyle name="Normal 23 4 2 3" xfId="39853" xr:uid="{00000000-0005-0000-0000-00006E730000}"/>
    <cellStyle name="Normal 23 4 2 4" xfId="29839" xr:uid="{00000000-0005-0000-0000-00006F730000}"/>
    <cellStyle name="Normal 23 4 3" xfId="6058" xr:uid="{00000000-0005-0000-0000-000070730000}"/>
    <cellStyle name="Normal 23 4 3 2" xfId="18688" xr:uid="{00000000-0005-0000-0000-000071730000}"/>
    <cellStyle name="Normal 23 4 3 2 2" xfId="53904" xr:uid="{00000000-0005-0000-0000-000072730000}"/>
    <cellStyle name="Normal 23 4 3 3" xfId="41307" xr:uid="{00000000-0005-0000-0000-000073730000}"/>
    <cellStyle name="Normal 23 4 3 4" xfId="31293" xr:uid="{00000000-0005-0000-0000-000074730000}"/>
    <cellStyle name="Normal 23 4 4" xfId="7517" xr:uid="{00000000-0005-0000-0000-000075730000}"/>
    <cellStyle name="Normal 23 4 4 2" xfId="20142" xr:uid="{00000000-0005-0000-0000-000076730000}"/>
    <cellStyle name="Normal 23 4 4 2 2" xfId="55358" xr:uid="{00000000-0005-0000-0000-000077730000}"/>
    <cellStyle name="Normal 23 4 4 3" xfId="42761" xr:uid="{00000000-0005-0000-0000-000078730000}"/>
    <cellStyle name="Normal 23 4 4 4" xfId="32747" xr:uid="{00000000-0005-0000-0000-000079730000}"/>
    <cellStyle name="Normal 23 4 5" xfId="9298" xr:uid="{00000000-0005-0000-0000-00007A730000}"/>
    <cellStyle name="Normal 23 4 5 2" xfId="21918" xr:uid="{00000000-0005-0000-0000-00007B730000}"/>
    <cellStyle name="Normal 23 4 5 2 2" xfId="57134" xr:uid="{00000000-0005-0000-0000-00007C730000}"/>
    <cellStyle name="Normal 23 4 5 3" xfId="44537" xr:uid="{00000000-0005-0000-0000-00007D730000}"/>
    <cellStyle name="Normal 23 4 5 4" xfId="34523" xr:uid="{00000000-0005-0000-0000-00007E730000}"/>
    <cellStyle name="Normal 23 4 6" xfId="11091" xr:uid="{00000000-0005-0000-0000-00007F730000}"/>
    <cellStyle name="Normal 23 4 6 2" xfId="23694" xr:uid="{00000000-0005-0000-0000-000080730000}"/>
    <cellStyle name="Normal 23 4 6 2 2" xfId="58910" xr:uid="{00000000-0005-0000-0000-000081730000}"/>
    <cellStyle name="Normal 23 4 6 3" xfId="46313" xr:uid="{00000000-0005-0000-0000-000082730000}"/>
    <cellStyle name="Normal 23 4 6 4" xfId="36299" xr:uid="{00000000-0005-0000-0000-000083730000}"/>
    <cellStyle name="Normal 23 4 7" xfId="15458" xr:uid="{00000000-0005-0000-0000-000084730000}"/>
    <cellStyle name="Normal 23 4 7 2" xfId="50674" xr:uid="{00000000-0005-0000-0000-000085730000}"/>
    <cellStyle name="Normal 23 4 7 3" xfId="28063" xr:uid="{00000000-0005-0000-0000-000086730000}"/>
    <cellStyle name="Normal 23 4 8" xfId="13680" xr:uid="{00000000-0005-0000-0000-000087730000}"/>
    <cellStyle name="Normal 23 4 8 2" xfId="48898" xr:uid="{00000000-0005-0000-0000-000088730000}"/>
    <cellStyle name="Normal 23 4 9" xfId="38077" xr:uid="{00000000-0005-0000-0000-000089730000}"/>
    <cellStyle name="Normal 23 5" xfId="3926" xr:uid="{00000000-0005-0000-0000-00008A730000}"/>
    <cellStyle name="Normal 23 5 2" xfId="8649" xr:uid="{00000000-0005-0000-0000-00008B730000}"/>
    <cellStyle name="Normal 23 5 2 2" xfId="21274" xr:uid="{00000000-0005-0000-0000-00008C730000}"/>
    <cellStyle name="Normal 23 5 2 2 2" xfId="56490" xr:uid="{00000000-0005-0000-0000-00008D730000}"/>
    <cellStyle name="Normal 23 5 2 3" xfId="43893" xr:uid="{00000000-0005-0000-0000-00008E730000}"/>
    <cellStyle name="Normal 23 5 2 4" xfId="33879" xr:uid="{00000000-0005-0000-0000-00008F730000}"/>
    <cellStyle name="Normal 23 5 3" xfId="10430" xr:uid="{00000000-0005-0000-0000-000090730000}"/>
    <cellStyle name="Normal 23 5 3 2" xfId="23050" xr:uid="{00000000-0005-0000-0000-000091730000}"/>
    <cellStyle name="Normal 23 5 3 2 2" xfId="58266" xr:uid="{00000000-0005-0000-0000-000092730000}"/>
    <cellStyle name="Normal 23 5 3 3" xfId="45669" xr:uid="{00000000-0005-0000-0000-000093730000}"/>
    <cellStyle name="Normal 23 5 3 4" xfId="35655" xr:uid="{00000000-0005-0000-0000-000094730000}"/>
    <cellStyle name="Normal 23 5 4" xfId="12225" xr:uid="{00000000-0005-0000-0000-000095730000}"/>
    <cellStyle name="Normal 23 5 4 2" xfId="24826" xr:uid="{00000000-0005-0000-0000-000096730000}"/>
    <cellStyle name="Normal 23 5 4 2 2" xfId="60042" xr:uid="{00000000-0005-0000-0000-000097730000}"/>
    <cellStyle name="Normal 23 5 4 3" xfId="47445" xr:uid="{00000000-0005-0000-0000-000098730000}"/>
    <cellStyle name="Normal 23 5 4 4" xfId="37431" xr:uid="{00000000-0005-0000-0000-000099730000}"/>
    <cellStyle name="Normal 23 5 5" xfId="16590" xr:uid="{00000000-0005-0000-0000-00009A730000}"/>
    <cellStyle name="Normal 23 5 5 2" xfId="51806" xr:uid="{00000000-0005-0000-0000-00009B730000}"/>
    <cellStyle name="Normal 23 5 5 3" xfId="29195" xr:uid="{00000000-0005-0000-0000-00009C730000}"/>
    <cellStyle name="Normal 23 5 6" xfId="14812" xr:uid="{00000000-0005-0000-0000-00009D730000}"/>
    <cellStyle name="Normal 23 5 6 2" xfId="50030" xr:uid="{00000000-0005-0000-0000-00009E730000}"/>
    <cellStyle name="Normal 23 5 7" xfId="39209" xr:uid="{00000000-0005-0000-0000-00009F730000}"/>
    <cellStyle name="Normal 23 5 8" xfId="27419" xr:uid="{00000000-0005-0000-0000-0000A0730000}"/>
    <cellStyle name="Normal 23 6" xfId="4266" xr:uid="{00000000-0005-0000-0000-0000A1730000}"/>
    <cellStyle name="Normal 23 6 2" xfId="16912" xr:uid="{00000000-0005-0000-0000-0000A2730000}"/>
    <cellStyle name="Normal 23 6 2 2" xfId="52128" xr:uid="{00000000-0005-0000-0000-0000A3730000}"/>
    <cellStyle name="Normal 23 6 2 3" xfId="29517" xr:uid="{00000000-0005-0000-0000-0000A4730000}"/>
    <cellStyle name="Normal 23 6 3" xfId="13358" xr:uid="{00000000-0005-0000-0000-0000A5730000}"/>
    <cellStyle name="Normal 23 6 3 2" xfId="48576" xr:uid="{00000000-0005-0000-0000-0000A6730000}"/>
    <cellStyle name="Normal 23 6 4" xfId="39531" xr:uid="{00000000-0005-0000-0000-0000A7730000}"/>
    <cellStyle name="Normal 23 6 5" xfId="25965" xr:uid="{00000000-0005-0000-0000-0000A8730000}"/>
    <cellStyle name="Normal 23 7" xfId="5736" xr:uid="{00000000-0005-0000-0000-0000A9730000}"/>
    <cellStyle name="Normal 23 7 2" xfId="18366" xr:uid="{00000000-0005-0000-0000-0000AA730000}"/>
    <cellStyle name="Normal 23 7 2 2" xfId="53582" xr:uid="{00000000-0005-0000-0000-0000AB730000}"/>
    <cellStyle name="Normal 23 7 3" xfId="40985" xr:uid="{00000000-0005-0000-0000-0000AC730000}"/>
    <cellStyle name="Normal 23 7 4" xfId="30971" xr:uid="{00000000-0005-0000-0000-0000AD730000}"/>
    <cellStyle name="Normal 23 8" xfId="7195" xr:uid="{00000000-0005-0000-0000-0000AE730000}"/>
    <cellStyle name="Normal 23 8 2" xfId="19820" xr:uid="{00000000-0005-0000-0000-0000AF730000}"/>
    <cellStyle name="Normal 23 8 2 2" xfId="55036" xr:uid="{00000000-0005-0000-0000-0000B0730000}"/>
    <cellStyle name="Normal 23 8 3" xfId="42439" xr:uid="{00000000-0005-0000-0000-0000B1730000}"/>
    <cellStyle name="Normal 23 8 4" xfId="32425" xr:uid="{00000000-0005-0000-0000-0000B2730000}"/>
    <cellStyle name="Normal 23 9" xfId="8976" xr:uid="{00000000-0005-0000-0000-0000B3730000}"/>
    <cellStyle name="Normal 23 9 2" xfId="21596" xr:uid="{00000000-0005-0000-0000-0000B4730000}"/>
    <cellStyle name="Normal 23 9 2 2" xfId="56812" xr:uid="{00000000-0005-0000-0000-0000B5730000}"/>
    <cellStyle name="Normal 23 9 3" xfId="44215" xr:uid="{00000000-0005-0000-0000-0000B6730000}"/>
    <cellStyle name="Normal 23 9 4" xfId="34201" xr:uid="{00000000-0005-0000-0000-0000B7730000}"/>
    <cellStyle name="Normal 24" xfId="1219" xr:uid="{00000000-0005-0000-0000-0000B8730000}"/>
    <cellStyle name="Normal 24 10" xfId="3950" xr:uid="{00000000-0005-0000-0000-0000B9730000}"/>
    <cellStyle name="Normal 24 10 2" xfId="16612" xr:uid="{00000000-0005-0000-0000-0000BA730000}"/>
    <cellStyle name="Normal 24 10 2 2" xfId="51828" xr:uid="{00000000-0005-0000-0000-0000BB730000}"/>
    <cellStyle name="Normal 24 10 2 3" xfId="29217" xr:uid="{00000000-0005-0000-0000-0000BC730000}"/>
    <cellStyle name="Normal 24 10 3" xfId="13058" xr:uid="{00000000-0005-0000-0000-0000BD730000}"/>
    <cellStyle name="Normal 24 10 3 2" xfId="48276" xr:uid="{00000000-0005-0000-0000-0000BE730000}"/>
    <cellStyle name="Normal 24 10 4" xfId="39231" xr:uid="{00000000-0005-0000-0000-0000BF730000}"/>
    <cellStyle name="Normal 24 10 5" xfId="25665" xr:uid="{00000000-0005-0000-0000-0000C0730000}"/>
    <cellStyle name="Normal 24 11" xfId="5436" xr:uid="{00000000-0005-0000-0000-0000C1730000}"/>
    <cellStyle name="Normal 24 11 2" xfId="18066" xr:uid="{00000000-0005-0000-0000-0000C2730000}"/>
    <cellStyle name="Normal 24 11 2 2" xfId="53282" xr:uid="{00000000-0005-0000-0000-0000C3730000}"/>
    <cellStyle name="Normal 24 11 3" xfId="40685" xr:uid="{00000000-0005-0000-0000-0000C4730000}"/>
    <cellStyle name="Normal 24 11 4" xfId="30671" xr:uid="{00000000-0005-0000-0000-0000C5730000}"/>
    <cellStyle name="Normal 24 12" xfId="6892" xr:uid="{00000000-0005-0000-0000-0000C6730000}"/>
    <cellStyle name="Normal 24 12 2" xfId="19520" xr:uid="{00000000-0005-0000-0000-0000C7730000}"/>
    <cellStyle name="Normal 24 12 2 2" xfId="54736" xr:uid="{00000000-0005-0000-0000-0000C8730000}"/>
    <cellStyle name="Normal 24 12 3" xfId="42139" xr:uid="{00000000-0005-0000-0000-0000C9730000}"/>
    <cellStyle name="Normal 24 12 4" xfId="32125" xr:uid="{00000000-0005-0000-0000-0000CA730000}"/>
    <cellStyle name="Normal 24 13" xfId="8674" xr:uid="{00000000-0005-0000-0000-0000CB730000}"/>
    <cellStyle name="Normal 24 13 2" xfId="21296" xr:uid="{00000000-0005-0000-0000-0000CC730000}"/>
    <cellStyle name="Normal 24 13 2 2" xfId="56512" xr:uid="{00000000-0005-0000-0000-0000CD730000}"/>
    <cellStyle name="Normal 24 13 3" xfId="43915" xr:uid="{00000000-0005-0000-0000-0000CE730000}"/>
    <cellStyle name="Normal 24 13 4" xfId="33901" xr:uid="{00000000-0005-0000-0000-0000CF730000}"/>
    <cellStyle name="Normal 24 14" xfId="10608" xr:uid="{00000000-0005-0000-0000-0000D0730000}"/>
    <cellStyle name="Normal 24 14 2" xfId="23219" xr:uid="{00000000-0005-0000-0000-0000D1730000}"/>
    <cellStyle name="Normal 24 14 2 2" xfId="58435" xr:uid="{00000000-0005-0000-0000-0000D2730000}"/>
    <cellStyle name="Normal 24 14 3" xfId="45838" xr:uid="{00000000-0005-0000-0000-0000D3730000}"/>
    <cellStyle name="Normal 24 14 4" xfId="35824" xr:uid="{00000000-0005-0000-0000-0000D4730000}"/>
    <cellStyle name="Normal 24 15" xfId="14835" xr:uid="{00000000-0005-0000-0000-0000D5730000}"/>
    <cellStyle name="Normal 24 15 2" xfId="50052" xr:uid="{00000000-0005-0000-0000-0000D6730000}"/>
    <cellStyle name="Normal 24 15 3" xfId="27441" xr:uid="{00000000-0005-0000-0000-0000D7730000}"/>
    <cellStyle name="Normal 24 16" xfId="12249" xr:uid="{00000000-0005-0000-0000-0000D8730000}"/>
    <cellStyle name="Normal 24 16 2" xfId="47467" xr:uid="{00000000-0005-0000-0000-0000D9730000}"/>
    <cellStyle name="Normal 24 17" xfId="37454" xr:uid="{00000000-0005-0000-0000-0000DA730000}"/>
    <cellStyle name="Normal 24 18" xfId="24856" xr:uid="{00000000-0005-0000-0000-0000DB730000}"/>
    <cellStyle name="Normal 24 19" xfId="60069" xr:uid="{00000000-0005-0000-0000-0000DC730000}"/>
    <cellStyle name="Normal 24 2" xfId="1220" xr:uid="{00000000-0005-0000-0000-0000DD730000}"/>
    <cellStyle name="Normal 24 2 10" xfId="5474" xr:uid="{00000000-0005-0000-0000-0000DE730000}"/>
    <cellStyle name="Normal 24 2 10 2" xfId="18104" xr:uid="{00000000-0005-0000-0000-0000DF730000}"/>
    <cellStyle name="Normal 24 2 10 2 2" xfId="53320" xr:uid="{00000000-0005-0000-0000-0000E0730000}"/>
    <cellStyle name="Normal 24 2 10 3" xfId="40723" xr:uid="{00000000-0005-0000-0000-0000E1730000}"/>
    <cellStyle name="Normal 24 2 10 4" xfId="30709" xr:uid="{00000000-0005-0000-0000-0000E2730000}"/>
    <cellStyle name="Normal 24 2 11" xfId="6930" xr:uid="{00000000-0005-0000-0000-0000E3730000}"/>
    <cellStyle name="Normal 24 2 11 2" xfId="19558" xr:uid="{00000000-0005-0000-0000-0000E4730000}"/>
    <cellStyle name="Normal 24 2 11 2 2" xfId="54774" xr:uid="{00000000-0005-0000-0000-0000E5730000}"/>
    <cellStyle name="Normal 24 2 11 3" xfId="42177" xr:uid="{00000000-0005-0000-0000-0000E6730000}"/>
    <cellStyle name="Normal 24 2 11 4" xfId="32163" xr:uid="{00000000-0005-0000-0000-0000E7730000}"/>
    <cellStyle name="Normal 24 2 12" xfId="8712" xr:uid="{00000000-0005-0000-0000-0000E8730000}"/>
    <cellStyle name="Normal 24 2 12 2" xfId="21334" xr:uid="{00000000-0005-0000-0000-0000E9730000}"/>
    <cellStyle name="Normal 24 2 12 2 2" xfId="56550" xr:uid="{00000000-0005-0000-0000-0000EA730000}"/>
    <cellStyle name="Normal 24 2 12 3" xfId="43953" xr:uid="{00000000-0005-0000-0000-0000EB730000}"/>
    <cellStyle name="Normal 24 2 12 4" xfId="33939" xr:uid="{00000000-0005-0000-0000-0000EC730000}"/>
    <cellStyle name="Normal 24 2 13" xfId="10609" xr:uid="{00000000-0005-0000-0000-0000ED730000}"/>
    <cellStyle name="Normal 24 2 13 2" xfId="23220" xr:uid="{00000000-0005-0000-0000-0000EE730000}"/>
    <cellStyle name="Normal 24 2 13 2 2" xfId="58436" xr:uid="{00000000-0005-0000-0000-0000EF730000}"/>
    <cellStyle name="Normal 24 2 13 3" xfId="45839" xr:uid="{00000000-0005-0000-0000-0000F0730000}"/>
    <cellStyle name="Normal 24 2 13 4" xfId="35825" xr:uid="{00000000-0005-0000-0000-0000F1730000}"/>
    <cellStyle name="Normal 24 2 14" xfId="14873" xr:uid="{00000000-0005-0000-0000-0000F2730000}"/>
    <cellStyle name="Normal 24 2 14 2" xfId="50090" xr:uid="{00000000-0005-0000-0000-0000F3730000}"/>
    <cellStyle name="Normal 24 2 14 3" xfId="27479" xr:uid="{00000000-0005-0000-0000-0000F4730000}"/>
    <cellStyle name="Normal 24 2 15" xfId="12287" xr:uid="{00000000-0005-0000-0000-0000F5730000}"/>
    <cellStyle name="Normal 24 2 15 2" xfId="47505" xr:uid="{00000000-0005-0000-0000-0000F6730000}"/>
    <cellStyle name="Normal 24 2 16" xfId="37492" xr:uid="{00000000-0005-0000-0000-0000F7730000}"/>
    <cellStyle name="Normal 24 2 17" xfId="24894" xr:uid="{00000000-0005-0000-0000-0000F8730000}"/>
    <cellStyle name="Normal 24 2 18" xfId="60107" xr:uid="{00000000-0005-0000-0000-0000F9730000}"/>
    <cellStyle name="Normal 24 2 2" xfId="1221" xr:uid="{00000000-0005-0000-0000-0000FA730000}"/>
    <cellStyle name="Normal 24 2 2 10" xfId="7004" xr:uid="{00000000-0005-0000-0000-0000FB730000}"/>
    <cellStyle name="Normal 24 2 2 10 2" xfId="19630" xr:uid="{00000000-0005-0000-0000-0000FC730000}"/>
    <cellStyle name="Normal 24 2 2 10 2 2" xfId="54846" xr:uid="{00000000-0005-0000-0000-0000FD730000}"/>
    <cellStyle name="Normal 24 2 2 10 3" xfId="42249" xr:uid="{00000000-0005-0000-0000-0000FE730000}"/>
    <cellStyle name="Normal 24 2 2 10 4" xfId="32235" xr:uid="{00000000-0005-0000-0000-0000FF730000}"/>
    <cellStyle name="Normal 24 2 2 11" xfId="8785" xr:uid="{00000000-0005-0000-0000-000000740000}"/>
    <cellStyle name="Normal 24 2 2 11 2" xfId="21406" xr:uid="{00000000-0005-0000-0000-000001740000}"/>
    <cellStyle name="Normal 24 2 2 11 2 2" xfId="56622" xr:uid="{00000000-0005-0000-0000-000002740000}"/>
    <cellStyle name="Normal 24 2 2 11 3" xfId="44025" xr:uid="{00000000-0005-0000-0000-000003740000}"/>
    <cellStyle name="Normal 24 2 2 11 4" xfId="34011" xr:uid="{00000000-0005-0000-0000-000004740000}"/>
    <cellStyle name="Normal 24 2 2 12" xfId="10610" xr:uid="{00000000-0005-0000-0000-000005740000}"/>
    <cellStyle name="Normal 24 2 2 12 2" xfId="23221" xr:uid="{00000000-0005-0000-0000-000006740000}"/>
    <cellStyle name="Normal 24 2 2 12 2 2" xfId="58437" xr:uid="{00000000-0005-0000-0000-000007740000}"/>
    <cellStyle name="Normal 24 2 2 12 3" xfId="45840" xr:uid="{00000000-0005-0000-0000-000008740000}"/>
    <cellStyle name="Normal 24 2 2 12 4" xfId="35826" xr:uid="{00000000-0005-0000-0000-000009740000}"/>
    <cellStyle name="Normal 24 2 2 13" xfId="14945" xr:uid="{00000000-0005-0000-0000-00000A740000}"/>
    <cellStyle name="Normal 24 2 2 13 2" xfId="50162" xr:uid="{00000000-0005-0000-0000-00000B740000}"/>
    <cellStyle name="Normal 24 2 2 13 3" xfId="27551" xr:uid="{00000000-0005-0000-0000-00000C740000}"/>
    <cellStyle name="Normal 24 2 2 14" xfId="12359" xr:uid="{00000000-0005-0000-0000-00000D740000}"/>
    <cellStyle name="Normal 24 2 2 14 2" xfId="47577" xr:uid="{00000000-0005-0000-0000-00000E740000}"/>
    <cellStyle name="Normal 24 2 2 15" xfId="37564" xr:uid="{00000000-0005-0000-0000-00000F740000}"/>
    <cellStyle name="Normal 24 2 2 16" xfId="24966" xr:uid="{00000000-0005-0000-0000-000010740000}"/>
    <cellStyle name="Normal 24 2 2 17" xfId="60179" xr:uid="{00000000-0005-0000-0000-000011740000}"/>
    <cellStyle name="Normal 24 2 2 2" xfId="1222" xr:uid="{00000000-0005-0000-0000-000012740000}"/>
    <cellStyle name="Normal 24 2 2 2 10" xfId="10611" xr:uid="{00000000-0005-0000-0000-000013740000}"/>
    <cellStyle name="Normal 24 2 2 2 10 2" xfId="23222" xr:uid="{00000000-0005-0000-0000-000014740000}"/>
    <cellStyle name="Normal 24 2 2 2 10 2 2" xfId="58438" xr:uid="{00000000-0005-0000-0000-000015740000}"/>
    <cellStyle name="Normal 24 2 2 2 10 3" xfId="45841" xr:uid="{00000000-0005-0000-0000-000016740000}"/>
    <cellStyle name="Normal 24 2 2 2 10 4" xfId="35827" xr:uid="{00000000-0005-0000-0000-000017740000}"/>
    <cellStyle name="Normal 24 2 2 2 11" xfId="15100" xr:uid="{00000000-0005-0000-0000-000018740000}"/>
    <cellStyle name="Normal 24 2 2 2 11 2" xfId="50316" xr:uid="{00000000-0005-0000-0000-000019740000}"/>
    <cellStyle name="Normal 24 2 2 2 11 3" xfId="27705" xr:uid="{00000000-0005-0000-0000-00001A740000}"/>
    <cellStyle name="Normal 24 2 2 2 12" xfId="12513" xr:uid="{00000000-0005-0000-0000-00001B740000}"/>
    <cellStyle name="Normal 24 2 2 2 12 2" xfId="47731" xr:uid="{00000000-0005-0000-0000-00001C740000}"/>
    <cellStyle name="Normal 24 2 2 2 13" xfId="37719" xr:uid="{00000000-0005-0000-0000-00001D740000}"/>
    <cellStyle name="Normal 24 2 2 2 14" xfId="25120" xr:uid="{00000000-0005-0000-0000-00001E740000}"/>
    <cellStyle name="Normal 24 2 2 2 15" xfId="60333" xr:uid="{00000000-0005-0000-0000-00001F740000}"/>
    <cellStyle name="Normal 24 2 2 2 2" xfId="3236" xr:uid="{00000000-0005-0000-0000-000020740000}"/>
    <cellStyle name="Normal 24 2 2 2 2 10" xfId="25604" xr:uid="{00000000-0005-0000-0000-000021740000}"/>
    <cellStyle name="Normal 24 2 2 2 2 11" xfId="61139" xr:uid="{00000000-0005-0000-0000-000022740000}"/>
    <cellStyle name="Normal 24 2 2 2 2 2" xfId="5036" xr:uid="{00000000-0005-0000-0000-000023740000}"/>
    <cellStyle name="Normal 24 2 2 2 2 2 2" xfId="17682" xr:uid="{00000000-0005-0000-0000-000024740000}"/>
    <cellStyle name="Normal 24 2 2 2 2 2 2 2" xfId="52898" xr:uid="{00000000-0005-0000-0000-000025740000}"/>
    <cellStyle name="Normal 24 2 2 2 2 2 2 3" xfId="30287" xr:uid="{00000000-0005-0000-0000-000026740000}"/>
    <cellStyle name="Normal 24 2 2 2 2 2 3" xfId="14128" xr:uid="{00000000-0005-0000-0000-000027740000}"/>
    <cellStyle name="Normal 24 2 2 2 2 2 3 2" xfId="49346" xr:uid="{00000000-0005-0000-0000-000028740000}"/>
    <cellStyle name="Normal 24 2 2 2 2 2 4" xfId="40301" xr:uid="{00000000-0005-0000-0000-000029740000}"/>
    <cellStyle name="Normal 24 2 2 2 2 2 5" xfId="26735" xr:uid="{00000000-0005-0000-0000-00002A740000}"/>
    <cellStyle name="Normal 24 2 2 2 2 3" xfId="6506" xr:uid="{00000000-0005-0000-0000-00002B740000}"/>
    <cellStyle name="Normal 24 2 2 2 2 3 2" xfId="19136" xr:uid="{00000000-0005-0000-0000-00002C740000}"/>
    <cellStyle name="Normal 24 2 2 2 2 3 2 2" xfId="54352" xr:uid="{00000000-0005-0000-0000-00002D740000}"/>
    <cellStyle name="Normal 24 2 2 2 2 3 3" xfId="41755" xr:uid="{00000000-0005-0000-0000-00002E740000}"/>
    <cellStyle name="Normal 24 2 2 2 2 3 4" xfId="31741" xr:uid="{00000000-0005-0000-0000-00002F740000}"/>
    <cellStyle name="Normal 24 2 2 2 2 4" xfId="7965" xr:uid="{00000000-0005-0000-0000-000030740000}"/>
    <cellStyle name="Normal 24 2 2 2 2 4 2" xfId="20590" xr:uid="{00000000-0005-0000-0000-000031740000}"/>
    <cellStyle name="Normal 24 2 2 2 2 4 2 2" xfId="55806" xr:uid="{00000000-0005-0000-0000-000032740000}"/>
    <cellStyle name="Normal 24 2 2 2 2 4 3" xfId="43209" xr:uid="{00000000-0005-0000-0000-000033740000}"/>
    <cellStyle name="Normal 24 2 2 2 2 4 4" xfId="33195" xr:uid="{00000000-0005-0000-0000-000034740000}"/>
    <cellStyle name="Normal 24 2 2 2 2 5" xfId="9746" xr:uid="{00000000-0005-0000-0000-000035740000}"/>
    <cellStyle name="Normal 24 2 2 2 2 5 2" xfId="22366" xr:uid="{00000000-0005-0000-0000-000036740000}"/>
    <cellStyle name="Normal 24 2 2 2 2 5 2 2" xfId="57582" xr:uid="{00000000-0005-0000-0000-000037740000}"/>
    <cellStyle name="Normal 24 2 2 2 2 5 3" xfId="44985" xr:uid="{00000000-0005-0000-0000-000038740000}"/>
    <cellStyle name="Normal 24 2 2 2 2 5 4" xfId="34971" xr:uid="{00000000-0005-0000-0000-000039740000}"/>
    <cellStyle name="Normal 24 2 2 2 2 6" xfId="11539" xr:uid="{00000000-0005-0000-0000-00003A740000}"/>
    <cellStyle name="Normal 24 2 2 2 2 6 2" xfId="24142" xr:uid="{00000000-0005-0000-0000-00003B740000}"/>
    <cellStyle name="Normal 24 2 2 2 2 6 2 2" xfId="59358" xr:uid="{00000000-0005-0000-0000-00003C740000}"/>
    <cellStyle name="Normal 24 2 2 2 2 6 3" xfId="46761" xr:uid="{00000000-0005-0000-0000-00003D740000}"/>
    <cellStyle name="Normal 24 2 2 2 2 6 4" xfId="36747" xr:uid="{00000000-0005-0000-0000-00003E740000}"/>
    <cellStyle name="Normal 24 2 2 2 2 7" xfId="15906" xr:uid="{00000000-0005-0000-0000-00003F740000}"/>
    <cellStyle name="Normal 24 2 2 2 2 7 2" xfId="51122" xr:uid="{00000000-0005-0000-0000-000040740000}"/>
    <cellStyle name="Normal 24 2 2 2 2 7 3" xfId="28511" xr:uid="{00000000-0005-0000-0000-000041740000}"/>
    <cellStyle name="Normal 24 2 2 2 2 8" xfId="12997" xr:uid="{00000000-0005-0000-0000-000042740000}"/>
    <cellStyle name="Normal 24 2 2 2 2 8 2" xfId="48215" xr:uid="{00000000-0005-0000-0000-000043740000}"/>
    <cellStyle name="Normal 24 2 2 2 2 9" xfId="38525" xr:uid="{00000000-0005-0000-0000-000044740000}"/>
    <cellStyle name="Normal 24 2 2 2 3" xfId="3565" xr:uid="{00000000-0005-0000-0000-000045740000}"/>
    <cellStyle name="Normal 24 2 2 2 3 10" xfId="27060" xr:uid="{00000000-0005-0000-0000-000046740000}"/>
    <cellStyle name="Normal 24 2 2 2 3 11" xfId="61464" xr:uid="{00000000-0005-0000-0000-000047740000}"/>
    <cellStyle name="Normal 24 2 2 2 3 2" xfId="5361" xr:uid="{00000000-0005-0000-0000-000048740000}"/>
    <cellStyle name="Normal 24 2 2 2 3 2 2" xfId="18007" xr:uid="{00000000-0005-0000-0000-000049740000}"/>
    <cellStyle name="Normal 24 2 2 2 3 2 2 2" xfId="53223" xr:uid="{00000000-0005-0000-0000-00004A740000}"/>
    <cellStyle name="Normal 24 2 2 2 3 2 3" xfId="40626" xr:uid="{00000000-0005-0000-0000-00004B740000}"/>
    <cellStyle name="Normal 24 2 2 2 3 2 4" xfId="30612" xr:uid="{00000000-0005-0000-0000-00004C740000}"/>
    <cellStyle name="Normal 24 2 2 2 3 3" xfId="6831" xr:uid="{00000000-0005-0000-0000-00004D740000}"/>
    <cellStyle name="Normal 24 2 2 2 3 3 2" xfId="19461" xr:uid="{00000000-0005-0000-0000-00004E740000}"/>
    <cellStyle name="Normal 24 2 2 2 3 3 2 2" xfId="54677" xr:uid="{00000000-0005-0000-0000-00004F740000}"/>
    <cellStyle name="Normal 24 2 2 2 3 3 3" xfId="42080" xr:uid="{00000000-0005-0000-0000-000050740000}"/>
    <cellStyle name="Normal 24 2 2 2 3 3 4" xfId="32066" xr:uid="{00000000-0005-0000-0000-000051740000}"/>
    <cellStyle name="Normal 24 2 2 2 3 4" xfId="8290" xr:uid="{00000000-0005-0000-0000-000052740000}"/>
    <cellStyle name="Normal 24 2 2 2 3 4 2" xfId="20915" xr:uid="{00000000-0005-0000-0000-000053740000}"/>
    <cellStyle name="Normal 24 2 2 2 3 4 2 2" xfId="56131" xr:uid="{00000000-0005-0000-0000-000054740000}"/>
    <cellStyle name="Normal 24 2 2 2 3 4 3" xfId="43534" xr:uid="{00000000-0005-0000-0000-000055740000}"/>
    <cellStyle name="Normal 24 2 2 2 3 4 4" xfId="33520" xr:uid="{00000000-0005-0000-0000-000056740000}"/>
    <cellStyle name="Normal 24 2 2 2 3 5" xfId="10071" xr:uid="{00000000-0005-0000-0000-000057740000}"/>
    <cellStyle name="Normal 24 2 2 2 3 5 2" xfId="22691" xr:uid="{00000000-0005-0000-0000-000058740000}"/>
    <cellStyle name="Normal 24 2 2 2 3 5 2 2" xfId="57907" xr:uid="{00000000-0005-0000-0000-000059740000}"/>
    <cellStyle name="Normal 24 2 2 2 3 5 3" xfId="45310" xr:uid="{00000000-0005-0000-0000-00005A740000}"/>
    <cellStyle name="Normal 24 2 2 2 3 5 4" xfId="35296" xr:uid="{00000000-0005-0000-0000-00005B740000}"/>
    <cellStyle name="Normal 24 2 2 2 3 6" xfId="11864" xr:uid="{00000000-0005-0000-0000-00005C740000}"/>
    <cellStyle name="Normal 24 2 2 2 3 6 2" xfId="24467" xr:uid="{00000000-0005-0000-0000-00005D740000}"/>
    <cellStyle name="Normal 24 2 2 2 3 6 2 2" xfId="59683" xr:uid="{00000000-0005-0000-0000-00005E740000}"/>
    <cellStyle name="Normal 24 2 2 2 3 6 3" xfId="47086" xr:uid="{00000000-0005-0000-0000-00005F740000}"/>
    <cellStyle name="Normal 24 2 2 2 3 6 4" xfId="37072" xr:uid="{00000000-0005-0000-0000-000060740000}"/>
    <cellStyle name="Normal 24 2 2 2 3 7" xfId="16231" xr:uid="{00000000-0005-0000-0000-000061740000}"/>
    <cellStyle name="Normal 24 2 2 2 3 7 2" xfId="51447" xr:uid="{00000000-0005-0000-0000-000062740000}"/>
    <cellStyle name="Normal 24 2 2 2 3 7 3" xfId="28836" xr:uid="{00000000-0005-0000-0000-000063740000}"/>
    <cellStyle name="Normal 24 2 2 2 3 8" xfId="14453" xr:uid="{00000000-0005-0000-0000-000064740000}"/>
    <cellStyle name="Normal 24 2 2 2 3 8 2" xfId="49671" xr:uid="{00000000-0005-0000-0000-000065740000}"/>
    <cellStyle name="Normal 24 2 2 2 3 9" xfId="38850" xr:uid="{00000000-0005-0000-0000-000066740000}"/>
    <cellStyle name="Normal 24 2 2 2 4" xfId="2727" xr:uid="{00000000-0005-0000-0000-000067740000}"/>
    <cellStyle name="Normal 24 2 2 2 4 10" xfId="26251" xr:uid="{00000000-0005-0000-0000-000068740000}"/>
    <cellStyle name="Normal 24 2 2 2 4 11" xfId="60655" xr:uid="{00000000-0005-0000-0000-000069740000}"/>
    <cellStyle name="Normal 24 2 2 2 4 2" xfId="4552" xr:uid="{00000000-0005-0000-0000-00006A740000}"/>
    <cellStyle name="Normal 24 2 2 2 4 2 2" xfId="17198" xr:uid="{00000000-0005-0000-0000-00006B740000}"/>
    <cellStyle name="Normal 24 2 2 2 4 2 2 2" xfId="52414" xr:uid="{00000000-0005-0000-0000-00006C740000}"/>
    <cellStyle name="Normal 24 2 2 2 4 2 3" xfId="39817" xr:uid="{00000000-0005-0000-0000-00006D740000}"/>
    <cellStyle name="Normal 24 2 2 2 4 2 4" xfId="29803" xr:uid="{00000000-0005-0000-0000-00006E740000}"/>
    <cellStyle name="Normal 24 2 2 2 4 3" xfId="6022" xr:uid="{00000000-0005-0000-0000-00006F740000}"/>
    <cellStyle name="Normal 24 2 2 2 4 3 2" xfId="18652" xr:uid="{00000000-0005-0000-0000-000070740000}"/>
    <cellStyle name="Normal 24 2 2 2 4 3 2 2" xfId="53868" xr:uid="{00000000-0005-0000-0000-000071740000}"/>
    <cellStyle name="Normal 24 2 2 2 4 3 3" xfId="41271" xr:uid="{00000000-0005-0000-0000-000072740000}"/>
    <cellStyle name="Normal 24 2 2 2 4 3 4" xfId="31257" xr:uid="{00000000-0005-0000-0000-000073740000}"/>
    <cellStyle name="Normal 24 2 2 2 4 4" xfId="7481" xr:uid="{00000000-0005-0000-0000-000074740000}"/>
    <cellStyle name="Normal 24 2 2 2 4 4 2" xfId="20106" xr:uid="{00000000-0005-0000-0000-000075740000}"/>
    <cellStyle name="Normal 24 2 2 2 4 4 2 2" xfId="55322" xr:uid="{00000000-0005-0000-0000-000076740000}"/>
    <cellStyle name="Normal 24 2 2 2 4 4 3" xfId="42725" xr:uid="{00000000-0005-0000-0000-000077740000}"/>
    <cellStyle name="Normal 24 2 2 2 4 4 4" xfId="32711" xr:uid="{00000000-0005-0000-0000-000078740000}"/>
    <cellStyle name="Normal 24 2 2 2 4 5" xfId="9262" xr:uid="{00000000-0005-0000-0000-000079740000}"/>
    <cellStyle name="Normal 24 2 2 2 4 5 2" xfId="21882" xr:uid="{00000000-0005-0000-0000-00007A740000}"/>
    <cellStyle name="Normal 24 2 2 2 4 5 2 2" xfId="57098" xr:uid="{00000000-0005-0000-0000-00007B740000}"/>
    <cellStyle name="Normal 24 2 2 2 4 5 3" xfId="44501" xr:uid="{00000000-0005-0000-0000-00007C740000}"/>
    <cellStyle name="Normal 24 2 2 2 4 5 4" xfId="34487" xr:uid="{00000000-0005-0000-0000-00007D740000}"/>
    <cellStyle name="Normal 24 2 2 2 4 6" xfId="11055" xr:uid="{00000000-0005-0000-0000-00007E740000}"/>
    <cellStyle name="Normal 24 2 2 2 4 6 2" xfId="23658" xr:uid="{00000000-0005-0000-0000-00007F740000}"/>
    <cellStyle name="Normal 24 2 2 2 4 6 2 2" xfId="58874" xr:uid="{00000000-0005-0000-0000-000080740000}"/>
    <cellStyle name="Normal 24 2 2 2 4 6 3" xfId="46277" xr:uid="{00000000-0005-0000-0000-000081740000}"/>
    <cellStyle name="Normal 24 2 2 2 4 6 4" xfId="36263" xr:uid="{00000000-0005-0000-0000-000082740000}"/>
    <cellStyle name="Normal 24 2 2 2 4 7" xfId="15422" xr:uid="{00000000-0005-0000-0000-000083740000}"/>
    <cellStyle name="Normal 24 2 2 2 4 7 2" xfId="50638" xr:uid="{00000000-0005-0000-0000-000084740000}"/>
    <cellStyle name="Normal 24 2 2 2 4 7 3" xfId="28027" xr:uid="{00000000-0005-0000-0000-000085740000}"/>
    <cellStyle name="Normal 24 2 2 2 4 8" xfId="13644" xr:uid="{00000000-0005-0000-0000-000086740000}"/>
    <cellStyle name="Normal 24 2 2 2 4 8 2" xfId="48862" xr:uid="{00000000-0005-0000-0000-000087740000}"/>
    <cellStyle name="Normal 24 2 2 2 4 9" xfId="38041" xr:uid="{00000000-0005-0000-0000-000088740000}"/>
    <cellStyle name="Normal 24 2 2 2 5" xfId="3890" xr:uid="{00000000-0005-0000-0000-000089740000}"/>
    <cellStyle name="Normal 24 2 2 2 5 2" xfId="8613" xr:uid="{00000000-0005-0000-0000-00008A740000}"/>
    <cellStyle name="Normal 24 2 2 2 5 2 2" xfId="21238" xr:uid="{00000000-0005-0000-0000-00008B740000}"/>
    <cellStyle name="Normal 24 2 2 2 5 2 2 2" xfId="56454" xr:uid="{00000000-0005-0000-0000-00008C740000}"/>
    <cellStyle name="Normal 24 2 2 2 5 2 3" xfId="43857" xr:uid="{00000000-0005-0000-0000-00008D740000}"/>
    <cellStyle name="Normal 24 2 2 2 5 2 4" xfId="33843" xr:uid="{00000000-0005-0000-0000-00008E740000}"/>
    <cellStyle name="Normal 24 2 2 2 5 3" xfId="10394" xr:uid="{00000000-0005-0000-0000-00008F740000}"/>
    <cellStyle name="Normal 24 2 2 2 5 3 2" xfId="23014" xr:uid="{00000000-0005-0000-0000-000090740000}"/>
    <cellStyle name="Normal 24 2 2 2 5 3 2 2" xfId="58230" xr:uid="{00000000-0005-0000-0000-000091740000}"/>
    <cellStyle name="Normal 24 2 2 2 5 3 3" xfId="45633" xr:uid="{00000000-0005-0000-0000-000092740000}"/>
    <cellStyle name="Normal 24 2 2 2 5 3 4" xfId="35619" xr:uid="{00000000-0005-0000-0000-000093740000}"/>
    <cellStyle name="Normal 24 2 2 2 5 4" xfId="12189" xr:uid="{00000000-0005-0000-0000-000094740000}"/>
    <cellStyle name="Normal 24 2 2 2 5 4 2" xfId="24790" xr:uid="{00000000-0005-0000-0000-000095740000}"/>
    <cellStyle name="Normal 24 2 2 2 5 4 2 2" xfId="60006" xr:uid="{00000000-0005-0000-0000-000096740000}"/>
    <cellStyle name="Normal 24 2 2 2 5 4 3" xfId="47409" xr:uid="{00000000-0005-0000-0000-000097740000}"/>
    <cellStyle name="Normal 24 2 2 2 5 4 4" xfId="37395" xr:uid="{00000000-0005-0000-0000-000098740000}"/>
    <cellStyle name="Normal 24 2 2 2 5 5" xfId="16554" xr:uid="{00000000-0005-0000-0000-000099740000}"/>
    <cellStyle name="Normal 24 2 2 2 5 5 2" xfId="51770" xr:uid="{00000000-0005-0000-0000-00009A740000}"/>
    <cellStyle name="Normal 24 2 2 2 5 5 3" xfId="29159" xr:uid="{00000000-0005-0000-0000-00009B740000}"/>
    <cellStyle name="Normal 24 2 2 2 5 6" xfId="14776" xr:uid="{00000000-0005-0000-0000-00009C740000}"/>
    <cellStyle name="Normal 24 2 2 2 5 6 2" xfId="49994" xr:uid="{00000000-0005-0000-0000-00009D740000}"/>
    <cellStyle name="Normal 24 2 2 2 5 7" xfId="39173" xr:uid="{00000000-0005-0000-0000-00009E740000}"/>
    <cellStyle name="Normal 24 2 2 2 5 8" xfId="27383" xr:uid="{00000000-0005-0000-0000-00009F740000}"/>
    <cellStyle name="Normal 24 2 2 2 6" xfId="4230" xr:uid="{00000000-0005-0000-0000-0000A0740000}"/>
    <cellStyle name="Normal 24 2 2 2 6 2" xfId="16876" xr:uid="{00000000-0005-0000-0000-0000A1740000}"/>
    <cellStyle name="Normal 24 2 2 2 6 2 2" xfId="52092" xr:uid="{00000000-0005-0000-0000-0000A2740000}"/>
    <cellStyle name="Normal 24 2 2 2 6 2 3" xfId="29481" xr:uid="{00000000-0005-0000-0000-0000A3740000}"/>
    <cellStyle name="Normal 24 2 2 2 6 3" xfId="13322" xr:uid="{00000000-0005-0000-0000-0000A4740000}"/>
    <cellStyle name="Normal 24 2 2 2 6 3 2" xfId="48540" xr:uid="{00000000-0005-0000-0000-0000A5740000}"/>
    <cellStyle name="Normal 24 2 2 2 6 4" xfId="39495" xr:uid="{00000000-0005-0000-0000-0000A6740000}"/>
    <cellStyle name="Normal 24 2 2 2 6 5" xfId="25929" xr:uid="{00000000-0005-0000-0000-0000A7740000}"/>
    <cellStyle name="Normal 24 2 2 2 7" xfId="5700" xr:uid="{00000000-0005-0000-0000-0000A8740000}"/>
    <cellStyle name="Normal 24 2 2 2 7 2" xfId="18330" xr:uid="{00000000-0005-0000-0000-0000A9740000}"/>
    <cellStyle name="Normal 24 2 2 2 7 2 2" xfId="53546" xr:uid="{00000000-0005-0000-0000-0000AA740000}"/>
    <cellStyle name="Normal 24 2 2 2 7 3" xfId="40949" xr:uid="{00000000-0005-0000-0000-0000AB740000}"/>
    <cellStyle name="Normal 24 2 2 2 7 4" xfId="30935" xr:uid="{00000000-0005-0000-0000-0000AC740000}"/>
    <cellStyle name="Normal 24 2 2 2 8" xfId="7159" xr:uid="{00000000-0005-0000-0000-0000AD740000}"/>
    <cellStyle name="Normal 24 2 2 2 8 2" xfId="19784" xr:uid="{00000000-0005-0000-0000-0000AE740000}"/>
    <cellStyle name="Normal 24 2 2 2 8 2 2" xfId="55000" xr:uid="{00000000-0005-0000-0000-0000AF740000}"/>
    <cellStyle name="Normal 24 2 2 2 8 3" xfId="42403" xr:uid="{00000000-0005-0000-0000-0000B0740000}"/>
    <cellStyle name="Normal 24 2 2 2 8 4" xfId="32389" xr:uid="{00000000-0005-0000-0000-0000B1740000}"/>
    <cellStyle name="Normal 24 2 2 2 9" xfId="8940" xr:uid="{00000000-0005-0000-0000-0000B2740000}"/>
    <cellStyle name="Normal 24 2 2 2 9 2" xfId="21560" xr:uid="{00000000-0005-0000-0000-0000B3740000}"/>
    <cellStyle name="Normal 24 2 2 2 9 2 2" xfId="56776" xr:uid="{00000000-0005-0000-0000-0000B4740000}"/>
    <cellStyle name="Normal 24 2 2 2 9 3" xfId="44179" xr:uid="{00000000-0005-0000-0000-0000B5740000}"/>
    <cellStyle name="Normal 24 2 2 2 9 4" xfId="34165" xr:uid="{00000000-0005-0000-0000-0000B6740000}"/>
    <cellStyle name="Normal 24 2 2 3" xfId="3076" xr:uid="{00000000-0005-0000-0000-0000B7740000}"/>
    <cellStyle name="Normal 24 2 2 3 10" xfId="25447" xr:uid="{00000000-0005-0000-0000-0000B8740000}"/>
    <cellStyle name="Normal 24 2 2 3 11" xfId="60982" xr:uid="{00000000-0005-0000-0000-0000B9740000}"/>
    <cellStyle name="Normal 24 2 2 3 2" xfId="4879" xr:uid="{00000000-0005-0000-0000-0000BA740000}"/>
    <cellStyle name="Normal 24 2 2 3 2 2" xfId="17525" xr:uid="{00000000-0005-0000-0000-0000BB740000}"/>
    <cellStyle name="Normal 24 2 2 3 2 2 2" xfId="52741" xr:uid="{00000000-0005-0000-0000-0000BC740000}"/>
    <cellStyle name="Normal 24 2 2 3 2 2 3" xfId="30130" xr:uid="{00000000-0005-0000-0000-0000BD740000}"/>
    <cellStyle name="Normal 24 2 2 3 2 3" xfId="13971" xr:uid="{00000000-0005-0000-0000-0000BE740000}"/>
    <cellStyle name="Normal 24 2 2 3 2 3 2" xfId="49189" xr:uid="{00000000-0005-0000-0000-0000BF740000}"/>
    <cellStyle name="Normal 24 2 2 3 2 4" xfId="40144" xr:uid="{00000000-0005-0000-0000-0000C0740000}"/>
    <cellStyle name="Normal 24 2 2 3 2 5" xfId="26578" xr:uid="{00000000-0005-0000-0000-0000C1740000}"/>
    <cellStyle name="Normal 24 2 2 3 3" xfId="6349" xr:uid="{00000000-0005-0000-0000-0000C2740000}"/>
    <cellStyle name="Normal 24 2 2 3 3 2" xfId="18979" xr:uid="{00000000-0005-0000-0000-0000C3740000}"/>
    <cellStyle name="Normal 24 2 2 3 3 2 2" xfId="54195" xr:uid="{00000000-0005-0000-0000-0000C4740000}"/>
    <cellStyle name="Normal 24 2 2 3 3 3" xfId="41598" xr:uid="{00000000-0005-0000-0000-0000C5740000}"/>
    <cellStyle name="Normal 24 2 2 3 3 4" xfId="31584" xr:uid="{00000000-0005-0000-0000-0000C6740000}"/>
    <cellStyle name="Normal 24 2 2 3 4" xfId="7808" xr:uid="{00000000-0005-0000-0000-0000C7740000}"/>
    <cellStyle name="Normal 24 2 2 3 4 2" xfId="20433" xr:uid="{00000000-0005-0000-0000-0000C8740000}"/>
    <cellStyle name="Normal 24 2 2 3 4 2 2" xfId="55649" xr:uid="{00000000-0005-0000-0000-0000C9740000}"/>
    <cellStyle name="Normal 24 2 2 3 4 3" xfId="43052" xr:uid="{00000000-0005-0000-0000-0000CA740000}"/>
    <cellStyle name="Normal 24 2 2 3 4 4" xfId="33038" xr:uid="{00000000-0005-0000-0000-0000CB740000}"/>
    <cellStyle name="Normal 24 2 2 3 5" xfId="9589" xr:uid="{00000000-0005-0000-0000-0000CC740000}"/>
    <cellStyle name="Normal 24 2 2 3 5 2" xfId="22209" xr:uid="{00000000-0005-0000-0000-0000CD740000}"/>
    <cellStyle name="Normal 24 2 2 3 5 2 2" xfId="57425" xr:uid="{00000000-0005-0000-0000-0000CE740000}"/>
    <cellStyle name="Normal 24 2 2 3 5 3" xfId="44828" xr:uid="{00000000-0005-0000-0000-0000CF740000}"/>
    <cellStyle name="Normal 24 2 2 3 5 4" xfId="34814" xr:uid="{00000000-0005-0000-0000-0000D0740000}"/>
    <cellStyle name="Normal 24 2 2 3 6" xfId="11382" xr:uid="{00000000-0005-0000-0000-0000D1740000}"/>
    <cellStyle name="Normal 24 2 2 3 6 2" xfId="23985" xr:uid="{00000000-0005-0000-0000-0000D2740000}"/>
    <cellStyle name="Normal 24 2 2 3 6 2 2" xfId="59201" xr:uid="{00000000-0005-0000-0000-0000D3740000}"/>
    <cellStyle name="Normal 24 2 2 3 6 3" xfId="46604" xr:uid="{00000000-0005-0000-0000-0000D4740000}"/>
    <cellStyle name="Normal 24 2 2 3 6 4" xfId="36590" xr:uid="{00000000-0005-0000-0000-0000D5740000}"/>
    <cellStyle name="Normal 24 2 2 3 7" xfId="15749" xr:uid="{00000000-0005-0000-0000-0000D6740000}"/>
    <cellStyle name="Normal 24 2 2 3 7 2" xfId="50965" xr:uid="{00000000-0005-0000-0000-0000D7740000}"/>
    <cellStyle name="Normal 24 2 2 3 7 3" xfId="28354" xr:uid="{00000000-0005-0000-0000-0000D8740000}"/>
    <cellStyle name="Normal 24 2 2 3 8" xfId="12840" xr:uid="{00000000-0005-0000-0000-0000D9740000}"/>
    <cellStyle name="Normal 24 2 2 3 8 2" xfId="48058" xr:uid="{00000000-0005-0000-0000-0000DA740000}"/>
    <cellStyle name="Normal 24 2 2 3 9" xfId="38368" xr:uid="{00000000-0005-0000-0000-0000DB740000}"/>
    <cellStyle name="Normal 24 2 2 4" xfId="2903" xr:uid="{00000000-0005-0000-0000-0000DC740000}"/>
    <cellStyle name="Normal 24 2 2 4 10" xfId="25288" xr:uid="{00000000-0005-0000-0000-0000DD740000}"/>
    <cellStyle name="Normal 24 2 2 4 11" xfId="60823" xr:uid="{00000000-0005-0000-0000-0000DE740000}"/>
    <cellStyle name="Normal 24 2 2 4 2" xfId="4720" xr:uid="{00000000-0005-0000-0000-0000DF740000}"/>
    <cellStyle name="Normal 24 2 2 4 2 2" xfId="17366" xr:uid="{00000000-0005-0000-0000-0000E0740000}"/>
    <cellStyle name="Normal 24 2 2 4 2 2 2" xfId="52582" xr:uid="{00000000-0005-0000-0000-0000E1740000}"/>
    <cellStyle name="Normal 24 2 2 4 2 2 3" xfId="29971" xr:uid="{00000000-0005-0000-0000-0000E2740000}"/>
    <cellStyle name="Normal 24 2 2 4 2 3" xfId="13812" xr:uid="{00000000-0005-0000-0000-0000E3740000}"/>
    <cellStyle name="Normal 24 2 2 4 2 3 2" xfId="49030" xr:uid="{00000000-0005-0000-0000-0000E4740000}"/>
    <cellStyle name="Normal 24 2 2 4 2 4" xfId="39985" xr:uid="{00000000-0005-0000-0000-0000E5740000}"/>
    <cellStyle name="Normal 24 2 2 4 2 5" xfId="26419" xr:uid="{00000000-0005-0000-0000-0000E6740000}"/>
    <cellStyle name="Normal 24 2 2 4 3" xfId="6190" xr:uid="{00000000-0005-0000-0000-0000E7740000}"/>
    <cellStyle name="Normal 24 2 2 4 3 2" xfId="18820" xr:uid="{00000000-0005-0000-0000-0000E8740000}"/>
    <cellStyle name="Normal 24 2 2 4 3 2 2" xfId="54036" xr:uid="{00000000-0005-0000-0000-0000E9740000}"/>
    <cellStyle name="Normal 24 2 2 4 3 3" xfId="41439" xr:uid="{00000000-0005-0000-0000-0000EA740000}"/>
    <cellStyle name="Normal 24 2 2 4 3 4" xfId="31425" xr:uid="{00000000-0005-0000-0000-0000EB740000}"/>
    <cellStyle name="Normal 24 2 2 4 4" xfId="7649" xr:uid="{00000000-0005-0000-0000-0000EC740000}"/>
    <cellStyle name="Normal 24 2 2 4 4 2" xfId="20274" xr:uid="{00000000-0005-0000-0000-0000ED740000}"/>
    <cellStyle name="Normal 24 2 2 4 4 2 2" xfId="55490" xr:uid="{00000000-0005-0000-0000-0000EE740000}"/>
    <cellStyle name="Normal 24 2 2 4 4 3" xfId="42893" xr:uid="{00000000-0005-0000-0000-0000EF740000}"/>
    <cellStyle name="Normal 24 2 2 4 4 4" xfId="32879" xr:uid="{00000000-0005-0000-0000-0000F0740000}"/>
    <cellStyle name="Normal 24 2 2 4 5" xfId="9430" xr:uid="{00000000-0005-0000-0000-0000F1740000}"/>
    <cellStyle name="Normal 24 2 2 4 5 2" xfId="22050" xr:uid="{00000000-0005-0000-0000-0000F2740000}"/>
    <cellStyle name="Normal 24 2 2 4 5 2 2" xfId="57266" xr:uid="{00000000-0005-0000-0000-0000F3740000}"/>
    <cellStyle name="Normal 24 2 2 4 5 3" xfId="44669" xr:uid="{00000000-0005-0000-0000-0000F4740000}"/>
    <cellStyle name="Normal 24 2 2 4 5 4" xfId="34655" xr:uid="{00000000-0005-0000-0000-0000F5740000}"/>
    <cellStyle name="Normal 24 2 2 4 6" xfId="11223" xr:uid="{00000000-0005-0000-0000-0000F6740000}"/>
    <cellStyle name="Normal 24 2 2 4 6 2" xfId="23826" xr:uid="{00000000-0005-0000-0000-0000F7740000}"/>
    <cellStyle name="Normal 24 2 2 4 6 2 2" xfId="59042" xr:uid="{00000000-0005-0000-0000-0000F8740000}"/>
    <cellStyle name="Normal 24 2 2 4 6 3" xfId="46445" xr:uid="{00000000-0005-0000-0000-0000F9740000}"/>
    <cellStyle name="Normal 24 2 2 4 6 4" xfId="36431" xr:uid="{00000000-0005-0000-0000-0000FA740000}"/>
    <cellStyle name="Normal 24 2 2 4 7" xfId="15590" xr:uid="{00000000-0005-0000-0000-0000FB740000}"/>
    <cellStyle name="Normal 24 2 2 4 7 2" xfId="50806" xr:uid="{00000000-0005-0000-0000-0000FC740000}"/>
    <cellStyle name="Normal 24 2 2 4 7 3" xfId="28195" xr:uid="{00000000-0005-0000-0000-0000FD740000}"/>
    <cellStyle name="Normal 24 2 2 4 8" xfId="12681" xr:uid="{00000000-0005-0000-0000-0000FE740000}"/>
    <cellStyle name="Normal 24 2 2 4 8 2" xfId="47899" xr:uid="{00000000-0005-0000-0000-0000FF740000}"/>
    <cellStyle name="Normal 24 2 2 4 9" xfId="38209" xr:uid="{00000000-0005-0000-0000-000000750000}"/>
    <cellStyle name="Normal 24 2 2 5" xfId="3411" xr:uid="{00000000-0005-0000-0000-000001750000}"/>
    <cellStyle name="Normal 24 2 2 5 10" xfId="26906" xr:uid="{00000000-0005-0000-0000-000002750000}"/>
    <cellStyle name="Normal 24 2 2 5 11" xfId="61310" xr:uid="{00000000-0005-0000-0000-000003750000}"/>
    <cellStyle name="Normal 24 2 2 5 2" xfId="5207" xr:uid="{00000000-0005-0000-0000-000004750000}"/>
    <cellStyle name="Normal 24 2 2 5 2 2" xfId="17853" xr:uid="{00000000-0005-0000-0000-000005750000}"/>
    <cellStyle name="Normal 24 2 2 5 2 2 2" xfId="53069" xr:uid="{00000000-0005-0000-0000-000006750000}"/>
    <cellStyle name="Normal 24 2 2 5 2 3" xfId="40472" xr:uid="{00000000-0005-0000-0000-000007750000}"/>
    <cellStyle name="Normal 24 2 2 5 2 4" xfId="30458" xr:uid="{00000000-0005-0000-0000-000008750000}"/>
    <cellStyle name="Normal 24 2 2 5 3" xfId="6677" xr:uid="{00000000-0005-0000-0000-000009750000}"/>
    <cellStyle name="Normal 24 2 2 5 3 2" xfId="19307" xr:uid="{00000000-0005-0000-0000-00000A750000}"/>
    <cellStyle name="Normal 24 2 2 5 3 2 2" xfId="54523" xr:uid="{00000000-0005-0000-0000-00000B750000}"/>
    <cellStyle name="Normal 24 2 2 5 3 3" xfId="41926" xr:uid="{00000000-0005-0000-0000-00000C750000}"/>
    <cellStyle name="Normal 24 2 2 5 3 4" xfId="31912" xr:uid="{00000000-0005-0000-0000-00000D750000}"/>
    <cellStyle name="Normal 24 2 2 5 4" xfId="8136" xr:uid="{00000000-0005-0000-0000-00000E750000}"/>
    <cellStyle name="Normal 24 2 2 5 4 2" xfId="20761" xr:uid="{00000000-0005-0000-0000-00000F750000}"/>
    <cellStyle name="Normal 24 2 2 5 4 2 2" xfId="55977" xr:uid="{00000000-0005-0000-0000-000010750000}"/>
    <cellStyle name="Normal 24 2 2 5 4 3" xfId="43380" xr:uid="{00000000-0005-0000-0000-000011750000}"/>
    <cellStyle name="Normal 24 2 2 5 4 4" xfId="33366" xr:uid="{00000000-0005-0000-0000-000012750000}"/>
    <cellStyle name="Normal 24 2 2 5 5" xfId="9917" xr:uid="{00000000-0005-0000-0000-000013750000}"/>
    <cellStyle name="Normal 24 2 2 5 5 2" xfId="22537" xr:uid="{00000000-0005-0000-0000-000014750000}"/>
    <cellStyle name="Normal 24 2 2 5 5 2 2" xfId="57753" xr:uid="{00000000-0005-0000-0000-000015750000}"/>
    <cellStyle name="Normal 24 2 2 5 5 3" xfId="45156" xr:uid="{00000000-0005-0000-0000-000016750000}"/>
    <cellStyle name="Normal 24 2 2 5 5 4" xfId="35142" xr:uid="{00000000-0005-0000-0000-000017750000}"/>
    <cellStyle name="Normal 24 2 2 5 6" xfId="11710" xr:uid="{00000000-0005-0000-0000-000018750000}"/>
    <cellStyle name="Normal 24 2 2 5 6 2" xfId="24313" xr:uid="{00000000-0005-0000-0000-000019750000}"/>
    <cellStyle name="Normal 24 2 2 5 6 2 2" xfId="59529" xr:uid="{00000000-0005-0000-0000-00001A750000}"/>
    <cellStyle name="Normal 24 2 2 5 6 3" xfId="46932" xr:uid="{00000000-0005-0000-0000-00001B750000}"/>
    <cellStyle name="Normal 24 2 2 5 6 4" xfId="36918" xr:uid="{00000000-0005-0000-0000-00001C750000}"/>
    <cellStyle name="Normal 24 2 2 5 7" xfId="16077" xr:uid="{00000000-0005-0000-0000-00001D750000}"/>
    <cellStyle name="Normal 24 2 2 5 7 2" xfId="51293" xr:uid="{00000000-0005-0000-0000-00001E750000}"/>
    <cellStyle name="Normal 24 2 2 5 7 3" xfId="28682" xr:uid="{00000000-0005-0000-0000-00001F750000}"/>
    <cellStyle name="Normal 24 2 2 5 8" xfId="14299" xr:uid="{00000000-0005-0000-0000-000020750000}"/>
    <cellStyle name="Normal 24 2 2 5 8 2" xfId="49517" xr:uid="{00000000-0005-0000-0000-000021750000}"/>
    <cellStyle name="Normal 24 2 2 5 9" xfId="38696" xr:uid="{00000000-0005-0000-0000-000022750000}"/>
    <cellStyle name="Normal 24 2 2 6" xfId="2572" xr:uid="{00000000-0005-0000-0000-000023750000}"/>
    <cellStyle name="Normal 24 2 2 6 10" xfId="26097" xr:uid="{00000000-0005-0000-0000-000024750000}"/>
    <cellStyle name="Normal 24 2 2 6 11" xfId="60501" xr:uid="{00000000-0005-0000-0000-000025750000}"/>
    <cellStyle name="Normal 24 2 2 6 2" xfId="4398" xr:uid="{00000000-0005-0000-0000-000026750000}"/>
    <cellStyle name="Normal 24 2 2 6 2 2" xfId="17044" xr:uid="{00000000-0005-0000-0000-000027750000}"/>
    <cellStyle name="Normal 24 2 2 6 2 2 2" xfId="52260" xr:uid="{00000000-0005-0000-0000-000028750000}"/>
    <cellStyle name="Normal 24 2 2 6 2 3" xfId="39663" xr:uid="{00000000-0005-0000-0000-000029750000}"/>
    <cellStyle name="Normal 24 2 2 6 2 4" xfId="29649" xr:uid="{00000000-0005-0000-0000-00002A750000}"/>
    <cellStyle name="Normal 24 2 2 6 3" xfId="5868" xr:uid="{00000000-0005-0000-0000-00002B750000}"/>
    <cellStyle name="Normal 24 2 2 6 3 2" xfId="18498" xr:uid="{00000000-0005-0000-0000-00002C750000}"/>
    <cellStyle name="Normal 24 2 2 6 3 2 2" xfId="53714" xr:uid="{00000000-0005-0000-0000-00002D750000}"/>
    <cellStyle name="Normal 24 2 2 6 3 3" xfId="41117" xr:uid="{00000000-0005-0000-0000-00002E750000}"/>
    <cellStyle name="Normal 24 2 2 6 3 4" xfId="31103" xr:uid="{00000000-0005-0000-0000-00002F750000}"/>
    <cellStyle name="Normal 24 2 2 6 4" xfId="7327" xr:uid="{00000000-0005-0000-0000-000030750000}"/>
    <cellStyle name="Normal 24 2 2 6 4 2" xfId="19952" xr:uid="{00000000-0005-0000-0000-000031750000}"/>
    <cellStyle name="Normal 24 2 2 6 4 2 2" xfId="55168" xr:uid="{00000000-0005-0000-0000-000032750000}"/>
    <cellStyle name="Normal 24 2 2 6 4 3" xfId="42571" xr:uid="{00000000-0005-0000-0000-000033750000}"/>
    <cellStyle name="Normal 24 2 2 6 4 4" xfId="32557" xr:uid="{00000000-0005-0000-0000-000034750000}"/>
    <cellStyle name="Normal 24 2 2 6 5" xfId="9108" xr:uid="{00000000-0005-0000-0000-000035750000}"/>
    <cellStyle name="Normal 24 2 2 6 5 2" xfId="21728" xr:uid="{00000000-0005-0000-0000-000036750000}"/>
    <cellStyle name="Normal 24 2 2 6 5 2 2" xfId="56944" xr:uid="{00000000-0005-0000-0000-000037750000}"/>
    <cellStyle name="Normal 24 2 2 6 5 3" xfId="44347" xr:uid="{00000000-0005-0000-0000-000038750000}"/>
    <cellStyle name="Normal 24 2 2 6 5 4" xfId="34333" xr:uid="{00000000-0005-0000-0000-000039750000}"/>
    <cellStyle name="Normal 24 2 2 6 6" xfId="10901" xr:uid="{00000000-0005-0000-0000-00003A750000}"/>
    <cellStyle name="Normal 24 2 2 6 6 2" xfId="23504" xr:uid="{00000000-0005-0000-0000-00003B750000}"/>
    <cellStyle name="Normal 24 2 2 6 6 2 2" xfId="58720" xr:uid="{00000000-0005-0000-0000-00003C750000}"/>
    <cellStyle name="Normal 24 2 2 6 6 3" xfId="46123" xr:uid="{00000000-0005-0000-0000-00003D750000}"/>
    <cellStyle name="Normal 24 2 2 6 6 4" xfId="36109" xr:uid="{00000000-0005-0000-0000-00003E750000}"/>
    <cellStyle name="Normal 24 2 2 6 7" xfId="15268" xr:uid="{00000000-0005-0000-0000-00003F750000}"/>
    <cellStyle name="Normal 24 2 2 6 7 2" xfId="50484" xr:uid="{00000000-0005-0000-0000-000040750000}"/>
    <cellStyle name="Normal 24 2 2 6 7 3" xfId="27873" xr:uid="{00000000-0005-0000-0000-000041750000}"/>
    <cellStyle name="Normal 24 2 2 6 8" xfId="13490" xr:uid="{00000000-0005-0000-0000-000042750000}"/>
    <cellStyle name="Normal 24 2 2 6 8 2" xfId="48708" xr:uid="{00000000-0005-0000-0000-000043750000}"/>
    <cellStyle name="Normal 24 2 2 6 9" xfId="37887" xr:uid="{00000000-0005-0000-0000-000044750000}"/>
    <cellStyle name="Normal 24 2 2 7" xfId="3735" xr:uid="{00000000-0005-0000-0000-000045750000}"/>
    <cellStyle name="Normal 24 2 2 7 2" xfId="8459" xr:uid="{00000000-0005-0000-0000-000046750000}"/>
    <cellStyle name="Normal 24 2 2 7 2 2" xfId="21084" xr:uid="{00000000-0005-0000-0000-000047750000}"/>
    <cellStyle name="Normal 24 2 2 7 2 2 2" xfId="56300" xr:uid="{00000000-0005-0000-0000-000048750000}"/>
    <cellStyle name="Normal 24 2 2 7 2 3" xfId="43703" xr:uid="{00000000-0005-0000-0000-000049750000}"/>
    <cellStyle name="Normal 24 2 2 7 2 4" xfId="33689" xr:uid="{00000000-0005-0000-0000-00004A750000}"/>
    <cellStyle name="Normal 24 2 2 7 3" xfId="10240" xr:uid="{00000000-0005-0000-0000-00004B750000}"/>
    <cellStyle name="Normal 24 2 2 7 3 2" xfId="22860" xr:uid="{00000000-0005-0000-0000-00004C750000}"/>
    <cellStyle name="Normal 24 2 2 7 3 2 2" xfId="58076" xr:uid="{00000000-0005-0000-0000-00004D750000}"/>
    <cellStyle name="Normal 24 2 2 7 3 3" xfId="45479" xr:uid="{00000000-0005-0000-0000-00004E750000}"/>
    <cellStyle name="Normal 24 2 2 7 3 4" xfId="35465" xr:uid="{00000000-0005-0000-0000-00004F750000}"/>
    <cellStyle name="Normal 24 2 2 7 4" xfId="12035" xr:uid="{00000000-0005-0000-0000-000050750000}"/>
    <cellStyle name="Normal 24 2 2 7 4 2" xfId="24636" xr:uid="{00000000-0005-0000-0000-000051750000}"/>
    <cellStyle name="Normal 24 2 2 7 4 2 2" xfId="59852" xr:uid="{00000000-0005-0000-0000-000052750000}"/>
    <cellStyle name="Normal 24 2 2 7 4 3" xfId="47255" xr:uid="{00000000-0005-0000-0000-000053750000}"/>
    <cellStyle name="Normal 24 2 2 7 4 4" xfId="37241" xr:uid="{00000000-0005-0000-0000-000054750000}"/>
    <cellStyle name="Normal 24 2 2 7 5" xfId="16400" xr:uid="{00000000-0005-0000-0000-000055750000}"/>
    <cellStyle name="Normal 24 2 2 7 5 2" xfId="51616" xr:uid="{00000000-0005-0000-0000-000056750000}"/>
    <cellStyle name="Normal 24 2 2 7 5 3" xfId="29005" xr:uid="{00000000-0005-0000-0000-000057750000}"/>
    <cellStyle name="Normal 24 2 2 7 6" xfId="14622" xr:uid="{00000000-0005-0000-0000-000058750000}"/>
    <cellStyle name="Normal 24 2 2 7 6 2" xfId="49840" xr:uid="{00000000-0005-0000-0000-000059750000}"/>
    <cellStyle name="Normal 24 2 2 7 7" xfId="39019" xr:uid="{00000000-0005-0000-0000-00005A750000}"/>
    <cellStyle name="Normal 24 2 2 7 8" xfId="27229" xr:uid="{00000000-0005-0000-0000-00005B750000}"/>
    <cellStyle name="Normal 24 2 2 8" xfId="4073" xr:uid="{00000000-0005-0000-0000-00005C750000}"/>
    <cellStyle name="Normal 24 2 2 8 2" xfId="16722" xr:uid="{00000000-0005-0000-0000-00005D750000}"/>
    <cellStyle name="Normal 24 2 2 8 2 2" xfId="51938" xr:uid="{00000000-0005-0000-0000-00005E750000}"/>
    <cellStyle name="Normal 24 2 2 8 2 3" xfId="29327" xr:uid="{00000000-0005-0000-0000-00005F750000}"/>
    <cellStyle name="Normal 24 2 2 8 3" xfId="13168" xr:uid="{00000000-0005-0000-0000-000060750000}"/>
    <cellStyle name="Normal 24 2 2 8 3 2" xfId="48386" xr:uid="{00000000-0005-0000-0000-000061750000}"/>
    <cellStyle name="Normal 24 2 2 8 4" xfId="39341" xr:uid="{00000000-0005-0000-0000-000062750000}"/>
    <cellStyle name="Normal 24 2 2 8 5" xfId="25775" xr:uid="{00000000-0005-0000-0000-000063750000}"/>
    <cellStyle name="Normal 24 2 2 9" xfId="5546" xr:uid="{00000000-0005-0000-0000-000064750000}"/>
    <cellStyle name="Normal 24 2 2 9 2" xfId="18176" xr:uid="{00000000-0005-0000-0000-000065750000}"/>
    <cellStyle name="Normal 24 2 2 9 2 2" xfId="53392" xr:uid="{00000000-0005-0000-0000-000066750000}"/>
    <cellStyle name="Normal 24 2 2 9 3" xfId="40795" xr:uid="{00000000-0005-0000-0000-000067750000}"/>
    <cellStyle name="Normal 24 2 2 9 4" xfId="30781" xr:uid="{00000000-0005-0000-0000-000068750000}"/>
    <cellStyle name="Normal 24 2 3" xfId="1223" xr:uid="{00000000-0005-0000-0000-000069750000}"/>
    <cellStyle name="Normal 24 2 3 10" xfId="10612" xr:uid="{00000000-0005-0000-0000-00006A750000}"/>
    <cellStyle name="Normal 24 2 3 10 2" xfId="23223" xr:uid="{00000000-0005-0000-0000-00006B750000}"/>
    <cellStyle name="Normal 24 2 3 10 2 2" xfId="58439" xr:uid="{00000000-0005-0000-0000-00006C750000}"/>
    <cellStyle name="Normal 24 2 3 10 3" xfId="45842" xr:uid="{00000000-0005-0000-0000-00006D750000}"/>
    <cellStyle name="Normal 24 2 3 10 4" xfId="35828" xr:uid="{00000000-0005-0000-0000-00006E750000}"/>
    <cellStyle name="Normal 24 2 3 11" xfId="15026" xr:uid="{00000000-0005-0000-0000-00006F750000}"/>
    <cellStyle name="Normal 24 2 3 11 2" xfId="50242" xr:uid="{00000000-0005-0000-0000-000070750000}"/>
    <cellStyle name="Normal 24 2 3 11 3" xfId="27631" xr:uid="{00000000-0005-0000-0000-000071750000}"/>
    <cellStyle name="Normal 24 2 3 12" xfId="12439" xr:uid="{00000000-0005-0000-0000-000072750000}"/>
    <cellStyle name="Normal 24 2 3 12 2" xfId="47657" xr:uid="{00000000-0005-0000-0000-000073750000}"/>
    <cellStyle name="Normal 24 2 3 13" xfId="37645" xr:uid="{00000000-0005-0000-0000-000074750000}"/>
    <cellStyle name="Normal 24 2 3 14" xfId="25046" xr:uid="{00000000-0005-0000-0000-000075750000}"/>
    <cellStyle name="Normal 24 2 3 15" xfId="60259" xr:uid="{00000000-0005-0000-0000-000076750000}"/>
    <cellStyle name="Normal 24 2 3 2" xfId="3162" xr:uid="{00000000-0005-0000-0000-000077750000}"/>
    <cellStyle name="Normal 24 2 3 2 10" xfId="25530" xr:uid="{00000000-0005-0000-0000-000078750000}"/>
    <cellStyle name="Normal 24 2 3 2 11" xfId="61065" xr:uid="{00000000-0005-0000-0000-000079750000}"/>
    <cellStyle name="Normal 24 2 3 2 2" xfId="4962" xr:uid="{00000000-0005-0000-0000-00007A750000}"/>
    <cellStyle name="Normal 24 2 3 2 2 2" xfId="17608" xr:uid="{00000000-0005-0000-0000-00007B750000}"/>
    <cellStyle name="Normal 24 2 3 2 2 2 2" xfId="52824" xr:uid="{00000000-0005-0000-0000-00007C750000}"/>
    <cellStyle name="Normal 24 2 3 2 2 2 3" xfId="30213" xr:uid="{00000000-0005-0000-0000-00007D750000}"/>
    <cellStyle name="Normal 24 2 3 2 2 3" xfId="14054" xr:uid="{00000000-0005-0000-0000-00007E750000}"/>
    <cellStyle name="Normal 24 2 3 2 2 3 2" xfId="49272" xr:uid="{00000000-0005-0000-0000-00007F750000}"/>
    <cellStyle name="Normal 24 2 3 2 2 4" xfId="40227" xr:uid="{00000000-0005-0000-0000-000080750000}"/>
    <cellStyle name="Normal 24 2 3 2 2 5" xfId="26661" xr:uid="{00000000-0005-0000-0000-000081750000}"/>
    <cellStyle name="Normal 24 2 3 2 3" xfId="6432" xr:uid="{00000000-0005-0000-0000-000082750000}"/>
    <cellStyle name="Normal 24 2 3 2 3 2" xfId="19062" xr:uid="{00000000-0005-0000-0000-000083750000}"/>
    <cellStyle name="Normal 24 2 3 2 3 2 2" xfId="54278" xr:uid="{00000000-0005-0000-0000-000084750000}"/>
    <cellStyle name="Normal 24 2 3 2 3 3" xfId="41681" xr:uid="{00000000-0005-0000-0000-000085750000}"/>
    <cellStyle name="Normal 24 2 3 2 3 4" xfId="31667" xr:uid="{00000000-0005-0000-0000-000086750000}"/>
    <cellStyle name="Normal 24 2 3 2 4" xfId="7891" xr:uid="{00000000-0005-0000-0000-000087750000}"/>
    <cellStyle name="Normal 24 2 3 2 4 2" xfId="20516" xr:uid="{00000000-0005-0000-0000-000088750000}"/>
    <cellStyle name="Normal 24 2 3 2 4 2 2" xfId="55732" xr:uid="{00000000-0005-0000-0000-000089750000}"/>
    <cellStyle name="Normal 24 2 3 2 4 3" xfId="43135" xr:uid="{00000000-0005-0000-0000-00008A750000}"/>
    <cellStyle name="Normal 24 2 3 2 4 4" xfId="33121" xr:uid="{00000000-0005-0000-0000-00008B750000}"/>
    <cellStyle name="Normal 24 2 3 2 5" xfId="9672" xr:uid="{00000000-0005-0000-0000-00008C750000}"/>
    <cellStyle name="Normal 24 2 3 2 5 2" xfId="22292" xr:uid="{00000000-0005-0000-0000-00008D750000}"/>
    <cellStyle name="Normal 24 2 3 2 5 2 2" xfId="57508" xr:uid="{00000000-0005-0000-0000-00008E750000}"/>
    <cellStyle name="Normal 24 2 3 2 5 3" xfId="44911" xr:uid="{00000000-0005-0000-0000-00008F750000}"/>
    <cellStyle name="Normal 24 2 3 2 5 4" xfId="34897" xr:uid="{00000000-0005-0000-0000-000090750000}"/>
    <cellStyle name="Normal 24 2 3 2 6" xfId="11465" xr:uid="{00000000-0005-0000-0000-000091750000}"/>
    <cellStyle name="Normal 24 2 3 2 6 2" xfId="24068" xr:uid="{00000000-0005-0000-0000-000092750000}"/>
    <cellStyle name="Normal 24 2 3 2 6 2 2" xfId="59284" xr:uid="{00000000-0005-0000-0000-000093750000}"/>
    <cellStyle name="Normal 24 2 3 2 6 3" xfId="46687" xr:uid="{00000000-0005-0000-0000-000094750000}"/>
    <cellStyle name="Normal 24 2 3 2 6 4" xfId="36673" xr:uid="{00000000-0005-0000-0000-000095750000}"/>
    <cellStyle name="Normal 24 2 3 2 7" xfId="15832" xr:uid="{00000000-0005-0000-0000-000096750000}"/>
    <cellStyle name="Normal 24 2 3 2 7 2" xfId="51048" xr:uid="{00000000-0005-0000-0000-000097750000}"/>
    <cellStyle name="Normal 24 2 3 2 7 3" xfId="28437" xr:uid="{00000000-0005-0000-0000-000098750000}"/>
    <cellStyle name="Normal 24 2 3 2 8" xfId="12923" xr:uid="{00000000-0005-0000-0000-000099750000}"/>
    <cellStyle name="Normal 24 2 3 2 8 2" xfId="48141" xr:uid="{00000000-0005-0000-0000-00009A750000}"/>
    <cellStyle name="Normal 24 2 3 2 9" xfId="38451" xr:uid="{00000000-0005-0000-0000-00009B750000}"/>
    <cellStyle name="Normal 24 2 3 3" xfId="3491" xr:uid="{00000000-0005-0000-0000-00009C750000}"/>
    <cellStyle name="Normal 24 2 3 3 10" xfId="26986" xr:uid="{00000000-0005-0000-0000-00009D750000}"/>
    <cellStyle name="Normal 24 2 3 3 11" xfId="61390" xr:uid="{00000000-0005-0000-0000-00009E750000}"/>
    <cellStyle name="Normal 24 2 3 3 2" xfId="5287" xr:uid="{00000000-0005-0000-0000-00009F750000}"/>
    <cellStyle name="Normal 24 2 3 3 2 2" xfId="17933" xr:uid="{00000000-0005-0000-0000-0000A0750000}"/>
    <cellStyle name="Normal 24 2 3 3 2 2 2" xfId="53149" xr:uid="{00000000-0005-0000-0000-0000A1750000}"/>
    <cellStyle name="Normal 24 2 3 3 2 3" xfId="40552" xr:uid="{00000000-0005-0000-0000-0000A2750000}"/>
    <cellStyle name="Normal 24 2 3 3 2 4" xfId="30538" xr:uid="{00000000-0005-0000-0000-0000A3750000}"/>
    <cellStyle name="Normal 24 2 3 3 3" xfId="6757" xr:uid="{00000000-0005-0000-0000-0000A4750000}"/>
    <cellStyle name="Normal 24 2 3 3 3 2" xfId="19387" xr:uid="{00000000-0005-0000-0000-0000A5750000}"/>
    <cellStyle name="Normal 24 2 3 3 3 2 2" xfId="54603" xr:uid="{00000000-0005-0000-0000-0000A6750000}"/>
    <cellStyle name="Normal 24 2 3 3 3 3" xfId="42006" xr:uid="{00000000-0005-0000-0000-0000A7750000}"/>
    <cellStyle name="Normal 24 2 3 3 3 4" xfId="31992" xr:uid="{00000000-0005-0000-0000-0000A8750000}"/>
    <cellStyle name="Normal 24 2 3 3 4" xfId="8216" xr:uid="{00000000-0005-0000-0000-0000A9750000}"/>
    <cellStyle name="Normal 24 2 3 3 4 2" xfId="20841" xr:uid="{00000000-0005-0000-0000-0000AA750000}"/>
    <cellStyle name="Normal 24 2 3 3 4 2 2" xfId="56057" xr:uid="{00000000-0005-0000-0000-0000AB750000}"/>
    <cellStyle name="Normal 24 2 3 3 4 3" xfId="43460" xr:uid="{00000000-0005-0000-0000-0000AC750000}"/>
    <cellStyle name="Normal 24 2 3 3 4 4" xfId="33446" xr:uid="{00000000-0005-0000-0000-0000AD750000}"/>
    <cellStyle name="Normal 24 2 3 3 5" xfId="9997" xr:uid="{00000000-0005-0000-0000-0000AE750000}"/>
    <cellStyle name="Normal 24 2 3 3 5 2" xfId="22617" xr:uid="{00000000-0005-0000-0000-0000AF750000}"/>
    <cellStyle name="Normal 24 2 3 3 5 2 2" xfId="57833" xr:uid="{00000000-0005-0000-0000-0000B0750000}"/>
    <cellStyle name="Normal 24 2 3 3 5 3" xfId="45236" xr:uid="{00000000-0005-0000-0000-0000B1750000}"/>
    <cellStyle name="Normal 24 2 3 3 5 4" xfId="35222" xr:uid="{00000000-0005-0000-0000-0000B2750000}"/>
    <cellStyle name="Normal 24 2 3 3 6" xfId="11790" xr:uid="{00000000-0005-0000-0000-0000B3750000}"/>
    <cellStyle name="Normal 24 2 3 3 6 2" xfId="24393" xr:uid="{00000000-0005-0000-0000-0000B4750000}"/>
    <cellStyle name="Normal 24 2 3 3 6 2 2" xfId="59609" xr:uid="{00000000-0005-0000-0000-0000B5750000}"/>
    <cellStyle name="Normal 24 2 3 3 6 3" xfId="47012" xr:uid="{00000000-0005-0000-0000-0000B6750000}"/>
    <cellStyle name="Normal 24 2 3 3 6 4" xfId="36998" xr:uid="{00000000-0005-0000-0000-0000B7750000}"/>
    <cellStyle name="Normal 24 2 3 3 7" xfId="16157" xr:uid="{00000000-0005-0000-0000-0000B8750000}"/>
    <cellStyle name="Normal 24 2 3 3 7 2" xfId="51373" xr:uid="{00000000-0005-0000-0000-0000B9750000}"/>
    <cellStyle name="Normal 24 2 3 3 7 3" xfId="28762" xr:uid="{00000000-0005-0000-0000-0000BA750000}"/>
    <cellStyle name="Normal 24 2 3 3 8" xfId="14379" xr:uid="{00000000-0005-0000-0000-0000BB750000}"/>
    <cellStyle name="Normal 24 2 3 3 8 2" xfId="49597" xr:uid="{00000000-0005-0000-0000-0000BC750000}"/>
    <cellStyle name="Normal 24 2 3 3 9" xfId="38776" xr:uid="{00000000-0005-0000-0000-0000BD750000}"/>
    <cellStyle name="Normal 24 2 3 4" xfId="2653" xr:uid="{00000000-0005-0000-0000-0000BE750000}"/>
    <cellStyle name="Normal 24 2 3 4 10" xfId="26177" xr:uid="{00000000-0005-0000-0000-0000BF750000}"/>
    <cellStyle name="Normal 24 2 3 4 11" xfId="60581" xr:uid="{00000000-0005-0000-0000-0000C0750000}"/>
    <cellStyle name="Normal 24 2 3 4 2" xfId="4478" xr:uid="{00000000-0005-0000-0000-0000C1750000}"/>
    <cellStyle name="Normal 24 2 3 4 2 2" xfId="17124" xr:uid="{00000000-0005-0000-0000-0000C2750000}"/>
    <cellStyle name="Normal 24 2 3 4 2 2 2" xfId="52340" xr:uid="{00000000-0005-0000-0000-0000C3750000}"/>
    <cellStyle name="Normal 24 2 3 4 2 3" xfId="39743" xr:uid="{00000000-0005-0000-0000-0000C4750000}"/>
    <cellStyle name="Normal 24 2 3 4 2 4" xfId="29729" xr:uid="{00000000-0005-0000-0000-0000C5750000}"/>
    <cellStyle name="Normal 24 2 3 4 3" xfId="5948" xr:uid="{00000000-0005-0000-0000-0000C6750000}"/>
    <cellStyle name="Normal 24 2 3 4 3 2" xfId="18578" xr:uid="{00000000-0005-0000-0000-0000C7750000}"/>
    <cellStyle name="Normal 24 2 3 4 3 2 2" xfId="53794" xr:uid="{00000000-0005-0000-0000-0000C8750000}"/>
    <cellStyle name="Normal 24 2 3 4 3 3" xfId="41197" xr:uid="{00000000-0005-0000-0000-0000C9750000}"/>
    <cellStyle name="Normal 24 2 3 4 3 4" xfId="31183" xr:uid="{00000000-0005-0000-0000-0000CA750000}"/>
    <cellStyle name="Normal 24 2 3 4 4" xfId="7407" xr:uid="{00000000-0005-0000-0000-0000CB750000}"/>
    <cellStyle name="Normal 24 2 3 4 4 2" xfId="20032" xr:uid="{00000000-0005-0000-0000-0000CC750000}"/>
    <cellStyle name="Normal 24 2 3 4 4 2 2" xfId="55248" xr:uid="{00000000-0005-0000-0000-0000CD750000}"/>
    <cellStyle name="Normal 24 2 3 4 4 3" xfId="42651" xr:uid="{00000000-0005-0000-0000-0000CE750000}"/>
    <cellStyle name="Normal 24 2 3 4 4 4" xfId="32637" xr:uid="{00000000-0005-0000-0000-0000CF750000}"/>
    <cellStyle name="Normal 24 2 3 4 5" xfId="9188" xr:uid="{00000000-0005-0000-0000-0000D0750000}"/>
    <cellStyle name="Normal 24 2 3 4 5 2" xfId="21808" xr:uid="{00000000-0005-0000-0000-0000D1750000}"/>
    <cellStyle name="Normal 24 2 3 4 5 2 2" xfId="57024" xr:uid="{00000000-0005-0000-0000-0000D2750000}"/>
    <cellStyle name="Normal 24 2 3 4 5 3" xfId="44427" xr:uid="{00000000-0005-0000-0000-0000D3750000}"/>
    <cellStyle name="Normal 24 2 3 4 5 4" xfId="34413" xr:uid="{00000000-0005-0000-0000-0000D4750000}"/>
    <cellStyle name="Normal 24 2 3 4 6" xfId="10981" xr:uid="{00000000-0005-0000-0000-0000D5750000}"/>
    <cellStyle name="Normal 24 2 3 4 6 2" xfId="23584" xr:uid="{00000000-0005-0000-0000-0000D6750000}"/>
    <cellStyle name="Normal 24 2 3 4 6 2 2" xfId="58800" xr:uid="{00000000-0005-0000-0000-0000D7750000}"/>
    <cellStyle name="Normal 24 2 3 4 6 3" xfId="46203" xr:uid="{00000000-0005-0000-0000-0000D8750000}"/>
    <cellStyle name="Normal 24 2 3 4 6 4" xfId="36189" xr:uid="{00000000-0005-0000-0000-0000D9750000}"/>
    <cellStyle name="Normal 24 2 3 4 7" xfId="15348" xr:uid="{00000000-0005-0000-0000-0000DA750000}"/>
    <cellStyle name="Normal 24 2 3 4 7 2" xfId="50564" xr:uid="{00000000-0005-0000-0000-0000DB750000}"/>
    <cellStyle name="Normal 24 2 3 4 7 3" xfId="27953" xr:uid="{00000000-0005-0000-0000-0000DC750000}"/>
    <cellStyle name="Normal 24 2 3 4 8" xfId="13570" xr:uid="{00000000-0005-0000-0000-0000DD750000}"/>
    <cellStyle name="Normal 24 2 3 4 8 2" xfId="48788" xr:uid="{00000000-0005-0000-0000-0000DE750000}"/>
    <cellStyle name="Normal 24 2 3 4 9" xfId="37967" xr:uid="{00000000-0005-0000-0000-0000DF750000}"/>
    <cellStyle name="Normal 24 2 3 5" xfId="3816" xr:uid="{00000000-0005-0000-0000-0000E0750000}"/>
    <cellStyle name="Normal 24 2 3 5 2" xfId="8539" xr:uid="{00000000-0005-0000-0000-0000E1750000}"/>
    <cellStyle name="Normal 24 2 3 5 2 2" xfId="21164" xr:uid="{00000000-0005-0000-0000-0000E2750000}"/>
    <cellStyle name="Normal 24 2 3 5 2 2 2" xfId="56380" xr:uid="{00000000-0005-0000-0000-0000E3750000}"/>
    <cellStyle name="Normal 24 2 3 5 2 3" xfId="43783" xr:uid="{00000000-0005-0000-0000-0000E4750000}"/>
    <cellStyle name="Normal 24 2 3 5 2 4" xfId="33769" xr:uid="{00000000-0005-0000-0000-0000E5750000}"/>
    <cellStyle name="Normal 24 2 3 5 3" xfId="10320" xr:uid="{00000000-0005-0000-0000-0000E6750000}"/>
    <cellStyle name="Normal 24 2 3 5 3 2" xfId="22940" xr:uid="{00000000-0005-0000-0000-0000E7750000}"/>
    <cellStyle name="Normal 24 2 3 5 3 2 2" xfId="58156" xr:uid="{00000000-0005-0000-0000-0000E8750000}"/>
    <cellStyle name="Normal 24 2 3 5 3 3" xfId="45559" xr:uid="{00000000-0005-0000-0000-0000E9750000}"/>
    <cellStyle name="Normal 24 2 3 5 3 4" xfId="35545" xr:uid="{00000000-0005-0000-0000-0000EA750000}"/>
    <cellStyle name="Normal 24 2 3 5 4" xfId="12115" xr:uid="{00000000-0005-0000-0000-0000EB750000}"/>
    <cellStyle name="Normal 24 2 3 5 4 2" xfId="24716" xr:uid="{00000000-0005-0000-0000-0000EC750000}"/>
    <cellStyle name="Normal 24 2 3 5 4 2 2" xfId="59932" xr:uid="{00000000-0005-0000-0000-0000ED750000}"/>
    <cellStyle name="Normal 24 2 3 5 4 3" xfId="47335" xr:uid="{00000000-0005-0000-0000-0000EE750000}"/>
    <cellStyle name="Normal 24 2 3 5 4 4" xfId="37321" xr:uid="{00000000-0005-0000-0000-0000EF750000}"/>
    <cellStyle name="Normal 24 2 3 5 5" xfId="16480" xr:uid="{00000000-0005-0000-0000-0000F0750000}"/>
    <cellStyle name="Normal 24 2 3 5 5 2" xfId="51696" xr:uid="{00000000-0005-0000-0000-0000F1750000}"/>
    <cellStyle name="Normal 24 2 3 5 5 3" xfId="29085" xr:uid="{00000000-0005-0000-0000-0000F2750000}"/>
    <cellStyle name="Normal 24 2 3 5 6" xfId="14702" xr:uid="{00000000-0005-0000-0000-0000F3750000}"/>
    <cellStyle name="Normal 24 2 3 5 6 2" xfId="49920" xr:uid="{00000000-0005-0000-0000-0000F4750000}"/>
    <cellStyle name="Normal 24 2 3 5 7" xfId="39099" xr:uid="{00000000-0005-0000-0000-0000F5750000}"/>
    <cellStyle name="Normal 24 2 3 5 8" xfId="27309" xr:uid="{00000000-0005-0000-0000-0000F6750000}"/>
    <cellStyle name="Normal 24 2 3 6" xfId="4156" xr:uid="{00000000-0005-0000-0000-0000F7750000}"/>
    <cellStyle name="Normal 24 2 3 6 2" xfId="16802" xr:uid="{00000000-0005-0000-0000-0000F8750000}"/>
    <cellStyle name="Normal 24 2 3 6 2 2" xfId="52018" xr:uid="{00000000-0005-0000-0000-0000F9750000}"/>
    <cellStyle name="Normal 24 2 3 6 2 3" xfId="29407" xr:uid="{00000000-0005-0000-0000-0000FA750000}"/>
    <cellStyle name="Normal 24 2 3 6 3" xfId="13248" xr:uid="{00000000-0005-0000-0000-0000FB750000}"/>
    <cellStyle name="Normal 24 2 3 6 3 2" xfId="48466" xr:uid="{00000000-0005-0000-0000-0000FC750000}"/>
    <cellStyle name="Normal 24 2 3 6 4" xfId="39421" xr:uid="{00000000-0005-0000-0000-0000FD750000}"/>
    <cellStyle name="Normal 24 2 3 6 5" xfId="25855" xr:uid="{00000000-0005-0000-0000-0000FE750000}"/>
    <cellStyle name="Normal 24 2 3 7" xfId="5626" xr:uid="{00000000-0005-0000-0000-0000FF750000}"/>
    <cellStyle name="Normal 24 2 3 7 2" xfId="18256" xr:uid="{00000000-0005-0000-0000-000000760000}"/>
    <cellStyle name="Normal 24 2 3 7 2 2" xfId="53472" xr:uid="{00000000-0005-0000-0000-000001760000}"/>
    <cellStyle name="Normal 24 2 3 7 3" xfId="40875" xr:uid="{00000000-0005-0000-0000-000002760000}"/>
    <cellStyle name="Normal 24 2 3 7 4" xfId="30861" xr:uid="{00000000-0005-0000-0000-000003760000}"/>
    <cellStyle name="Normal 24 2 3 8" xfId="7085" xr:uid="{00000000-0005-0000-0000-000004760000}"/>
    <cellStyle name="Normal 24 2 3 8 2" xfId="19710" xr:uid="{00000000-0005-0000-0000-000005760000}"/>
    <cellStyle name="Normal 24 2 3 8 2 2" xfId="54926" xr:uid="{00000000-0005-0000-0000-000006760000}"/>
    <cellStyle name="Normal 24 2 3 8 3" xfId="42329" xr:uid="{00000000-0005-0000-0000-000007760000}"/>
    <cellStyle name="Normal 24 2 3 8 4" xfId="32315" xr:uid="{00000000-0005-0000-0000-000008760000}"/>
    <cellStyle name="Normal 24 2 3 9" xfId="8866" xr:uid="{00000000-0005-0000-0000-000009760000}"/>
    <cellStyle name="Normal 24 2 3 9 2" xfId="21486" xr:uid="{00000000-0005-0000-0000-00000A760000}"/>
    <cellStyle name="Normal 24 2 3 9 2 2" xfId="56702" xr:uid="{00000000-0005-0000-0000-00000B760000}"/>
    <cellStyle name="Normal 24 2 3 9 3" xfId="44105" xr:uid="{00000000-0005-0000-0000-00000C760000}"/>
    <cellStyle name="Normal 24 2 3 9 4" xfId="34091" xr:uid="{00000000-0005-0000-0000-00000D760000}"/>
    <cellStyle name="Normal 24 2 4" xfId="2997" xr:uid="{00000000-0005-0000-0000-00000E760000}"/>
    <cellStyle name="Normal 24 2 4 10" xfId="25371" xr:uid="{00000000-0005-0000-0000-00000F760000}"/>
    <cellStyle name="Normal 24 2 4 11" xfId="60906" xr:uid="{00000000-0005-0000-0000-000010760000}"/>
    <cellStyle name="Normal 24 2 4 2" xfId="4803" xr:uid="{00000000-0005-0000-0000-000011760000}"/>
    <cellStyle name="Normal 24 2 4 2 2" xfId="17449" xr:uid="{00000000-0005-0000-0000-000012760000}"/>
    <cellStyle name="Normal 24 2 4 2 2 2" xfId="52665" xr:uid="{00000000-0005-0000-0000-000013760000}"/>
    <cellStyle name="Normal 24 2 4 2 2 3" xfId="30054" xr:uid="{00000000-0005-0000-0000-000014760000}"/>
    <cellStyle name="Normal 24 2 4 2 3" xfId="13895" xr:uid="{00000000-0005-0000-0000-000015760000}"/>
    <cellStyle name="Normal 24 2 4 2 3 2" xfId="49113" xr:uid="{00000000-0005-0000-0000-000016760000}"/>
    <cellStyle name="Normal 24 2 4 2 4" xfId="40068" xr:uid="{00000000-0005-0000-0000-000017760000}"/>
    <cellStyle name="Normal 24 2 4 2 5" xfId="26502" xr:uid="{00000000-0005-0000-0000-000018760000}"/>
    <cellStyle name="Normal 24 2 4 3" xfId="6273" xr:uid="{00000000-0005-0000-0000-000019760000}"/>
    <cellStyle name="Normal 24 2 4 3 2" xfId="18903" xr:uid="{00000000-0005-0000-0000-00001A760000}"/>
    <cellStyle name="Normal 24 2 4 3 2 2" xfId="54119" xr:uid="{00000000-0005-0000-0000-00001B760000}"/>
    <cellStyle name="Normal 24 2 4 3 3" xfId="41522" xr:uid="{00000000-0005-0000-0000-00001C760000}"/>
    <cellStyle name="Normal 24 2 4 3 4" xfId="31508" xr:uid="{00000000-0005-0000-0000-00001D760000}"/>
    <cellStyle name="Normal 24 2 4 4" xfId="7732" xr:uid="{00000000-0005-0000-0000-00001E760000}"/>
    <cellStyle name="Normal 24 2 4 4 2" xfId="20357" xr:uid="{00000000-0005-0000-0000-00001F760000}"/>
    <cellStyle name="Normal 24 2 4 4 2 2" xfId="55573" xr:uid="{00000000-0005-0000-0000-000020760000}"/>
    <cellStyle name="Normal 24 2 4 4 3" xfId="42976" xr:uid="{00000000-0005-0000-0000-000021760000}"/>
    <cellStyle name="Normal 24 2 4 4 4" xfId="32962" xr:uid="{00000000-0005-0000-0000-000022760000}"/>
    <cellStyle name="Normal 24 2 4 5" xfId="9513" xr:uid="{00000000-0005-0000-0000-000023760000}"/>
    <cellStyle name="Normal 24 2 4 5 2" xfId="22133" xr:uid="{00000000-0005-0000-0000-000024760000}"/>
    <cellStyle name="Normal 24 2 4 5 2 2" xfId="57349" xr:uid="{00000000-0005-0000-0000-000025760000}"/>
    <cellStyle name="Normal 24 2 4 5 3" xfId="44752" xr:uid="{00000000-0005-0000-0000-000026760000}"/>
    <cellStyle name="Normal 24 2 4 5 4" xfId="34738" xr:uid="{00000000-0005-0000-0000-000027760000}"/>
    <cellStyle name="Normal 24 2 4 6" xfId="11306" xr:uid="{00000000-0005-0000-0000-000028760000}"/>
    <cellStyle name="Normal 24 2 4 6 2" xfId="23909" xr:uid="{00000000-0005-0000-0000-000029760000}"/>
    <cellStyle name="Normal 24 2 4 6 2 2" xfId="59125" xr:uid="{00000000-0005-0000-0000-00002A760000}"/>
    <cellStyle name="Normal 24 2 4 6 3" xfId="46528" xr:uid="{00000000-0005-0000-0000-00002B760000}"/>
    <cellStyle name="Normal 24 2 4 6 4" xfId="36514" xr:uid="{00000000-0005-0000-0000-00002C760000}"/>
    <cellStyle name="Normal 24 2 4 7" xfId="15673" xr:uid="{00000000-0005-0000-0000-00002D760000}"/>
    <cellStyle name="Normal 24 2 4 7 2" xfId="50889" xr:uid="{00000000-0005-0000-0000-00002E760000}"/>
    <cellStyle name="Normal 24 2 4 7 3" xfId="28278" xr:uid="{00000000-0005-0000-0000-00002F760000}"/>
    <cellStyle name="Normal 24 2 4 8" xfId="12764" xr:uid="{00000000-0005-0000-0000-000030760000}"/>
    <cellStyle name="Normal 24 2 4 8 2" xfId="47982" xr:uid="{00000000-0005-0000-0000-000031760000}"/>
    <cellStyle name="Normal 24 2 4 9" xfId="38292" xr:uid="{00000000-0005-0000-0000-000032760000}"/>
    <cellStyle name="Normal 24 2 5" xfId="2830" xr:uid="{00000000-0005-0000-0000-000033760000}"/>
    <cellStyle name="Normal 24 2 5 10" xfId="25216" xr:uid="{00000000-0005-0000-0000-000034760000}"/>
    <cellStyle name="Normal 24 2 5 11" xfId="60751" xr:uid="{00000000-0005-0000-0000-000035760000}"/>
    <cellStyle name="Normal 24 2 5 2" xfId="4648" xr:uid="{00000000-0005-0000-0000-000036760000}"/>
    <cellStyle name="Normal 24 2 5 2 2" xfId="17294" xr:uid="{00000000-0005-0000-0000-000037760000}"/>
    <cellStyle name="Normal 24 2 5 2 2 2" xfId="52510" xr:uid="{00000000-0005-0000-0000-000038760000}"/>
    <cellStyle name="Normal 24 2 5 2 2 3" xfId="29899" xr:uid="{00000000-0005-0000-0000-000039760000}"/>
    <cellStyle name="Normal 24 2 5 2 3" xfId="13740" xr:uid="{00000000-0005-0000-0000-00003A760000}"/>
    <cellStyle name="Normal 24 2 5 2 3 2" xfId="48958" xr:uid="{00000000-0005-0000-0000-00003B760000}"/>
    <cellStyle name="Normal 24 2 5 2 4" xfId="39913" xr:uid="{00000000-0005-0000-0000-00003C760000}"/>
    <cellStyle name="Normal 24 2 5 2 5" xfId="26347" xr:uid="{00000000-0005-0000-0000-00003D760000}"/>
    <cellStyle name="Normal 24 2 5 3" xfId="6118" xr:uid="{00000000-0005-0000-0000-00003E760000}"/>
    <cellStyle name="Normal 24 2 5 3 2" xfId="18748" xr:uid="{00000000-0005-0000-0000-00003F760000}"/>
    <cellStyle name="Normal 24 2 5 3 2 2" xfId="53964" xr:uid="{00000000-0005-0000-0000-000040760000}"/>
    <cellStyle name="Normal 24 2 5 3 3" xfId="41367" xr:uid="{00000000-0005-0000-0000-000041760000}"/>
    <cellStyle name="Normal 24 2 5 3 4" xfId="31353" xr:uid="{00000000-0005-0000-0000-000042760000}"/>
    <cellStyle name="Normal 24 2 5 4" xfId="7577" xr:uid="{00000000-0005-0000-0000-000043760000}"/>
    <cellStyle name="Normal 24 2 5 4 2" xfId="20202" xr:uid="{00000000-0005-0000-0000-000044760000}"/>
    <cellStyle name="Normal 24 2 5 4 2 2" xfId="55418" xr:uid="{00000000-0005-0000-0000-000045760000}"/>
    <cellStyle name="Normal 24 2 5 4 3" xfId="42821" xr:uid="{00000000-0005-0000-0000-000046760000}"/>
    <cellStyle name="Normal 24 2 5 4 4" xfId="32807" xr:uid="{00000000-0005-0000-0000-000047760000}"/>
    <cellStyle name="Normal 24 2 5 5" xfId="9358" xr:uid="{00000000-0005-0000-0000-000048760000}"/>
    <cellStyle name="Normal 24 2 5 5 2" xfId="21978" xr:uid="{00000000-0005-0000-0000-000049760000}"/>
    <cellStyle name="Normal 24 2 5 5 2 2" xfId="57194" xr:uid="{00000000-0005-0000-0000-00004A760000}"/>
    <cellStyle name="Normal 24 2 5 5 3" xfId="44597" xr:uid="{00000000-0005-0000-0000-00004B760000}"/>
    <cellStyle name="Normal 24 2 5 5 4" xfId="34583" xr:uid="{00000000-0005-0000-0000-00004C760000}"/>
    <cellStyle name="Normal 24 2 5 6" xfId="11151" xr:uid="{00000000-0005-0000-0000-00004D760000}"/>
    <cellStyle name="Normal 24 2 5 6 2" xfId="23754" xr:uid="{00000000-0005-0000-0000-00004E760000}"/>
    <cellStyle name="Normal 24 2 5 6 2 2" xfId="58970" xr:uid="{00000000-0005-0000-0000-00004F760000}"/>
    <cellStyle name="Normal 24 2 5 6 3" xfId="46373" xr:uid="{00000000-0005-0000-0000-000050760000}"/>
    <cellStyle name="Normal 24 2 5 6 4" xfId="36359" xr:uid="{00000000-0005-0000-0000-000051760000}"/>
    <cellStyle name="Normal 24 2 5 7" xfId="15518" xr:uid="{00000000-0005-0000-0000-000052760000}"/>
    <cellStyle name="Normal 24 2 5 7 2" xfId="50734" xr:uid="{00000000-0005-0000-0000-000053760000}"/>
    <cellStyle name="Normal 24 2 5 7 3" xfId="28123" xr:uid="{00000000-0005-0000-0000-000054760000}"/>
    <cellStyle name="Normal 24 2 5 8" xfId="12609" xr:uid="{00000000-0005-0000-0000-000055760000}"/>
    <cellStyle name="Normal 24 2 5 8 2" xfId="47827" xr:uid="{00000000-0005-0000-0000-000056760000}"/>
    <cellStyle name="Normal 24 2 5 9" xfId="38137" xr:uid="{00000000-0005-0000-0000-000057760000}"/>
    <cellStyle name="Normal 24 2 6" xfId="3339" xr:uid="{00000000-0005-0000-0000-000058760000}"/>
    <cellStyle name="Normal 24 2 6 10" xfId="26834" xr:uid="{00000000-0005-0000-0000-000059760000}"/>
    <cellStyle name="Normal 24 2 6 11" xfId="61238" xr:uid="{00000000-0005-0000-0000-00005A760000}"/>
    <cellStyle name="Normal 24 2 6 2" xfId="5135" xr:uid="{00000000-0005-0000-0000-00005B760000}"/>
    <cellStyle name="Normal 24 2 6 2 2" xfId="17781" xr:uid="{00000000-0005-0000-0000-00005C760000}"/>
    <cellStyle name="Normal 24 2 6 2 2 2" xfId="52997" xr:uid="{00000000-0005-0000-0000-00005D760000}"/>
    <cellStyle name="Normal 24 2 6 2 3" xfId="40400" xr:uid="{00000000-0005-0000-0000-00005E760000}"/>
    <cellStyle name="Normal 24 2 6 2 4" xfId="30386" xr:uid="{00000000-0005-0000-0000-00005F760000}"/>
    <cellStyle name="Normal 24 2 6 3" xfId="6605" xr:uid="{00000000-0005-0000-0000-000060760000}"/>
    <cellStyle name="Normal 24 2 6 3 2" xfId="19235" xr:uid="{00000000-0005-0000-0000-000061760000}"/>
    <cellStyle name="Normal 24 2 6 3 2 2" xfId="54451" xr:uid="{00000000-0005-0000-0000-000062760000}"/>
    <cellStyle name="Normal 24 2 6 3 3" xfId="41854" xr:uid="{00000000-0005-0000-0000-000063760000}"/>
    <cellStyle name="Normal 24 2 6 3 4" xfId="31840" xr:uid="{00000000-0005-0000-0000-000064760000}"/>
    <cellStyle name="Normal 24 2 6 4" xfId="8064" xr:uid="{00000000-0005-0000-0000-000065760000}"/>
    <cellStyle name="Normal 24 2 6 4 2" xfId="20689" xr:uid="{00000000-0005-0000-0000-000066760000}"/>
    <cellStyle name="Normal 24 2 6 4 2 2" xfId="55905" xr:uid="{00000000-0005-0000-0000-000067760000}"/>
    <cellStyle name="Normal 24 2 6 4 3" xfId="43308" xr:uid="{00000000-0005-0000-0000-000068760000}"/>
    <cellStyle name="Normal 24 2 6 4 4" xfId="33294" xr:uid="{00000000-0005-0000-0000-000069760000}"/>
    <cellStyle name="Normal 24 2 6 5" xfId="9845" xr:uid="{00000000-0005-0000-0000-00006A760000}"/>
    <cellStyle name="Normal 24 2 6 5 2" xfId="22465" xr:uid="{00000000-0005-0000-0000-00006B760000}"/>
    <cellStyle name="Normal 24 2 6 5 2 2" xfId="57681" xr:uid="{00000000-0005-0000-0000-00006C760000}"/>
    <cellStyle name="Normal 24 2 6 5 3" xfId="45084" xr:uid="{00000000-0005-0000-0000-00006D760000}"/>
    <cellStyle name="Normal 24 2 6 5 4" xfId="35070" xr:uid="{00000000-0005-0000-0000-00006E760000}"/>
    <cellStyle name="Normal 24 2 6 6" xfId="11638" xr:uid="{00000000-0005-0000-0000-00006F760000}"/>
    <cellStyle name="Normal 24 2 6 6 2" xfId="24241" xr:uid="{00000000-0005-0000-0000-000070760000}"/>
    <cellStyle name="Normal 24 2 6 6 2 2" xfId="59457" xr:uid="{00000000-0005-0000-0000-000071760000}"/>
    <cellStyle name="Normal 24 2 6 6 3" xfId="46860" xr:uid="{00000000-0005-0000-0000-000072760000}"/>
    <cellStyle name="Normal 24 2 6 6 4" xfId="36846" xr:uid="{00000000-0005-0000-0000-000073760000}"/>
    <cellStyle name="Normal 24 2 6 7" xfId="16005" xr:uid="{00000000-0005-0000-0000-000074760000}"/>
    <cellStyle name="Normal 24 2 6 7 2" xfId="51221" xr:uid="{00000000-0005-0000-0000-000075760000}"/>
    <cellStyle name="Normal 24 2 6 7 3" xfId="28610" xr:uid="{00000000-0005-0000-0000-000076760000}"/>
    <cellStyle name="Normal 24 2 6 8" xfId="14227" xr:uid="{00000000-0005-0000-0000-000077760000}"/>
    <cellStyle name="Normal 24 2 6 8 2" xfId="49445" xr:uid="{00000000-0005-0000-0000-000078760000}"/>
    <cellStyle name="Normal 24 2 6 9" xfId="38624" xr:uid="{00000000-0005-0000-0000-000079760000}"/>
    <cellStyle name="Normal 24 2 7" xfId="2500" xr:uid="{00000000-0005-0000-0000-00007A760000}"/>
    <cellStyle name="Normal 24 2 7 10" xfId="26025" xr:uid="{00000000-0005-0000-0000-00007B760000}"/>
    <cellStyle name="Normal 24 2 7 11" xfId="60429" xr:uid="{00000000-0005-0000-0000-00007C760000}"/>
    <cellStyle name="Normal 24 2 7 2" xfId="4326" xr:uid="{00000000-0005-0000-0000-00007D760000}"/>
    <cellStyle name="Normal 24 2 7 2 2" xfId="16972" xr:uid="{00000000-0005-0000-0000-00007E760000}"/>
    <cellStyle name="Normal 24 2 7 2 2 2" xfId="52188" xr:uid="{00000000-0005-0000-0000-00007F760000}"/>
    <cellStyle name="Normal 24 2 7 2 3" xfId="39591" xr:uid="{00000000-0005-0000-0000-000080760000}"/>
    <cellStyle name="Normal 24 2 7 2 4" xfId="29577" xr:uid="{00000000-0005-0000-0000-000081760000}"/>
    <cellStyle name="Normal 24 2 7 3" xfId="5796" xr:uid="{00000000-0005-0000-0000-000082760000}"/>
    <cellStyle name="Normal 24 2 7 3 2" xfId="18426" xr:uid="{00000000-0005-0000-0000-000083760000}"/>
    <cellStyle name="Normal 24 2 7 3 2 2" xfId="53642" xr:uid="{00000000-0005-0000-0000-000084760000}"/>
    <cellStyle name="Normal 24 2 7 3 3" xfId="41045" xr:uid="{00000000-0005-0000-0000-000085760000}"/>
    <cellStyle name="Normal 24 2 7 3 4" xfId="31031" xr:uid="{00000000-0005-0000-0000-000086760000}"/>
    <cellStyle name="Normal 24 2 7 4" xfId="7255" xr:uid="{00000000-0005-0000-0000-000087760000}"/>
    <cellStyle name="Normal 24 2 7 4 2" xfId="19880" xr:uid="{00000000-0005-0000-0000-000088760000}"/>
    <cellStyle name="Normal 24 2 7 4 2 2" xfId="55096" xr:uid="{00000000-0005-0000-0000-000089760000}"/>
    <cellStyle name="Normal 24 2 7 4 3" xfId="42499" xr:uid="{00000000-0005-0000-0000-00008A760000}"/>
    <cellStyle name="Normal 24 2 7 4 4" xfId="32485" xr:uid="{00000000-0005-0000-0000-00008B760000}"/>
    <cellStyle name="Normal 24 2 7 5" xfId="9036" xr:uid="{00000000-0005-0000-0000-00008C760000}"/>
    <cellStyle name="Normal 24 2 7 5 2" xfId="21656" xr:uid="{00000000-0005-0000-0000-00008D760000}"/>
    <cellStyle name="Normal 24 2 7 5 2 2" xfId="56872" xr:uid="{00000000-0005-0000-0000-00008E760000}"/>
    <cellStyle name="Normal 24 2 7 5 3" xfId="44275" xr:uid="{00000000-0005-0000-0000-00008F760000}"/>
    <cellStyle name="Normal 24 2 7 5 4" xfId="34261" xr:uid="{00000000-0005-0000-0000-000090760000}"/>
    <cellStyle name="Normal 24 2 7 6" xfId="10829" xr:uid="{00000000-0005-0000-0000-000091760000}"/>
    <cellStyle name="Normal 24 2 7 6 2" xfId="23432" xr:uid="{00000000-0005-0000-0000-000092760000}"/>
    <cellStyle name="Normal 24 2 7 6 2 2" xfId="58648" xr:uid="{00000000-0005-0000-0000-000093760000}"/>
    <cellStyle name="Normal 24 2 7 6 3" xfId="46051" xr:uid="{00000000-0005-0000-0000-000094760000}"/>
    <cellStyle name="Normal 24 2 7 6 4" xfId="36037" xr:uid="{00000000-0005-0000-0000-000095760000}"/>
    <cellStyle name="Normal 24 2 7 7" xfId="15196" xr:uid="{00000000-0005-0000-0000-000096760000}"/>
    <cellStyle name="Normal 24 2 7 7 2" xfId="50412" xr:uid="{00000000-0005-0000-0000-000097760000}"/>
    <cellStyle name="Normal 24 2 7 7 3" xfId="27801" xr:uid="{00000000-0005-0000-0000-000098760000}"/>
    <cellStyle name="Normal 24 2 7 8" xfId="13418" xr:uid="{00000000-0005-0000-0000-000099760000}"/>
    <cellStyle name="Normal 24 2 7 8 2" xfId="48636" xr:uid="{00000000-0005-0000-0000-00009A760000}"/>
    <cellStyle name="Normal 24 2 7 9" xfId="37815" xr:uid="{00000000-0005-0000-0000-00009B760000}"/>
    <cellStyle name="Normal 24 2 8" xfId="3663" xr:uid="{00000000-0005-0000-0000-00009C760000}"/>
    <cellStyle name="Normal 24 2 8 2" xfId="8387" xr:uid="{00000000-0005-0000-0000-00009D760000}"/>
    <cellStyle name="Normal 24 2 8 2 2" xfId="21012" xr:uid="{00000000-0005-0000-0000-00009E760000}"/>
    <cellStyle name="Normal 24 2 8 2 2 2" xfId="56228" xr:uid="{00000000-0005-0000-0000-00009F760000}"/>
    <cellStyle name="Normal 24 2 8 2 3" xfId="43631" xr:uid="{00000000-0005-0000-0000-0000A0760000}"/>
    <cellStyle name="Normal 24 2 8 2 4" xfId="33617" xr:uid="{00000000-0005-0000-0000-0000A1760000}"/>
    <cellStyle name="Normal 24 2 8 3" xfId="10168" xr:uid="{00000000-0005-0000-0000-0000A2760000}"/>
    <cellStyle name="Normal 24 2 8 3 2" xfId="22788" xr:uid="{00000000-0005-0000-0000-0000A3760000}"/>
    <cellStyle name="Normal 24 2 8 3 2 2" xfId="58004" xr:uid="{00000000-0005-0000-0000-0000A4760000}"/>
    <cellStyle name="Normal 24 2 8 3 3" xfId="45407" xr:uid="{00000000-0005-0000-0000-0000A5760000}"/>
    <cellStyle name="Normal 24 2 8 3 4" xfId="35393" xr:uid="{00000000-0005-0000-0000-0000A6760000}"/>
    <cellStyle name="Normal 24 2 8 4" xfId="11963" xr:uid="{00000000-0005-0000-0000-0000A7760000}"/>
    <cellStyle name="Normal 24 2 8 4 2" xfId="24564" xr:uid="{00000000-0005-0000-0000-0000A8760000}"/>
    <cellStyle name="Normal 24 2 8 4 2 2" xfId="59780" xr:uid="{00000000-0005-0000-0000-0000A9760000}"/>
    <cellStyle name="Normal 24 2 8 4 3" xfId="47183" xr:uid="{00000000-0005-0000-0000-0000AA760000}"/>
    <cellStyle name="Normal 24 2 8 4 4" xfId="37169" xr:uid="{00000000-0005-0000-0000-0000AB760000}"/>
    <cellStyle name="Normal 24 2 8 5" xfId="16328" xr:uid="{00000000-0005-0000-0000-0000AC760000}"/>
    <cellStyle name="Normal 24 2 8 5 2" xfId="51544" xr:uid="{00000000-0005-0000-0000-0000AD760000}"/>
    <cellStyle name="Normal 24 2 8 5 3" xfId="28933" xr:uid="{00000000-0005-0000-0000-0000AE760000}"/>
    <cellStyle name="Normal 24 2 8 6" xfId="14550" xr:uid="{00000000-0005-0000-0000-0000AF760000}"/>
    <cellStyle name="Normal 24 2 8 6 2" xfId="49768" xr:uid="{00000000-0005-0000-0000-0000B0760000}"/>
    <cellStyle name="Normal 24 2 8 7" xfId="38947" xr:uid="{00000000-0005-0000-0000-0000B1760000}"/>
    <cellStyle name="Normal 24 2 8 8" xfId="27157" xr:uid="{00000000-0005-0000-0000-0000B2760000}"/>
    <cellStyle name="Normal 24 2 9" xfId="3995" xr:uid="{00000000-0005-0000-0000-0000B3760000}"/>
    <cellStyle name="Normal 24 2 9 2" xfId="16650" xr:uid="{00000000-0005-0000-0000-0000B4760000}"/>
    <cellStyle name="Normal 24 2 9 2 2" xfId="51866" xr:uid="{00000000-0005-0000-0000-0000B5760000}"/>
    <cellStyle name="Normal 24 2 9 2 3" xfId="29255" xr:uid="{00000000-0005-0000-0000-0000B6760000}"/>
    <cellStyle name="Normal 24 2 9 3" xfId="13096" xr:uid="{00000000-0005-0000-0000-0000B7760000}"/>
    <cellStyle name="Normal 24 2 9 3 2" xfId="48314" xr:uid="{00000000-0005-0000-0000-0000B8760000}"/>
    <cellStyle name="Normal 24 2 9 4" xfId="39269" xr:uid="{00000000-0005-0000-0000-0000B9760000}"/>
    <cellStyle name="Normal 24 2 9 5" xfId="25703" xr:uid="{00000000-0005-0000-0000-0000BA760000}"/>
    <cellStyle name="Normal 24 2_District Target Attainment" xfId="1224" xr:uid="{00000000-0005-0000-0000-0000BB760000}"/>
    <cellStyle name="Normal 24 3" xfId="1225" xr:uid="{00000000-0005-0000-0000-0000BC760000}"/>
    <cellStyle name="Normal 24 3 10" xfId="6966" xr:uid="{00000000-0005-0000-0000-0000BD760000}"/>
    <cellStyle name="Normal 24 3 10 2" xfId="19592" xr:uid="{00000000-0005-0000-0000-0000BE760000}"/>
    <cellStyle name="Normal 24 3 10 2 2" xfId="54808" xr:uid="{00000000-0005-0000-0000-0000BF760000}"/>
    <cellStyle name="Normal 24 3 10 3" xfId="42211" xr:uid="{00000000-0005-0000-0000-0000C0760000}"/>
    <cellStyle name="Normal 24 3 10 4" xfId="32197" xr:uid="{00000000-0005-0000-0000-0000C1760000}"/>
    <cellStyle name="Normal 24 3 11" xfId="8747" xr:uid="{00000000-0005-0000-0000-0000C2760000}"/>
    <cellStyle name="Normal 24 3 11 2" xfId="21368" xr:uid="{00000000-0005-0000-0000-0000C3760000}"/>
    <cellStyle name="Normal 24 3 11 2 2" xfId="56584" xr:uid="{00000000-0005-0000-0000-0000C4760000}"/>
    <cellStyle name="Normal 24 3 11 3" xfId="43987" xr:uid="{00000000-0005-0000-0000-0000C5760000}"/>
    <cellStyle name="Normal 24 3 11 4" xfId="33973" xr:uid="{00000000-0005-0000-0000-0000C6760000}"/>
    <cellStyle name="Normal 24 3 12" xfId="10613" xr:uid="{00000000-0005-0000-0000-0000C7760000}"/>
    <cellStyle name="Normal 24 3 12 2" xfId="23224" xr:uid="{00000000-0005-0000-0000-0000C8760000}"/>
    <cellStyle name="Normal 24 3 12 2 2" xfId="58440" xr:uid="{00000000-0005-0000-0000-0000C9760000}"/>
    <cellStyle name="Normal 24 3 12 3" xfId="45843" xr:uid="{00000000-0005-0000-0000-0000CA760000}"/>
    <cellStyle name="Normal 24 3 12 4" xfId="35829" xr:uid="{00000000-0005-0000-0000-0000CB760000}"/>
    <cellStyle name="Normal 24 3 13" xfId="14907" xr:uid="{00000000-0005-0000-0000-0000CC760000}"/>
    <cellStyle name="Normal 24 3 13 2" xfId="50124" xr:uid="{00000000-0005-0000-0000-0000CD760000}"/>
    <cellStyle name="Normal 24 3 13 3" xfId="27513" xr:uid="{00000000-0005-0000-0000-0000CE760000}"/>
    <cellStyle name="Normal 24 3 14" xfId="12321" xr:uid="{00000000-0005-0000-0000-0000CF760000}"/>
    <cellStyle name="Normal 24 3 14 2" xfId="47539" xr:uid="{00000000-0005-0000-0000-0000D0760000}"/>
    <cellStyle name="Normal 24 3 15" xfId="37526" xr:uid="{00000000-0005-0000-0000-0000D1760000}"/>
    <cellStyle name="Normal 24 3 16" xfId="24928" xr:uid="{00000000-0005-0000-0000-0000D2760000}"/>
    <cellStyle name="Normal 24 3 17" xfId="60141" xr:uid="{00000000-0005-0000-0000-0000D3760000}"/>
    <cellStyle name="Normal 24 3 2" xfId="1226" xr:uid="{00000000-0005-0000-0000-0000D4760000}"/>
    <cellStyle name="Normal 24 3 2 10" xfId="10614" xr:uid="{00000000-0005-0000-0000-0000D5760000}"/>
    <cellStyle name="Normal 24 3 2 10 2" xfId="23225" xr:uid="{00000000-0005-0000-0000-0000D6760000}"/>
    <cellStyle name="Normal 24 3 2 10 2 2" xfId="58441" xr:uid="{00000000-0005-0000-0000-0000D7760000}"/>
    <cellStyle name="Normal 24 3 2 10 3" xfId="45844" xr:uid="{00000000-0005-0000-0000-0000D8760000}"/>
    <cellStyle name="Normal 24 3 2 10 4" xfId="35830" xr:uid="{00000000-0005-0000-0000-0000D9760000}"/>
    <cellStyle name="Normal 24 3 2 11" xfId="15062" xr:uid="{00000000-0005-0000-0000-0000DA760000}"/>
    <cellStyle name="Normal 24 3 2 11 2" xfId="50278" xr:uid="{00000000-0005-0000-0000-0000DB760000}"/>
    <cellStyle name="Normal 24 3 2 11 3" xfId="27667" xr:uid="{00000000-0005-0000-0000-0000DC760000}"/>
    <cellStyle name="Normal 24 3 2 12" xfId="12475" xr:uid="{00000000-0005-0000-0000-0000DD760000}"/>
    <cellStyle name="Normal 24 3 2 12 2" xfId="47693" xr:uid="{00000000-0005-0000-0000-0000DE760000}"/>
    <cellStyle name="Normal 24 3 2 13" xfId="37681" xr:uid="{00000000-0005-0000-0000-0000DF760000}"/>
    <cellStyle name="Normal 24 3 2 14" xfId="25082" xr:uid="{00000000-0005-0000-0000-0000E0760000}"/>
    <cellStyle name="Normal 24 3 2 15" xfId="60295" xr:uid="{00000000-0005-0000-0000-0000E1760000}"/>
    <cellStyle name="Normal 24 3 2 2" xfId="3198" xr:uid="{00000000-0005-0000-0000-0000E2760000}"/>
    <cellStyle name="Normal 24 3 2 2 10" xfId="25566" xr:uid="{00000000-0005-0000-0000-0000E3760000}"/>
    <cellStyle name="Normal 24 3 2 2 11" xfId="61101" xr:uid="{00000000-0005-0000-0000-0000E4760000}"/>
    <cellStyle name="Normal 24 3 2 2 2" xfId="4998" xr:uid="{00000000-0005-0000-0000-0000E5760000}"/>
    <cellStyle name="Normal 24 3 2 2 2 2" xfId="17644" xr:uid="{00000000-0005-0000-0000-0000E6760000}"/>
    <cellStyle name="Normal 24 3 2 2 2 2 2" xfId="52860" xr:uid="{00000000-0005-0000-0000-0000E7760000}"/>
    <cellStyle name="Normal 24 3 2 2 2 2 3" xfId="30249" xr:uid="{00000000-0005-0000-0000-0000E8760000}"/>
    <cellStyle name="Normal 24 3 2 2 2 3" xfId="14090" xr:uid="{00000000-0005-0000-0000-0000E9760000}"/>
    <cellStyle name="Normal 24 3 2 2 2 3 2" xfId="49308" xr:uid="{00000000-0005-0000-0000-0000EA760000}"/>
    <cellStyle name="Normal 24 3 2 2 2 4" xfId="40263" xr:uid="{00000000-0005-0000-0000-0000EB760000}"/>
    <cellStyle name="Normal 24 3 2 2 2 5" xfId="26697" xr:uid="{00000000-0005-0000-0000-0000EC760000}"/>
    <cellStyle name="Normal 24 3 2 2 3" xfId="6468" xr:uid="{00000000-0005-0000-0000-0000ED760000}"/>
    <cellStyle name="Normal 24 3 2 2 3 2" xfId="19098" xr:uid="{00000000-0005-0000-0000-0000EE760000}"/>
    <cellStyle name="Normal 24 3 2 2 3 2 2" xfId="54314" xr:uid="{00000000-0005-0000-0000-0000EF760000}"/>
    <cellStyle name="Normal 24 3 2 2 3 3" xfId="41717" xr:uid="{00000000-0005-0000-0000-0000F0760000}"/>
    <cellStyle name="Normal 24 3 2 2 3 4" xfId="31703" xr:uid="{00000000-0005-0000-0000-0000F1760000}"/>
    <cellStyle name="Normal 24 3 2 2 4" xfId="7927" xr:uid="{00000000-0005-0000-0000-0000F2760000}"/>
    <cellStyle name="Normal 24 3 2 2 4 2" xfId="20552" xr:uid="{00000000-0005-0000-0000-0000F3760000}"/>
    <cellStyle name="Normal 24 3 2 2 4 2 2" xfId="55768" xr:uid="{00000000-0005-0000-0000-0000F4760000}"/>
    <cellStyle name="Normal 24 3 2 2 4 3" xfId="43171" xr:uid="{00000000-0005-0000-0000-0000F5760000}"/>
    <cellStyle name="Normal 24 3 2 2 4 4" xfId="33157" xr:uid="{00000000-0005-0000-0000-0000F6760000}"/>
    <cellStyle name="Normal 24 3 2 2 5" xfId="9708" xr:uid="{00000000-0005-0000-0000-0000F7760000}"/>
    <cellStyle name="Normal 24 3 2 2 5 2" xfId="22328" xr:uid="{00000000-0005-0000-0000-0000F8760000}"/>
    <cellStyle name="Normal 24 3 2 2 5 2 2" xfId="57544" xr:uid="{00000000-0005-0000-0000-0000F9760000}"/>
    <cellStyle name="Normal 24 3 2 2 5 3" xfId="44947" xr:uid="{00000000-0005-0000-0000-0000FA760000}"/>
    <cellStyle name="Normal 24 3 2 2 5 4" xfId="34933" xr:uid="{00000000-0005-0000-0000-0000FB760000}"/>
    <cellStyle name="Normal 24 3 2 2 6" xfId="11501" xr:uid="{00000000-0005-0000-0000-0000FC760000}"/>
    <cellStyle name="Normal 24 3 2 2 6 2" xfId="24104" xr:uid="{00000000-0005-0000-0000-0000FD760000}"/>
    <cellStyle name="Normal 24 3 2 2 6 2 2" xfId="59320" xr:uid="{00000000-0005-0000-0000-0000FE760000}"/>
    <cellStyle name="Normal 24 3 2 2 6 3" xfId="46723" xr:uid="{00000000-0005-0000-0000-0000FF760000}"/>
    <cellStyle name="Normal 24 3 2 2 6 4" xfId="36709" xr:uid="{00000000-0005-0000-0000-000000770000}"/>
    <cellStyle name="Normal 24 3 2 2 7" xfId="15868" xr:uid="{00000000-0005-0000-0000-000001770000}"/>
    <cellStyle name="Normal 24 3 2 2 7 2" xfId="51084" xr:uid="{00000000-0005-0000-0000-000002770000}"/>
    <cellStyle name="Normal 24 3 2 2 7 3" xfId="28473" xr:uid="{00000000-0005-0000-0000-000003770000}"/>
    <cellStyle name="Normal 24 3 2 2 8" xfId="12959" xr:uid="{00000000-0005-0000-0000-000004770000}"/>
    <cellStyle name="Normal 24 3 2 2 8 2" xfId="48177" xr:uid="{00000000-0005-0000-0000-000005770000}"/>
    <cellStyle name="Normal 24 3 2 2 9" xfId="38487" xr:uid="{00000000-0005-0000-0000-000006770000}"/>
    <cellStyle name="Normal 24 3 2 3" xfId="3527" xr:uid="{00000000-0005-0000-0000-000007770000}"/>
    <cellStyle name="Normal 24 3 2 3 10" xfId="27022" xr:uid="{00000000-0005-0000-0000-000008770000}"/>
    <cellStyle name="Normal 24 3 2 3 11" xfId="61426" xr:uid="{00000000-0005-0000-0000-000009770000}"/>
    <cellStyle name="Normal 24 3 2 3 2" xfId="5323" xr:uid="{00000000-0005-0000-0000-00000A770000}"/>
    <cellStyle name="Normal 24 3 2 3 2 2" xfId="17969" xr:uid="{00000000-0005-0000-0000-00000B770000}"/>
    <cellStyle name="Normal 24 3 2 3 2 2 2" xfId="53185" xr:uid="{00000000-0005-0000-0000-00000C770000}"/>
    <cellStyle name="Normal 24 3 2 3 2 3" xfId="40588" xr:uid="{00000000-0005-0000-0000-00000D770000}"/>
    <cellStyle name="Normal 24 3 2 3 2 4" xfId="30574" xr:uid="{00000000-0005-0000-0000-00000E770000}"/>
    <cellStyle name="Normal 24 3 2 3 3" xfId="6793" xr:uid="{00000000-0005-0000-0000-00000F770000}"/>
    <cellStyle name="Normal 24 3 2 3 3 2" xfId="19423" xr:uid="{00000000-0005-0000-0000-000010770000}"/>
    <cellStyle name="Normal 24 3 2 3 3 2 2" xfId="54639" xr:uid="{00000000-0005-0000-0000-000011770000}"/>
    <cellStyle name="Normal 24 3 2 3 3 3" xfId="42042" xr:uid="{00000000-0005-0000-0000-000012770000}"/>
    <cellStyle name="Normal 24 3 2 3 3 4" xfId="32028" xr:uid="{00000000-0005-0000-0000-000013770000}"/>
    <cellStyle name="Normal 24 3 2 3 4" xfId="8252" xr:uid="{00000000-0005-0000-0000-000014770000}"/>
    <cellStyle name="Normal 24 3 2 3 4 2" xfId="20877" xr:uid="{00000000-0005-0000-0000-000015770000}"/>
    <cellStyle name="Normal 24 3 2 3 4 2 2" xfId="56093" xr:uid="{00000000-0005-0000-0000-000016770000}"/>
    <cellStyle name="Normal 24 3 2 3 4 3" xfId="43496" xr:uid="{00000000-0005-0000-0000-000017770000}"/>
    <cellStyle name="Normal 24 3 2 3 4 4" xfId="33482" xr:uid="{00000000-0005-0000-0000-000018770000}"/>
    <cellStyle name="Normal 24 3 2 3 5" xfId="10033" xr:uid="{00000000-0005-0000-0000-000019770000}"/>
    <cellStyle name="Normal 24 3 2 3 5 2" xfId="22653" xr:uid="{00000000-0005-0000-0000-00001A770000}"/>
    <cellStyle name="Normal 24 3 2 3 5 2 2" xfId="57869" xr:uid="{00000000-0005-0000-0000-00001B770000}"/>
    <cellStyle name="Normal 24 3 2 3 5 3" xfId="45272" xr:uid="{00000000-0005-0000-0000-00001C770000}"/>
    <cellStyle name="Normal 24 3 2 3 5 4" xfId="35258" xr:uid="{00000000-0005-0000-0000-00001D770000}"/>
    <cellStyle name="Normal 24 3 2 3 6" xfId="11826" xr:uid="{00000000-0005-0000-0000-00001E770000}"/>
    <cellStyle name="Normal 24 3 2 3 6 2" xfId="24429" xr:uid="{00000000-0005-0000-0000-00001F770000}"/>
    <cellStyle name="Normal 24 3 2 3 6 2 2" xfId="59645" xr:uid="{00000000-0005-0000-0000-000020770000}"/>
    <cellStyle name="Normal 24 3 2 3 6 3" xfId="47048" xr:uid="{00000000-0005-0000-0000-000021770000}"/>
    <cellStyle name="Normal 24 3 2 3 6 4" xfId="37034" xr:uid="{00000000-0005-0000-0000-000022770000}"/>
    <cellStyle name="Normal 24 3 2 3 7" xfId="16193" xr:uid="{00000000-0005-0000-0000-000023770000}"/>
    <cellStyle name="Normal 24 3 2 3 7 2" xfId="51409" xr:uid="{00000000-0005-0000-0000-000024770000}"/>
    <cellStyle name="Normal 24 3 2 3 7 3" xfId="28798" xr:uid="{00000000-0005-0000-0000-000025770000}"/>
    <cellStyle name="Normal 24 3 2 3 8" xfId="14415" xr:uid="{00000000-0005-0000-0000-000026770000}"/>
    <cellStyle name="Normal 24 3 2 3 8 2" xfId="49633" xr:uid="{00000000-0005-0000-0000-000027770000}"/>
    <cellStyle name="Normal 24 3 2 3 9" xfId="38812" xr:uid="{00000000-0005-0000-0000-000028770000}"/>
    <cellStyle name="Normal 24 3 2 4" xfId="2689" xr:uid="{00000000-0005-0000-0000-000029770000}"/>
    <cellStyle name="Normal 24 3 2 4 10" xfId="26213" xr:uid="{00000000-0005-0000-0000-00002A770000}"/>
    <cellStyle name="Normal 24 3 2 4 11" xfId="60617" xr:uid="{00000000-0005-0000-0000-00002B770000}"/>
    <cellStyle name="Normal 24 3 2 4 2" xfId="4514" xr:uid="{00000000-0005-0000-0000-00002C770000}"/>
    <cellStyle name="Normal 24 3 2 4 2 2" xfId="17160" xr:uid="{00000000-0005-0000-0000-00002D770000}"/>
    <cellStyle name="Normal 24 3 2 4 2 2 2" xfId="52376" xr:uid="{00000000-0005-0000-0000-00002E770000}"/>
    <cellStyle name="Normal 24 3 2 4 2 3" xfId="39779" xr:uid="{00000000-0005-0000-0000-00002F770000}"/>
    <cellStyle name="Normal 24 3 2 4 2 4" xfId="29765" xr:uid="{00000000-0005-0000-0000-000030770000}"/>
    <cellStyle name="Normal 24 3 2 4 3" xfId="5984" xr:uid="{00000000-0005-0000-0000-000031770000}"/>
    <cellStyle name="Normal 24 3 2 4 3 2" xfId="18614" xr:uid="{00000000-0005-0000-0000-000032770000}"/>
    <cellStyle name="Normal 24 3 2 4 3 2 2" xfId="53830" xr:uid="{00000000-0005-0000-0000-000033770000}"/>
    <cellStyle name="Normal 24 3 2 4 3 3" xfId="41233" xr:uid="{00000000-0005-0000-0000-000034770000}"/>
    <cellStyle name="Normal 24 3 2 4 3 4" xfId="31219" xr:uid="{00000000-0005-0000-0000-000035770000}"/>
    <cellStyle name="Normal 24 3 2 4 4" xfId="7443" xr:uid="{00000000-0005-0000-0000-000036770000}"/>
    <cellStyle name="Normal 24 3 2 4 4 2" xfId="20068" xr:uid="{00000000-0005-0000-0000-000037770000}"/>
    <cellStyle name="Normal 24 3 2 4 4 2 2" xfId="55284" xr:uid="{00000000-0005-0000-0000-000038770000}"/>
    <cellStyle name="Normal 24 3 2 4 4 3" xfId="42687" xr:uid="{00000000-0005-0000-0000-000039770000}"/>
    <cellStyle name="Normal 24 3 2 4 4 4" xfId="32673" xr:uid="{00000000-0005-0000-0000-00003A770000}"/>
    <cellStyle name="Normal 24 3 2 4 5" xfId="9224" xr:uid="{00000000-0005-0000-0000-00003B770000}"/>
    <cellStyle name="Normal 24 3 2 4 5 2" xfId="21844" xr:uid="{00000000-0005-0000-0000-00003C770000}"/>
    <cellStyle name="Normal 24 3 2 4 5 2 2" xfId="57060" xr:uid="{00000000-0005-0000-0000-00003D770000}"/>
    <cellStyle name="Normal 24 3 2 4 5 3" xfId="44463" xr:uid="{00000000-0005-0000-0000-00003E770000}"/>
    <cellStyle name="Normal 24 3 2 4 5 4" xfId="34449" xr:uid="{00000000-0005-0000-0000-00003F770000}"/>
    <cellStyle name="Normal 24 3 2 4 6" xfId="11017" xr:uid="{00000000-0005-0000-0000-000040770000}"/>
    <cellStyle name="Normal 24 3 2 4 6 2" xfId="23620" xr:uid="{00000000-0005-0000-0000-000041770000}"/>
    <cellStyle name="Normal 24 3 2 4 6 2 2" xfId="58836" xr:uid="{00000000-0005-0000-0000-000042770000}"/>
    <cellStyle name="Normal 24 3 2 4 6 3" xfId="46239" xr:uid="{00000000-0005-0000-0000-000043770000}"/>
    <cellStyle name="Normal 24 3 2 4 6 4" xfId="36225" xr:uid="{00000000-0005-0000-0000-000044770000}"/>
    <cellStyle name="Normal 24 3 2 4 7" xfId="15384" xr:uid="{00000000-0005-0000-0000-000045770000}"/>
    <cellStyle name="Normal 24 3 2 4 7 2" xfId="50600" xr:uid="{00000000-0005-0000-0000-000046770000}"/>
    <cellStyle name="Normal 24 3 2 4 7 3" xfId="27989" xr:uid="{00000000-0005-0000-0000-000047770000}"/>
    <cellStyle name="Normal 24 3 2 4 8" xfId="13606" xr:uid="{00000000-0005-0000-0000-000048770000}"/>
    <cellStyle name="Normal 24 3 2 4 8 2" xfId="48824" xr:uid="{00000000-0005-0000-0000-000049770000}"/>
    <cellStyle name="Normal 24 3 2 4 9" xfId="38003" xr:uid="{00000000-0005-0000-0000-00004A770000}"/>
    <cellStyle name="Normal 24 3 2 5" xfId="3852" xr:uid="{00000000-0005-0000-0000-00004B770000}"/>
    <cellStyle name="Normal 24 3 2 5 2" xfId="8575" xr:uid="{00000000-0005-0000-0000-00004C770000}"/>
    <cellStyle name="Normal 24 3 2 5 2 2" xfId="21200" xr:uid="{00000000-0005-0000-0000-00004D770000}"/>
    <cellStyle name="Normal 24 3 2 5 2 2 2" xfId="56416" xr:uid="{00000000-0005-0000-0000-00004E770000}"/>
    <cellStyle name="Normal 24 3 2 5 2 3" xfId="43819" xr:uid="{00000000-0005-0000-0000-00004F770000}"/>
    <cellStyle name="Normal 24 3 2 5 2 4" xfId="33805" xr:uid="{00000000-0005-0000-0000-000050770000}"/>
    <cellStyle name="Normal 24 3 2 5 3" xfId="10356" xr:uid="{00000000-0005-0000-0000-000051770000}"/>
    <cellStyle name="Normal 24 3 2 5 3 2" xfId="22976" xr:uid="{00000000-0005-0000-0000-000052770000}"/>
    <cellStyle name="Normal 24 3 2 5 3 2 2" xfId="58192" xr:uid="{00000000-0005-0000-0000-000053770000}"/>
    <cellStyle name="Normal 24 3 2 5 3 3" xfId="45595" xr:uid="{00000000-0005-0000-0000-000054770000}"/>
    <cellStyle name="Normal 24 3 2 5 3 4" xfId="35581" xr:uid="{00000000-0005-0000-0000-000055770000}"/>
    <cellStyle name="Normal 24 3 2 5 4" xfId="12151" xr:uid="{00000000-0005-0000-0000-000056770000}"/>
    <cellStyle name="Normal 24 3 2 5 4 2" xfId="24752" xr:uid="{00000000-0005-0000-0000-000057770000}"/>
    <cellStyle name="Normal 24 3 2 5 4 2 2" xfId="59968" xr:uid="{00000000-0005-0000-0000-000058770000}"/>
    <cellStyle name="Normal 24 3 2 5 4 3" xfId="47371" xr:uid="{00000000-0005-0000-0000-000059770000}"/>
    <cellStyle name="Normal 24 3 2 5 4 4" xfId="37357" xr:uid="{00000000-0005-0000-0000-00005A770000}"/>
    <cellStyle name="Normal 24 3 2 5 5" xfId="16516" xr:uid="{00000000-0005-0000-0000-00005B770000}"/>
    <cellStyle name="Normal 24 3 2 5 5 2" xfId="51732" xr:uid="{00000000-0005-0000-0000-00005C770000}"/>
    <cellStyle name="Normal 24 3 2 5 5 3" xfId="29121" xr:uid="{00000000-0005-0000-0000-00005D770000}"/>
    <cellStyle name="Normal 24 3 2 5 6" xfId="14738" xr:uid="{00000000-0005-0000-0000-00005E770000}"/>
    <cellStyle name="Normal 24 3 2 5 6 2" xfId="49956" xr:uid="{00000000-0005-0000-0000-00005F770000}"/>
    <cellStyle name="Normal 24 3 2 5 7" xfId="39135" xr:uid="{00000000-0005-0000-0000-000060770000}"/>
    <cellStyle name="Normal 24 3 2 5 8" xfId="27345" xr:uid="{00000000-0005-0000-0000-000061770000}"/>
    <cellStyle name="Normal 24 3 2 6" xfId="4192" xr:uid="{00000000-0005-0000-0000-000062770000}"/>
    <cellStyle name="Normal 24 3 2 6 2" xfId="16838" xr:uid="{00000000-0005-0000-0000-000063770000}"/>
    <cellStyle name="Normal 24 3 2 6 2 2" xfId="52054" xr:uid="{00000000-0005-0000-0000-000064770000}"/>
    <cellStyle name="Normal 24 3 2 6 2 3" xfId="29443" xr:uid="{00000000-0005-0000-0000-000065770000}"/>
    <cellStyle name="Normal 24 3 2 6 3" xfId="13284" xr:uid="{00000000-0005-0000-0000-000066770000}"/>
    <cellStyle name="Normal 24 3 2 6 3 2" xfId="48502" xr:uid="{00000000-0005-0000-0000-000067770000}"/>
    <cellStyle name="Normal 24 3 2 6 4" xfId="39457" xr:uid="{00000000-0005-0000-0000-000068770000}"/>
    <cellStyle name="Normal 24 3 2 6 5" xfId="25891" xr:uid="{00000000-0005-0000-0000-000069770000}"/>
    <cellStyle name="Normal 24 3 2 7" xfId="5662" xr:uid="{00000000-0005-0000-0000-00006A770000}"/>
    <cellStyle name="Normal 24 3 2 7 2" xfId="18292" xr:uid="{00000000-0005-0000-0000-00006B770000}"/>
    <cellStyle name="Normal 24 3 2 7 2 2" xfId="53508" xr:uid="{00000000-0005-0000-0000-00006C770000}"/>
    <cellStyle name="Normal 24 3 2 7 3" xfId="40911" xr:uid="{00000000-0005-0000-0000-00006D770000}"/>
    <cellStyle name="Normal 24 3 2 7 4" xfId="30897" xr:uid="{00000000-0005-0000-0000-00006E770000}"/>
    <cellStyle name="Normal 24 3 2 8" xfId="7121" xr:uid="{00000000-0005-0000-0000-00006F770000}"/>
    <cellStyle name="Normal 24 3 2 8 2" xfId="19746" xr:uid="{00000000-0005-0000-0000-000070770000}"/>
    <cellStyle name="Normal 24 3 2 8 2 2" xfId="54962" xr:uid="{00000000-0005-0000-0000-000071770000}"/>
    <cellStyle name="Normal 24 3 2 8 3" xfId="42365" xr:uid="{00000000-0005-0000-0000-000072770000}"/>
    <cellStyle name="Normal 24 3 2 8 4" xfId="32351" xr:uid="{00000000-0005-0000-0000-000073770000}"/>
    <cellStyle name="Normal 24 3 2 9" xfId="8902" xr:uid="{00000000-0005-0000-0000-000074770000}"/>
    <cellStyle name="Normal 24 3 2 9 2" xfId="21522" xr:uid="{00000000-0005-0000-0000-000075770000}"/>
    <cellStyle name="Normal 24 3 2 9 2 2" xfId="56738" xr:uid="{00000000-0005-0000-0000-000076770000}"/>
    <cellStyle name="Normal 24 3 2 9 3" xfId="44141" xr:uid="{00000000-0005-0000-0000-000077770000}"/>
    <cellStyle name="Normal 24 3 2 9 4" xfId="34127" xr:uid="{00000000-0005-0000-0000-000078770000}"/>
    <cellStyle name="Normal 24 3 3" xfId="3037" xr:uid="{00000000-0005-0000-0000-000079770000}"/>
    <cellStyle name="Normal 24 3 3 10" xfId="25409" xr:uid="{00000000-0005-0000-0000-00007A770000}"/>
    <cellStyle name="Normal 24 3 3 11" xfId="60944" xr:uid="{00000000-0005-0000-0000-00007B770000}"/>
    <cellStyle name="Normal 24 3 3 2" xfId="4841" xr:uid="{00000000-0005-0000-0000-00007C770000}"/>
    <cellStyle name="Normal 24 3 3 2 2" xfId="17487" xr:uid="{00000000-0005-0000-0000-00007D770000}"/>
    <cellStyle name="Normal 24 3 3 2 2 2" xfId="52703" xr:uid="{00000000-0005-0000-0000-00007E770000}"/>
    <cellStyle name="Normal 24 3 3 2 2 3" xfId="30092" xr:uid="{00000000-0005-0000-0000-00007F770000}"/>
    <cellStyle name="Normal 24 3 3 2 3" xfId="13933" xr:uid="{00000000-0005-0000-0000-000080770000}"/>
    <cellStyle name="Normal 24 3 3 2 3 2" xfId="49151" xr:uid="{00000000-0005-0000-0000-000081770000}"/>
    <cellStyle name="Normal 24 3 3 2 4" xfId="40106" xr:uid="{00000000-0005-0000-0000-000082770000}"/>
    <cellStyle name="Normal 24 3 3 2 5" xfId="26540" xr:uid="{00000000-0005-0000-0000-000083770000}"/>
    <cellStyle name="Normal 24 3 3 3" xfId="6311" xr:uid="{00000000-0005-0000-0000-000084770000}"/>
    <cellStyle name="Normal 24 3 3 3 2" xfId="18941" xr:uid="{00000000-0005-0000-0000-000085770000}"/>
    <cellStyle name="Normal 24 3 3 3 2 2" xfId="54157" xr:uid="{00000000-0005-0000-0000-000086770000}"/>
    <cellStyle name="Normal 24 3 3 3 3" xfId="41560" xr:uid="{00000000-0005-0000-0000-000087770000}"/>
    <cellStyle name="Normal 24 3 3 3 4" xfId="31546" xr:uid="{00000000-0005-0000-0000-000088770000}"/>
    <cellStyle name="Normal 24 3 3 4" xfId="7770" xr:uid="{00000000-0005-0000-0000-000089770000}"/>
    <cellStyle name="Normal 24 3 3 4 2" xfId="20395" xr:uid="{00000000-0005-0000-0000-00008A770000}"/>
    <cellStyle name="Normal 24 3 3 4 2 2" xfId="55611" xr:uid="{00000000-0005-0000-0000-00008B770000}"/>
    <cellStyle name="Normal 24 3 3 4 3" xfId="43014" xr:uid="{00000000-0005-0000-0000-00008C770000}"/>
    <cellStyle name="Normal 24 3 3 4 4" xfId="33000" xr:uid="{00000000-0005-0000-0000-00008D770000}"/>
    <cellStyle name="Normal 24 3 3 5" xfId="9551" xr:uid="{00000000-0005-0000-0000-00008E770000}"/>
    <cellStyle name="Normal 24 3 3 5 2" xfId="22171" xr:uid="{00000000-0005-0000-0000-00008F770000}"/>
    <cellStyle name="Normal 24 3 3 5 2 2" xfId="57387" xr:uid="{00000000-0005-0000-0000-000090770000}"/>
    <cellStyle name="Normal 24 3 3 5 3" xfId="44790" xr:uid="{00000000-0005-0000-0000-000091770000}"/>
    <cellStyle name="Normal 24 3 3 5 4" xfId="34776" xr:uid="{00000000-0005-0000-0000-000092770000}"/>
    <cellStyle name="Normal 24 3 3 6" xfId="11344" xr:uid="{00000000-0005-0000-0000-000093770000}"/>
    <cellStyle name="Normal 24 3 3 6 2" xfId="23947" xr:uid="{00000000-0005-0000-0000-000094770000}"/>
    <cellStyle name="Normal 24 3 3 6 2 2" xfId="59163" xr:uid="{00000000-0005-0000-0000-000095770000}"/>
    <cellStyle name="Normal 24 3 3 6 3" xfId="46566" xr:uid="{00000000-0005-0000-0000-000096770000}"/>
    <cellStyle name="Normal 24 3 3 6 4" xfId="36552" xr:uid="{00000000-0005-0000-0000-000097770000}"/>
    <cellStyle name="Normal 24 3 3 7" xfId="15711" xr:uid="{00000000-0005-0000-0000-000098770000}"/>
    <cellStyle name="Normal 24 3 3 7 2" xfId="50927" xr:uid="{00000000-0005-0000-0000-000099770000}"/>
    <cellStyle name="Normal 24 3 3 7 3" xfId="28316" xr:uid="{00000000-0005-0000-0000-00009A770000}"/>
    <cellStyle name="Normal 24 3 3 8" xfId="12802" xr:uid="{00000000-0005-0000-0000-00009B770000}"/>
    <cellStyle name="Normal 24 3 3 8 2" xfId="48020" xr:uid="{00000000-0005-0000-0000-00009C770000}"/>
    <cellStyle name="Normal 24 3 3 9" xfId="38330" xr:uid="{00000000-0005-0000-0000-00009D770000}"/>
    <cellStyle name="Normal 24 3 4" xfId="2865" xr:uid="{00000000-0005-0000-0000-00009E770000}"/>
    <cellStyle name="Normal 24 3 4 10" xfId="25250" xr:uid="{00000000-0005-0000-0000-00009F770000}"/>
    <cellStyle name="Normal 24 3 4 11" xfId="60785" xr:uid="{00000000-0005-0000-0000-0000A0770000}"/>
    <cellStyle name="Normal 24 3 4 2" xfId="4682" xr:uid="{00000000-0005-0000-0000-0000A1770000}"/>
    <cellStyle name="Normal 24 3 4 2 2" xfId="17328" xr:uid="{00000000-0005-0000-0000-0000A2770000}"/>
    <cellStyle name="Normal 24 3 4 2 2 2" xfId="52544" xr:uid="{00000000-0005-0000-0000-0000A3770000}"/>
    <cellStyle name="Normal 24 3 4 2 2 3" xfId="29933" xr:uid="{00000000-0005-0000-0000-0000A4770000}"/>
    <cellStyle name="Normal 24 3 4 2 3" xfId="13774" xr:uid="{00000000-0005-0000-0000-0000A5770000}"/>
    <cellStyle name="Normal 24 3 4 2 3 2" xfId="48992" xr:uid="{00000000-0005-0000-0000-0000A6770000}"/>
    <cellStyle name="Normal 24 3 4 2 4" xfId="39947" xr:uid="{00000000-0005-0000-0000-0000A7770000}"/>
    <cellStyle name="Normal 24 3 4 2 5" xfId="26381" xr:uid="{00000000-0005-0000-0000-0000A8770000}"/>
    <cellStyle name="Normal 24 3 4 3" xfId="6152" xr:uid="{00000000-0005-0000-0000-0000A9770000}"/>
    <cellStyle name="Normal 24 3 4 3 2" xfId="18782" xr:uid="{00000000-0005-0000-0000-0000AA770000}"/>
    <cellStyle name="Normal 24 3 4 3 2 2" xfId="53998" xr:uid="{00000000-0005-0000-0000-0000AB770000}"/>
    <cellStyle name="Normal 24 3 4 3 3" xfId="41401" xr:uid="{00000000-0005-0000-0000-0000AC770000}"/>
    <cellStyle name="Normal 24 3 4 3 4" xfId="31387" xr:uid="{00000000-0005-0000-0000-0000AD770000}"/>
    <cellStyle name="Normal 24 3 4 4" xfId="7611" xr:uid="{00000000-0005-0000-0000-0000AE770000}"/>
    <cellStyle name="Normal 24 3 4 4 2" xfId="20236" xr:uid="{00000000-0005-0000-0000-0000AF770000}"/>
    <cellStyle name="Normal 24 3 4 4 2 2" xfId="55452" xr:uid="{00000000-0005-0000-0000-0000B0770000}"/>
    <cellStyle name="Normal 24 3 4 4 3" xfId="42855" xr:uid="{00000000-0005-0000-0000-0000B1770000}"/>
    <cellStyle name="Normal 24 3 4 4 4" xfId="32841" xr:uid="{00000000-0005-0000-0000-0000B2770000}"/>
    <cellStyle name="Normal 24 3 4 5" xfId="9392" xr:uid="{00000000-0005-0000-0000-0000B3770000}"/>
    <cellStyle name="Normal 24 3 4 5 2" xfId="22012" xr:uid="{00000000-0005-0000-0000-0000B4770000}"/>
    <cellStyle name="Normal 24 3 4 5 2 2" xfId="57228" xr:uid="{00000000-0005-0000-0000-0000B5770000}"/>
    <cellStyle name="Normal 24 3 4 5 3" xfId="44631" xr:uid="{00000000-0005-0000-0000-0000B6770000}"/>
    <cellStyle name="Normal 24 3 4 5 4" xfId="34617" xr:uid="{00000000-0005-0000-0000-0000B7770000}"/>
    <cellStyle name="Normal 24 3 4 6" xfId="11185" xr:uid="{00000000-0005-0000-0000-0000B8770000}"/>
    <cellStyle name="Normal 24 3 4 6 2" xfId="23788" xr:uid="{00000000-0005-0000-0000-0000B9770000}"/>
    <cellStyle name="Normal 24 3 4 6 2 2" xfId="59004" xr:uid="{00000000-0005-0000-0000-0000BA770000}"/>
    <cellStyle name="Normal 24 3 4 6 3" xfId="46407" xr:uid="{00000000-0005-0000-0000-0000BB770000}"/>
    <cellStyle name="Normal 24 3 4 6 4" xfId="36393" xr:uid="{00000000-0005-0000-0000-0000BC770000}"/>
    <cellStyle name="Normal 24 3 4 7" xfId="15552" xr:uid="{00000000-0005-0000-0000-0000BD770000}"/>
    <cellStyle name="Normal 24 3 4 7 2" xfId="50768" xr:uid="{00000000-0005-0000-0000-0000BE770000}"/>
    <cellStyle name="Normal 24 3 4 7 3" xfId="28157" xr:uid="{00000000-0005-0000-0000-0000BF770000}"/>
    <cellStyle name="Normal 24 3 4 8" xfId="12643" xr:uid="{00000000-0005-0000-0000-0000C0770000}"/>
    <cellStyle name="Normal 24 3 4 8 2" xfId="47861" xr:uid="{00000000-0005-0000-0000-0000C1770000}"/>
    <cellStyle name="Normal 24 3 4 9" xfId="38171" xr:uid="{00000000-0005-0000-0000-0000C2770000}"/>
    <cellStyle name="Normal 24 3 5" xfId="3373" xr:uid="{00000000-0005-0000-0000-0000C3770000}"/>
    <cellStyle name="Normal 24 3 5 10" xfId="26868" xr:uid="{00000000-0005-0000-0000-0000C4770000}"/>
    <cellStyle name="Normal 24 3 5 11" xfId="61272" xr:uid="{00000000-0005-0000-0000-0000C5770000}"/>
    <cellStyle name="Normal 24 3 5 2" xfId="5169" xr:uid="{00000000-0005-0000-0000-0000C6770000}"/>
    <cellStyle name="Normal 24 3 5 2 2" xfId="17815" xr:uid="{00000000-0005-0000-0000-0000C7770000}"/>
    <cellStyle name="Normal 24 3 5 2 2 2" xfId="53031" xr:uid="{00000000-0005-0000-0000-0000C8770000}"/>
    <cellStyle name="Normal 24 3 5 2 3" xfId="40434" xr:uid="{00000000-0005-0000-0000-0000C9770000}"/>
    <cellStyle name="Normal 24 3 5 2 4" xfId="30420" xr:uid="{00000000-0005-0000-0000-0000CA770000}"/>
    <cellStyle name="Normal 24 3 5 3" xfId="6639" xr:uid="{00000000-0005-0000-0000-0000CB770000}"/>
    <cellStyle name="Normal 24 3 5 3 2" xfId="19269" xr:uid="{00000000-0005-0000-0000-0000CC770000}"/>
    <cellStyle name="Normal 24 3 5 3 2 2" xfId="54485" xr:uid="{00000000-0005-0000-0000-0000CD770000}"/>
    <cellStyle name="Normal 24 3 5 3 3" xfId="41888" xr:uid="{00000000-0005-0000-0000-0000CE770000}"/>
    <cellStyle name="Normal 24 3 5 3 4" xfId="31874" xr:uid="{00000000-0005-0000-0000-0000CF770000}"/>
    <cellStyle name="Normal 24 3 5 4" xfId="8098" xr:uid="{00000000-0005-0000-0000-0000D0770000}"/>
    <cellStyle name="Normal 24 3 5 4 2" xfId="20723" xr:uid="{00000000-0005-0000-0000-0000D1770000}"/>
    <cellStyle name="Normal 24 3 5 4 2 2" xfId="55939" xr:uid="{00000000-0005-0000-0000-0000D2770000}"/>
    <cellStyle name="Normal 24 3 5 4 3" xfId="43342" xr:uid="{00000000-0005-0000-0000-0000D3770000}"/>
    <cellStyle name="Normal 24 3 5 4 4" xfId="33328" xr:uid="{00000000-0005-0000-0000-0000D4770000}"/>
    <cellStyle name="Normal 24 3 5 5" xfId="9879" xr:uid="{00000000-0005-0000-0000-0000D5770000}"/>
    <cellStyle name="Normal 24 3 5 5 2" xfId="22499" xr:uid="{00000000-0005-0000-0000-0000D6770000}"/>
    <cellStyle name="Normal 24 3 5 5 2 2" xfId="57715" xr:uid="{00000000-0005-0000-0000-0000D7770000}"/>
    <cellStyle name="Normal 24 3 5 5 3" xfId="45118" xr:uid="{00000000-0005-0000-0000-0000D8770000}"/>
    <cellStyle name="Normal 24 3 5 5 4" xfId="35104" xr:uid="{00000000-0005-0000-0000-0000D9770000}"/>
    <cellStyle name="Normal 24 3 5 6" xfId="11672" xr:uid="{00000000-0005-0000-0000-0000DA770000}"/>
    <cellStyle name="Normal 24 3 5 6 2" xfId="24275" xr:uid="{00000000-0005-0000-0000-0000DB770000}"/>
    <cellStyle name="Normal 24 3 5 6 2 2" xfId="59491" xr:uid="{00000000-0005-0000-0000-0000DC770000}"/>
    <cellStyle name="Normal 24 3 5 6 3" xfId="46894" xr:uid="{00000000-0005-0000-0000-0000DD770000}"/>
    <cellStyle name="Normal 24 3 5 6 4" xfId="36880" xr:uid="{00000000-0005-0000-0000-0000DE770000}"/>
    <cellStyle name="Normal 24 3 5 7" xfId="16039" xr:uid="{00000000-0005-0000-0000-0000DF770000}"/>
    <cellStyle name="Normal 24 3 5 7 2" xfId="51255" xr:uid="{00000000-0005-0000-0000-0000E0770000}"/>
    <cellStyle name="Normal 24 3 5 7 3" xfId="28644" xr:uid="{00000000-0005-0000-0000-0000E1770000}"/>
    <cellStyle name="Normal 24 3 5 8" xfId="14261" xr:uid="{00000000-0005-0000-0000-0000E2770000}"/>
    <cellStyle name="Normal 24 3 5 8 2" xfId="49479" xr:uid="{00000000-0005-0000-0000-0000E3770000}"/>
    <cellStyle name="Normal 24 3 5 9" xfId="38658" xr:uid="{00000000-0005-0000-0000-0000E4770000}"/>
    <cellStyle name="Normal 24 3 6" xfId="2534" xr:uid="{00000000-0005-0000-0000-0000E5770000}"/>
    <cellStyle name="Normal 24 3 6 10" xfId="26059" xr:uid="{00000000-0005-0000-0000-0000E6770000}"/>
    <cellStyle name="Normal 24 3 6 11" xfId="60463" xr:uid="{00000000-0005-0000-0000-0000E7770000}"/>
    <cellStyle name="Normal 24 3 6 2" xfId="4360" xr:uid="{00000000-0005-0000-0000-0000E8770000}"/>
    <cellStyle name="Normal 24 3 6 2 2" xfId="17006" xr:uid="{00000000-0005-0000-0000-0000E9770000}"/>
    <cellStyle name="Normal 24 3 6 2 2 2" xfId="52222" xr:uid="{00000000-0005-0000-0000-0000EA770000}"/>
    <cellStyle name="Normal 24 3 6 2 3" xfId="39625" xr:uid="{00000000-0005-0000-0000-0000EB770000}"/>
    <cellStyle name="Normal 24 3 6 2 4" xfId="29611" xr:uid="{00000000-0005-0000-0000-0000EC770000}"/>
    <cellStyle name="Normal 24 3 6 3" xfId="5830" xr:uid="{00000000-0005-0000-0000-0000ED770000}"/>
    <cellStyle name="Normal 24 3 6 3 2" xfId="18460" xr:uid="{00000000-0005-0000-0000-0000EE770000}"/>
    <cellStyle name="Normal 24 3 6 3 2 2" xfId="53676" xr:uid="{00000000-0005-0000-0000-0000EF770000}"/>
    <cellStyle name="Normal 24 3 6 3 3" xfId="41079" xr:uid="{00000000-0005-0000-0000-0000F0770000}"/>
    <cellStyle name="Normal 24 3 6 3 4" xfId="31065" xr:uid="{00000000-0005-0000-0000-0000F1770000}"/>
    <cellStyle name="Normal 24 3 6 4" xfId="7289" xr:uid="{00000000-0005-0000-0000-0000F2770000}"/>
    <cellStyle name="Normal 24 3 6 4 2" xfId="19914" xr:uid="{00000000-0005-0000-0000-0000F3770000}"/>
    <cellStyle name="Normal 24 3 6 4 2 2" xfId="55130" xr:uid="{00000000-0005-0000-0000-0000F4770000}"/>
    <cellStyle name="Normal 24 3 6 4 3" xfId="42533" xr:uid="{00000000-0005-0000-0000-0000F5770000}"/>
    <cellStyle name="Normal 24 3 6 4 4" xfId="32519" xr:uid="{00000000-0005-0000-0000-0000F6770000}"/>
    <cellStyle name="Normal 24 3 6 5" xfId="9070" xr:uid="{00000000-0005-0000-0000-0000F7770000}"/>
    <cellStyle name="Normal 24 3 6 5 2" xfId="21690" xr:uid="{00000000-0005-0000-0000-0000F8770000}"/>
    <cellStyle name="Normal 24 3 6 5 2 2" xfId="56906" xr:uid="{00000000-0005-0000-0000-0000F9770000}"/>
    <cellStyle name="Normal 24 3 6 5 3" xfId="44309" xr:uid="{00000000-0005-0000-0000-0000FA770000}"/>
    <cellStyle name="Normal 24 3 6 5 4" xfId="34295" xr:uid="{00000000-0005-0000-0000-0000FB770000}"/>
    <cellStyle name="Normal 24 3 6 6" xfId="10863" xr:uid="{00000000-0005-0000-0000-0000FC770000}"/>
    <cellStyle name="Normal 24 3 6 6 2" xfId="23466" xr:uid="{00000000-0005-0000-0000-0000FD770000}"/>
    <cellStyle name="Normal 24 3 6 6 2 2" xfId="58682" xr:uid="{00000000-0005-0000-0000-0000FE770000}"/>
    <cellStyle name="Normal 24 3 6 6 3" xfId="46085" xr:uid="{00000000-0005-0000-0000-0000FF770000}"/>
    <cellStyle name="Normal 24 3 6 6 4" xfId="36071" xr:uid="{00000000-0005-0000-0000-000000780000}"/>
    <cellStyle name="Normal 24 3 6 7" xfId="15230" xr:uid="{00000000-0005-0000-0000-000001780000}"/>
    <cellStyle name="Normal 24 3 6 7 2" xfId="50446" xr:uid="{00000000-0005-0000-0000-000002780000}"/>
    <cellStyle name="Normal 24 3 6 7 3" xfId="27835" xr:uid="{00000000-0005-0000-0000-000003780000}"/>
    <cellStyle name="Normal 24 3 6 8" xfId="13452" xr:uid="{00000000-0005-0000-0000-000004780000}"/>
    <cellStyle name="Normal 24 3 6 8 2" xfId="48670" xr:uid="{00000000-0005-0000-0000-000005780000}"/>
    <cellStyle name="Normal 24 3 6 9" xfId="37849" xr:uid="{00000000-0005-0000-0000-000006780000}"/>
    <cellStyle name="Normal 24 3 7" xfId="3697" xr:uid="{00000000-0005-0000-0000-000007780000}"/>
    <cellStyle name="Normal 24 3 7 2" xfId="8421" xr:uid="{00000000-0005-0000-0000-000008780000}"/>
    <cellStyle name="Normal 24 3 7 2 2" xfId="21046" xr:uid="{00000000-0005-0000-0000-000009780000}"/>
    <cellStyle name="Normal 24 3 7 2 2 2" xfId="56262" xr:uid="{00000000-0005-0000-0000-00000A780000}"/>
    <cellStyle name="Normal 24 3 7 2 3" xfId="43665" xr:uid="{00000000-0005-0000-0000-00000B780000}"/>
    <cellStyle name="Normal 24 3 7 2 4" xfId="33651" xr:uid="{00000000-0005-0000-0000-00000C780000}"/>
    <cellStyle name="Normal 24 3 7 3" xfId="10202" xr:uid="{00000000-0005-0000-0000-00000D780000}"/>
    <cellStyle name="Normal 24 3 7 3 2" xfId="22822" xr:uid="{00000000-0005-0000-0000-00000E780000}"/>
    <cellStyle name="Normal 24 3 7 3 2 2" xfId="58038" xr:uid="{00000000-0005-0000-0000-00000F780000}"/>
    <cellStyle name="Normal 24 3 7 3 3" xfId="45441" xr:uid="{00000000-0005-0000-0000-000010780000}"/>
    <cellStyle name="Normal 24 3 7 3 4" xfId="35427" xr:uid="{00000000-0005-0000-0000-000011780000}"/>
    <cellStyle name="Normal 24 3 7 4" xfId="11997" xr:uid="{00000000-0005-0000-0000-000012780000}"/>
    <cellStyle name="Normal 24 3 7 4 2" xfId="24598" xr:uid="{00000000-0005-0000-0000-000013780000}"/>
    <cellStyle name="Normal 24 3 7 4 2 2" xfId="59814" xr:uid="{00000000-0005-0000-0000-000014780000}"/>
    <cellStyle name="Normal 24 3 7 4 3" xfId="47217" xr:uid="{00000000-0005-0000-0000-000015780000}"/>
    <cellStyle name="Normal 24 3 7 4 4" xfId="37203" xr:uid="{00000000-0005-0000-0000-000016780000}"/>
    <cellStyle name="Normal 24 3 7 5" xfId="16362" xr:uid="{00000000-0005-0000-0000-000017780000}"/>
    <cellStyle name="Normal 24 3 7 5 2" xfId="51578" xr:uid="{00000000-0005-0000-0000-000018780000}"/>
    <cellStyle name="Normal 24 3 7 5 3" xfId="28967" xr:uid="{00000000-0005-0000-0000-000019780000}"/>
    <cellStyle name="Normal 24 3 7 6" xfId="14584" xr:uid="{00000000-0005-0000-0000-00001A780000}"/>
    <cellStyle name="Normal 24 3 7 6 2" xfId="49802" xr:uid="{00000000-0005-0000-0000-00001B780000}"/>
    <cellStyle name="Normal 24 3 7 7" xfId="38981" xr:uid="{00000000-0005-0000-0000-00001C780000}"/>
    <cellStyle name="Normal 24 3 7 8" xfId="27191" xr:uid="{00000000-0005-0000-0000-00001D780000}"/>
    <cellStyle name="Normal 24 3 8" xfId="4033" xr:uid="{00000000-0005-0000-0000-00001E780000}"/>
    <cellStyle name="Normal 24 3 8 2" xfId="16684" xr:uid="{00000000-0005-0000-0000-00001F780000}"/>
    <cellStyle name="Normal 24 3 8 2 2" xfId="51900" xr:uid="{00000000-0005-0000-0000-000020780000}"/>
    <cellStyle name="Normal 24 3 8 2 3" xfId="29289" xr:uid="{00000000-0005-0000-0000-000021780000}"/>
    <cellStyle name="Normal 24 3 8 3" xfId="13130" xr:uid="{00000000-0005-0000-0000-000022780000}"/>
    <cellStyle name="Normal 24 3 8 3 2" xfId="48348" xr:uid="{00000000-0005-0000-0000-000023780000}"/>
    <cellStyle name="Normal 24 3 8 4" xfId="39303" xr:uid="{00000000-0005-0000-0000-000024780000}"/>
    <cellStyle name="Normal 24 3 8 5" xfId="25737" xr:uid="{00000000-0005-0000-0000-000025780000}"/>
    <cellStyle name="Normal 24 3 9" xfId="5508" xr:uid="{00000000-0005-0000-0000-000026780000}"/>
    <cellStyle name="Normal 24 3 9 2" xfId="18138" xr:uid="{00000000-0005-0000-0000-000027780000}"/>
    <cellStyle name="Normal 24 3 9 2 2" xfId="53354" xr:uid="{00000000-0005-0000-0000-000028780000}"/>
    <cellStyle name="Normal 24 3 9 3" xfId="40757" xr:uid="{00000000-0005-0000-0000-000029780000}"/>
    <cellStyle name="Normal 24 3 9 4" xfId="30743" xr:uid="{00000000-0005-0000-0000-00002A780000}"/>
    <cellStyle name="Normal 24 4" xfId="1227" xr:uid="{00000000-0005-0000-0000-00002B780000}"/>
    <cellStyle name="Normal 24 4 10" xfId="10615" xr:uid="{00000000-0005-0000-0000-00002C780000}"/>
    <cellStyle name="Normal 24 4 10 2" xfId="23226" xr:uid="{00000000-0005-0000-0000-00002D780000}"/>
    <cellStyle name="Normal 24 4 10 2 2" xfId="58442" xr:uid="{00000000-0005-0000-0000-00002E780000}"/>
    <cellStyle name="Normal 24 4 10 3" xfId="45845" xr:uid="{00000000-0005-0000-0000-00002F780000}"/>
    <cellStyle name="Normal 24 4 10 4" xfId="35831" xr:uid="{00000000-0005-0000-0000-000030780000}"/>
    <cellStyle name="Normal 24 4 11" xfId="14988" xr:uid="{00000000-0005-0000-0000-000031780000}"/>
    <cellStyle name="Normal 24 4 11 2" xfId="50204" xr:uid="{00000000-0005-0000-0000-000032780000}"/>
    <cellStyle name="Normal 24 4 11 3" xfId="27593" xr:uid="{00000000-0005-0000-0000-000033780000}"/>
    <cellStyle name="Normal 24 4 12" xfId="12401" xr:uid="{00000000-0005-0000-0000-000034780000}"/>
    <cellStyle name="Normal 24 4 12 2" xfId="47619" xr:uid="{00000000-0005-0000-0000-000035780000}"/>
    <cellStyle name="Normal 24 4 13" xfId="37607" xr:uid="{00000000-0005-0000-0000-000036780000}"/>
    <cellStyle name="Normal 24 4 14" xfId="25008" xr:uid="{00000000-0005-0000-0000-000037780000}"/>
    <cellStyle name="Normal 24 4 15" xfId="60221" xr:uid="{00000000-0005-0000-0000-000038780000}"/>
    <cellStyle name="Normal 24 4 2" xfId="3124" xr:uid="{00000000-0005-0000-0000-000039780000}"/>
    <cellStyle name="Normal 24 4 2 10" xfId="25492" xr:uid="{00000000-0005-0000-0000-00003A780000}"/>
    <cellStyle name="Normal 24 4 2 11" xfId="61027" xr:uid="{00000000-0005-0000-0000-00003B780000}"/>
    <cellStyle name="Normal 24 4 2 2" xfId="4924" xr:uid="{00000000-0005-0000-0000-00003C780000}"/>
    <cellStyle name="Normal 24 4 2 2 2" xfId="17570" xr:uid="{00000000-0005-0000-0000-00003D780000}"/>
    <cellStyle name="Normal 24 4 2 2 2 2" xfId="52786" xr:uid="{00000000-0005-0000-0000-00003E780000}"/>
    <cellStyle name="Normal 24 4 2 2 2 3" xfId="30175" xr:uid="{00000000-0005-0000-0000-00003F780000}"/>
    <cellStyle name="Normal 24 4 2 2 3" xfId="14016" xr:uid="{00000000-0005-0000-0000-000040780000}"/>
    <cellStyle name="Normal 24 4 2 2 3 2" xfId="49234" xr:uid="{00000000-0005-0000-0000-000041780000}"/>
    <cellStyle name="Normal 24 4 2 2 4" xfId="40189" xr:uid="{00000000-0005-0000-0000-000042780000}"/>
    <cellStyle name="Normal 24 4 2 2 5" xfId="26623" xr:uid="{00000000-0005-0000-0000-000043780000}"/>
    <cellStyle name="Normal 24 4 2 3" xfId="6394" xr:uid="{00000000-0005-0000-0000-000044780000}"/>
    <cellStyle name="Normal 24 4 2 3 2" xfId="19024" xr:uid="{00000000-0005-0000-0000-000045780000}"/>
    <cellStyle name="Normal 24 4 2 3 2 2" xfId="54240" xr:uid="{00000000-0005-0000-0000-000046780000}"/>
    <cellStyle name="Normal 24 4 2 3 3" xfId="41643" xr:uid="{00000000-0005-0000-0000-000047780000}"/>
    <cellStyle name="Normal 24 4 2 3 4" xfId="31629" xr:uid="{00000000-0005-0000-0000-000048780000}"/>
    <cellStyle name="Normal 24 4 2 4" xfId="7853" xr:uid="{00000000-0005-0000-0000-000049780000}"/>
    <cellStyle name="Normal 24 4 2 4 2" xfId="20478" xr:uid="{00000000-0005-0000-0000-00004A780000}"/>
    <cellStyle name="Normal 24 4 2 4 2 2" xfId="55694" xr:uid="{00000000-0005-0000-0000-00004B780000}"/>
    <cellStyle name="Normal 24 4 2 4 3" xfId="43097" xr:uid="{00000000-0005-0000-0000-00004C780000}"/>
    <cellStyle name="Normal 24 4 2 4 4" xfId="33083" xr:uid="{00000000-0005-0000-0000-00004D780000}"/>
    <cellStyle name="Normal 24 4 2 5" xfId="9634" xr:uid="{00000000-0005-0000-0000-00004E780000}"/>
    <cellStyle name="Normal 24 4 2 5 2" xfId="22254" xr:uid="{00000000-0005-0000-0000-00004F780000}"/>
    <cellStyle name="Normal 24 4 2 5 2 2" xfId="57470" xr:uid="{00000000-0005-0000-0000-000050780000}"/>
    <cellStyle name="Normal 24 4 2 5 3" xfId="44873" xr:uid="{00000000-0005-0000-0000-000051780000}"/>
    <cellStyle name="Normal 24 4 2 5 4" xfId="34859" xr:uid="{00000000-0005-0000-0000-000052780000}"/>
    <cellStyle name="Normal 24 4 2 6" xfId="11427" xr:uid="{00000000-0005-0000-0000-000053780000}"/>
    <cellStyle name="Normal 24 4 2 6 2" xfId="24030" xr:uid="{00000000-0005-0000-0000-000054780000}"/>
    <cellStyle name="Normal 24 4 2 6 2 2" xfId="59246" xr:uid="{00000000-0005-0000-0000-000055780000}"/>
    <cellStyle name="Normal 24 4 2 6 3" xfId="46649" xr:uid="{00000000-0005-0000-0000-000056780000}"/>
    <cellStyle name="Normal 24 4 2 6 4" xfId="36635" xr:uid="{00000000-0005-0000-0000-000057780000}"/>
    <cellStyle name="Normal 24 4 2 7" xfId="15794" xr:uid="{00000000-0005-0000-0000-000058780000}"/>
    <cellStyle name="Normal 24 4 2 7 2" xfId="51010" xr:uid="{00000000-0005-0000-0000-000059780000}"/>
    <cellStyle name="Normal 24 4 2 7 3" xfId="28399" xr:uid="{00000000-0005-0000-0000-00005A780000}"/>
    <cellStyle name="Normal 24 4 2 8" xfId="12885" xr:uid="{00000000-0005-0000-0000-00005B780000}"/>
    <cellStyle name="Normal 24 4 2 8 2" xfId="48103" xr:uid="{00000000-0005-0000-0000-00005C780000}"/>
    <cellStyle name="Normal 24 4 2 9" xfId="38413" xr:uid="{00000000-0005-0000-0000-00005D780000}"/>
    <cellStyle name="Normal 24 4 3" xfId="3453" xr:uid="{00000000-0005-0000-0000-00005E780000}"/>
    <cellStyle name="Normal 24 4 3 10" xfId="26948" xr:uid="{00000000-0005-0000-0000-00005F780000}"/>
    <cellStyle name="Normal 24 4 3 11" xfId="61352" xr:uid="{00000000-0005-0000-0000-000060780000}"/>
    <cellStyle name="Normal 24 4 3 2" xfId="5249" xr:uid="{00000000-0005-0000-0000-000061780000}"/>
    <cellStyle name="Normal 24 4 3 2 2" xfId="17895" xr:uid="{00000000-0005-0000-0000-000062780000}"/>
    <cellStyle name="Normal 24 4 3 2 2 2" xfId="53111" xr:uid="{00000000-0005-0000-0000-000063780000}"/>
    <cellStyle name="Normal 24 4 3 2 3" xfId="40514" xr:uid="{00000000-0005-0000-0000-000064780000}"/>
    <cellStyle name="Normal 24 4 3 2 4" xfId="30500" xr:uid="{00000000-0005-0000-0000-000065780000}"/>
    <cellStyle name="Normal 24 4 3 3" xfId="6719" xr:uid="{00000000-0005-0000-0000-000066780000}"/>
    <cellStyle name="Normal 24 4 3 3 2" xfId="19349" xr:uid="{00000000-0005-0000-0000-000067780000}"/>
    <cellStyle name="Normal 24 4 3 3 2 2" xfId="54565" xr:uid="{00000000-0005-0000-0000-000068780000}"/>
    <cellStyle name="Normal 24 4 3 3 3" xfId="41968" xr:uid="{00000000-0005-0000-0000-000069780000}"/>
    <cellStyle name="Normal 24 4 3 3 4" xfId="31954" xr:uid="{00000000-0005-0000-0000-00006A780000}"/>
    <cellStyle name="Normal 24 4 3 4" xfId="8178" xr:uid="{00000000-0005-0000-0000-00006B780000}"/>
    <cellStyle name="Normal 24 4 3 4 2" xfId="20803" xr:uid="{00000000-0005-0000-0000-00006C780000}"/>
    <cellStyle name="Normal 24 4 3 4 2 2" xfId="56019" xr:uid="{00000000-0005-0000-0000-00006D780000}"/>
    <cellStyle name="Normal 24 4 3 4 3" xfId="43422" xr:uid="{00000000-0005-0000-0000-00006E780000}"/>
    <cellStyle name="Normal 24 4 3 4 4" xfId="33408" xr:uid="{00000000-0005-0000-0000-00006F780000}"/>
    <cellStyle name="Normal 24 4 3 5" xfId="9959" xr:uid="{00000000-0005-0000-0000-000070780000}"/>
    <cellStyle name="Normal 24 4 3 5 2" xfId="22579" xr:uid="{00000000-0005-0000-0000-000071780000}"/>
    <cellStyle name="Normal 24 4 3 5 2 2" xfId="57795" xr:uid="{00000000-0005-0000-0000-000072780000}"/>
    <cellStyle name="Normal 24 4 3 5 3" xfId="45198" xr:uid="{00000000-0005-0000-0000-000073780000}"/>
    <cellStyle name="Normal 24 4 3 5 4" xfId="35184" xr:uid="{00000000-0005-0000-0000-000074780000}"/>
    <cellStyle name="Normal 24 4 3 6" xfId="11752" xr:uid="{00000000-0005-0000-0000-000075780000}"/>
    <cellStyle name="Normal 24 4 3 6 2" xfId="24355" xr:uid="{00000000-0005-0000-0000-000076780000}"/>
    <cellStyle name="Normal 24 4 3 6 2 2" xfId="59571" xr:uid="{00000000-0005-0000-0000-000077780000}"/>
    <cellStyle name="Normal 24 4 3 6 3" xfId="46974" xr:uid="{00000000-0005-0000-0000-000078780000}"/>
    <cellStyle name="Normal 24 4 3 6 4" xfId="36960" xr:uid="{00000000-0005-0000-0000-000079780000}"/>
    <cellStyle name="Normal 24 4 3 7" xfId="16119" xr:uid="{00000000-0005-0000-0000-00007A780000}"/>
    <cellStyle name="Normal 24 4 3 7 2" xfId="51335" xr:uid="{00000000-0005-0000-0000-00007B780000}"/>
    <cellStyle name="Normal 24 4 3 7 3" xfId="28724" xr:uid="{00000000-0005-0000-0000-00007C780000}"/>
    <cellStyle name="Normal 24 4 3 8" xfId="14341" xr:uid="{00000000-0005-0000-0000-00007D780000}"/>
    <cellStyle name="Normal 24 4 3 8 2" xfId="49559" xr:uid="{00000000-0005-0000-0000-00007E780000}"/>
    <cellStyle name="Normal 24 4 3 9" xfId="38738" xr:uid="{00000000-0005-0000-0000-00007F780000}"/>
    <cellStyle name="Normal 24 4 4" xfId="2615" xr:uid="{00000000-0005-0000-0000-000080780000}"/>
    <cellStyle name="Normal 24 4 4 10" xfId="26139" xr:uid="{00000000-0005-0000-0000-000081780000}"/>
    <cellStyle name="Normal 24 4 4 11" xfId="60543" xr:uid="{00000000-0005-0000-0000-000082780000}"/>
    <cellStyle name="Normal 24 4 4 2" xfId="4440" xr:uid="{00000000-0005-0000-0000-000083780000}"/>
    <cellStyle name="Normal 24 4 4 2 2" xfId="17086" xr:uid="{00000000-0005-0000-0000-000084780000}"/>
    <cellStyle name="Normal 24 4 4 2 2 2" xfId="52302" xr:uid="{00000000-0005-0000-0000-000085780000}"/>
    <cellStyle name="Normal 24 4 4 2 3" xfId="39705" xr:uid="{00000000-0005-0000-0000-000086780000}"/>
    <cellStyle name="Normal 24 4 4 2 4" xfId="29691" xr:uid="{00000000-0005-0000-0000-000087780000}"/>
    <cellStyle name="Normal 24 4 4 3" xfId="5910" xr:uid="{00000000-0005-0000-0000-000088780000}"/>
    <cellStyle name="Normal 24 4 4 3 2" xfId="18540" xr:uid="{00000000-0005-0000-0000-000089780000}"/>
    <cellStyle name="Normal 24 4 4 3 2 2" xfId="53756" xr:uid="{00000000-0005-0000-0000-00008A780000}"/>
    <cellStyle name="Normal 24 4 4 3 3" xfId="41159" xr:uid="{00000000-0005-0000-0000-00008B780000}"/>
    <cellStyle name="Normal 24 4 4 3 4" xfId="31145" xr:uid="{00000000-0005-0000-0000-00008C780000}"/>
    <cellStyle name="Normal 24 4 4 4" xfId="7369" xr:uid="{00000000-0005-0000-0000-00008D780000}"/>
    <cellStyle name="Normal 24 4 4 4 2" xfId="19994" xr:uid="{00000000-0005-0000-0000-00008E780000}"/>
    <cellStyle name="Normal 24 4 4 4 2 2" xfId="55210" xr:uid="{00000000-0005-0000-0000-00008F780000}"/>
    <cellStyle name="Normal 24 4 4 4 3" xfId="42613" xr:uid="{00000000-0005-0000-0000-000090780000}"/>
    <cellStyle name="Normal 24 4 4 4 4" xfId="32599" xr:uid="{00000000-0005-0000-0000-000091780000}"/>
    <cellStyle name="Normal 24 4 4 5" xfId="9150" xr:uid="{00000000-0005-0000-0000-000092780000}"/>
    <cellStyle name="Normal 24 4 4 5 2" xfId="21770" xr:uid="{00000000-0005-0000-0000-000093780000}"/>
    <cellStyle name="Normal 24 4 4 5 2 2" xfId="56986" xr:uid="{00000000-0005-0000-0000-000094780000}"/>
    <cellStyle name="Normal 24 4 4 5 3" xfId="44389" xr:uid="{00000000-0005-0000-0000-000095780000}"/>
    <cellStyle name="Normal 24 4 4 5 4" xfId="34375" xr:uid="{00000000-0005-0000-0000-000096780000}"/>
    <cellStyle name="Normal 24 4 4 6" xfId="10943" xr:uid="{00000000-0005-0000-0000-000097780000}"/>
    <cellStyle name="Normal 24 4 4 6 2" xfId="23546" xr:uid="{00000000-0005-0000-0000-000098780000}"/>
    <cellStyle name="Normal 24 4 4 6 2 2" xfId="58762" xr:uid="{00000000-0005-0000-0000-000099780000}"/>
    <cellStyle name="Normal 24 4 4 6 3" xfId="46165" xr:uid="{00000000-0005-0000-0000-00009A780000}"/>
    <cellStyle name="Normal 24 4 4 6 4" xfId="36151" xr:uid="{00000000-0005-0000-0000-00009B780000}"/>
    <cellStyle name="Normal 24 4 4 7" xfId="15310" xr:uid="{00000000-0005-0000-0000-00009C780000}"/>
    <cellStyle name="Normal 24 4 4 7 2" xfId="50526" xr:uid="{00000000-0005-0000-0000-00009D780000}"/>
    <cellStyle name="Normal 24 4 4 7 3" xfId="27915" xr:uid="{00000000-0005-0000-0000-00009E780000}"/>
    <cellStyle name="Normal 24 4 4 8" xfId="13532" xr:uid="{00000000-0005-0000-0000-00009F780000}"/>
    <cellStyle name="Normal 24 4 4 8 2" xfId="48750" xr:uid="{00000000-0005-0000-0000-0000A0780000}"/>
    <cellStyle name="Normal 24 4 4 9" xfId="37929" xr:uid="{00000000-0005-0000-0000-0000A1780000}"/>
    <cellStyle name="Normal 24 4 5" xfId="3778" xr:uid="{00000000-0005-0000-0000-0000A2780000}"/>
    <cellStyle name="Normal 24 4 5 2" xfId="8501" xr:uid="{00000000-0005-0000-0000-0000A3780000}"/>
    <cellStyle name="Normal 24 4 5 2 2" xfId="21126" xr:uid="{00000000-0005-0000-0000-0000A4780000}"/>
    <cellStyle name="Normal 24 4 5 2 2 2" xfId="56342" xr:uid="{00000000-0005-0000-0000-0000A5780000}"/>
    <cellStyle name="Normal 24 4 5 2 3" xfId="43745" xr:uid="{00000000-0005-0000-0000-0000A6780000}"/>
    <cellStyle name="Normal 24 4 5 2 4" xfId="33731" xr:uid="{00000000-0005-0000-0000-0000A7780000}"/>
    <cellStyle name="Normal 24 4 5 3" xfId="10282" xr:uid="{00000000-0005-0000-0000-0000A8780000}"/>
    <cellStyle name="Normal 24 4 5 3 2" xfId="22902" xr:uid="{00000000-0005-0000-0000-0000A9780000}"/>
    <cellStyle name="Normal 24 4 5 3 2 2" xfId="58118" xr:uid="{00000000-0005-0000-0000-0000AA780000}"/>
    <cellStyle name="Normal 24 4 5 3 3" xfId="45521" xr:uid="{00000000-0005-0000-0000-0000AB780000}"/>
    <cellStyle name="Normal 24 4 5 3 4" xfId="35507" xr:uid="{00000000-0005-0000-0000-0000AC780000}"/>
    <cellStyle name="Normal 24 4 5 4" xfId="12077" xr:uid="{00000000-0005-0000-0000-0000AD780000}"/>
    <cellStyle name="Normal 24 4 5 4 2" xfId="24678" xr:uid="{00000000-0005-0000-0000-0000AE780000}"/>
    <cellStyle name="Normal 24 4 5 4 2 2" xfId="59894" xr:uid="{00000000-0005-0000-0000-0000AF780000}"/>
    <cellStyle name="Normal 24 4 5 4 3" xfId="47297" xr:uid="{00000000-0005-0000-0000-0000B0780000}"/>
    <cellStyle name="Normal 24 4 5 4 4" xfId="37283" xr:uid="{00000000-0005-0000-0000-0000B1780000}"/>
    <cellStyle name="Normal 24 4 5 5" xfId="16442" xr:uid="{00000000-0005-0000-0000-0000B2780000}"/>
    <cellStyle name="Normal 24 4 5 5 2" xfId="51658" xr:uid="{00000000-0005-0000-0000-0000B3780000}"/>
    <cellStyle name="Normal 24 4 5 5 3" xfId="29047" xr:uid="{00000000-0005-0000-0000-0000B4780000}"/>
    <cellStyle name="Normal 24 4 5 6" xfId="14664" xr:uid="{00000000-0005-0000-0000-0000B5780000}"/>
    <cellStyle name="Normal 24 4 5 6 2" xfId="49882" xr:uid="{00000000-0005-0000-0000-0000B6780000}"/>
    <cellStyle name="Normal 24 4 5 7" xfId="39061" xr:uid="{00000000-0005-0000-0000-0000B7780000}"/>
    <cellStyle name="Normal 24 4 5 8" xfId="27271" xr:uid="{00000000-0005-0000-0000-0000B8780000}"/>
    <cellStyle name="Normal 24 4 6" xfId="4118" xr:uid="{00000000-0005-0000-0000-0000B9780000}"/>
    <cellStyle name="Normal 24 4 6 2" xfId="16764" xr:uid="{00000000-0005-0000-0000-0000BA780000}"/>
    <cellStyle name="Normal 24 4 6 2 2" xfId="51980" xr:uid="{00000000-0005-0000-0000-0000BB780000}"/>
    <cellStyle name="Normal 24 4 6 2 3" xfId="29369" xr:uid="{00000000-0005-0000-0000-0000BC780000}"/>
    <cellStyle name="Normal 24 4 6 3" xfId="13210" xr:uid="{00000000-0005-0000-0000-0000BD780000}"/>
    <cellStyle name="Normal 24 4 6 3 2" xfId="48428" xr:uid="{00000000-0005-0000-0000-0000BE780000}"/>
    <cellStyle name="Normal 24 4 6 4" xfId="39383" xr:uid="{00000000-0005-0000-0000-0000BF780000}"/>
    <cellStyle name="Normal 24 4 6 5" xfId="25817" xr:uid="{00000000-0005-0000-0000-0000C0780000}"/>
    <cellStyle name="Normal 24 4 7" xfId="5588" xr:uid="{00000000-0005-0000-0000-0000C1780000}"/>
    <cellStyle name="Normal 24 4 7 2" xfId="18218" xr:uid="{00000000-0005-0000-0000-0000C2780000}"/>
    <cellStyle name="Normal 24 4 7 2 2" xfId="53434" xr:uid="{00000000-0005-0000-0000-0000C3780000}"/>
    <cellStyle name="Normal 24 4 7 3" xfId="40837" xr:uid="{00000000-0005-0000-0000-0000C4780000}"/>
    <cellStyle name="Normal 24 4 7 4" xfId="30823" xr:uid="{00000000-0005-0000-0000-0000C5780000}"/>
    <cellStyle name="Normal 24 4 8" xfId="7047" xr:uid="{00000000-0005-0000-0000-0000C6780000}"/>
    <cellStyle name="Normal 24 4 8 2" xfId="19672" xr:uid="{00000000-0005-0000-0000-0000C7780000}"/>
    <cellStyle name="Normal 24 4 8 2 2" xfId="54888" xr:uid="{00000000-0005-0000-0000-0000C8780000}"/>
    <cellStyle name="Normal 24 4 8 3" xfId="42291" xr:uid="{00000000-0005-0000-0000-0000C9780000}"/>
    <cellStyle name="Normal 24 4 8 4" xfId="32277" xr:uid="{00000000-0005-0000-0000-0000CA780000}"/>
    <cellStyle name="Normal 24 4 9" xfId="8828" xr:uid="{00000000-0005-0000-0000-0000CB780000}"/>
    <cellStyle name="Normal 24 4 9 2" xfId="21448" xr:uid="{00000000-0005-0000-0000-0000CC780000}"/>
    <cellStyle name="Normal 24 4 9 2 2" xfId="56664" xr:uid="{00000000-0005-0000-0000-0000CD780000}"/>
    <cellStyle name="Normal 24 4 9 3" xfId="44067" xr:uid="{00000000-0005-0000-0000-0000CE780000}"/>
    <cellStyle name="Normal 24 4 9 4" xfId="34053" xr:uid="{00000000-0005-0000-0000-0000CF780000}"/>
    <cellStyle name="Normal 24 5" xfId="2949" xr:uid="{00000000-0005-0000-0000-0000D0780000}"/>
    <cellStyle name="Normal 24 5 10" xfId="25330" xr:uid="{00000000-0005-0000-0000-0000D1780000}"/>
    <cellStyle name="Normal 24 5 11" xfId="60865" xr:uid="{00000000-0005-0000-0000-0000D2780000}"/>
    <cellStyle name="Normal 24 5 2" xfId="4762" xr:uid="{00000000-0005-0000-0000-0000D3780000}"/>
    <cellStyle name="Normal 24 5 2 2" xfId="17408" xr:uid="{00000000-0005-0000-0000-0000D4780000}"/>
    <cellStyle name="Normal 24 5 2 2 2" xfId="52624" xr:uid="{00000000-0005-0000-0000-0000D5780000}"/>
    <cellStyle name="Normal 24 5 2 2 3" xfId="30013" xr:uid="{00000000-0005-0000-0000-0000D6780000}"/>
    <cellStyle name="Normal 24 5 2 3" xfId="13854" xr:uid="{00000000-0005-0000-0000-0000D7780000}"/>
    <cellStyle name="Normal 24 5 2 3 2" xfId="49072" xr:uid="{00000000-0005-0000-0000-0000D8780000}"/>
    <cellStyle name="Normal 24 5 2 4" xfId="40027" xr:uid="{00000000-0005-0000-0000-0000D9780000}"/>
    <cellStyle name="Normal 24 5 2 5" xfId="26461" xr:uid="{00000000-0005-0000-0000-0000DA780000}"/>
    <cellStyle name="Normal 24 5 3" xfId="6232" xr:uid="{00000000-0005-0000-0000-0000DB780000}"/>
    <cellStyle name="Normal 24 5 3 2" xfId="18862" xr:uid="{00000000-0005-0000-0000-0000DC780000}"/>
    <cellStyle name="Normal 24 5 3 2 2" xfId="54078" xr:uid="{00000000-0005-0000-0000-0000DD780000}"/>
    <cellStyle name="Normal 24 5 3 3" xfId="41481" xr:uid="{00000000-0005-0000-0000-0000DE780000}"/>
    <cellStyle name="Normal 24 5 3 4" xfId="31467" xr:uid="{00000000-0005-0000-0000-0000DF780000}"/>
    <cellStyle name="Normal 24 5 4" xfId="7691" xr:uid="{00000000-0005-0000-0000-0000E0780000}"/>
    <cellStyle name="Normal 24 5 4 2" xfId="20316" xr:uid="{00000000-0005-0000-0000-0000E1780000}"/>
    <cellStyle name="Normal 24 5 4 2 2" xfId="55532" xr:uid="{00000000-0005-0000-0000-0000E2780000}"/>
    <cellStyle name="Normal 24 5 4 3" xfId="42935" xr:uid="{00000000-0005-0000-0000-0000E3780000}"/>
    <cellStyle name="Normal 24 5 4 4" xfId="32921" xr:uid="{00000000-0005-0000-0000-0000E4780000}"/>
    <cellStyle name="Normal 24 5 5" xfId="9472" xr:uid="{00000000-0005-0000-0000-0000E5780000}"/>
    <cellStyle name="Normal 24 5 5 2" xfId="22092" xr:uid="{00000000-0005-0000-0000-0000E6780000}"/>
    <cellStyle name="Normal 24 5 5 2 2" xfId="57308" xr:uid="{00000000-0005-0000-0000-0000E7780000}"/>
    <cellStyle name="Normal 24 5 5 3" xfId="44711" xr:uid="{00000000-0005-0000-0000-0000E8780000}"/>
    <cellStyle name="Normal 24 5 5 4" xfId="34697" xr:uid="{00000000-0005-0000-0000-0000E9780000}"/>
    <cellStyle name="Normal 24 5 6" xfId="11265" xr:uid="{00000000-0005-0000-0000-0000EA780000}"/>
    <cellStyle name="Normal 24 5 6 2" xfId="23868" xr:uid="{00000000-0005-0000-0000-0000EB780000}"/>
    <cellStyle name="Normal 24 5 6 2 2" xfId="59084" xr:uid="{00000000-0005-0000-0000-0000EC780000}"/>
    <cellStyle name="Normal 24 5 6 3" xfId="46487" xr:uid="{00000000-0005-0000-0000-0000ED780000}"/>
    <cellStyle name="Normal 24 5 6 4" xfId="36473" xr:uid="{00000000-0005-0000-0000-0000EE780000}"/>
    <cellStyle name="Normal 24 5 7" xfId="15632" xr:uid="{00000000-0005-0000-0000-0000EF780000}"/>
    <cellStyle name="Normal 24 5 7 2" xfId="50848" xr:uid="{00000000-0005-0000-0000-0000F0780000}"/>
    <cellStyle name="Normal 24 5 7 3" xfId="28237" xr:uid="{00000000-0005-0000-0000-0000F1780000}"/>
    <cellStyle name="Normal 24 5 8" xfId="12723" xr:uid="{00000000-0005-0000-0000-0000F2780000}"/>
    <cellStyle name="Normal 24 5 8 2" xfId="47941" xr:uid="{00000000-0005-0000-0000-0000F3780000}"/>
    <cellStyle name="Normal 24 5 9" xfId="38251" xr:uid="{00000000-0005-0000-0000-0000F4780000}"/>
    <cellStyle name="Normal 24 6" xfId="2787" xr:uid="{00000000-0005-0000-0000-0000F5780000}"/>
    <cellStyle name="Normal 24 6 10" xfId="25178" xr:uid="{00000000-0005-0000-0000-0000F6780000}"/>
    <cellStyle name="Normal 24 6 11" xfId="60713" xr:uid="{00000000-0005-0000-0000-0000F7780000}"/>
    <cellStyle name="Normal 24 6 2" xfId="4610" xr:uid="{00000000-0005-0000-0000-0000F8780000}"/>
    <cellStyle name="Normal 24 6 2 2" xfId="17256" xr:uid="{00000000-0005-0000-0000-0000F9780000}"/>
    <cellStyle name="Normal 24 6 2 2 2" xfId="52472" xr:uid="{00000000-0005-0000-0000-0000FA780000}"/>
    <cellStyle name="Normal 24 6 2 2 3" xfId="29861" xr:uid="{00000000-0005-0000-0000-0000FB780000}"/>
    <cellStyle name="Normal 24 6 2 3" xfId="13702" xr:uid="{00000000-0005-0000-0000-0000FC780000}"/>
    <cellStyle name="Normal 24 6 2 3 2" xfId="48920" xr:uid="{00000000-0005-0000-0000-0000FD780000}"/>
    <cellStyle name="Normal 24 6 2 4" xfId="39875" xr:uid="{00000000-0005-0000-0000-0000FE780000}"/>
    <cellStyle name="Normal 24 6 2 5" xfId="26309" xr:uid="{00000000-0005-0000-0000-0000FF780000}"/>
    <cellStyle name="Normal 24 6 3" xfId="6080" xr:uid="{00000000-0005-0000-0000-000000790000}"/>
    <cellStyle name="Normal 24 6 3 2" xfId="18710" xr:uid="{00000000-0005-0000-0000-000001790000}"/>
    <cellStyle name="Normal 24 6 3 2 2" xfId="53926" xr:uid="{00000000-0005-0000-0000-000002790000}"/>
    <cellStyle name="Normal 24 6 3 3" xfId="41329" xr:uid="{00000000-0005-0000-0000-000003790000}"/>
    <cellStyle name="Normal 24 6 3 4" xfId="31315" xr:uid="{00000000-0005-0000-0000-000004790000}"/>
    <cellStyle name="Normal 24 6 4" xfId="7539" xr:uid="{00000000-0005-0000-0000-000005790000}"/>
    <cellStyle name="Normal 24 6 4 2" xfId="20164" xr:uid="{00000000-0005-0000-0000-000006790000}"/>
    <cellStyle name="Normal 24 6 4 2 2" xfId="55380" xr:uid="{00000000-0005-0000-0000-000007790000}"/>
    <cellStyle name="Normal 24 6 4 3" xfId="42783" xr:uid="{00000000-0005-0000-0000-000008790000}"/>
    <cellStyle name="Normal 24 6 4 4" xfId="32769" xr:uid="{00000000-0005-0000-0000-000009790000}"/>
    <cellStyle name="Normal 24 6 5" xfId="9320" xr:uid="{00000000-0005-0000-0000-00000A790000}"/>
    <cellStyle name="Normal 24 6 5 2" xfId="21940" xr:uid="{00000000-0005-0000-0000-00000B790000}"/>
    <cellStyle name="Normal 24 6 5 2 2" xfId="57156" xr:uid="{00000000-0005-0000-0000-00000C790000}"/>
    <cellStyle name="Normal 24 6 5 3" xfId="44559" xr:uid="{00000000-0005-0000-0000-00000D790000}"/>
    <cellStyle name="Normal 24 6 5 4" xfId="34545" xr:uid="{00000000-0005-0000-0000-00000E790000}"/>
    <cellStyle name="Normal 24 6 6" xfId="11113" xr:uid="{00000000-0005-0000-0000-00000F790000}"/>
    <cellStyle name="Normal 24 6 6 2" xfId="23716" xr:uid="{00000000-0005-0000-0000-000010790000}"/>
    <cellStyle name="Normal 24 6 6 2 2" xfId="58932" xr:uid="{00000000-0005-0000-0000-000011790000}"/>
    <cellStyle name="Normal 24 6 6 3" xfId="46335" xr:uid="{00000000-0005-0000-0000-000012790000}"/>
    <cellStyle name="Normal 24 6 6 4" xfId="36321" xr:uid="{00000000-0005-0000-0000-000013790000}"/>
    <cellStyle name="Normal 24 6 7" xfId="15480" xr:uid="{00000000-0005-0000-0000-000014790000}"/>
    <cellStyle name="Normal 24 6 7 2" xfId="50696" xr:uid="{00000000-0005-0000-0000-000015790000}"/>
    <cellStyle name="Normal 24 6 7 3" xfId="28085" xr:uid="{00000000-0005-0000-0000-000016790000}"/>
    <cellStyle name="Normal 24 6 8" xfId="12571" xr:uid="{00000000-0005-0000-0000-000017790000}"/>
    <cellStyle name="Normal 24 6 8 2" xfId="47789" xr:uid="{00000000-0005-0000-0000-000018790000}"/>
    <cellStyle name="Normal 24 6 9" xfId="38099" xr:uid="{00000000-0005-0000-0000-000019790000}"/>
    <cellStyle name="Normal 24 7" xfId="3301" xr:uid="{00000000-0005-0000-0000-00001A790000}"/>
    <cellStyle name="Normal 24 7 10" xfId="26796" xr:uid="{00000000-0005-0000-0000-00001B790000}"/>
    <cellStyle name="Normal 24 7 11" xfId="61200" xr:uid="{00000000-0005-0000-0000-00001C790000}"/>
    <cellStyle name="Normal 24 7 2" xfId="5097" xr:uid="{00000000-0005-0000-0000-00001D790000}"/>
    <cellStyle name="Normal 24 7 2 2" xfId="17743" xr:uid="{00000000-0005-0000-0000-00001E790000}"/>
    <cellStyle name="Normal 24 7 2 2 2" xfId="52959" xr:uid="{00000000-0005-0000-0000-00001F790000}"/>
    <cellStyle name="Normal 24 7 2 3" xfId="40362" xr:uid="{00000000-0005-0000-0000-000020790000}"/>
    <cellStyle name="Normal 24 7 2 4" xfId="30348" xr:uid="{00000000-0005-0000-0000-000021790000}"/>
    <cellStyle name="Normal 24 7 3" xfId="6567" xr:uid="{00000000-0005-0000-0000-000022790000}"/>
    <cellStyle name="Normal 24 7 3 2" xfId="19197" xr:uid="{00000000-0005-0000-0000-000023790000}"/>
    <cellStyle name="Normal 24 7 3 2 2" xfId="54413" xr:uid="{00000000-0005-0000-0000-000024790000}"/>
    <cellStyle name="Normal 24 7 3 3" xfId="41816" xr:uid="{00000000-0005-0000-0000-000025790000}"/>
    <cellStyle name="Normal 24 7 3 4" xfId="31802" xr:uid="{00000000-0005-0000-0000-000026790000}"/>
    <cellStyle name="Normal 24 7 4" xfId="8026" xr:uid="{00000000-0005-0000-0000-000027790000}"/>
    <cellStyle name="Normal 24 7 4 2" xfId="20651" xr:uid="{00000000-0005-0000-0000-000028790000}"/>
    <cellStyle name="Normal 24 7 4 2 2" xfId="55867" xr:uid="{00000000-0005-0000-0000-000029790000}"/>
    <cellStyle name="Normal 24 7 4 3" xfId="43270" xr:uid="{00000000-0005-0000-0000-00002A790000}"/>
    <cellStyle name="Normal 24 7 4 4" xfId="33256" xr:uid="{00000000-0005-0000-0000-00002B790000}"/>
    <cellStyle name="Normal 24 7 5" xfId="9807" xr:uid="{00000000-0005-0000-0000-00002C790000}"/>
    <cellStyle name="Normal 24 7 5 2" xfId="22427" xr:uid="{00000000-0005-0000-0000-00002D790000}"/>
    <cellStyle name="Normal 24 7 5 2 2" xfId="57643" xr:uid="{00000000-0005-0000-0000-00002E790000}"/>
    <cellStyle name="Normal 24 7 5 3" xfId="45046" xr:uid="{00000000-0005-0000-0000-00002F790000}"/>
    <cellStyle name="Normal 24 7 5 4" xfId="35032" xr:uid="{00000000-0005-0000-0000-000030790000}"/>
    <cellStyle name="Normal 24 7 6" xfId="11600" xr:uid="{00000000-0005-0000-0000-000031790000}"/>
    <cellStyle name="Normal 24 7 6 2" xfId="24203" xr:uid="{00000000-0005-0000-0000-000032790000}"/>
    <cellStyle name="Normal 24 7 6 2 2" xfId="59419" xr:uid="{00000000-0005-0000-0000-000033790000}"/>
    <cellStyle name="Normal 24 7 6 3" xfId="46822" xr:uid="{00000000-0005-0000-0000-000034790000}"/>
    <cellStyle name="Normal 24 7 6 4" xfId="36808" xr:uid="{00000000-0005-0000-0000-000035790000}"/>
    <cellStyle name="Normal 24 7 7" xfId="15967" xr:uid="{00000000-0005-0000-0000-000036790000}"/>
    <cellStyle name="Normal 24 7 7 2" xfId="51183" xr:uid="{00000000-0005-0000-0000-000037790000}"/>
    <cellStyle name="Normal 24 7 7 3" xfId="28572" xr:uid="{00000000-0005-0000-0000-000038790000}"/>
    <cellStyle name="Normal 24 7 8" xfId="14189" xr:uid="{00000000-0005-0000-0000-000039790000}"/>
    <cellStyle name="Normal 24 7 8 2" xfId="49407" xr:uid="{00000000-0005-0000-0000-00003A790000}"/>
    <cellStyle name="Normal 24 7 9" xfId="38586" xr:uid="{00000000-0005-0000-0000-00003B790000}"/>
    <cellStyle name="Normal 24 8" xfId="2457" xr:uid="{00000000-0005-0000-0000-00003C790000}"/>
    <cellStyle name="Normal 24 8 10" xfId="25987" xr:uid="{00000000-0005-0000-0000-00003D790000}"/>
    <cellStyle name="Normal 24 8 11" xfId="60391" xr:uid="{00000000-0005-0000-0000-00003E790000}"/>
    <cellStyle name="Normal 24 8 2" xfId="4288" xr:uid="{00000000-0005-0000-0000-00003F790000}"/>
    <cellStyle name="Normal 24 8 2 2" xfId="16934" xr:uid="{00000000-0005-0000-0000-000040790000}"/>
    <cellStyle name="Normal 24 8 2 2 2" xfId="52150" xr:uid="{00000000-0005-0000-0000-000041790000}"/>
    <cellStyle name="Normal 24 8 2 3" xfId="39553" xr:uid="{00000000-0005-0000-0000-000042790000}"/>
    <cellStyle name="Normal 24 8 2 4" xfId="29539" xr:uid="{00000000-0005-0000-0000-000043790000}"/>
    <cellStyle name="Normal 24 8 3" xfId="5758" xr:uid="{00000000-0005-0000-0000-000044790000}"/>
    <cellStyle name="Normal 24 8 3 2" xfId="18388" xr:uid="{00000000-0005-0000-0000-000045790000}"/>
    <cellStyle name="Normal 24 8 3 2 2" xfId="53604" xr:uid="{00000000-0005-0000-0000-000046790000}"/>
    <cellStyle name="Normal 24 8 3 3" xfId="41007" xr:uid="{00000000-0005-0000-0000-000047790000}"/>
    <cellStyle name="Normal 24 8 3 4" xfId="30993" xr:uid="{00000000-0005-0000-0000-000048790000}"/>
    <cellStyle name="Normal 24 8 4" xfId="7217" xr:uid="{00000000-0005-0000-0000-000049790000}"/>
    <cellStyle name="Normal 24 8 4 2" xfId="19842" xr:uid="{00000000-0005-0000-0000-00004A790000}"/>
    <cellStyle name="Normal 24 8 4 2 2" xfId="55058" xr:uid="{00000000-0005-0000-0000-00004B790000}"/>
    <cellStyle name="Normal 24 8 4 3" xfId="42461" xr:uid="{00000000-0005-0000-0000-00004C790000}"/>
    <cellStyle name="Normal 24 8 4 4" xfId="32447" xr:uid="{00000000-0005-0000-0000-00004D790000}"/>
    <cellStyle name="Normal 24 8 5" xfId="8998" xr:uid="{00000000-0005-0000-0000-00004E790000}"/>
    <cellStyle name="Normal 24 8 5 2" xfId="21618" xr:uid="{00000000-0005-0000-0000-00004F790000}"/>
    <cellStyle name="Normal 24 8 5 2 2" xfId="56834" xr:uid="{00000000-0005-0000-0000-000050790000}"/>
    <cellStyle name="Normal 24 8 5 3" xfId="44237" xr:uid="{00000000-0005-0000-0000-000051790000}"/>
    <cellStyle name="Normal 24 8 5 4" xfId="34223" xr:uid="{00000000-0005-0000-0000-000052790000}"/>
    <cellStyle name="Normal 24 8 6" xfId="10791" xr:uid="{00000000-0005-0000-0000-000053790000}"/>
    <cellStyle name="Normal 24 8 6 2" xfId="23394" xr:uid="{00000000-0005-0000-0000-000054790000}"/>
    <cellStyle name="Normal 24 8 6 2 2" xfId="58610" xr:uid="{00000000-0005-0000-0000-000055790000}"/>
    <cellStyle name="Normal 24 8 6 3" xfId="46013" xr:uid="{00000000-0005-0000-0000-000056790000}"/>
    <cellStyle name="Normal 24 8 6 4" xfId="35999" xr:uid="{00000000-0005-0000-0000-000057790000}"/>
    <cellStyle name="Normal 24 8 7" xfId="15158" xr:uid="{00000000-0005-0000-0000-000058790000}"/>
    <cellStyle name="Normal 24 8 7 2" xfId="50374" xr:uid="{00000000-0005-0000-0000-000059790000}"/>
    <cellStyle name="Normal 24 8 7 3" xfId="27763" xr:uid="{00000000-0005-0000-0000-00005A790000}"/>
    <cellStyle name="Normal 24 8 8" xfId="13380" xr:uid="{00000000-0005-0000-0000-00005B790000}"/>
    <cellStyle name="Normal 24 8 8 2" xfId="48598" xr:uid="{00000000-0005-0000-0000-00005C790000}"/>
    <cellStyle name="Normal 24 8 9" xfId="37777" xr:uid="{00000000-0005-0000-0000-00005D790000}"/>
    <cellStyle name="Normal 24 9" xfId="3625" xr:uid="{00000000-0005-0000-0000-00005E790000}"/>
    <cellStyle name="Normal 24 9 2" xfId="8349" xr:uid="{00000000-0005-0000-0000-00005F790000}"/>
    <cellStyle name="Normal 24 9 2 2" xfId="20974" xr:uid="{00000000-0005-0000-0000-000060790000}"/>
    <cellStyle name="Normal 24 9 2 2 2" xfId="56190" xr:uid="{00000000-0005-0000-0000-000061790000}"/>
    <cellStyle name="Normal 24 9 2 3" xfId="43593" xr:uid="{00000000-0005-0000-0000-000062790000}"/>
    <cellStyle name="Normal 24 9 2 4" xfId="33579" xr:uid="{00000000-0005-0000-0000-000063790000}"/>
    <cellStyle name="Normal 24 9 3" xfId="10130" xr:uid="{00000000-0005-0000-0000-000064790000}"/>
    <cellStyle name="Normal 24 9 3 2" xfId="22750" xr:uid="{00000000-0005-0000-0000-000065790000}"/>
    <cellStyle name="Normal 24 9 3 2 2" xfId="57966" xr:uid="{00000000-0005-0000-0000-000066790000}"/>
    <cellStyle name="Normal 24 9 3 3" xfId="45369" xr:uid="{00000000-0005-0000-0000-000067790000}"/>
    <cellStyle name="Normal 24 9 3 4" xfId="35355" xr:uid="{00000000-0005-0000-0000-000068790000}"/>
    <cellStyle name="Normal 24 9 4" xfId="11925" xr:uid="{00000000-0005-0000-0000-000069790000}"/>
    <cellStyle name="Normal 24 9 4 2" xfId="24526" xr:uid="{00000000-0005-0000-0000-00006A790000}"/>
    <cellStyle name="Normal 24 9 4 2 2" xfId="59742" xr:uid="{00000000-0005-0000-0000-00006B790000}"/>
    <cellStyle name="Normal 24 9 4 3" xfId="47145" xr:uid="{00000000-0005-0000-0000-00006C790000}"/>
    <cellStyle name="Normal 24 9 4 4" xfId="37131" xr:uid="{00000000-0005-0000-0000-00006D790000}"/>
    <cellStyle name="Normal 24 9 5" xfId="16290" xr:uid="{00000000-0005-0000-0000-00006E790000}"/>
    <cellStyle name="Normal 24 9 5 2" xfId="51506" xr:uid="{00000000-0005-0000-0000-00006F790000}"/>
    <cellStyle name="Normal 24 9 5 3" xfId="28895" xr:uid="{00000000-0005-0000-0000-000070790000}"/>
    <cellStyle name="Normal 24 9 6" xfId="14512" xr:uid="{00000000-0005-0000-0000-000071790000}"/>
    <cellStyle name="Normal 24 9 6 2" xfId="49730" xr:uid="{00000000-0005-0000-0000-000072790000}"/>
    <cellStyle name="Normal 24 9 7" xfId="38909" xr:uid="{00000000-0005-0000-0000-000073790000}"/>
    <cellStyle name="Normal 24 9 8" xfId="27119" xr:uid="{00000000-0005-0000-0000-000074790000}"/>
    <cellStyle name="Normal 24_District Target Attainment" xfId="1228" xr:uid="{00000000-0005-0000-0000-000075790000}"/>
    <cellStyle name="Normal 25" xfId="1229" xr:uid="{00000000-0005-0000-0000-000076790000}"/>
    <cellStyle name="Normal 25 10" xfId="10616" xr:uid="{00000000-0005-0000-0000-000077790000}"/>
    <cellStyle name="Normal 25 10 2" xfId="23227" xr:uid="{00000000-0005-0000-0000-000078790000}"/>
    <cellStyle name="Normal 25 10 2 2" xfId="58443" xr:uid="{00000000-0005-0000-0000-000079790000}"/>
    <cellStyle name="Normal 25 10 3" xfId="45846" xr:uid="{00000000-0005-0000-0000-00007A790000}"/>
    <cellStyle name="Normal 25 10 4" xfId="35832" xr:uid="{00000000-0005-0000-0000-00007B790000}"/>
    <cellStyle name="Normal 25 11" xfId="15137" xr:uid="{00000000-0005-0000-0000-00007C790000}"/>
    <cellStyle name="Normal 25 11 2" xfId="50353" xr:uid="{00000000-0005-0000-0000-00007D790000}"/>
    <cellStyle name="Normal 25 11 3" xfId="27742" xr:uid="{00000000-0005-0000-0000-00007E790000}"/>
    <cellStyle name="Normal 25 12" xfId="12550" xr:uid="{00000000-0005-0000-0000-00007F790000}"/>
    <cellStyle name="Normal 25 12 2" xfId="47768" xr:uid="{00000000-0005-0000-0000-000080790000}"/>
    <cellStyle name="Normal 25 13" xfId="37756" xr:uid="{00000000-0005-0000-0000-000081790000}"/>
    <cellStyle name="Normal 25 14" xfId="25157" xr:uid="{00000000-0005-0000-0000-000082790000}"/>
    <cellStyle name="Normal 25 15" xfId="60370" xr:uid="{00000000-0005-0000-0000-000083790000}"/>
    <cellStyle name="Normal 25 2" xfId="3273" xr:uid="{00000000-0005-0000-0000-000084790000}"/>
    <cellStyle name="Normal 25 2 10" xfId="25641" xr:uid="{00000000-0005-0000-0000-000085790000}"/>
    <cellStyle name="Normal 25 2 11" xfId="61176" xr:uid="{00000000-0005-0000-0000-000086790000}"/>
    <cellStyle name="Normal 25 2 2" xfId="5073" xr:uid="{00000000-0005-0000-0000-000087790000}"/>
    <cellStyle name="Normal 25 2 2 2" xfId="17719" xr:uid="{00000000-0005-0000-0000-000088790000}"/>
    <cellStyle name="Normal 25 2 2 2 2" xfId="52935" xr:uid="{00000000-0005-0000-0000-000089790000}"/>
    <cellStyle name="Normal 25 2 2 2 3" xfId="30324" xr:uid="{00000000-0005-0000-0000-00008A790000}"/>
    <cellStyle name="Normal 25 2 2 3" xfId="14165" xr:uid="{00000000-0005-0000-0000-00008B790000}"/>
    <cellStyle name="Normal 25 2 2 3 2" xfId="49383" xr:uid="{00000000-0005-0000-0000-00008C790000}"/>
    <cellStyle name="Normal 25 2 2 4" xfId="40338" xr:uid="{00000000-0005-0000-0000-00008D790000}"/>
    <cellStyle name="Normal 25 2 2 5" xfId="26772" xr:uid="{00000000-0005-0000-0000-00008E790000}"/>
    <cellStyle name="Normal 25 2 3" xfId="6543" xr:uid="{00000000-0005-0000-0000-00008F790000}"/>
    <cellStyle name="Normal 25 2 3 2" xfId="19173" xr:uid="{00000000-0005-0000-0000-000090790000}"/>
    <cellStyle name="Normal 25 2 3 2 2" xfId="54389" xr:uid="{00000000-0005-0000-0000-000091790000}"/>
    <cellStyle name="Normal 25 2 3 3" xfId="41792" xr:uid="{00000000-0005-0000-0000-000092790000}"/>
    <cellStyle name="Normal 25 2 3 4" xfId="31778" xr:uid="{00000000-0005-0000-0000-000093790000}"/>
    <cellStyle name="Normal 25 2 4" xfId="8002" xr:uid="{00000000-0005-0000-0000-000094790000}"/>
    <cellStyle name="Normal 25 2 4 2" xfId="20627" xr:uid="{00000000-0005-0000-0000-000095790000}"/>
    <cellStyle name="Normal 25 2 4 2 2" xfId="55843" xr:uid="{00000000-0005-0000-0000-000096790000}"/>
    <cellStyle name="Normal 25 2 4 3" xfId="43246" xr:uid="{00000000-0005-0000-0000-000097790000}"/>
    <cellStyle name="Normal 25 2 4 4" xfId="33232" xr:uid="{00000000-0005-0000-0000-000098790000}"/>
    <cellStyle name="Normal 25 2 5" xfId="9783" xr:uid="{00000000-0005-0000-0000-000099790000}"/>
    <cellStyle name="Normal 25 2 5 2" xfId="22403" xr:uid="{00000000-0005-0000-0000-00009A790000}"/>
    <cellStyle name="Normal 25 2 5 2 2" xfId="57619" xr:uid="{00000000-0005-0000-0000-00009B790000}"/>
    <cellStyle name="Normal 25 2 5 3" xfId="45022" xr:uid="{00000000-0005-0000-0000-00009C790000}"/>
    <cellStyle name="Normal 25 2 5 4" xfId="35008" xr:uid="{00000000-0005-0000-0000-00009D790000}"/>
    <cellStyle name="Normal 25 2 6" xfId="11576" xr:uid="{00000000-0005-0000-0000-00009E790000}"/>
    <cellStyle name="Normal 25 2 6 2" xfId="24179" xr:uid="{00000000-0005-0000-0000-00009F790000}"/>
    <cellStyle name="Normal 25 2 6 2 2" xfId="59395" xr:uid="{00000000-0005-0000-0000-0000A0790000}"/>
    <cellStyle name="Normal 25 2 6 3" xfId="46798" xr:uid="{00000000-0005-0000-0000-0000A1790000}"/>
    <cellStyle name="Normal 25 2 6 4" xfId="36784" xr:uid="{00000000-0005-0000-0000-0000A2790000}"/>
    <cellStyle name="Normal 25 2 7" xfId="15943" xr:uid="{00000000-0005-0000-0000-0000A3790000}"/>
    <cellStyle name="Normal 25 2 7 2" xfId="51159" xr:uid="{00000000-0005-0000-0000-0000A4790000}"/>
    <cellStyle name="Normal 25 2 7 3" xfId="28548" xr:uid="{00000000-0005-0000-0000-0000A5790000}"/>
    <cellStyle name="Normal 25 2 8" xfId="13034" xr:uid="{00000000-0005-0000-0000-0000A6790000}"/>
    <cellStyle name="Normal 25 2 8 2" xfId="48252" xr:uid="{00000000-0005-0000-0000-0000A7790000}"/>
    <cellStyle name="Normal 25 2 9" xfId="38562" xr:uid="{00000000-0005-0000-0000-0000A8790000}"/>
    <cellStyle name="Normal 25 3" xfId="3602" xr:uid="{00000000-0005-0000-0000-0000A9790000}"/>
    <cellStyle name="Normal 25 3 10" xfId="27097" xr:uid="{00000000-0005-0000-0000-0000AA790000}"/>
    <cellStyle name="Normal 25 3 11" xfId="61501" xr:uid="{00000000-0005-0000-0000-0000AB790000}"/>
    <cellStyle name="Normal 25 3 2" xfId="5398" xr:uid="{00000000-0005-0000-0000-0000AC790000}"/>
    <cellStyle name="Normal 25 3 2 2" xfId="18044" xr:uid="{00000000-0005-0000-0000-0000AD790000}"/>
    <cellStyle name="Normal 25 3 2 2 2" xfId="53260" xr:uid="{00000000-0005-0000-0000-0000AE790000}"/>
    <cellStyle name="Normal 25 3 2 3" xfId="40663" xr:uid="{00000000-0005-0000-0000-0000AF790000}"/>
    <cellStyle name="Normal 25 3 2 4" xfId="30649" xr:uid="{00000000-0005-0000-0000-0000B0790000}"/>
    <cellStyle name="Normal 25 3 3" xfId="6868" xr:uid="{00000000-0005-0000-0000-0000B1790000}"/>
    <cellStyle name="Normal 25 3 3 2" xfId="19498" xr:uid="{00000000-0005-0000-0000-0000B2790000}"/>
    <cellStyle name="Normal 25 3 3 2 2" xfId="54714" xr:uid="{00000000-0005-0000-0000-0000B3790000}"/>
    <cellStyle name="Normal 25 3 3 3" xfId="42117" xr:uid="{00000000-0005-0000-0000-0000B4790000}"/>
    <cellStyle name="Normal 25 3 3 4" xfId="32103" xr:uid="{00000000-0005-0000-0000-0000B5790000}"/>
    <cellStyle name="Normal 25 3 4" xfId="8327" xr:uid="{00000000-0005-0000-0000-0000B6790000}"/>
    <cellStyle name="Normal 25 3 4 2" xfId="20952" xr:uid="{00000000-0005-0000-0000-0000B7790000}"/>
    <cellStyle name="Normal 25 3 4 2 2" xfId="56168" xr:uid="{00000000-0005-0000-0000-0000B8790000}"/>
    <cellStyle name="Normal 25 3 4 3" xfId="43571" xr:uid="{00000000-0005-0000-0000-0000B9790000}"/>
    <cellStyle name="Normal 25 3 4 4" xfId="33557" xr:uid="{00000000-0005-0000-0000-0000BA790000}"/>
    <cellStyle name="Normal 25 3 5" xfId="10108" xr:uid="{00000000-0005-0000-0000-0000BB790000}"/>
    <cellStyle name="Normal 25 3 5 2" xfId="22728" xr:uid="{00000000-0005-0000-0000-0000BC790000}"/>
    <cellStyle name="Normal 25 3 5 2 2" xfId="57944" xr:uid="{00000000-0005-0000-0000-0000BD790000}"/>
    <cellStyle name="Normal 25 3 5 3" xfId="45347" xr:uid="{00000000-0005-0000-0000-0000BE790000}"/>
    <cellStyle name="Normal 25 3 5 4" xfId="35333" xr:uid="{00000000-0005-0000-0000-0000BF790000}"/>
    <cellStyle name="Normal 25 3 6" xfId="11901" xr:uid="{00000000-0005-0000-0000-0000C0790000}"/>
    <cellStyle name="Normal 25 3 6 2" xfId="24504" xr:uid="{00000000-0005-0000-0000-0000C1790000}"/>
    <cellStyle name="Normal 25 3 6 2 2" xfId="59720" xr:uid="{00000000-0005-0000-0000-0000C2790000}"/>
    <cellStyle name="Normal 25 3 6 3" xfId="47123" xr:uid="{00000000-0005-0000-0000-0000C3790000}"/>
    <cellStyle name="Normal 25 3 6 4" xfId="37109" xr:uid="{00000000-0005-0000-0000-0000C4790000}"/>
    <cellStyle name="Normal 25 3 7" xfId="16268" xr:uid="{00000000-0005-0000-0000-0000C5790000}"/>
    <cellStyle name="Normal 25 3 7 2" xfId="51484" xr:uid="{00000000-0005-0000-0000-0000C6790000}"/>
    <cellStyle name="Normal 25 3 7 3" xfId="28873" xr:uid="{00000000-0005-0000-0000-0000C7790000}"/>
    <cellStyle name="Normal 25 3 8" xfId="14490" xr:uid="{00000000-0005-0000-0000-0000C8790000}"/>
    <cellStyle name="Normal 25 3 8 2" xfId="49708" xr:uid="{00000000-0005-0000-0000-0000C9790000}"/>
    <cellStyle name="Normal 25 3 9" xfId="38887" xr:uid="{00000000-0005-0000-0000-0000CA790000}"/>
    <cellStyle name="Normal 25 4" xfId="2764" xr:uid="{00000000-0005-0000-0000-0000CB790000}"/>
    <cellStyle name="Normal 25 4 10" xfId="26288" xr:uid="{00000000-0005-0000-0000-0000CC790000}"/>
    <cellStyle name="Normal 25 4 11" xfId="60692" xr:uid="{00000000-0005-0000-0000-0000CD790000}"/>
    <cellStyle name="Normal 25 4 2" xfId="4589" xr:uid="{00000000-0005-0000-0000-0000CE790000}"/>
    <cellStyle name="Normal 25 4 2 2" xfId="17235" xr:uid="{00000000-0005-0000-0000-0000CF790000}"/>
    <cellStyle name="Normal 25 4 2 2 2" xfId="52451" xr:uid="{00000000-0005-0000-0000-0000D0790000}"/>
    <cellStyle name="Normal 25 4 2 3" xfId="39854" xr:uid="{00000000-0005-0000-0000-0000D1790000}"/>
    <cellStyle name="Normal 25 4 2 4" xfId="29840" xr:uid="{00000000-0005-0000-0000-0000D2790000}"/>
    <cellStyle name="Normal 25 4 3" xfId="6059" xr:uid="{00000000-0005-0000-0000-0000D3790000}"/>
    <cellStyle name="Normal 25 4 3 2" xfId="18689" xr:uid="{00000000-0005-0000-0000-0000D4790000}"/>
    <cellStyle name="Normal 25 4 3 2 2" xfId="53905" xr:uid="{00000000-0005-0000-0000-0000D5790000}"/>
    <cellStyle name="Normal 25 4 3 3" xfId="41308" xr:uid="{00000000-0005-0000-0000-0000D6790000}"/>
    <cellStyle name="Normal 25 4 3 4" xfId="31294" xr:uid="{00000000-0005-0000-0000-0000D7790000}"/>
    <cellStyle name="Normal 25 4 4" xfId="7518" xr:uid="{00000000-0005-0000-0000-0000D8790000}"/>
    <cellStyle name="Normal 25 4 4 2" xfId="20143" xr:uid="{00000000-0005-0000-0000-0000D9790000}"/>
    <cellStyle name="Normal 25 4 4 2 2" xfId="55359" xr:uid="{00000000-0005-0000-0000-0000DA790000}"/>
    <cellStyle name="Normal 25 4 4 3" xfId="42762" xr:uid="{00000000-0005-0000-0000-0000DB790000}"/>
    <cellStyle name="Normal 25 4 4 4" xfId="32748" xr:uid="{00000000-0005-0000-0000-0000DC790000}"/>
    <cellStyle name="Normal 25 4 5" xfId="9299" xr:uid="{00000000-0005-0000-0000-0000DD790000}"/>
    <cellStyle name="Normal 25 4 5 2" xfId="21919" xr:uid="{00000000-0005-0000-0000-0000DE790000}"/>
    <cellStyle name="Normal 25 4 5 2 2" xfId="57135" xr:uid="{00000000-0005-0000-0000-0000DF790000}"/>
    <cellStyle name="Normal 25 4 5 3" xfId="44538" xr:uid="{00000000-0005-0000-0000-0000E0790000}"/>
    <cellStyle name="Normal 25 4 5 4" xfId="34524" xr:uid="{00000000-0005-0000-0000-0000E1790000}"/>
    <cellStyle name="Normal 25 4 6" xfId="11092" xr:uid="{00000000-0005-0000-0000-0000E2790000}"/>
    <cellStyle name="Normal 25 4 6 2" xfId="23695" xr:uid="{00000000-0005-0000-0000-0000E3790000}"/>
    <cellStyle name="Normal 25 4 6 2 2" xfId="58911" xr:uid="{00000000-0005-0000-0000-0000E4790000}"/>
    <cellStyle name="Normal 25 4 6 3" xfId="46314" xr:uid="{00000000-0005-0000-0000-0000E5790000}"/>
    <cellStyle name="Normal 25 4 6 4" xfId="36300" xr:uid="{00000000-0005-0000-0000-0000E6790000}"/>
    <cellStyle name="Normal 25 4 7" xfId="15459" xr:uid="{00000000-0005-0000-0000-0000E7790000}"/>
    <cellStyle name="Normal 25 4 7 2" xfId="50675" xr:uid="{00000000-0005-0000-0000-0000E8790000}"/>
    <cellStyle name="Normal 25 4 7 3" xfId="28064" xr:uid="{00000000-0005-0000-0000-0000E9790000}"/>
    <cellStyle name="Normal 25 4 8" xfId="13681" xr:uid="{00000000-0005-0000-0000-0000EA790000}"/>
    <cellStyle name="Normal 25 4 8 2" xfId="48899" xr:uid="{00000000-0005-0000-0000-0000EB790000}"/>
    <cellStyle name="Normal 25 4 9" xfId="38078" xr:uid="{00000000-0005-0000-0000-0000EC790000}"/>
    <cellStyle name="Normal 25 5" xfId="3927" xr:uid="{00000000-0005-0000-0000-0000ED790000}"/>
    <cellStyle name="Normal 25 5 2" xfId="8650" xr:uid="{00000000-0005-0000-0000-0000EE790000}"/>
    <cellStyle name="Normal 25 5 2 2" xfId="21275" xr:uid="{00000000-0005-0000-0000-0000EF790000}"/>
    <cellStyle name="Normal 25 5 2 2 2" xfId="56491" xr:uid="{00000000-0005-0000-0000-0000F0790000}"/>
    <cellStyle name="Normal 25 5 2 3" xfId="43894" xr:uid="{00000000-0005-0000-0000-0000F1790000}"/>
    <cellStyle name="Normal 25 5 2 4" xfId="33880" xr:uid="{00000000-0005-0000-0000-0000F2790000}"/>
    <cellStyle name="Normal 25 5 3" xfId="10431" xr:uid="{00000000-0005-0000-0000-0000F3790000}"/>
    <cellStyle name="Normal 25 5 3 2" xfId="23051" xr:uid="{00000000-0005-0000-0000-0000F4790000}"/>
    <cellStyle name="Normal 25 5 3 2 2" xfId="58267" xr:uid="{00000000-0005-0000-0000-0000F5790000}"/>
    <cellStyle name="Normal 25 5 3 3" xfId="45670" xr:uid="{00000000-0005-0000-0000-0000F6790000}"/>
    <cellStyle name="Normal 25 5 3 4" xfId="35656" xr:uid="{00000000-0005-0000-0000-0000F7790000}"/>
    <cellStyle name="Normal 25 5 4" xfId="12226" xr:uid="{00000000-0005-0000-0000-0000F8790000}"/>
    <cellStyle name="Normal 25 5 4 2" xfId="24827" xr:uid="{00000000-0005-0000-0000-0000F9790000}"/>
    <cellStyle name="Normal 25 5 4 2 2" xfId="60043" xr:uid="{00000000-0005-0000-0000-0000FA790000}"/>
    <cellStyle name="Normal 25 5 4 3" xfId="47446" xr:uid="{00000000-0005-0000-0000-0000FB790000}"/>
    <cellStyle name="Normal 25 5 4 4" xfId="37432" xr:uid="{00000000-0005-0000-0000-0000FC790000}"/>
    <cellStyle name="Normal 25 5 5" xfId="16591" xr:uid="{00000000-0005-0000-0000-0000FD790000}"/>
    <cellStyle name="Normal 25 5 5 2" xfId="51807" xr:uid="{00000000-0005-0000-0000-0000FE790000}"/>
    <cellStyle name="Normal 25 5 5 3" xfId="29196" xr:uid="{00000000-0005-0000-0000-0000FF790000}"/>
    <cellStyle name="Normal 25 5 6" xfId="14813" xr:uid="{00000000-0005-0000-0000-0000007A0000}"/>
    <cellStyle name="Normal 25 5 6 2" xfId="50031" xr:uid="{00000000-0005-0000-0000-0000017A0000}"/>
    <cellStyle name="Normal 25 5 7" xfId="39210" xr:uid="{00000000-0005-0000-0000-0000027A0000}"/>
    <cellStyle name="Normal 25 5 8" xfId="27420" xr:uid="{00000000-0005-0000-0000-0000037A0000}"/>
    <cellStyle name="Normal 25 6" xfId="4267" xr:uid="{00000000-0005-0000-0000-0000047A0000}"/>
    <cellStyle name="Normal 25 6 2" xfId="16913" xr:uid="{00000000-0005-0000-0000-0000057A0000}"/>
    <cellStyle name="Normal 25 6 2 2" xfId="52129" xr:uid="{00000000-0005-0000-0000-0000067A0000}"/>
    <cellStyle name="Normal 25 6 2 3" xfId="29518" xr:uid="{00000000-0005-0000-0000-0000077A0000}"/>
    <cellStyle name="Normal 25 6 3" xfId="13359" xr:uid="{00000000-0005-0000-0000-0000087A0000}"/>
    <cellStyle name="Normal 25 6 3 2" xfId="48577" xr:uid="{00000000-0005-0000-0000-0000097A0000}"/>
    <cellStyle name="Normal 25 6 4" xfId="39532" xr:uid="{00000000-0005-0000-0000-00000A7A0000}"/>
    <cellStyle name="Normal 25 6 5" xfId="25966" xr:uid="{00000000-0005-0000-0000-00000B7A0000}"/>
    <cellStyle name="Normal 25 7" xfId="5737" xr:uid="{00000000-0005-0000-0000-00000C7A0000}"/>
    <cellStyle name="Normal 25 7 2" xfId="18367" xr:uid="{00000000-0005-0000-0000-00000D7A0000}"/>
    <cellStyle name="Normal 25 7 2 2" xfId="53583" xr:uid="{00000000-0005-0000-0000-00000E7A0000}"/>
    <cellStyle name="Normal 25 7 3" xfId="40986" xr:uid="{00000000-0005-0000-0000-00000F7A0000}"/>
    <cellStyle name="Normal 25 7 4" xfId="30972" xr:uid="{00000000-0005-0000-0000-0000107A0000}"/>
    <cellStyle name="Normal 25 8" xfId="7196" xr:uid="{00000000-0005-0000-0000-0000117A0000}"/>
    <cellStyle name="Normal 25 8 2" xfId="19821" xr:uid="{00000000-0005-0000-0000-0000127A0000}"/>
    <cellStyle name="Normal 25 8 2 2" xfId="55037" xr:uid="{00000000-0005-0000-0000-0000137A0000}"/>
    <cellStyle name="Normal 25 8 3" xfId="42440" xr:uid="{00000000-0005-0000-0000-0000147A0000}"/>
    <cellStyle name="Normal 25 8 4" xfId="32426" xr:uid="{00000000-0005-0000-0000-0000157A0000}"/>
    <cellStyle name="Normal 25 9" xfId="8977" xr:uid="{00000000-0005-0000-0000-0000167A0000}"/>
    <cellStyle name="Normal 25 9 2" xfId="21597" xr:uid="{00000000-0005-0000-0000-0000177A0000}"/>
    <cellStyle name="Normal 25 9 2 2" xfId="56813" xr:uid="{00000000-0005-0000-0000-0000187A0000}"/>
    <cellStyle name="Normal 25 9 3" xfId="44216" xr:uid="{00000000-0005-0000-0000-0000197A0000}"/>
    <cellStyle name="Normal 25 9 4" xfId="34202" xr:uid="{00000000-0005-0000-0000-00001A7A0000}"/>
    <cellStyle name="Normal 26" xfId="1230" xr:uid="{00000000-0005-0000-0000-00001B7A0000}"/>
    <cellStyle name="Normal 26 10" xfId="3951" xr:uid="{00000000-0005-0000-0000-00001C7A0000}"/>
    <cellStyle name="Normal 26 10 2" xfId="16613" xr:uid="{00000000-0005-0000-0000-00001D7A0000}"/>
    <cellStyle name="Normal 26 10 2 2" xfId="51829" xr:uid="{00000000-0005-0000-0000-00001E7A0000}"/>
    <cellStyle name="Normal 26 10 2 3" xfId="29218" xr:uid="{00000000-0005-0000-0000-00001F7A0000}"/>
    <cellStyle name="Normal 26 10 3" xfId="13059" xr:uid="{00000000-0005-0000-0000-0000207A0000}"/>
    <cellStyle name="Normal 26 10 3 2" xfId="48277" xr:uid="{00000000-0005-0000-0000-0000217A0000}"/>
    <cellStyle name="Normal 26 10 4" xfId="39232" xr:uid="{00000000-0005-0000-0000-0000227A0000}"/>
    <cellStyle name="Normal 26 10 5" xfId="25666" xr:uid="{00000000-0005-0000-0000-0000237A0000}"/>
    <cellStyle name="Normal 26 11" xfId="5437" xr:uid="{00000000-0005-0000-0000-0000247A0000}"/>
    <cellStyle name="Normal 26 11 2" xfId="18067" xr:uid="{00000000-0005-0000-0000-0000257A0000}"/>
    <cellStyle name="Normal 26 11 2 2" xfId="53283" xr:uid="{00000000-0005-0000-0000-0000267A0000}"/>
    <cellStyle name="Normal 26 11 3" xfId="40686" xr:uid="{00000000-0005-0000-0000-0000277A0000}"/>
    <cellStyle name="Normal 26 11 4" xfId="30672" xr:uid="{00000000-0005-0000-0000-0000287A0000}"/>
    <cellStyle name="Normal 26 12" xfId="6893" xr:uid="{00000000-0005-0000-0000-0000297A0000}"/>
    <cellStyle name="Normal 26 12 2" xfId="19521" xr:uid="{00000000-0005-0000-0000-00002A7A0000}"/>
    <cellStyle name="Normal 26 12 2 2" xfId="54737" xr:uid="{00000000-0005-0000-0000-00002B7A0000}"/>
    <cellStyle name="Normal 26 12 3" xfId="42140" xr:uid="{00000000-0005-0000-0000-00002C7A0000}"/>
    <cellStyle name="Normal 26 12 4" xfId="32126" xr:uid="{00000000-0005-0000-0000-00002D7A0000}"/>
    <cellStyle name="Normal 26 13" xfId="8675" xr:uid="{00000000-0005-0000-0000-00002E7A0000}"/>
    <cellStyle name="Normal 26 13 2" xfId="21297" xr:uid="{00000000-0005-0000-0000-00002F7A0000}"/>
    <cellStyle name="Normal 26 13 2 2" xfId="56513" xr:uid="{00000000-0005-0000-0000-0000307A0000}"/>
    <cellStyle name="Normal 26 13 3" xfId="43916" xr:uid="{00000000-0005-0000-0000-0000317A0000}"/>
    <cellStyle name="Normal 26 13 4" xfId="33902" xr:uid="{00000000-0005-0000-0000-0000327A0000}"/>
    <cellStyle name="Normal 26 14" xfId="10617" xr:uid="{00000000-0005-0000-0000-0000337A0000}"/>
    <cellStyle name="Normal 26 14 2" xfId="23228" xr:uid="{00000000-0005-0000-0000-0000347A0000}"/>
    <cellStyle name="Normal 26 14 2 2" xfId="58444" xr:uid="{00000000-0005-0000-0000-0000357A0000}"/>
    <cellStyle name="Normal 26 14 3" xfId="45847" xr:uid="{00000000-0005-0000-0000-0000367A0000}"/>
    <cellStyle name="Normal 26 14 4" xfId="35833" xr:uid="{00000000-0005-0000-0000-0000377A0000}"/>
    <cellStyle name="Normal 26 15" xfId="14836" xr:uid="{00000000-0005-0000-0000-0000387A0000}"/>
    <cellStyle name="Normal 26 15 2" xfId="50053" xr:uid="{00000000-0005-0000-0000-0000397A0000}"/>
    <cellStyle name="Normal 26 15 3" xfId="27442" xr:uid="{00000000-0005-0000-0000-00003A7A0000}"/>
    <cellStyle name="Normal 26 16" xfId="12250" xr:uid="{00000000-0005-0000-0000-00003B7A0000}"/>
    <cellStyle name="Normal 26 16 2" xfId="47468" xr:uid="{00000000-0005-0000-0000-00003C7A0000}"/>
    <cellStyle name="Normal 26 17" xfId="37455" xr:uid="{00000000-0005-0000-0000-00003D7A0000}"/>
    <cellStyle name="Normal 26 18" xfId="24857" xr:uid="{00000000-0005-0000-0000-00003E7A0000}"/>
    <cellStyle name="Normal 26 19" xfId="60070" xr:uid="{00000000-0005-0000-0000-00003F7A0000}"/>
    <cellStyle name="Normal 26 2" xfId="1231" xr:uid="{00000000-0005-0000-0000-0000407A0000}"/>
    <cellStyle name="Normal 26 2 10" xfId="5475" xr:uid="{00000000-0005-0000-0000-0000417A0000}"/>
    <cellStyle name="Normal 26 2 10 2" xfId="18105" xr:uid="{00000000-0005-0000-0000-0000427A0000}"/>
    <cellStyle name="Normal 26 2 10 2 2" xfId="53321" xr:uid="{00000000-0005-0000-0000-0000437A0000}"/>
    <cellStyle name="Normal 26 2 10 3" xfId="40724" xr:uid="{00000000-0005-0000-0000-0000447A0000}"/>
    <cellStyle name="Normal 26 2 10 4" xfId="30710" xr:uid="{00000000-0005-0000-0000-0000457A0000}"/>
    <cellStyle name="Normal 26 2 11" xfId="6931" xr:uid="{00000000-0005-0000-0000-0000467A0000}"/>
    <cellStyle name="Normal 26 2 11 2" xfId="19559" xr:uid="{00000000-0005-0000-0000-0000477A0000}"/>
    <cellStyle name="Normal 26 2 11 2 2" xfId="54775" xr:uid="{00000000-0005-0000-0000-0000487A0000}"/>
    <cellStyle name="Normal 26 2 11 3" xfId="42178" xr:uid="{00000000-0005-0000-0000-0000497A0000}"/>
    <cellStyle name="Normal 26 2 11 4" xfId="32164" xr:uid="{00000000-0005-0000-0000-00004A7A0000}"/>
    <cellStyle name="Normal 26 2 12" xfId="8713" xr:uid="{00000000-0005-0000-0000-00004B7A0000}"/>
    <cellStyle name="Normal 26 2 12 2" xfId="21335" xr:uid="{00000000-0005-0000-0000-00004C7A0000}"/>
    <cellStyle name="Normal 26 2 12 2 2" xfId="56551" xr:uid="{00000000-0005-0000-0000-00004D7A0000}"/>
    <cellStyle name="Normal 26 2 12 3" xfId="43954" xr:uid="{00000000-0005-0000-0000-00004E7A0000}"/>
    <cellStyle name="Normal 26 2 12 4" xfId="33940" xr:uid="{00000000-0005-0000-0000-00004F7A0000}"/>
    <cellStyle name="Normal 26 2 13" xfId="10618" xr:uid="{00000000-0005-0000-0000-0000507A0000}"/>
    <cellStyle name="Normal 26 2 13 2" xfId="23229" xr:uid="{00000000-0005-0000-0000-0000517A0000}"/>
    <cellStyle name="Normal 26 2 13 2 2" xfId="58445" xr:uid="{00000000-0005-0000-0000-0000527A0000}"/>
    <cellStyle name="Normal 26 2 13 3" xfId="45848" xr:uid="{00000000-0005-0000-0000-0000537A0000}"/>
    <cellStyle name="Normal 26 2 13 4" xfId="35834" xr:uid="{00000000-0005-0000-0000-0000547A0000}"/>
    <cellStyle name="Normal 26 2 14" xfId="14874" xr:uid="{00000000-0005-0000-0000-0000557A0000}"/>
    <cellStyle name="Normal 26 2 14 2" xfId="50091" xr:uid="{00000000-0005-0000-0000-0000567A0000}"/>
    <cellStyle name="Normal 26 2 14 3" xfId="27480" xr:uid="{00000000-0005-0000-0000-0000577A0000}"/>
    <cellStyle name="Normal 26 2 15" xfId="12288" xr:uid="{00000000-0005-0000-0000-0000587A0000}"/>
    <cellStyle name="Normal 26 2 15 2" xfId="47506" xr:uid="{00000000-0005-0000-0000-0000597A0000}"/>
    <cellStyle name="Normal 26 2 16" xfId="37493" xr:uid="{00000000-0005-0000-0000-00005A7A0000}"/>
    <cellStyle name="Normal 26 2 17" xfId="24895" xr:uid="{00000000-0005-0000-0000-00005B7A0000}"/>
    <cellStyle name="Normal 26 2 18" xfId="60108" xr:uid="{00000000-0005-0000-0000-00005C7A0000}"/>
    <cellStyle name="Normal 26 2 2" xfId="1232" xr:uid="{00000000-0005-0000-0000-00005D7A0000}"/>
    <cellStyle name="Normal 26 2 2 10" xfId="7005" xr:uid="{00000000-0005-0000-0000-00005E7A0000}"/>
    <cellStyle name="Normal 26 2 2 10 2" xfId="19631" xr:uid="{00000000-0005-0000-0000-00005F7A0000}"/>
    <cellStyle name="Normal 26 2 2 10 2 2" xfId="54847" xr:uid="{00000000-0005-0000-0000-0000607A0000}"/>
    <cellStyle name="Normal 26 2 2 10 3" xfId="42250" xr:uid="{00000000-0005-0000-0000-0000617A0000}"/>
    <cellStyle name="Normal 26 2 2 10 4" xfId="32236" xr:uid="{00000000-0005-0000-0000-0000627A0000}"/>
    <cellStyle name="Normal 26 2 2 11" xfId="8786" xr:uid="{00000000-0005-0000-0000-0000637A0000}"/>
    <cellStyle name="Normal 26 2 2 11 2" xfId="21407" xr:uid="{00000000-0005-0000-0000-0000647A0000}"/>
    <cellStyle name="Normal 26 2 2 11 2 2" xfId="56623" xr:uid="{00000000-0005-0000-0000-0000657A0000}"/>
    <cellStyle name="Normal 26 2 2 11 3" xfId="44026" xr:uid="{00000000-0005-0000-0000-0000667A0000}"/>
    <cellStyle name="Normal 26 2 2 11 4" xfId="34012" xr:uid="{00000000-0005-0000-0000-0000677A0000}"/>
    <cellStyle name="Normal 26 2 2 12" xfId="10619" xr:uid="{00000000-0005-0000-0000-0000687A0000}"/>
    <cellStyle name="Normal 26 2 2 12 2" xfId="23230" xr:uid="{00000000-0005-0000-0000-0000697A0000}"/>
    <cellStyle name="Normal 26 2 2 12 2 2" xfId="58446" xr:uid="{00000000-0005-0000-0000-00006A7A0000}"/>
    <cellStyle name="Normal 26 2 2 12 3" xfId="45849" xr:uid="{00000000-0005-0000-0000-00006B7A0000}"/>
    <cellStyle name="Normal 26 2 2 12 4" xfId="35835" xr:uid="{00000000-0005-0000-0000-00006C7A0000}"/>
    <cellStyle name="Normal 26 2 2 13" xfId="14946" xr:uid="{00000000-0005-0000-0000-00006D7A0000}"/>
    <cellStyle name="Normal 26 2 2 13 2" xfId="50163" xr:uid="{00000000-0005-0000-0000-00006E7A0000}"/>
    <cellStyle name="Normal 26 2 2 13 3" xfId="27552" xr:uid="{00000000-0005-0000-0000-00006F7A0000}"/>
    <cellStyle name="Normal 26 2 2 14" xfId="12360" xr:uid="{00000000-0005-0000-0000-0000707A0000}"/>
    <cellStyle name="Normal 26 2 2 14 2" xfId="47578" xr:uid="{00000000-0005-0000-0000-0000717A0000}"/>
    <cellStyle name="Normal 26 2 2 15" xfId="37565" xr:uid="{00000000-0005-0000-0000-0000727A0000}"/>
    <cellStyle name="Normal 26 2 2 16" xfId="24967" xr:uid="{00000000-0005-0000-0000-0000737A0000}"/>
    <cellStyle name="Normal 26 2 2 17" xfId="60180" xr:uid="{00000000-0005-0000-0000-0000747A0000}"/>
    <cellStyle name="Normal 26 2 2 2" xfId="1233" xr:uid="{00000000-0005-0000-0000-0000757A0000}"/>
    <cellStyle name="Normal 26 2 2 2 10" xfId="10620" xr:uid="{00000000-0005-0000-0000-0000767A0000}"/>
    <cellStyle name="Normal 26 2 2 2 10 2" xfId="23231" xr:uid="{00000000-0005-0000-0000-0000777A0000}"/>
    <cellStyle name="Normal 26 2 2 2 10 2 2" xfId="58447" xr:uid="{00000000-0005-0000-0000-0000787A0000}"/>
    <cellStyle name="Normal 26 2 2 2 10 3" xfId="45850" xr:uid="{00000000-0005-0000-0000-0000797A0000}"/>
    <cellStyle name="Normal 26 2 2 2 10 4" xfId="35836" xr:uid="{00000000-0005-0000-0000-00007A7A0000}"/>
    <cellStyle name="Normal 26 2 2 2 11" xfId="15101" xr:uid="{00000000-0005-0000-0000-00007B7A0000}"/>
    <cellStyle name="Normal 26 2 2 2 11 2" xfId="50317" xr:uid="{00000000-0005-0000-0000-00007C7A0000}"/>
    <cellStyle name="Normal 26 2 2 2 11 3" xfId="27706" xr:uid="{00000000-0005-0000-0000-00007D7A0000}"/>
    <cellStyle name="Normal 26 2 2 2 12" xfId="12514" xr:uid="{00000000-0005-0000-0000-00007E7A0000}"/>
    <cellStyle name="Normal 26 2 2 2 12 2" xfId="47732" xr:uid="{00000000-0005-0000-0000-00007F7A0000}"/>
    <cellStyle name="Normal 26 2 2 2 13" xfId="37720" xr:uid="{00000000-0005-0000-0000-0000807A0000}"/>
    <cellStyle name="Normal 26 2 2 2 14" xfId="25121" xr:uid="{00000000-0005-0000-0000-0000817A0000}"/>
    <cellStyle name="Normal 26 2 2 2 15" xfId="60334" xr:uid="{00000000-0005-0000-0000-0000827A0000}"/>
    <cellStyle name="Normal 26 2 2 2 2" xfId="3237" xr:uid="{00000000-0005-0000-0000-0000837A0000}"/>
    <cellStyle name="Normal 26 2 2 2 2 10" xfId="25605" xr:uid="{00000000-0005-0000-0000-0000847A0000}"/>
    <cellStyle name="Normal 26 2 2 2 2 11" xfId="61140" xr:uid="{00000000-0005-0000-0000-0000857A0000}"/>
    <cellStyle name="Normal 26 2 2 2 2 2" xfId="5037" xr:uid="{00000000-0005-0000-0000-0000867A0000}"/>
    <cellStyle name="Normal 26 2 2 2 2 2 2" xfId="17683" xr:uid="{00000000-0005-0000-0000-0000877A0000}"/>
    <cellStyle name="Normal 26 2 2 2 2 2 2 2" xfId="52899" xr:uid="{00000000-0005-0000-0000-0000887A0000}"/>
    <cellStyle name="Normal 26 2 2 2 2 2 2 3" xfId="30288" xr:uid="{00000000-0005-0000-0000-0000897A0000}"/>
    <cellStyle name="Normal 26 2 2 2 2 2 3" xfId="14129" xr:uid="{00000000-0005-0000-0000-00008A7A0000}"/>
    <cellStyle name="Normal 26 2 2 2 2 2 3 2" xfId="49347" xr:uid="{00000000-0005-0000-0000-00008B7A0000}"/>
    <cellStyle name="Normal 26 2 2 2 2 2 4" xfId="40302" xr:uid="{00000000-0005-0000-0000-00008C7A0000}"/>
    <cellStyle name="Normal 26 2 2 2 2 2 5" xfId="26736" xr:uid="{00000000-0005-0000-0000-00008D7A0000}"/>
    <cellStyle name="Normal 26 2 2 2 2 3" xfId="6507" xr:uid="{00000000-0005-0000-0000-00008E7A0000}"/>
    <cellStyle name="Normal 26 2 2 2 2 3 2" xfId="19137" xr:uid="{00000000-0005-0000-0000-00008F7A0000}"/>
    <cellStyle name="Normal 26 2 2 2 2 3 2 2" xfId="54353" xr:uid="{00000000-0005-0000-0000-0000907A0000}"/>
    <cellStyle name="Normal 26 2 2 2 2 3 3" xfId="41756" xr:uid="{00000000-0005-0000-0000-0000917A0000}"/>
    <cellStyle name="Normal 26 2 2 2 2 3 4" xfId="31742" xr:uid="{00000000-0005-0000-0000-0000927A0000}"/>
    <cellStyle name="Normal 26 2 2 2 2 4" xfId="7966" xr:uid="{00000000-0005-0000-0000-0000937A0000}"/>
    <cellStyle name="Normal 26 2 2 2 2 4 2" xfId="20591" xr:uid="{00000000-0005-0000-0000-0000947A0000}"/>
    <cellStyle name="Normal 26 2 2 2 2 4 2 2" xfId="55807" xr:uid="{00000000-0005-0000-0000-0000957A0000}"/>
    <cellStyle name="Normal 26 2 2 2 2 4 3" xfId="43210" xr:uid="{00000000-0005-0000-0000-0000967A0000}"/>
    <cellStyle name="Normal 26 2 2 2 2 4 4" xfId="33196" xr:uid="{00000000-0005-0000-0000-0000977A0000}"/>
    <cellStyle name="Normal 26 2 2 2 2 5" xfId="9747" xr:uid="{00000000-0005-0000-0000-0000987A0000}"/>
    <cellStyle name="Normal 26 2 2 2 2 5 2" xfId="22367" xr:uid="{00000000-0005-0000-0000-0000997A0000}"/>
    <cellStyle name="Normal 26 2 2 2 2 5 2 2" xfId="57583" xr:uid="{00000000-0005-0000-0000-00009A7A0000}"/>
    <cellStyle name="Normal 26 2 2 2 2 5 3" xfId="44986" xr:uid="{00000000-0005-0000-0000-00009B7A0000}"/>
    <cellStyle name="Normal 26 2 2 2 2 5 4" xfId="34972" xr:uid="{00000000-0005-0000-0000-00009C7A0000}"/>
    <cellStyle name="Normal 26 2 2 2 2 6" xfId="11540" xr:uid="{00000000-0005-0000-0000-00009D7A0000}"/>
    <cellStyle name="Normal 26 2 2 2 2 6 2" xfId="24143" xr:uid="{00000000-0005-0000-0000-00009E7A0000}"/>
    <cellStyle name="Normal 26 2 2 2 2 6 2 2" xfId="59359" xr:uid="{00000000-0005-0000-0000-00009F7A0000}"/>
    <cellStyle name="Normal 26 2 2 2 2 6 3" xfId="46762" xr:uid="{00000000-0005-0000-0000-0000A07A0000}"/>
    <cellStyle name="Normal 26 2 2 2 2 6 4" xfId="36748" xr:uid="{00000000-0005-0000-0000-0000A17A0000}"/>
    <cellStyle name="Normal 26 2 2 2 2 7" xfId="15907" xr:uid="{00000000-0005-0000-0000-0000A27A0000}"/>
    <cellStyle name="Normal 26 2 2 2 2 7 2" xfId="51123" xr:uid="{00000000-0005-0000-0000-0000A37A0000}"/>
    <cellStyle name="Normal 26 2 2 2 2 7 3" xfId="28512" xr:uid="{00000000-0005-0000-0000-0000A47A0000}"/>
    <cellStyle name="Normal 26 2 2 2 2 8" xfId="12998" xr:uid="{00000000-0005-0000-0000-0000A57A0000}"/>
    <cellStyle name="Normal 26 2 2 2 2 8 2" xfId="48216" xr:uid="{00000000-0005-0000-0000-0000A67A0000}"/>
    <cellStyle name="Normal 26 2 2 2 2 9" xfId="38526" xr:uid="{00000000-0005-0000-0000-0000A77A0000}"/>
    <cellStyle name="Normal 26 2 2 2 3" xfId="3566" xr:uid="{00000000-0005-0000-0000-0000A87A0000}"/>
    <cellStyle name="Normal 26 2 2 2 3 10" xfId="27061" xr:uid="{00000000-0005-0000-0000-0000A97A0000}"/>
    <cellStyle name="Normal 26 2 2 2 3 11" xfId="61465" xr:uid="{00000000-0005-0000-0000-0000AA7A0000}"/>
    <cellStyle name="Normal 26 2 2 2 3 2" xfId="5362" xr:uid="{00000000-0005-0000-0000-0000AB7A0000}"/>
    <cellStyle name="Normal 26 2 2 2 3 2 2" xfId="18008" xr:uid="{00000000-0005-0000-0000-0000AC7A0000}"/>
    <cellStyle name="Normal 26 2 2 2 3 2 2 2" xfId="53224" xr:uid="{00000000-0005-0000-0000-0000AD7A0000}"/>
    <cellStyle name="Normal 26 2 2 2 3 2 3" xfId="40627" xr:uid="{00000000-0005-0000-0000-0000AE7A0000}"/>
    <cellStyle name="Normal 26 2 2 2 3 2 4" xfId="30613" xr:uid="{00000000-0005-0000-0000-0000AF7A0000}"/>
    <cellStyle name="Normal 26 2 2 2 3 3" xfId="6832" xr:uid="{00000000-0005-0000-0000-0000B07A0000}"/>
    <cellStyle name="Normal 26 2 2 2 3 3 2" xfId="19462" xr:uid="{00000000-0005-0000-0000-0000B17A0000}"/>
    <cellStyle name="Normal 26 2 2 2 3 3 2 2" xfId="54678" xr:uid="{00000000-0005-0000-0000-0000B27A0000}"/>
    <cellStyle name="Normal 26 2 2 2 3 3 3" xfId="42081" xr:uid="{00000000-0005-0000-0000-0000B37A0000}"/>
    <cellStyle name="Normal 26 2 2 2 3 3 4" xfId="32067" xr:uid="{00000000-0005-0000-0000-0000B47A0000}"/>
    <cellStyle name="Normal 26 2 2 2 3 4" xfId="8291" xr:uid="{00000000-0005-0000-0000-0000B57A0000}"/>
    <cellStyle name="Normal 26 2 2 2 3 4 2" xfId="20916" xr:uid="{00000000-0005-0000-0000-0000B67A0000}"/>
    <cellStyle name="Normal 26 2 2 2 3 4 2 2" xfId="56132" xr:uid="{00000000-0005-0000-0000-0000B77A0000}"/>
    <cellStyle name="Normal 26 2 2 2 3 4 3" xfId="43535" xr:uid="{00000000-0005-0000-0000-0000B87A0000}"/>
    <cellStyle name="Normal 26 2 2 2 3 4 4" xfId="33521" xr:uid="{00000000-0005-0000-0000-0000B97A0000}"/>
    <cellStyle name="Normal 26 2 2 2 3 5" xfId="10072" xr:uid="{00000000-0005-0000-0000-0000BA7A0000}"/>
    <cellStyle name="Normal 26 2 2 2 3 5 2" xfId="22692" xr:uid="{00000000-0005-0000-0000-0000BB7A0000}"/>
    <cellStyle name="Normal 26 2 2 2 3 5 2 2" xfId="57908" xr:uid="{00000000-0005-0000-0000-0000BC7A0000}"/>
    <cellStyle name="Normal 26 2 2 2 3 5 3" xfId="45311" xr:uid="{00000000-0005-0000-0000-0000BD7A0000}"/>
    <cellStyle name="Normal 26 2 2 2 3 5 4" xfId="35297" xr:uid="{00000000-0005-0000-0000-0000BE7A0000}"/>
    <cellStyle name="Normal 26 2 2 2 3 6" xfId="11865" xr:uid="{00000000-0005-0000-0000-0000BF7A0000}"/>
    <cellStyle name="Normal 26 2 2 2 3 6 2" xfId="24468" xr:uid="{00000000-0005-0000-0000-0000C07A0000}"/>
    <cellStyle name="Normal 26 2 2 2 3 6 2 2" xfId="59684" xr:uid="{00000000-0005-0000-0000-0000C17A0000}"/>
    <cellStyle name="Normal 26 2 2 2 3 6 3" xfId="47087" xr:uid="{00000000-0005-0000-0000-0000C27A0000}"/>
    <cellStyle name="Normal 26 2 2 2 3 6 4" xfId="37073" xr:uid="{00000000-0005-0000-0000-0000C37A0000}"/>
    <cellStyle name="Normal 26 2 2 2 3 7" xfId="16232" xr:uid="{00000000-0005-0000-0000-0000C47A0000}"/>
    <cellStyle name="Normal 26 2 2 2 3 7 2" xfId="51448" xr:uid="{00000000-0005-0000-0000-0000C57A0000}"/>
    <cellStyle name="Normal 26 2 2 2 3 7 3" xfId="28837" xr:uid="{00000000-0005-0000-0000-0000C67A0000}"/>
    <cellStyle name="Normal 26 2 2 2 3 8" xfId="14454" xr:uid="{00000000-0005-0000-0000-0000C77A0000}"/>
    <cellStyle name="Normal 26 2 2 2 3 8 2" xfId="49672" xr:uid="{00000000-0005-0000-0000-0000C87A0000}"/>
    <cellStyle name="Normal 26 2 2 2 3 9" xfId="38851" xr:uid="{00000000-0005-0000-0000-0000C97A0000}"/>
    <cellStyle name="Normal 26 2 2 2 4" xfId="2728" xr:uid="{00000000-0005-0000-0000-0000CA7A0000}"/>
    <cellStyle name="Normal 26 2 2 2 4 10" xfId="26252" xr:uid="{00000000-0005-0000-0000-0000CB7A0000}"/>
    <cellStyle name="Normal 26 2 2 2 4 11" xfId="60656" xr:uid="{00000000-0005-0000-0000-0000CC7A0000}"/>
    <cellStyle name="Normal 26 2 2 2 4 2" xfId="4553" xr:uid="{00000000-0005-0000-0000-0000CD7A0000}"/>
    <cellStyle name="Normal 26 2 2 2 4 2 2" xfId="17199" xr:uid="{00000000-0005-0000-0000-0000CE7A0000}"/>
    <cellStyle name="Normal 26 2 2 2 4 2 2 2" xfId="52415" xr:uid="{00000000-0005-0000-0000-0000CF7A0000}"/>
    <cellStyle name="Normal 26 2 2 2 4 2 3" xfId="39818" xr:uid="{00000000-0005-0000-0000-0000D07A0000}"/>
    <cellStyle name="Normal 26 2 2 2 4 2 4" xfId="29804" xr:uid="{00000000-0005-0000-0000-0000D17A0000}"/>
    <cellStyle name="Normal 26 2 2 2 4 3" xfId="6023" xr:uid="{00000000-0005-0000-0000-0000D27A0000}"/>
    <cellStyle name="Normal 26 2 2 2 4 3 2" xfId="18653" xr:uid="{00000000-0005-0000-0000-0000D37A0000}"/>
    <cellStyle name="Normal 26 2 2 2 4 3 2 2" xfId="53869" xr:uid="{00000000-0005-0000-0000-0000D47A0000}"/>
    <cellStyle name="Normal 26 2 2 2 4 3 3" xfId="41272" xr:uid="{00000000-0005-0000-0000-0000D57A0000}"/>
    <cellStyle name="Normal 26 2 2 2 4 3 4" xfId="31258" xr:uid="{00000000-0005-0000-0000-0000D67A0000}"/>
    <cellStyle name="Normal 26 2 2 2 4 4" xfId="7482" xr:uid="{00000000-0005-0000-0000-0000D77A0000}"/>
    <cellStyle name="Normal 26 2 2 2 4 4 2" xfId="20107" xr:uid="{00000000-0005-0000-0000-0000D87A0000}"/>
    <cellStyle name="Normal 26 2 2 2 4 4 2 2" xfId="55323" xr:uid="{00000000-0005-0000-0000-0000D97A0000}"/>
    <cellStyle name="Normal 26 2 2 2 4 4 3" xfId="42726" xr:uid="{00000000-0005-0000-0000-0000DA7A0000}"/>
    <cellStyle name="Normal 26 2 2 2 4 4 4" xfId="32712" xr:uid="{00000000-0005-0000-0000-0000DB7A0000}"/>
    <cellStyle name="Normal 26 2 2 2 4 5" xfId="9263" xr:uid="{00000000-0005-0000-0000-0000DC7A0000}"/>
    <cellStyle name="Normal 26 2 2 2 4 5 2" xfId="21883" xr:uid="{00000000-0005-0000-0000-0000DD7A0000}"/>
    <cellStyle name="Normal 26 2 2 2 4 5 2 2" xfId="57099" xr:uid="{00000000-0005-0000-0000-0000DE7A0000}"/>
    <cellStyle name="Normal 26 2 2 2 4 5 3" xfId="44502" xr:uid="{00000000-0005-0000-0000-0000DF7A0000}"/>
    <cellStyle name="Normal 26 2 2 2 4 5 4" xfId="34488" xr:uid="{00000000-0005-0000-0000-0000E07A0000}"/>
    <cellStyle name="Normal 26 2 2 2 4 6" xfId="11056" xr:uid="{00000000-0005-0000-0000-0000E17A0000}"/>
    <cellStyle name="Normal 26 2 2 2 4 6 2" xfId="23659" xr:uid="{00000000-0005-0000-0000-0000E27A0000}"/>
    <cellStyle name="Normal 26 2 2 2 4 6 2 2" xfId="58875" xr:uid="{00000000-0005-0000-0000-0000E37A0000}"/>
    <cellStyle name="Normal 26 2 2 2 4 6 3" xfId="46278" xr:uid="{00000000-0005-0000-0000-0000E47A0000}"/>
    <cellStyle name="Normal 26 2 2 2 4 6 4" xfId="36264" xr:uid="{00000000-0005-0000-0000-0000E57A0000}"/>
    <cellStyle name="Normal 26 2 2 2 4 7" xfId="15423" xr:uid="{00000000-0005-0000-0000-0000E67A0000}"/>
    <cellStyle name="Normal 26 2 2 2 4 7 2" xfId="50639" xr:uid="{00000000-0005-0000-0000-0000E77A0000}"/>
    <cellStyle name="Normal 26 2 2 2 4 7 3" xfId="28028" xr:uid="{00000000-0005-0000-0000-0000E87A0000}"/>
    <cellStyle name="Normal 26 2 2 2 4 8" xfId="13645" xr:uid="{00000000-0005-0000-0000-0000E97A0000}"/>
    <cellStyle name="Normal 26 2 2 2 4 8 2" xfId="48863" xr:uid="{00000000-0005-0000-0000-0000EA7A0000}"/>
    <cellStyle name="Normal 26 2 2 2 4 9" xfId="38042" xr:uid="{00000000-0005-0000-0000-0000EB7A0000}"/>
    <cellStyle name="Normal 26 2 2 2 5" xfId="3891" xr:uid="{00000000-0005-0000-0000-0000EC7A0000}"/>
    <cellStyle name="Normal 26 2 2 2 5 2" xfId="8614" xr:uid="{00000000-0005-0000-0000-0000ED7A0000}"/>
    <cellStyle name="Normal 26 2 2 2 5 2 2" xfId="21239" xr:uid="{00000000-0005-0000-0000-0000EE7A0000}"/>
    <cellStyle name="Normal 26 2 2 2 5 2 2 2" xfId="56455" xr:uid="{00000000-0005-0000-0000-0000EF7A0000}"/>
    <cellStyle name="Normal 26 2 2 2 5 2 3" xfId="43858" xr:uid="{00000000-0005-0000-0000-0000F07A0000}"/>
    <cellStyle name="Normal 26 2 2 2 5 2 4" xfId="33844" xr:uid="{00000000-0005-0000-0000-0000F17A0000}"/>
    <cellStyle name="Normal 26 2 2 2 5 3" xfId="10395" xr:uid="{00000000-0005-0000-0000-0000F27A0000}"/>
    <cellStyle name="Normal 26 2 2 2 5 3 2" xfId="23015" xr:uid="{00000000-0005-0000-0000-0000F37A0000}"/>
    <cellStyle name="Normal 26 2 2 2 5 3 2 2" xfId="58231" xr:uid="{00000000-0005-0000-0000-0000F47A0000}"/>
    <cellStyle name="Normal 26 2 2 2 5 3 3" xfId="45634" xr:uid="{00000000-0005-0000-0000-0000F57A0000}"/>
    <cellStyle name="Normal 26 2 2 2 5 3 4" xfId="35620" xr:uid="{00000000-0005-0000-0000-0000F67A0000}"/>
    <cellStyle name="Normal 26 2 2 2 5 4" xfId="12190" xr:uid="{00000000-0005-0000-0000-0000F77A0000}"/>
    <cellStyle name="Normal 26 2 2 2 5 4 2" xfId="24791" xr:uid="{00000000-0005-0000-0000-0000F87A0000}"/>
    <cellStyle name="Normal 26 2 2 2 5 4 2 2" xfId="60007" xr:uid="{00000000-0005-0000-0000-0000F97A0000}"/>
    <cellStyle name="Normal 26 2 2 2 5 4 3" xfId="47410" xr:uid="{00000000-0005-0000-0000-0000FA7A0000}"/>
    <cellStyle name="Normal 26 2 2 2 5 4 4" xfId="37396" xr:uid="{00000000-0005-0000-0000-0000FB7A0000}"/>
    <cellStyle name="Normal 26 2 2 2 5 5" xfId="16555" xr:uid="{00000000-0005-0000-0000-0000FC7A0000}"/>
    <cellStyle name="Normal 26 2 2 2 5 5 2" xfId="51771" xr:uid="{00000000-0005-0000-0000-0000FD7A0000}"/>
    <cellStyle name="Normal 26 2 2 2 5 5 3" xfId="29160" xr:uid="{00000000-0005-0000-0000-0000FE7A0000}"/>
    <cellStyle name="Normal 26 2 2 2 5 6" xfId="14777" xr:uid="{00000000-0005-0000-0000-0000FF7A0000}"/>
    <cellStyle name="Normal 26 2 2 2 5 6 2" xfId="49995" xr:uid="{00000000-0005-0000-0000-0000007B0000}"/>
    <cellStyle name="Normal 26 2 2 2 5 7" xfId="39174" xr:uid="{00000000-0005-0000-0000-0000017B0000}"/>
    <cellStyle name="Normal 26 2 2 2 5 8" xfId="27384" xr:uid="{00000000-0005-0000-0000-0000027B0000}"/>
    <cellStyle name="Normal 26 2 2 2 6" xfId="4231" xr:uid="{00000000-0005-0000-0000-0000037B0000}"/>
    <cellStyle name="Normal 26 2 2 2 6 2" xfId="16877" xr:uid="{00000000-0005-0000-0000-0000047B0000}"/>
    <cellStyle name="Normal 26 2 2 2 6 2 2" xfId="52093" xr:uid="{00000000-0005-0000-0000-0000057B0000}"/>
    <cellStyle name="Normal 26 2 2 2 6 2 3" xfId="29482" xr:uid="{00000000-0005-0000-0000-0000067B0000}"/>
    <cellStyle name="Normal 26 2 2 2 6 3" xfId="13323" xr:uid="{00000000-0005-0000-0000-0000077B0000}"/>
    <cellStyle name="Normal 26 2 2 2 6 3 2" xfId="48541" xr:uid="{00000000-0005-0000-0000-0000087B0000}"/>
    <cellStyle name="Normal 26 2 2 2 6 4" xfId="39496" xr:uid="{00000000-0005-0000-0000-0000097B0000}"/>
    <cellStyle name="Normal 26 2 2 2 6 5" xfId="25930" xr:uid="{00000000-0005-0000-0000-00000A7B0000}"/>
    <cellStyle name="Normal 26 2 2 2 7" xfId="5701" xr:uid="{00000000-0005-0000-0000-00000B7B0000}"/>
    <cellStyle name="Normal 26 2 2 2 7 2" xfId="18331" xr:uid="{00000000-0005-0000-0000-00000C7B0000}"/>
    <cellStyle name="Normal 26 2 2 2 7 2 2" xfId="53547" xr:uid="{00000000-0005-0000-0000-00000D7B0000}"/>
    <cellStyle name="Normal 26 2 2 2 7 3" xfId="40950" xr:uid="{00000000-0005-0000-0000-00000E7B0000}"/>
    <cellStyle name="Normal 26 2 2 2 7 4" xfId="30936" xr:uid="{00000000-0005-0000-0000-00000F7B0000}"/>
    <cellStyle name="Normal 26 2 2 2 8" xfId="7160" xr:uid="{00000000-0005-0000-0000-0000107B0000}"/>
    <cellStyle name="Normal 26 2 2 2 8 2" xfId="19785" xr:uid="{00000000-0005-0000-0000-0000117B0000}"/>
    <cellStyle name="Normal 26 2 2 2 8 2 2" xfId="55001" xr:uid="{00000000-0005-0000-0000-0000127B0000}"/>
    <cellStyle name="Normal 26 2 2 2 8 3" xfId="42404" xr:uid="{00000000-0005-0000-0000-0000137B0000}"/>
    <cellStyle name="Normal 26 2 2 2 8 4" xfId="32390" xr:uid="{00000000-0005-0000-0000-0000147B0000}"/>
    <cellStyle name="Normal 26 2 2 2 9" xfId="8941" xr:uid="{00000000-0005-0000-0000-0000157B0000}"/>
    <cellStyle name="Normal 26 2 2 2 9 2" xfId="21561" xr:uid="{00000000-0005-0000-0000-0000167B0000}"/>
    <cellStyle name="Normal 26 2 2 2 9 2 2" xfId="56777" xr:uid="{00000000-0005-0000-0000-0000177B0000}"/>
    <cellStyle name="Normal 26 2 2 2 9 3" xfId="44180" xr:uid="{00000000-0005-0000-0000-0000187B0000}"/>
    <cellStyle name="Normal 26 2 2 2 9 4" xfId="34166" xr:uid="{00000000-0005-0000-0000-0000197B0000}"/>
    <cellStyle name="Normal 26 2 2 3" xfId="3077" xr:uid="{00000000-0005-0000-0000-00001A7B0000}"/>
    <cellStyle name="Normal 26 2 2 3 10" xfId="25448" xr:uid="{00000000-0005-0000-0000-00001B7B0000}"/>
    <cellStyle name="Normal 26 2 2 3 11" xfId="60983" xr:uid="{00000000-0005-0000-0000-00001C7B0000}"/>
    <cellStyle name="Normal 26 2 2 3 2" xfId="4880" xr:uid="{00000000-0005-0000-0000-00001D7B0000}"/>
    <cellStyle name="Normal 26 2 2 3 2 2" xfId="17526" xr:uid="{00000000-0005-0000-0000-00001E7B0000}"/>
    <cellStyle name="Normal 26 2 2 3 2 2 2" xfId="52742" xr:uid="{00000000-0005-0000-0000-00001F7B0000}"/>
    <cellStyle name="Normal 26 2 2 3 2 2 3" xfId="30131" xr:uid="{00000000-0005-0000-0000-0000207B0000}"/>
    <cellStyle name="Normal 26 2 2 3 2 3" xfId="13972" xr:uid="{00000000-0005-0000-0000-0000217B0000}"/>
    <cellStyle name="Normal 26 2 2 3 2 3 2" xfId="49190" xr:uid="{00000000-0005-0000-0000-0000227B0000}"/>
    <cellStyle name="Normal 26 2 2 3 2 4" xfId="40145" xr:uid="{00000000-0005-0000-0000-0000237B0000}"/>
    <cellStyle name="Normal 26 2 2 3 2 5" xfId="26579" xr:uid="{00000000-0005-0000-0000-0000247B0000}"/>
    <cellStyle name="Normal 26 2 2 3 3" xfId="6350" xr:uid="{00000000-0005-0000-0000-0000257B0000}"/>
    <cellStyle name="Normal 26 2 2 3 3 2" xfId="18980" xr:uid="{00000000-0005-0000-0000-0000267B0000}"/>
    <cellStyle name="Normal 26 2 2 3 3 2 2" xfId="54196" xr:uid="{00000000-0005-0000-0000-0000277B0000}"/>
    <cellStyle name="Normal 26 2 2 3 3 3" xfId="41599" xr:uid="{00000000-0005-0000-0000-0000287B0000}"/>
    <cellStyle name="Normal 26 2 2 3 3 4" xfId="31585" xr:uid="{00000000-0005-0000-0000-0000297B0000}"/>
    <cellStyle name="Normal 26 2 2 3 4" xfId="7809" xr:uid="{00000000-0005-0000-0000-00002A7B0000}"/>
    <cellStyle name="Normal 26 2 2 3 4 2" xfId="20434" xr:uid="{00000000-0005-0000-0000-00002B7B0000}"/>
    <cellStyle name="Normal 26 2 2 3 4 2 2" xfId="55650" xr:uid="{00000000-0005-0000-0000-00002C7B0000}"/>
    <cellStyle name="Normal 26 2 2 3 4 3" xfId="43053" xr:uid="{00000000-0005-0000-0000-00002D7B0000}"/>
    <cellStyle name="Normal 26 2 2 3 4 4" xfId="33039" xr:uid="{00000000-0005-0000-0000-00002E7B0000}"/>
    <cellStyle name="Normal 26 2 2 3 5" xfId="9590" xr:uid="{00000000-0005-0000-0000-00002F7B0000}"/>
    <cellStyle name="Normal 26 2 2 3 5 2" xfId="22210" xr:uid="{00000000-0005-0000-0000-0000307B0000}"/>
    <cellStyle name="Normal 26 2 2 3 5 2 2" xfId="57426" xr:uid="{00000000-0005-0000-0000-0000317B0000}"/>
    <cellStyle name="Normal 26 2 2 3 5 3" xfId="44829" xr:uid="{00000000-0005-0000-0000-0000327B0000}"/>
    <cellStyle name="Normal 26 2 2 3 5 4" xfId="34815" xr:uid="{00000000-0005-0000-0000-0000337B0000}"/>
    <cellStyle name="Normal 26 2 2 3 6" xfId="11383" xr:uid="{00000000-0005-0000-0000-0000347B0000}"/>
    <cellStyle name="Normal 26 2 2 3 6 2" xfId="23986" xr:uid="{00000000-0005-0000-0000-0000357B0000}"/>
    <cellStyle name="Normal 26 2 2 3 6 2 2" xfId="59202" xr:uid="{00000000-0005-0000-0000-0000367B0000}"/>
    <cellStyle name="Normal 26 2 2 3 6 3" xfId="46605" xr:uid="{00000000-0005-0000-0000-0000377B0000}"/>
    <cellStyle name="Normal 26 2 2 3 6 4" xfId="36591" xr:uid="{00000000-0005-0000-0000-0000387B0000}"/>
    <cellStyle name="Normal 26 2 2 3 7" xfId="15750" xr:uid="{00000000-0005-0000-0000-0000397B0000}"/>
    <cellStyle name="Normal 26 2 2 3 7 2" xfId="50966" xr:uid="{00000000-0005-0000-0000-00003A7B0000}"/>
    <cellStyle name="Normal 26 2 2 3 7 3" xfId="28355" xr:uid="{00000000-0005-0000-0000-00003B7B0000}"/>
    <cellStyle name="Normal 26 2 2 3 8" xfId="12841" xr:uid="{00000000-0005-0000-0000-00003C7B0000}"/>
    <cellStyle name="Normal 26 2 2 3 8 2" xfId="48059" xr:uid="{00000000-0005-0000-0000-00003D7B0000}"/>
    <cellStyle name="Normal 26 2 2 3 9" xfId="38369" xr:uid="{00000000-0005-0000-0000-00003E7B0000}"/>
    <cellStyle name="Normal 26 2 2 4" xfId="2904" xr:uid="{00000000-0005-0000-0000-00003F7B0000}"/>
    <cellStyle name="Normal 26 2 2 4 10" xfId="25289" xr:uid="{00000000-0005-0000-0000-0000407B0000}"/>
    <cellStyle name="Normal 26 2 2 4 11" xfId="60824" xr:uid="{00000000-0005-0000-0000-0000417B0000}"/>
    <cellStyle name="Normal 26 2 2 4 2" xfId="4721" xr:uid="{00000000-0005-0000-0000-0000427B0000}"/>
    <cellStyle name="Normal 26 2 2 4 2 2" xfId="17367" xr:uid="{00000000-0005-0000-0000-0000437B0000}"/>
    <cellStyle name="Normal 26 2 2 4 2 2 2" xfId="52583" xr:uid="{00000000-0005-0000-0000-0000447B0000}"/>
    <cellStyle name="Normal 26 2 2 4 2 2 3" xfId="29972" xr:uid="{00000000-0005-0000-0000-0000457B0000}"/>
    <cellStyle name="Normal 26 2 2 4 2 3" xfId="13813" xr:uid="{00000000-0005-0000-0000-0000467B0000}"/>
    <cellStyle name="Normal 26 2 2 4 2 3 2" xfId="49031" xr:uid="{00000000-0005-0000-0000-0000477B0000}"/>
    <cellStyle name="Normal 26 2 2 4 2 4" xfId="39986" xr:uid="{00000000-0005-0000-0000-0000487B0000}"/>
    <cellStyle name="Normal 26 2 2 4 2 5" xfId="26420" xr:uid="{00000000-0005-0000-0000-0000497B0000}"/>
    <cellStyle name="Normal 26 2 2 4 3" xfId="6191" xr:uid="{00000000-0005-0000-0000-00004A7B0000}"/>
    <cellStyle name="Normal 26 2 2 4 3 2" xfId="18821" xr:uid="{00000000-0005-0000-0000-00004B7B0000}"/>
    <cellStyle name="Normal 26 2 2 4 3 2 2" xfId="54037" xr:uid="{00000000-0005-0000-0000-00004C7B0000}"/>
    <cellStyle name="Normal 26 2 2 4 3 3" xfId="41440" xr:uid="{00000000-0005-0000-0000-00004D7B0000}"/>
    <cellStyle name="Normal 26 2 2 4 3 4" xfId="31426" xr:uid="{00000000-0005-0000-0000-00004E7B0000}"/>
    <cellStyle name="Normal 26 2 2 4 4" xfId="7650" xr:uid="{00000000-0005-0000-0000-00004F7B0000}"/>
    <cellStyle name="Normal 26 2 2 4 4 2" xfId="20275" xr:uid="{00000000-0005-0000-0000-0000507B0000}"/>
    <cellStyle name="Normal 26 2 2 4 4 2 2" xfId="55491" xr:uid="{00000000-0005-0000-0000-0000517B0000}"/>
    <cellStyle name="Normal 26 2 2 4 4 3" xfId="42894" xr:uid="{00000000-0005-0000-0000-0000527B0000}"/>
    <cellStyle name="Normal 26 2 2 4 4 4" xfId="32880" xr:uid="{00000000-0005-0000-0000-0000537B0000}"/>
    <cellStyle name="Normal 26 2 2 4 5" xfId="9431" xr:uid="{00000000-0005-0000-0000-0000547B0000}"/>
    <cellStyle name="Normal 26 2 2 4 5 2" xfId="22051" xr:uid="{00000000-0005-0000-0000-0000557B0000}"/>
    <cellStyle name="Normal 26 2 2 4 5 2 2" xfId="57267" xr:uid="{00000000-0005-0000-0000-0000567B0000}"/>
    <cellStyle name="Normal 26 2 2 4 5 3" xfId="44670" xr:uid="{00000000-0005-0000-0000-0000577B0000}"/>
    <cellStyle name="Normal 26 2 2 4 5 4" xfId="34656" xr:uid="{00000000-0005-0000-0000-0000587B0000}"/>
    <cellStyle name="Normal 26 2 2 4 6" xfId="11224" xr:uid="{00000000-0005-0000-0000-0000597B0000}"/>
    <cellStyle name="Normal 26 2 2 4 6 2" xfId="23827" xr:uid="{00000000-0005-0000-0000-00005A7B0000}"/>
    <cellStyle name="Normal 26 2 2 4 6 2 2" xfId="59043" xr:uid="{00000000-0005-0000-0000-00005B7B0000}"/>
    <cellStyle name="Normal 26 2 2 4 6 3" xfId="46446" xr:uid="{00000000-0005-0000-0000-00005C7B0000}"/>
    <cellStyle name="Normal 26 2 2 4 6 4" xfId="36432" xr:uid="{00000000-0005-0000-0000-00005D7B0000}"/>
    <cellStyle name="Normal 26 2 2 4 7" xfId="15591" xr:uid="{00000000-0005-0000-0000-00005E7B0000}"/>
    <cellStyle name="Normal 26 2 2 4 7 2" xfId="50807" xr:uid="{00000000-0005-0000-0000-00005F7B0000}"/>
    <cellStyle name="Normal 26 2 2 4 7 3" xfId="28196" xr:uid="{00000000-0005-0000-0000-0000607B0000}"/>
    <cellStyle name="Normal 26 2 2 4 8" xfId="12682" xr:uid="{00000000-0005-0000-0000-0000617B0000}"/>
    <cellStyle name="Normal 26 2 2 4 8 2" xfId="47900" xr:uid="{00000000-0005-0000-0000-0000627B0000}"/>
    <cellStyle name="Normal 26 2 2 4 9" xfId="38210" xr:uid="{00000000-0005-0000-0000-0000637B0000}"/>
    <cellStyle name="Normal 26 2 2 5" xfId="3412" xr:uid="{00000000-0005-0000-0000-0000647B0000}"/>
    <cellStyle name="Normal 26 2 2 5 10" xfId="26907" xr:uid="{00000000-0005-0000-0000-0000657B0000}"/>
    <cellStyle name="Normal 26 2 2 5 11" xfId="61311" xr:uid="{00000000-0005-0000-0000-0000667B0000}"/>
    <cellStyle name="Normal 26 2 2 5 2" xfId="5208" xr:uid="{00000000-0005-0000-0000-0000677B0000}"/>
    <cellStyle name="Normal 26 2 2 5 2 2" xfId="17854" xr:uid="{00000000-0005-0000-0000-0000687B0000}"/>
    <cellStyle name="Normal 26 2 2 5 2 2 2" xfId="53070" xr:uid="{00000000-0005-0000-0000-0000697B0000}"/>
    <cellStyle name="Normal 26 2 2 5 2 3" xfId="40473" xr:uid="{00000000-0005-0000-0000-00006A7B0000}"/>
    <cellStyle name="Normal 26 2 2 5 2 4" xfId="30459" xr:uid="{00000000-0005-0000-0000-00006B7B0000}"/>
    <cellStyle name="Normal 26 2 2 5 3" xfId="6678" xr:uid="{00000000-0005-0000-0000-00006C7B0000}"/>
    <cellStyle name="Normal 26 2 2 5 3 2" xfId="19308" xr:uid="{00000000-0005-0000-0000-00006D7B0000}"/>
    <cellStyle name="Normal 26 2 2 5 3 2 2" xfId="54524" xr:uid="{00000000-0005-0000-0000-00006E7B0000}"/>
    <cellStyle name="Normal 26 2 2 5 3 3" xfId="41927" xr:uid="{00000000-0005-0000-0000-00006F7B0000}"/>
    <cellStyle name="Normal 26 2 2 5 3 4" xfId="31913" xr:uid="{00000000-0005-0000-0000-0000707B0000}"/>
    <cellStyle name="Normal 26 2 2 5 4" xfId="8137" xr:uid="{00000000-0005-0000-0000-0000717B0000}"/>
    <cellStyle name="Normal 26 2 2 5 4 2" xfId="20762" xr:uid="{00000000-0005-0000-0000-0000727B0000}"/>
    <cellStyle name="Normal 26 2 2 5 4 2 2" xfId="55978" xr:uid="{00000000-0005-0000-0000-0000737B0000}"/>
    <cellStyle name="Normal 26 2 2 5 4 3" xfId="43381" xr:uid="{00000000-0005-0000-0000-0000747B0000}"/>
    <cellStyle name="Normal 26 2 2 5 4 4" xfId="33367" xr:uid="{00000000-0005-0000-0000-0000757B0000}"/>
    <cellStyle name="Normal 26 2 2 5 5" xfId="9918" xr:uid="{00000000-0005-0000-0000-0000767B0000}"/>
    <cellStyle name="Normal 26 2 2 5 5 2" xfId="22538" xr:uid="{00000000-0005-0000-0000-0000777B0000}"/>
    <cellStyle name="Normal 26 2 2 5 5 2 2" xfId="57754" xr:uid="{00000000-0005-0000-0000-0000787B0000}"/>
    <cellStyle name="Normal 26 2 2 5 5 3" xfId="45157" xr:uid="{00000000-0005-0000-0000-0000797B0000}"/>
    <cellStyle name="Normal 26 2 2 5 5 4" xfId="35143" xr:uid="{00000000-0005-0000-0000-00007A7B0000}"/>
    <cellStyle name="Normal 26 2 2 5 6" xfId="11711" xr:uid="{00000000-0005-0000-0000-00007B7B0000}"/>
    <cellStyle name="Normal 26 2 2 5 6 2" xfId="24314" xr:uid="{00000000-0005-0000-0000-00007C7B0000}"/>
    <cellStyle name="Normal 26 2 2 5 6 2 2" xfId="59530" xr:uid="{00000000-0005-0000-0000-00007D7B0000}"/>
    <cellStyle name="Normal 26 2 2 5 6 3" xfId="46933" xr:uid="{00000000-0005-0000-0000-00007E7B0000}"/>
    <cellStyle name="Normal 26 2 2 5 6 4" xfId="36919" xr:uid="{00000000-0005-0000-0000-00007F7B0000}"/>
    <cellStyle name="Normal 26 2 2 5 7" xfId="16078" xr:uid="{00000000-0005-0000-0000-0000807B0000}"/>
    <cellStyle name="Normal 26 2 2 5 7 2" xfId="51294" xr:uid="{00000000-0005-0000-0000-0000817B0000}"/>
    <cellStyle name="Normal 26 2 2 5 7 3" xfId="28683" xr:uid="{00000000-0005-0000-0000-0000827B0000}"/>
    <cellStyle name="Normal 26 2 2 5 8" xfId="14300" xr:uid="{00000000-0005-0000-0000-0000837B0000}"/>
    <cellStyle name="Normal 26 2 2 5 8 2" xfId="49518" xr:uid="{00000000-0005-0000-0000-0000847B0000}"/>
    <cellStyle name="Normal 26 2 2 5 9" xfId="38697" xr:uid="{00000000-0005-0000-0000-0000857B0000}"/>
    <cellStyle name="Normal 26 2 2 6" xfId="2573" xr:uid="{00000000-0005-0000-0000-0000867B0000}"/>
    <cellStyle name="Normal 26 2 2 6 10" xfId="26098" xr:uid="{00000000-0005-0000-0000-0000877B0000}"/>
    <cellStyle name="Normal 26 2 2 6 11" xfId="60502" xr:uid="{00000000-0005-0000-0000-0000887B0000}"/>
    <cellStyle name="Normal 26 2 2 6 2" xfId="4399" xr:uid="{00000000-0005-0000-0000-0000897B0000}"/>
    <cellStyle name="Normal 26 2 2 6 2 2" xfId="17045" xr:uid="{00000000-0005-0000-0000-00008A7B0000}"/>
    <cellStyle name="Normal 26 2 2 6 2 2 2" xfId="52261" xr:uid="{00000000-0005-0000-0000-00008B7B0000}"/>
    <cellStyle name="Normal 26 2 2 6 2 3" xfId="39664" xr:uid="{00000000-0005-0000-0000-00008C7B0000}"/>
    <cellStyle name="Normal 26 2 2 6 2 4" xfId="29650" xr:uid="{00000000-0005-0000-0000-00008D7B0000}"/>
    <cellStyle name="Normal 26 2 2 6 3" xfId="5869" xr:uid="{00000000-0005-0000-0000-00008E7B0000}"/>
    <cellStyle name="Normal 26 2 2 6 3 2" xfId="18499" xr:uid="{00000000-0005-0000-0000-00008F7B0000}"/>
    <cellStyle name="Normal 26 2 2 6 3 2 2" xfId="53715" xr:uid="{00000000-0005-0000-0000-0000907B0000}"/>
    <cellStyle name="Normal 26 2 2 6 3 3" xfId="41118" xr:uid="{00000000-0005-0000-0000-0000917B0000}"/>
    <cellStyle name="Normal 26 2 2 6 3 4" xfId="31104" xr:uid="{00000000-0005-0000-0000-0000927B0000}"/>
    <cellStyle name="Normal 26 2 2 6 4" xfId="7328" xr:uid="{00000000-0005-0000-0000-0000937B0000}"/>
    <cellStyle name="Normal 26 2 2 6 4 2" xfId="19953" xr:uid="{00000000-0005-0000-0000-0000947B0000}"/>
    <cellStyle name="Normal 26 2 2 6 4 2 2" xfId="55169" xr:uid="{00000000-0005-0000-0000-0000957B0000}"/>
    <cellStyle name="Normal 26 2 2 6 4 3" xfId="42572" xr:uid="{00000000-0005-0000-0000-0000967B0000}"/>
    <cellStyle name="Normal 26 2 2 6 4 4" xfId="32558" xr:uid="{00000000-0005-0000-0000-0000977B0000}"/>
    <cellStyle name="Normal 26 2 2 6 5" xfId="9109" xr:uid="{00000000-0005-0000-0000-0000987B0000}"/>
    <cellStyle name="Normal 26 2 2 6 5 2" xfId="21729" xr:uid="{00000000-0005-0000-0000-0000997B0000}"/>
    <cellStyle name="Normal 26 2 2 6 5 2 2" xfId="56945" xr:uid="{00000000-0005-0000-0000-00009A7B0000}"/>
    <cellStyle name="Normal 26 2 2 6 5 3" xfId="44348" xr:uid="{00000000-0005-0000-0000-00009B7B0000}"/>
    <cellStyle name="Normal 26 2 2 6 5 4" xfId="34334" xr:uid="{00000000-0005-0000-0000-00009C7B0000}"/>
    <cellStyle name="Normal 26 2 2 6 6" xfId="10902" xr:uid="{00000000-0005-0000-0000-00009D7B0000}"/>
    <cellStyle name="Normal 26 2 2 6 6 2" xfId="23505" xr:uid="{00000000-0005-0000-0000-00009E7B0000}"/>
    <cellStyle name="Normal 26 2 2 6 6 2 2" xfId="58721" xr:uid="{00000000-0005-0000-0000-00009F7B0000}"/>
    <cellStyle name="Normal 26 2 2 6 6 3" xfId="46124" xr:uid="{00000000-0005-0000-0000-0000A07B0000}"/>
    <cellStyle name="Normal 26 2 2 6 6 4" xfId="36110" xr:uid="{00000000-0005-0000-0000-0000A17B0000}"/>
    <cellStyle name="Normal 26 2 2 6 7" xfId="15269" xr:uid="{00000000-0005-0000-0000-0000A27B0000}"/>
    <cellStyle name="Normal 26 2 2 6 7 2" xfId="50485" xr:uid="{00000000-0005-0000-0000-0000A37B0000}"/>
    <cellStyle name="Normal 26 2 2 6 7 3" xfId="27874" xr:uid="{00000000-0005-0000-0000-0000A47B0000}"/>
    <cellStyle name="Normal 26 2 2 6 8" xfId="13491" xr:uid="{00000000-0005-0000-0000-0000A57B0000}"/>
    <cellStyle name="Normal 26 2 2 6 8 2" xfId="48709" xr:uid="{00000000-0005-0000-0000-0000A67B0000}"/>
    <cellStyle name="Normal 26 2 2 6 9" xfId="37888" xr:uid="{00000000-0005-0000-0000-0000A77B0000}"/>
    <cellStyle name="Normal 26 2 2 7" xfId="3736" xr:uid="{00000000-0005-0000-0000-0000A87B0000}"/>
    <cellStyle name="Normal 26 2 2 7 2" xfId="8460" xr:uid="{00000000-0005-0000-0000-0000A97B0000}"/>
    <cellStyle name="Normal 26 2 2 7 2 2" xfId="21085" xr:uid="{00000000-0005-0000-0000-0000AA7B0000}"/>
    <cellStyle name="Normal 26 2 2 7 2 2 2" xfId="56301" xr:uid="{00000000-0005-0000-0000-0000AB7B0000}"/>
    <cellStyle name="Normal 26 2 2 7 2 3" xfId="43704" xr:uid="{00000000-0005-0000-0000-0000AC7B0000}"/>
    <cellStyle name="Normal 26 2 2 7 2 4" xfId="33690" xr:uid="{00000000-0005-0000-0000-0000AD7B0000}"/>
    <cellStyle name="Normal 26 2 2 7 3" xfId="10241" xr:uid="{00000000-0005-0000-0000-0000AE7B0000}"/>
    <cellStyle name="Normal 26 2 2 7 3 2" xfId="22861" xr:uid="{00000000-0005-0000-0000-0000AF7B0000}"/>
    <cellStyle name="Normal 26 2 2 7 3 2 2" xfId="58077" xr:uid="{00000000-0005-0000-0000-0000B07B0000}"/>
    <cellStyle name="Normal 26 2 2 7 3 3" xfId="45480" xr:uid="{00000000-0005-0000-0000-0000B17B0000}"/>
    <cellStyle name="Normal 26 2 2 7 3 4" xfId="35466" xr:uid="{00000000-0005-0000-0000-0000B27B0000}"/>
    <cellStyle name="Normal 26 2 2 7 4" xfId="12036" xr:uid="{00000000-0005-0000-0000-0000B37B0000}"/>
    <cellStyle name="Normal 26 2 2 7 4 2" xfId="24637" xr:uid="{00000000-0005-0000-0000-0000B47B0000}"/>
    <cellStyle name="Normal 26 2 2 7 4 2 2" xfId="59853" xr:uid="{00000000-0005-0000-0000-0000B57B0000}"/>
    <cellStyle name="Normal 26 2 2 7 4 3" xfId="47256" xr:uid="{00000000-0005-0000-0000-0000B67B0000}"/>
    <cellStyle name="Normal 26 2 2 7 4 4" xfId="37242" xr:uid="{00000000-0005-0000-0000-0000B77B0000}"/>
    <cellStyle name="Normal 26 2 2 7 5" xfId="16401" xr:uid="{00000000-0005-0000-0000-0000B87B0000}"/>
    <cellStyle name="Normal 26 2 2 7 5 2" xfId="51617" xr:uid="{00000000-0005-0000-0000-0000B97B0000}"/>
    <cellStyle name="Normal 26 2 2 7 5 3" xfId="29006" xr:uid="{00000000-0005-0000-0000-0000BA7B0000}"/>
    <cellStyle name="Normal 26 2 2 7 6" xfId="14623" xr:uid="{00000000-0005-0000-0000-0000BB7B0000}"/>
    <cellStyle name="Normal 26 2 2 7 6 2" xfId="49841" xr:uid="{00000000-0005-0000-0000-0000BC7B0000}"/>
    <cellStyle name="Normal 26 2 2 7 7" xfId="39020" xr:uid="{00000000-0005-0000-0000-0000BD7B0000}"/>
    <cellStyle name="Normal 26 2 2 7 8" xfId="27230" xr:uid="{00000000-0005-0000-0000-0000BE7B0000}"/>
    <cellStyle name="Normal 26 2 2 8" xfId="4074" xr:uid="{00000000-0005-0000-0000-0000BF7B0000}"/>
    <cellStyle name="Normal 26 2 2 8 2" xfId="16723" xr:uid="{00000000-0005-0000-0000-0000C07B0000}"/>
    <cellStyle name="Normal 26 2 2 8 2 2" xfId="51939" xr:uid="{00000000-0005-0000-0000-0000C17B0000}"/>
    <cellStyle name="Normal 26 2 2 8 2 3" xfId="29328" xr:uid="{00000000-0005-0000-0000-0000C27B0000}"/>
    <cellStyle name="Normal 26 2 2 8 3" xfId="13169" xr:uid="{00000000-0005-0000-0000-0000C37B0000}"/>
    <cellStyle name="Normal 26 2 2 8 3 2" xfId="48387" xr:uid="{00000000-0005-0000-0000-0000C47B0000}"/>
    <cellStyle name="Normal 26 2 2 8 4" xfId="39342" xr:uid="{00000000-0005-0000-0000-0000C57B0000}"/>
    <cellStyle name="Normal 26 2 2 8 5" xfId="25776" xr:uid="{00000000-0005-0000-0000-0000C67B0000}"/>
    <cellStyle name="Normal 26 2 2 9" xfId="5547" xr:uid="{00000000-0005-0000-0000-0000C77B0000}"/>
    <cellStyle name="Normal 26 2 2 9 2" xfId="18177" xr:uid="{00000000-0005-0000-0000-0000C87B0000}"/>
    <cellStyle name="Normal 26 2 2 9 2 2" xfId="53393" xr:uid="{00000000-0005-0000-0000-0000C97B0000}"/>
    <cellStyle name="Normal 26 2 2 9 3" xfId="40796" xr:uid="{00000000-0005-0000-0000-0000CA7B0000}"/>
    <cellStyle name="Normal 26 2 2 9 4" xfId="30782" xr:uid="{00000000-0005-0000-0000-0000CB7B0000}"/>
    <cellStyle name="Normal 26 2 3" xfId="1234" xr:uid="{00000000-0005-0000-0000-0000CC7B0000}"/>
    <cellStyle name="Normal 26 2 3 10" xfId="10621" xr:uid="{00000000-0005-0000-0000-0000CD7B0000}"/>
    <cellStyle name="Normal 26 2 3 10 2" xfId="23232" xr:uid="{00000000-0005-0000-0000-0000CE7B0000}"/>
    <cellStyle name="Normal 26 2 3 10 2 2" xfId="58448" xr:uid="{00000000-0005-0000-0000-0000CF7B0000}"/>
    <cellStyle name="Normal 26 2 3 10 3" xfId="45851" xr:uid="{00000000-0005-0000-0000-0000D07B0000}"/>
    <cellStyle name="Normal 26 2 3 10 4" xfId="35837" xr:uid="{00000000-0005-0000-0000-0000D17B0000}"/>
    <cellStyle name="Normal 26 2 3 11" xfId="15027" xr:uid="{00000000-0005-0000-0000-0000D27B0000}"/>
    <cellStyle name="Normal 26 2 3 11 2" xfId="50243" xr:uid="{00000000-0005-0000-0000-0000D37B0000}"/>
    <cellStyle name="Normal 26 2 3 11 3" xfId="27632" xr:uid="{00000000-0005-0000-0000-0000D47B0000}"/>
    <cellStyle name="Normal 26 2 3 12" xfId="12440" xr:uid="{00000000-0005-0000-0000-0000D57B0000}"/>
    <cellStyle name="Normal 26 2 3 12 2" xfId="47658" xr:uid="{00000000-0005-0000-0000-0000D67B0000}"/>
    <cellStyle name="Normal 26 2 3 13" xfId="37646" xr:uid="{00000000-0005-0000-0000-0000D77B0000}"/>
    <cellStyle name="Normal 26 2 3 14" xfId="25047" xr:uid="{00000000-0005-0000-0000-0000D87B0000}"/>
    <cellStyle name="Normal 26 2 3 15" xfId="60260" xr:uid="{00000000-0005-0000-0000-0000D97B0000}"/>
    <cellStyle name="Normal 26 2 3 2" xfId="3163" xr:uid="{00000000-0005-0000-0000-0000DA7B0000}"/>
    <cellStyle name="Normal 26 2 3 2 10" xfId="25531" xr:uid="{00000000-0005-0000-0000-0000DB7B0000}"/>
    <cellStyle name="Normal 26 2 3 2 11" xfId="61066" xr:uid="{00000000-0005-0000-0000-0000DC7B0000}"/>
    <cellStyle name="Normal 26 2 3 2 2" xfId="4963" xr:uid="{00000000-0005-0000-0000-0000DD7B0000}"/>
    <cellStyle name="Normal 26 2 3 2 2 2" xfId="17609" xr:uid="{00000000-0005-0000-0000-0000DE7B0000}"/>
    <cellStyle name="Normal 26 2 3 2 2 2 2" xfId="52825" xr:uid="{00000000-0005-0000-0000-0000DF7B0000}"/>
    <cellStyle name="Normal 26 2 3 2 2 2 3" xfId="30214" xr:uid="{00000000-0005-0000-0000-0000E07B0000}"/>
    <cellStyle name="Normal 26 2 3 2 2 3" xfId="14055" xr:uid="{00000000-0005-0000-0000-0000E17B0000}"/>
    <cellStyle name="Normal 26 2 3 2 2 3 2" xfId="49273" xr:uid="{00000000-0005-0000-0000-0000E27B0000}"/>
    <cellStyle name="Normal 26 2 3 2 2 4" xfId="40228" xr:uid="{00000000-0005-0000-0000-0000E37B0000}"/>
    <cellStyle name="Normal 26 2 3 2 2 5" xfId="26662" xr:uid="{00000000-0005-0000-0000-0000E47B0000}"/>
    <cellStyle name="Normal 26 2 3 2 3" xfId="6433" xr:uid="{00000000-0005-0000-0000-0000E57B0000}"/>
    <cellStyle name="Normal 26 2 3 2 3 2" xfId="19063" xr:uid="{00000000-0005-0000-0000-0000E67B0000}"/>
    <cellStyle name="Normal 26 2 3 2 3 2 2" xfId="54279" xr:uid="{00000000-0005-0000-0000-0000E77B0000}"/>
    <cellStyle name="Normal 26 2 3 2 3 3" xfId="41682" xr:uid="{00000000-0005-0000-0000-0000E87B0000}"/>
    <cellStyle name="Normal 26 2 3 2 3 4" xfId="31668" xr:uid="{00000000-0005-0000-0000-0000E97B0000}"/>
    <cellStyle name="Normal 26 2 3 2 4" xfId="7892" xr:uid="{00000000-0005-0000-0000-0000EA7B0000}"/>
    <cellStyle name="Normal 26 2 3 2 4 2" xfId="20517" xr:uid="{00000000-0005-0000-0000-0000EB7B0000}"/>
    <cellStyle name="Normal 26 2 3 2 4 2 2" xfId="55733" xr:uid="{00000000-0005-0000-0000-0000EC7B0000}"/>
    <cellStyle name="Normal 26 2 3 2 4 3" xfId="43136" xr:uid="{00000000-0005-0000-0000-0000ED7B0000}"/>
    <cellStyle name="Normal 26 2 3 2 4 4" xfId="33122" xr:uid="{00000000-0005-0000-0000-0000EE7B0000}"/>
    <cellStyle name="Normal 26 2 3 2 5" xfId="9673" xr:uid="{00000000-0005-0000-0000-0000EF7B0000}"/>
    <cellStyle name="Normal 26 2 3 2 5 2" xfId="22293" xr:uid="{00000000-0005-0000-0000-0000F07B0000}"/>
    <cellStyle name="Normal 26 2 3 2 5 2 2" xfId="57509" xr:uid="{00000000-0005-0000-0000-0000F17B0000}"/>
    <cellStyle name="Normal 26 2 3 2 5 3" xfId="44912" xr:uid="{00000000-0005-0000-0000-0000F27B0000}"/>
    <cellStyle name="Normal 26 2 3 2 5 4" xfId="34898" xr:uid="{00000000-0005-0000-0000-0000F37B0000}"/>
    <cellStyle name="Normal 26 2 3 2 6" xfId="11466" xr:uid="{00000000-0005-0000-0000-0000F47B0000}"/>
    <cellStyle name="Normal 26 2 3 2 6 2" xfId="24069" xr:uid="{00000000-0005-0000-0000-0000F57B0000}"/>
    <cellStyle name="Normal 26 2 3 2 6 2 2" xfId="59285" xr:uid="{00000000-0005-0000-0000-0000F67B0000}"/>
    <cellStyle name="Normal 26 2 3 2 6 3" xfId="46688" xr:uid="{00000000-0005-0000-0000-0000F77B0000}"/>
    <cellStyle name="Normal 26 2 3 2 6 4" xfId="36674" xr:uid="{00000000-0005-0000-0000-0000F87B0000}"/>
    <cellStyle name="Normal 26 2 3 2 7" xfId="15833" xr:uid="{00000000-0005-0000-0000-0000F97B0000}"/>
    <cellStyle name="Normal 26 2 3 2 7 2" xfId="51049" xr:uid="{00000000-0005-0000-0000-0000FA7B0000}"/>
    <cellStyle name="Normal 26 2 3 2 7 3" xfId="28438" xr:uid="{00000000-0005-0000-0000-0000FB7B0000}"/>
    <cellStyle name="Normal 26 2 3 2 8" xfId="12924" xr:uid="{00000000-0005-0000-0000-0000FC7B0000}"/>
    <cellStyle name="Normal 26 2 3 2 8 2" xfId="48142" xr:uid="{00000000-0005-0000-0000-0000FD7B0000}"/>
    <cellStyle name="Normal 26 2 3 2 9" xfId="38452" xr:uid="{00000000-0005-0000-0000-0000FE7B0000}"/>
    <cellStyle name="Normal 26 2 3 3" xfId="3492" xr:uid="{00000000-0005-0000-0000-0000FF7B0000}"/>
    <cellStyle name="Normal 26 2 3 3 10" xfId="26987" xr:uid="{00000000-0005-0000-0000-0000007C0000}"/>
    <cellStyle name="Normal 26 2 3 3 11" xfId="61391" xr:uid="{00000000-0005-0000-0000-0000017C0000}"/>
    <cellStyle name="Normal 26 2 3 3 2" xfId="5288" xr:uid="{00000000-0005-0000-0000-0000027C0000}"/>
    <cellStyle name="Normal 26 2 3 3 2 2" xfId="17934" xr:uid="{00000000-0005-0000-0000-0000037C0000}"/>
    <cellStyle name="Normal 26 2 3 3 2 2 2" xfId="53150" xr:uid="{00000000-0005-0000-0000-0000047C0000}"/>
    <cellStyle name="Normal 26 2 3 3 2 3" xfId="40553" xr:uid="{00000000-0005-0000-0000-0000057C0000}"/>
    <cellStyle name="Normal 26 2 3 3 2 4" xfId="30539" xr:uid="{00000000-0005-0000-0000-0000067C0000}"/>
    <cellStyle name="Normal 26 2 3 3 3" xfId="6758" xr:uid="{00000000-0005-0000-0000-0000077C0000}"/>
    <cellStyle name="Normal 26 2 3 3 3 2" xfId="19388" xr:uid="{00000000-0005-0000-0000-0000087C0000}"/>
    <cellStyle name="Normal 26 2 3 3 3 2 2" xfId="54604" xr:uid="{00000000-0005-0000-0000-0000097C0000}"/>
    <cellStyle name="Normal 26 2 3 3 3 3" xfId="42007" xr:uid="{00000000-0005-0000-0000-00000A7C0000}"/>
    <cellStyle name="Normal 26 2 3 3 3 4" xfId="31993" xr:uid="{00000000-0005-0000-0000-00000B7C0000}"/>
    <cellStyle name="Normal 26 2 3 3 4" xfId="8217" xr:uid="{00000000-0005-0000-0000-00000C7C0000}"/>
    <cellStyle name="Normal 26 2 3 3 4 2" xfId="20842" xr:uid="{00000000-0005-0000-0000-00000D7C0000}"/>
    <cellStyle name="Normal 26 2 3 3 4 2 2" xfId="56058" xr:uid="{00000000-0005-0000-0000-00000E7C0000}"/>
    <cellStyle name="Normal 26 2 3 3 4 3" xfId="43461" xr:uid="{00000000-0005-0000-0000-00000F7C0000}"/>
    <cellStyle name="Normal 26 2 3 3 4 4" xfId="33447" xr:uid="{00000000-0005-0000-0000-0000107C0000}"/>
    <cellStyle name="Normal 26 2 3 3 5" xfId="9998" xr:uid="{00000000-0005-0000-0000-0000117C0000}"/>
    <cellStyle name="Normal 26 2 3 3 5 2" xfId="22618" xr:uid="{00000000-0005-0000-0000-0000127C0000}"/>
    <cellStyle name="Normal 26 2 3 3 5 2 2" xfId="57834" xr:uid="{00000000-0005-0000-0000-0000137C0000}"/>
    <cellStyle name="Normal 26 2 3 3 5 3" xfId="45237" xr:uid="{00000000-0005-0000-0000-0000147C0000}"/>
    <cellStyle name="Normal 26 2 3 3 5 4" xfId="35223" xr:uid="{00000000-0005-0000-0000-0000157C0000}"/>
    <cellStyle name="Normal 26 2 3 3 6" xfId="11791" xr:uid="{00000000-0005-0000-0000-0000167C0000}"/>
    <cellStyle name="Normal 26 2 3 3 6 2" xfId="24394" xr:uid="{00000000-0005-0000-0000-0000177C0000}"/>
    <cellStyle name="Normal 26 2 3 3 6 2 2" xfId="59610" xr:uid="{00000000-0005-0000-0000-0000187C0000}"/>
    <cellStyle name="Normal 26 2 3 3 6 3" xfId="47013" xr:uid="{00000000-0005-0000-0000-0000197C0000}"/>
    <cellStyle name="Normal 26 2 3 3 6 4" xfId="36999" xr:uid="{00000000-0005-0000-0000-00001A7C0000}"/>
    <cellStyle name="Normal 26 2 3 3 7" xfId="16158" xr:uid="{00000000-0005-0000-0000-00001B7C0000}"/>
    <cellStyle name="Normal 26 2 3 3 7 2" xfId="51374" xr:uid="{00000000-0005-0000-0000-00001C7C0000}"/>
    <cellStyle name="Normal 26 2 3 3 7 3" xfId="28763" xr:uid="{00000000-0005-0000-0000-00001D7C0000}"/>
    <cellStyle name="Normal 26 2 3 3 8" xfId="14380" xr:uid="{00000000-0005-0000-0000-00001E7C0000}"/>
    <cellStyle name="Normal 26 2 3 3 8 2" xfId="49598" xr:uid="{00000000-0005-0000-0000-00001F7C0000}"/>
    <cellStyle name="Normal 26 2 3 3 9" xfId="38777" xr:uid="{00000000-0005-0000-0000-0000207C0000}"/>
    <cellStyle name="Normal 26 2 3 4" xfId="2654" xr:uid="{00000000-0005-0000-0000-0000217C0000}"/>
    <cellStyle name="Normal 26 2 3 4 10" xfId="26178" xr:uid="{00000000-0005-0000-0000-0000227C0000}"/>
    <cellStyle name="Normal 26 2 3 4 11" xfId="60582" xr:uid="{00000000-0005-0000-0000-0000237C0000}"/>
    <cellStyle name="Normal 26 2 3 4 2" xfId="4479" xr:uid="{00000000-0005-0000-0000-0000247C0000}"/>
    <cellStyle name="Normal 26 2 3 4 2 2" xfId="17125" xr:uid="{00000000-0005-0000-0000-0000257C0000}"/>
    <cellStyle name="Normal 26 2 3 4 2 2 2" xfId="52341" xr:uid="{00000000-0005-0000-0000-0000267C0000}"/>
    <cellStyle name="Normal 26 2 3 4 2 3" xfId="39744" xr:uid="{00000000-0005-0000-0000-0000277C0000}"/>
    <cellStyle name="Normal 26 2 3 4 2 4" xfId="29730" xr:uid="{00000000-0005-0000-0000-0000287C0000}"/>
    <cellStyle name="Normal 26 2 3 4 3" xfId="5949" xr:uid="{00000000-0005-0000-0000-0000297C0000}"/>
    <cellStyle name="Normal 26 2 3 4 3 2" xfId="18579" xr:uid="{00000000-0005-0000-0000-00002A7C0000}"/>
    <cellStyle name="Normal 26 2 3 4 3 2 2" xfId="53795" xr:uid="{00000000-0005-0000-0000-00002B7C0000}"/>
    <cellStyle name="Normal 26 2 3 4 3 3" xfId="41198" xr:uid="{00000000-0005-0000-0000-00002C7C0000}"/>
    <cellStyle name="Normal 26 2 3 4 3 4" xfId="31184" xr:uid="{00000000-0005-0000-0000-00002D7C0000}"/>
    <cellStyle name="Normal 26 2 3 4 4" xfId="7408" xr:uid="{00000000-0005-0000-0000-00002E7C0000}"/>
    <cellStyle name="Normal 26 2 3 4 4 2" xfId="20033" xr:uid="{00000000-0005-0000-0000-00002F7C0000}"/>
    <cellStyle name="Normal 26 2 3 4 4 2 2" xfId="55249" xr:uid="{00000000-0005-0000-0000-0000307C0000}"/>
    <cellStyle name="Normal 26 2 3 4 4 3" xfId="42652" xr:uid="{00000000-0005-0000-0000-0000317C0000}"/>
    <cellStyle name="Normal 26 2 3 4 4 4" xfId="32638" xr:uid="{00000000-0005-0000-0000-0000327C0000}"/>
    <cellStyle name="Normal 26 2 3 4 5" xfId="9189" xr:uid="{00000000-0005-0000-0000-0000337C0000}"/>
    <cellStyle name="Normal 26 2 3 4 5 2" xfId="21809" xr:uid="{00000000-0005-0000-0000-0000347C0000}"/>
    <cellStyle name="Normal 26 2 3 4 5 2 2" xfId="57025" xr:uid="{00000000-0005-0000-0000-0000357C0000}"/>
    <cellStyle name="Normal 26 2 3 4 5 3" xfId="44428" xr:uid="{00000000-0005-0000-0000-0000367C0000}"/>
    <cellStyle name="Normal 26 2 3 4 5 4" xfId="34414" xr:uid="{00000000-0005-0000-0000-0000377C0000}"/>
    <cellStyle name="Normal 26 2 3 4 6" xfId="10982" xr:uid="{00000000-0005-0000-0000-0000387C0000}"/>
    <cellStyle name="Normal 26 2 3 4 6 2" xfId="23585" xr:uid="{00000000-0005-0000-0000-0000397C0000}"/>
    <cellStyle name="Normal 26 2 3 4 6 2 2" xfId="58801" xr:uid="{00000000-0005-0000-0000-00003A7C0000}"/>
    <cellStyle name="Normal 26 2 3 4 6 3" xfId="46204" xr:uid="{00000000-0005-0000-0000-00003B7C0000}"/>
    <cellStyle name="Normal 26 2 3 4 6 4" xfId="36190" xr:uid="{00000000-0005-0000-0000-00003C7C0000}"/>
    <cellStyle name="Normal 26 2 3 4 7" xfId="15349" xr:uid="{00000000-0005-0000-0000-00003D7C0000}"/>
    <cellStyle name="Normal 26 2 3 4 7 2" xfId="50565" xr:uid="{00000000-0005-0000-0000-00003E7C0000}"/>
    <cellStyle name="Normal 26 2 3 4 7 3" xfId="27954" xr:uid="{00000000-0005-0000-0000-00003F7C0000}"/>
    <cellStyle name="Normal 26 2 3 4 8" xfId="13571" xr:uid="{00000000-0005-0000-0000-0000407C0000}"/>
    <cellStyle name="Normal 26 2 3 4 8 2" xfId="48789" xr:uid="{00000000-0005-0000-0000-0000417C0000}"/>
    <cellStyle name="Normal 26 2 3 4 9" xfId="37968" xr:uid="{00000000-0005-0000-0000-0000427C0000}"/>
    <cellStyle name="Normal 26 2 3 5" xfId="3817" xr:uid="{00000000-0005-0000-0000-0000437C0000}"/>
    <cellStyle name="Normal 26 2 3 5 2" xfId="8540" xr:uid="{00000000-0005-0000-0000-0000447C0000}"/>
    <cellStyle name="Normal 26 2 3 5 2 2" xfId="21165" xr:uid="{00000000-0005-0000-0000-0000457C0000}"/>
    <cellStyle name="Normal 26 2 3 5 2 2 2" xfId="56381" xr:uid="{00000000-0005-0000-0000-0000467C0000}"/>
    <cellStyle name="Normal 26 2 3 5 2 3" xfId="43784" xr:uid="{00000000-0005-0000-0000-0000477C0000}"/>
    <cellStyle name="Normal 26 2 3 5 2 4" xfId="33770" xr:uid="{00000000-0005-0000-0000-0000487C0000}"/>
    <cellStyle name="Normal 26 2 3 5 3" xfId="10321" xr:uid="{00000000-0005-0000-0000-0000497C0000}"/>
    <cellStyle name="Normal 26 2 3 5 3 2" xfId="22941" xr:uid="{00000000-0005-0000-0000-00004A7C0000}"/>
    <cellStyle name="Normal 26 2 3 5 3 2 2" xfId="58157" xr:uid="{00000000-0005-0000-0000-00004B7C0000}"/>
    <cellStyle name="Normal 26 2 3 5 3 3" xfId="45560" xr:uid="{00000000-0005-0000-0000-00004C7C0000}"/>
    <cellStyle name="Normal 26 2 3 5 3 4" xfId="35546" xr:uid="{00000000-0005-0000-0000-00004D7C0000}"/>
    <cellStyle name="Normal 26 2 3 5 4" xfId="12116" xr:uid="{00000000-0005-0000-0000-00004E7C0000}"/>
    <cellStyle name="Normal 26 2 3 5 4 2" xfId="24717" xr:uid="{00000000-0005-0000-0000-00004F7C0000}"/>
    <cellStyle name="Normal 26 2 3 5 4 2 2" xfId="59933" xr:uid="{00000000-0005-0000-0000-0000507C0000}"/>
    <cellStyle name="Normal 26 2 3 5 4 3" xfId="47336" xr:uid="{00000000-0005-0000-0000-0000517C0000}"/>
    <cellStyle name="Normal 26 2 3 5 4 4" xfId="37322" xr:uid="{00000000-0005-0000-0000-0000527C0000}"/>
    <cellStyle name="Normal 26 2 3 5 5" xfId="16481" xr:uid="{00000000-0005-0000-0000-0000537C0000}"/>
    <cellStyle name="Normal 26 2 3 5 5 2" xfId="51697" xr:uid="{00000000-0005-0000-0000-0000547C0000}"/>
    <cellStyle name="Normal 26 2 3 5 5 3" xfId="29086" xr:uid="{00000000-0005-0000-0000-0000557C0000}"/>
    <cellStyle name="Normal 26 2 3 5 6" xfId="14703" xr:uid="{00000000-0005-0000-0000-0000567C0000}"/>
    <cellStyle name="Normal 26 2 3 5 6 2" xfId="49921" xr:uid="{00000000-0005-0000-0000-0000577C0000}"/>
    <cellStyle name="Normal 26 2 3 5 7" xfId="39100" xr:uid="{00000000-0005-0000-0000-0000587C0000}"/>
    <cellStyle name="Normal 26 2 3 5 8" xfId="27310" xr:uid="{00000000-0005-0000-0000-0000597C0000}"/>
    <cellStyle name="Normal 26 2 3 6" xfId="4157" xr:uid="{00000000-0005-0000-0000-00005A7C0000}"/>
    <cellStyle name="Normal 26 2 3 6 2" xfId="16803" xr:uid="{00000000-0005-0000-0000-00005B7C0000}"/>
    <cellStyle name="Normal 26 2 3 6 2 2" xfId="52019" xr:uid="{00000000-0005-0000-0000-00005C7C0000}"/>
    <cellStyle name="Normal 26 2 3 6 2 3" xfId="29408" xr:uid="{00000000-0005-0000-0000-00005D7C0000}"/>
    <cellStyle name="Normal 26 2 3 6 3" xfId="13249" xr:uid="{00000000-0005-0000-0000-00005E7C0000}"/>
    <cellStyle name="Normal 26 2 3 6 3 2" xfId="48467" xr:uid="{00000000-0005-0000-0000-00005F7C0000}"/>
    <cellStyle name="Normal 26 2 3 6 4" xfId="39422" xr:uid="{00000000-0005-0000-0000-0000607C0000}"/>
    <cellStyle name="Normal 26 2 3 6 5" xfId="25856" xr:uid="{00000000-0005-0000-0000-0000617C0000}"/>
    <cellStyle name="Normal 26 2 3 7" xfId="5627" xr:uid="{00000000-0005-0000-0000-0000627C0000}"/>
    <cellStyle name="Normal 26 2 3 7 2" xfId="18257" xr:uid="{00000000-0005-0000-0000-0000637C0000}"/>
    <cellStyle name="Normal 26 2 3 7 2 2" xfId="53473" xr:uid="{00000000-0005-0000-0000-0000647C0000}"/>
    <cellStyle name="Normal 26 2 3 7 3" xfId="40876" xr:uid="{00000000-0005-0000-0000-0000657C0000}"/>
    <cellStyle name="Normal 26 2 3 7 4" xfId="30862" xr:uid="{00000000-0005-0000-0000-0000667C0000}"/>
    <cellStyle name="Normal 26 2 3 8" xfId="7086" xr:uid="{00000000-0005-0000-0000-0000677C0000}"/>
    <cellStyle name="Normal 26 2 3 8 2" xfId="19711" xr:uid="{00000000-0005-0000-0000-0000687C0000}"/>
    <cellStyle name="Normal 26 2 3 8 2 2" xfId="54927" xr:uid="{00000000-0005-0000-0000-0000697C0000}"/>
    <cellStyle name="Normal 26 2 3 8 3" xfId="42330" xr:uid="{00000000-0005-0000-0000-00006A7C0000}"/>
    <cellStyle name="Normal 26 2 3 8 4" xfId="32316" xr:uid="{00000000-0005-0000-0000-00006B7C0000}"/>
    <cellStyle name="Normal 26 2 3 9" xfId="8867" xr:uid="{00000000-0005-0000-0000-00006C7C0000}"/>
    <cellStyle name="Normal 26 2 3 9 2" xfId="21487" xr:uid="{00000000-0005-0000-0000-00006D7C0000}"/>
    <cellStyle name="Normal 26 2 3 9 2 2" xfId="56703" xr:uid="{00000000-0005-0000-0000-00006E7C0000}"/>
    <cellStyle name="Normal 26 2 3 9 3" xfId="44106" xr:uid="{00000000-0005-0000-0000-00006F7C0000}"/>
    <cellStyle name="Normal 26 2 3 9 4" xfId="34092" xr:uid="{00000000-0005-0000-0000-0000707C0000}"/>
    <cellStyle name="Normal 26 2 4" xfId="2998" xr:uid="{00000000-0005-0000-0000-0000717C0000}"/>
    <cellStyle name="Normal 26 2 4 10" xfId="25372" xr:uid="{00000000-0005-0000-0000-0000727C0000}"/>
    <cellStyle name="Normal 26 2 4 11" xfId="60907" xr:uid="{00000000-0005-0000-0000-0000737C0000}"/>
    <cellStyle name="Normal 26 2 4 2" xfId="4804" xr:uid="{00000000-0005-0000-0000-0000747C0000}"/>
    <cellStyle name="Normal 26 2 4 2 2" xfId="17450" xr:uid="{00000000-0005-0000-0000-0000757C0000}"/>
    <cellStyle name="Normal 26 2 4 2 2 2" xfId="52666" xr:uid="{00000000-0005-0000-0000-0000767C0000}"/>
    <cellStyle name="Normal 26 2 4 2 2 3" xfId="30055" xr:uid="{00000000-0005-0000-0000-0000777C0000}"/>
    <cellStyle name="Normal 26 2 4 2 3" xfId="13896" xr:uid="{00000000-0005-0000-0000-0000787C0000}"/>
    <cellStyle name="Normal 26 2 4 2 3 2" xfId="49114" xr:uid="{00000000-0005-0000-0000-0000797C0000}"/>
    <cellStyle name="Normal 26 2 4 2 4" xfId="40069" xr:uid="{00000000-0005-0000-0000-00007A7C0000}"/>
    <cellStyle name="Normal 26 2 4 2 5" xfId="26503" xr:uid="{00000000-0005-0000-0000-00007B7C0000}"/>
    <cellStyle name="Normal 26 2 4 3" xfId="6274" xr:uid="{00000000-0005-0000-0000-00007C7C0000}"/>
    <cellStyle name="Normal 26 2 4 3 2" xfId="18904" xr:uid="{00000000-0005-0000-0000-00007D7C0000}"/>
    <cellStyle name="Normal 26 2 4 3 2 2" xfId="54120" xr:uid="{00000000-0005-0000-0000-00007E7C0000}"/>
    <cellStyle name="Normal 26 2 4 3 3" xfId="41523" xr:uid="{00000000-0005-0000-0000-00007F7C0000}"/>
    <cellStyle name="Normal 26 2 4 3 4" xfId="31509" xr:uid="{00000000-0005-0000-0000-0000807C0000}"/>
    <cellStyle name="Normal 26 2 4 4" xfId="7733" xr:uid="{00000000-0005-0000-0000-0000817C0000}"/>
    <cellStyle name="Normal 26 2 4 4 2" xfId="20358" xr:uid="{00000000-0005-0000-0000-0000827C0000}"/>
    <cellStyle name="Normal 26 2 4 4 2 2" xfId="55574" xr:uid="{00000000-0005-0000-0000-0000837C0000}"/>
    <cellStyle name="Normal 26 2 4 4 3" xfId="42977" xr:uid="{00000000-0005-0000-0000-0000847C0000}"/>
    <cellStyle name="Normal 26 2 4 4 4" xfId="32963" xr:uid="{00000000-0005-0000-0000-0000857C0000}"/>
    <cellStyle name="Normal 26 2 4 5" xfId="9514" xr:uid="{00000000-0005-0000-0000-0000867C0000}"/>
    <cellStyle name="Normal 26 2 4 5 2" xfId="22134" xr:uid="{00000000-0005-0000-0000-0000877C0000}"/>
    <cellStyle name="Normal 26 2 4 5 2 2" xfId="57350" xr:uid="{00000000-0005-0000-0000-0000887C0000}"/>
    <cellStyle name="Normal 26 2 4 5 3" xfId="44753" xr:uid="{00000000-0005-0000-0000-0000897C0000}"/>
    <cellStyle name="Normal 26 2 4 5 4" xfId="34739" xr:uid="{00000000-0005-0000-0000-00008A7C0000}"/>
    <cellStyle name="Normal 26 2 4 6" xfId="11307" xr:uid="{00000000-0005-0000-0000-00008B7C0000}"/>
    <cellStyle name="Normal 26 2 4 6 2" xfId="23910" xr:uid="{00000000-0005-0000-0000-00008C7C0000}"/>
    <cellStyle name="Normal 26 2 4 6 2 2" xfId="59126" xr:uid="{00000000-0005-0000-0000-00008D7C0000}"/>
    <cellStyle name="Normal 26 2 4 6 3" xfId="46529" xr:uid="{00000000-0005-0000-0000-00008E7C0000}"/>
    <cellStyle name="Normal 26 2 4 6 4" xfId="36515" xr:uid="{00000000-0005-0000-0000-00008F7C0000}"/>
    <cellStyle name="Normal 26 2 4 7" xfId="15674" xr:uid="{00000000-0005-0000-0000-0000907C0000}"/>
    <cellStyle name="Normal 26 2 4 7 2" xfId="50890" xr:uid="{00000000-0005-0000-0000-0000917C0000}"/>
    <cellStyle name="Normal 26 2 4 7 3" xfId="28279" xr:uid="{00000000-0005-0000-0000-0000927C0000}"/>
    <cellStyle name="Normal 26 2 4 8" xfId="12765" xr:uid="{00000000-0005-0000-0000-0000937C0000}"/>
    <cellStyle name="Normal 26 2 4 8 2" xfId="47983" xr:uid="{00000000-0005-0000-0000-0000947C0000}"/>
    <cellStyle name="Normal 26 2 4 9" xfId="38293" xr:uid="{00000000-0005-0000-0000-0000957C0000}"/>
    <cellStyle name="Normal 26 2 5" xfId="2831" xr:uid="{00000000-0005-0000-0000-0000967C0000}"/>
    <cellStyle name="Normal 26 2 5 10" xfId="25217" xr:uid="{00000000-0005-0000-0000-0000977C0000}"/>
    <cellStyle name="Normal 26 2 5 11" xfId="60752" xr:uid="{00000000-0005-0000-0000-0000987C0000}"/>
    <cellStyle name="Normal 26 2 5 2" xfId="4649" xr:uid="{00000000-0005-0000-0000-0000997C0000}"/>
    <cellStyle name="Normal 26 2 5 2 2" xfId="17295" xr:uid="{00000000-0005-0000-0000-00009A7C0000}"/>
    <cellStyle name="Normal 26 2 5 2 2 2" xfId="52511" xr:uid="{00000000-0005-0000-0000-00009B7C0000}"/>
    <cellStyle name="Normal 26 2 5 2 2 3" xfId="29900" xr:uid="{00000000-0005-0000-0000-00009C7C0000}"/>
    <cellStyle name="Normal 26 2 5 2 3" xfId="13741" xr:uid="{00000000-0005-0000-0000-00009D7C0000}"/>
    <cellStyle name="Normal 26 2 5 2 3 2" xfId="48959" xr:uid="{00000000-0005-0000-0000-00009E7C0000}"/>
    <cellStyle name="Normal 26 2 5 2 4" xfId="39914" xr:uid="{00000000-0005-0000-0000-00009F7C0000}"/>
    <cellStyle name="Normal 26 2 5 2 5" xfId="26348" xr:uid="{00000000-0005-0000-0000-0000A07C0000}"/>
    <cellStyle name="Normal 26 2 5 3" xfId="6119" xr:uid="{00000000-0005-0000-0000-0000A17C0000}"/>
    <cellStyle name="Normal 26 2 5 3 2" xfId="18749" xr:uid="{00000000-0005-0000-0000-0000A27C0000}"/>
    <cellStyle name="Normal 26 2 5 3 2 2" xfId="53965" xr:uid="{00000000-0005-0000-0000-0000A37C0000}"/>
    <cellStyle name="Normal 26 2 5 3 3" xfId="41368" xr:uid="{00000000-0005-0000-0000-0000A47C0000}"/>
    <cellStyle name="Normal 26 2 5 3 4" xfId="31354" xr:uid="{00000000-0005-0000-0000-0000A57C0000}"/>
    <cellStyle name="Normal 26 2 5 4" xfId="7578" xr:uid="{00000000-0005-0000-0000-0000A67C0000}"/>
    <cellStyle name="Normal 26 2 5 4 2" xfId="20203" xr:uid="{00000000-0005-0000-0000-0000A77C0000}"/>
    <cellStyle name="Normal 26 2 5 4 2 2" xfId="55419" xr:uid="{00000000-0005-0000-0000-0000A87C0000}"/>
    <cellStyle name="Normal 26 2 5 4 3" xfId="42822" xr:uid="{00000000-0005-0000-0000-0000A97C0000}"/>
    <cellStyle name="Normal 26 2 5 4 4" xfId="32808" xr:uid="{00000000-0005-0000-0000-0000AA7C0000}"/>
    <cellStyle name="Normal 26 2 5 5" xfId="9359" xr:uid="{00000000-0005-0000-0000-0000AB7C0000}"/>
    <cellStyle name="Normal 26 2 5 5 2" xfId="21979" xr:uid="{00000000-0005-0000-0000-0000AC7C0000}"/>
    <cellStyle name="Normal 26 2 5 5 2 2" xfId="57195" xr:uid="{00000000-0005-0000-0000-0000AD7C0000}"/>
    <cellStyle name="Normal 26 2 5 5 3" xfId="44598" xr:uid="{00000000-0005-0000-0000-0000AE7C0000}"/>
    <cellStyle name="Normal 26 2 5 5 4" xfId="34584" xr:uid="{00000000-0005-0000-0000-0000AF7C0000}"/>
    <cellStyle name="Normal 26 2 5 6" xfId="11152" xr:uid="{00000000-0005-0000-0000-0000B07C0000}"/>
    <cellStyle name="Normal 26 2 5 6 2" xfId="23755" xr:uid="{00000000-0005-0000-0000-0000B17C0000}"/>
    <cellStyle name="Normal 26 2 5 6 2 2" xfId="58971" xr:uid="{00000000-0005-0000-0000-0000B27C0000}"/>
    <cellStyle name="Normal 26 2 5 6 3" xfId="46374" xr:uid="{00000000-0005-0000-0000-0000B37C0000}"/>
    <cellStyle name="Normal 26 2 5 6 4" xfId="36360" xr:uid="{00000000-0005-0000-0000-0000B47C0000}"/>
    <cellStyle name="Normal 26 2 5 7" xfId="15519" xr:uid="{00000000-0005-0000-0000-0000B57C0000}"/>
    <cellStyle name="Normal 26 2 5 7 2" xfId="50735" xr:uid="{00000000-0005-0000-0000-0000B67C0000}"/>
    <cellStyle name="Normal 26 2 5 7 3" xfId="28124" xr:uid="{00000000-0005-0000-0000-0000B77C0000}"/>
    <cellStyle name="Normal 26 2 5 8" xfId="12610" xr:uid="{00000000-0005-0000-0000-0000B87C0000}"/>
    <cellStyle name="Normal 26 2 5 8 2" xfId="47828" xr:uid="{00000000-0005-0000-0000-0000B97C0000}"/>
    <cellStyle name="Normal 26 2 5 9" xfId="38138" xr:uid="{00000000-0005-0000-0000-0000BA7C0000}"/>
    <cellStyle name="Normal 26 2 6" xfId="3340" xr:uid="{00000000-0005-0000-0000-0000BB7C0000}"/>
    <cellStyle name="Normal 26 2 6 10" xfId="26835" xr:uid="{00000000-0005-0000-0000-0000BC7C0000}"/>
    <cellStyle name="Normal 26 2 6 11" xfId="61239" xr:uid="{00000000-0005-0000-0000-0000BD7C0000}"/>
    <cellStyle name="Normal 26 2 6 2" xfId="5136" xr:uid="{00000000-0005-0000-0000-0000BE7C0000}"/>
    <cellStyle name="Normal 26 2 6 2 2" xfId="17782" xr:uid="{00000000-0005-0000-0000-0000BF7C0000}"/>
    <cellStyle name="Normal 26 2 6 2 2 2" xfId="52998" xr:uid="{00000000-0005-0000-0000-0000C07C0000}"/>
    <cellStyle name="Normal 26 2 6 2 3" xfId="40401" xr:uid="{00000000-0005-0000-0000-0000C17C0000}"/>
    <cellStyle name="Normal 26 2 6 2 4" xfId="30387" xr:uid="{00000000-0005-0000-0000-0000C27C0000}"/>
    <cellStyle name="Normal 26 2 6 3" xfId="6606" xr:uid="{00000000-0005-0000-0000-0000C37C0000}"/>
    <cellStyle name="Normal 26 2 6 3 2" xfId="19236" xr:uid="{00000000-0005-0000-0000-0000C47C0000}"/>
    <cellStyle name="Normal 26 2 6 3 2 2" xfId="54452" xr:uid="{00000000-0005-0000-0000-0000C57C0000}"/>
    <cellStyle name="Normal 26 2 6 3 3" xfId="41855" xr:uid="{00000000-0005-0000-0000-0000C67C0000}"/>
    <cellStyle name="Normal 26 2 6 3 4" xfId="31841" xr:uid="{00000000-0005-0000-0000-0000C77C0000}"/>
    <cellStyle name="Normal 26 2 6 4" xfId="8065" xr:uid="{00000000-0005-0000-0000-0000C87C0000}"/>
    <cellStyle name="Normal 26 2 6 4 2" xfId="20690" xr:uid="{00000000-0005-0000-0000-0000C97C0000}"/>
    <cellStyle name="Normal 26 2 6 4 2 2" xfId="55906" xr:uid="{00000000-0005-0000-0000-0000CA7C0000}"/>
    <cellStyle name="Normal 26 2 6 4 3" xfId="43309" xr:uid="{00000000-0005-0000-0000-0000CB7C0000}"/>
    <cellStyle name="Normal 26 2 6 4 4" xfId="33295" xr:uid="{00000000-0005-0000-0000-0000CC7C0000}"/>
    <cellStyle name="Normal 26 2 6 5" xfId="9846" xr:uid="{00000000-0005-0000-0000-0000CD7C0000}"/>
    <cellStyle name="Normal 26 2 6 5 2" xfId="22466" xr:uid="{00000000-0005-0000-0000-0000CE7C0000}"/>
    <cellStyle name="Normal 26 2 6 5 2 2" xfId="57682" xr:uid="{00000000-0005-0000-0000-0000CF7C0000}"/>
    <cellStyle name="Normal 26 2 6 5 3" xfId="45085" xr:uid="{00000000-0005-0000-0000-0000D07C0000}"/>
    <cellStyle name="Normal 26 2 6 5 4" xfId="35071" xr:uid="{00000000-0005-0000-0000-0000D17C0000}"/>
    <cellStyle name="Normal 26 2 6 6" xfId="11639" xr:uid="{00000000-0005-0000-0000-0000D27C0000}"/>
    <cellStyle name="Normal 26 2 6 6 2" xfId="24242" xr:uid="{00000000-0005-0000-0000-0000D37C0000}"/>
    <cellStyle name="Normal 26 2 6 6 2 2" xfId="59458" xr:uid="{00000000-0005-0000-0000-0000D47C0000}"/>
    <cellStyle name="Normal 26 2 6 6 3" xfId="46861" xr:uid="{00000000-0005-0000-0000-0000D57C0000}"/>
    <cellStyle name="Normal 26 2 6 6 4" xfId="36847" xr:uid="{00000000-0005-0000-0000-0000D67C0000}"/>
    <cellStyle name="Normal 26 2 6 7" xfId="16006" xr:uid="{00000000-0005-0000-0000-0000D77C0000}"/>
    <cellStyle name="Normal 26 2 6 7 2" xfId="51222" xr:uid="{00000000-0005-0000-0000-0000D87C0000}"/>
    <cellStyle name="Normal 26 2 6 7 3" xfId="28611" xr:uid="{00000000-0005-0000-0000-0000D97C0000}"/>
    <cellStyle name="Normal 26 2 6 8" xfId="14228" xr:uid="{00000000-0005-0000-0000-0000DA7C0000}"/>
    <cellStyle name="Normal 26 2 6 8 2" xfId="49446" xr:uid="{00000000-0005-0000-0000-0000DB7C0000}"/>
    <cellStyle name="Normal 26 2 6 9" xfId="38625" xr:uid="{00000000-0005-0000-0000-0000DC7C0000}"/>
    <cellStyle name="Normal 26 2 7" xfId="2501" xr:uid="{00000000-0005-0000-0000-0000DD7C0000}"/>
    <cellStyle name="Normal 26 2 7 10" xfId="26026" xr:uid="{00000000-0005-0000-0000-0000DE7C0000}"/>
    <cellStyle name="Normal 26 2 7 11" xfId="60430" xr:uid="{00000000-0005-0000-0000-0000DF7C0000}"/>
    <cellStyle name="Normal 26 2 7 2" xfId="4327" xr:uid="{00000000-0005-0000-0000-0000E07C0000}"/>
    <cellStyle name="Normal 26 2 7 2 2" xfId="16973" xr:uid="{00000000-0005-0000-0000-0000E17C0000}"/>
    <cellStyle name="Normal 26 2 7 2 2 2" xfId="52189" xr:uid="{00000000-0005-0000-0000-0000E27C0000}"/>
    <cellStyle name="Normal 26 2 7 2 3" xfId="39592" xr:uid="{00000000-0005-0000-0000-0000E37C0000}"/>
    <cellStyle name="Normal 26 2 7 2 4" xfId="29578" xr:uid="{00000000-0005-0000-0000-0000E47C0000}"/>
    <cellStyle name="Normal 26 2 7 3" xfId="5797" xr:uid="{00000000-0005-0000-0000-0000E57C0000}"/>
    <cellStyle name="Normal 26 2 7 3 2" xfId="18427" xr:uid="{00000000-0005-0000-0000-0000E67C0000}"/>
    <cellStyle name="Normal 26 2 7 3 2 2" xfId="53643" xr:uid="{00000000-0005-0000-0000-0000E77C0000}"/>
    <cellStyle name="Normal 26 2 7 3 3" xfId="41046" xr:uid="{00000000-0005-0000-0000-0000E87C0000}"/>
    <cellStyle name="Normal 26 2 7 3 4" xfId="31032" xr:uid="{00000000-0005-0000-0000-0000E97C0000}"/>
    <cellStyle name="Normal 26 2 7 4" xfId="7256" xr:uid="{00000000-0005-0000-0000-0000EA7C0000}"/>
    <cellStyle name="Normal 26 2 7 4 2" xfId="19881" xr:uid="{00000000-0005-0000-0000-0000EB7C0000}"/>
    <cellStyle name="Normal 26 2 7 4 2 2" xfId="55097" xr:uid="{00000000-0005-0000-0000-0000EC7C0000}"/>
    <cellStyle name="Normal 26 2 7 4 3" xfId="42500" xr:uid="{00000000-0005-0000-0000-0000ED7C0000}"/>
    <cellStyle name="Normal 26 2 7 4 4" xfId="32486" xr:uid="{00000000-0005-0000-0000-0000EE7C0000}"/>
    <cellStyle name="Normal 26 2 7 5" xfId="9037" xr:uid="{00000000-0005-0000-0000-0000EF7C0000}"/>
    <cellStyle name="Normal 26 2 7 5 2" xfId="21657" xr:uid="{00000000-0005-0000-0000-0000F07C0000}"/>
    <cellStyle name="Normal 26 2 7 5 2 2" xfId="56873" xr:uid="{00000000-0005-0000-0000-0000F17C0000}"/>
    <cellStyle name="Normal 26 2 7 5 3" xfId="44276" xr:uid="{00000000-0005-0000-0000-0000F27C0000}"/>
    <cellStyle name="Normal 26 2 7 5 4" xfId="34262" xr:uid="{00000000-0005-0000-0000-0000F37C0000}"/>
    <cellStyle name="Normal 26 2 7 6" xfId="10830" xr:uid="{00000000-0005-0000-0000-0000F47C0000}"/>
    <cellStyle name="Normal 26 2 7 6 2" xfId="23433" xr:uid="{00000000-0005-0000-0000-0000F57C0000}"/>
    <cellStyle name="Normal 26 2 7 6 2 2" xfId="58649" xr:uid="{00000000-0005-0000-0000-0000F67C0000}"/>
    <cellStyle name="Normal 26 2 7 6 3" xfId="46052" xr:uid="{00000000-0005-0000-0000-0000F77C0000}"/>
    <cellStyle name="Normal 26 2 7 6 4" xfId="36038" xr:uid="{00000000-0005-0000-0000-0000F87C0000}"/>
    <cellStyle name="Normal 26 2 7 7" xfId="15197" xr:uid="{00000000-0005-0000-0000-0000F97C0000}"/>
    <cellStyle name="Normal 26 2 7 7 2" xfId="50413" xr:uid="{00000000-0005-0000-0000-0000FA7C0000}"/>
    <cellStyle name="Normal 26 2 7 7 3" xfId="27802" xr:uid="{00000000-0005-0000-0000-0000FB7C0000}"/>
    <cellStyle name="Normal 26 2 7 8" xfId="13419" xr:uid="{00000000-0005-0000-0000-0000FC7C0000}"/>
    <cellStyle name="Normal 26 2 7 8 2" xfId="48637" xr:uid="{00000000-0005-0000-0000-0000FD7C0000}"/>
    <cellStyle name="Normal 26 2 7 9" xfId="37816" xr:uid="{00000000-0005-0000-0000-0000FE7C0000}"/>
    <cellStyle name="Normal 26 2 8" xfId="3664" xr:uid="{00000000-0005-0000-0000-0000FF7C0000}"/>
    <cellStyle name="Normal 26 2 8 2" xfId="8388" xr:uid="{00000000-0005-0000-0000-0000007D0000}"/>
    <cellStyle name="Normal 26 2 8 2 2" xfId="21013" xr:uid="{00000000-0005-0000-0000-0000017D0000}"/>
    <cellStyle name="Normal 26 2 8 2 2 2" xfId="56229" xr:uid="{00000000-0005-0000-0000-0000027D0000}"/>
    <cellStyle name="Normal 26 2 8 2 3" xfId="43632" xr:uid="{00000000-0005-0000-0000-0000037D0000}"/>
    <cellStyle name="Normal 26 2 8 2 4" xfId="33618" xr:uid="{00000000-0005-0000-0000-0000047D0000}"/>
    <cellStyle name="Normal 26 2 8 3" xfId="10169" xr:uid="{00000000-0005-0000-0000-0000057D0000}"/>
    <cellStyle name="Normal 26 2 8 3 2" xfId="22789" xr:uid="{00000000-0005-0000-0000-0000067D0000}"/>
    <cellStyle name="Normal 26 2 8 3 2 2" xfId="58005" xr:uid="{00000000-0005-0000-0000-0000077D0000}"/>
    <cellStyle name="Normal 26 2 8 3 3" xfId="45408" xr:uid="{00000000-0005-0000-0000-0000087D0000}"/>
    <cellStyle name="Normal 26 2 8 3 4" xfId="35394" xr:uid="{00000000-0005-0000-0000-0000097D0000}"/>
    <cellStyle name="Normal 26 2 8 4" xfId="11964" xr:uid="{00000000-0005-0000-0000-00000A7D0000}"/>
    <cellStyle name="Normal 26 2 8 4 2" xfId="24565" xr:uid="{00000000-0005-0000-0000-00000B7D0000}"/>
    <cellStyle name="Normal 26 2 8 4 2 2" xfId="59781" xr:uid="{00000000-0005-0000-0000-00000C7D0000}"/>
    <cellStyle name="Normal 26 2 8 4 3" xfId="47184" xr:uid="{00000000-0005-0000-0000-00000D7D0000}"/>
    <cellStyle name="Normal 26 2 8 4 4" xfId="37170" xr:uid="{00000000-0005-0000-0000-00000E7D0000}"/>
    <cellStyle name="Normal 26 2 8 5" xfId="16329" xr:uid="{00000000-0005-0000-0000-00000F7D0000}"/>
    <cellStyle name="Normal 26 2 8 5 2" xfId="51545" xr:uid="{00000000-0005-0000-0000-0000107D0000}"/>
    <cellStyle name="Normal 26 2 8 5 3" xfId="28934" xr:uid="{00000000-0005-0000-0000-0000117D0000}"/>
    <cellStyle name="Normal 26 2 8 6" xfId="14551" xr:uid="{00000000-0005-0000-0000-0000127D0000}"/>
    <cellStyle name="Normal 26 2 8 6 2" xfId="49769" xr:uid="{00000000-0005-0000-0000-0000137D0000}"/>
    <cellStyle name="Normal 26 2 8 7" xfId="38948" xr:uid="{00000000-0005-0000-0000-0000147D0000}"/>
    <cellStyle name="Normal 26 2 8 8" xfId="27158" xr:uid="{00000000-0005-0000-0000-0000157D0000}"/>
    <cellStyle name="Normal 26 2 9" xfId="3996" xr:uid="{00000000-0005-0000-0000-0000167D0000}"/>
    <cellStyle name="Normal 26 2 9 2" xfId="16651" xr:uid="{00000000-0005-0000-0000-0000177D0000}"/>
    <cellStyle name="Normal 26 2 9 2 2" xfId="51867" xr:uid="{00000000-0005-0000-0000-0000187D0000}"/>
    <cellStyle name="Normal 26 2 9 2 3" xfId="29256" xr:uid="{00000000-0005-0000-0000-0000197D0000}"/>
    <cellStyle name="Normal 26 2 9 3" xfId="13097" xr:uid="{00000000-0005-0000-0000-00001A7D0000}"/>
    <cellStyle name="Normal 26 2 9 3 2" xfId="48315" xr:uid="{00000000-0005-0000-0000-00001B7D0000}"/>
    <cellStyle name="Normal 26 2 9 4" xfId="39270" xr:uid="{00000000-0005-0000-0000-00001C7D0000}"/>
    <cellStyle name="Normal 26 2 9 5" xfId="25704" xr:uid="{00000000-0005-0000-0000-00001D7D0000}"/>
    <cellStyle name="Normal 26 2_District Target Attainment" xfId="1235" xr:uid="{00000000-0005-0000-0000-00001E7D0000}"/>
    <cellStyle name="Normal 26 3" xfId="1236" xr:uid="{00000000-0005-0000-0000-00001F7D0000}"/>
    <cellStyle name="Normal 26 3 10" xfId="6967" xr:uid="{00000000-0005-0000-0000-0000207D0000}"/>
    <cellStyle name="Normal 26 3 10 2" xfId="19593" xr:uid="{00000000-0005-0000-0000-0000217D0000}"/>
    <cellStyle name="Normal 26 3 10 2 2" xfId="54809" xr:uid="{00000000-0005-0000-0000-0000227D0000}"/>
    <cellStyle name="Normal 26 3 10 3" xfId="42212" xr:uid="{00000000-0005-0000-0000-0000237D0000}"/>
    <cellStyle name="Normal 26 3 10 4" xfId="32198" xr:uid="{00000000-0005-0000-0000-0000247D0000}"/>
    <cellStyle name="Normal 26 3 11" xfId="8748" xr:uid="{00000000-0005-0000-0000-0000257D0000}"/>
    <cellStyle name="Normal 26 3 11 2" xfId="21369" xr:uid="{00000000-0005-0000-0000-0000267D0000}"/>
    <cellStyle name="Normal 26 3 11 2 2" xfId="56585" xr:uid="{00000000-0005-0000-0000-0000277D0000}"/>
    <cellStyle name="Normal 26 3 11 3" xfId="43988" xr:uid="{00000000-0005-0000-0000-0000287D0000}"/>
    <cellStyle name="Normal 26 3 11 4" xfId="33974" xr:uid="{00000000-0005-0000-0000-0000297D0000}"/>
    <cellStyle name="Normal 26 3 12" xfId="10622" xr:uid="{00000000-0005-0000-0000-00002A7D0000}"/>
    <cellStyle name="Normal 26 3 12 2" xfId="23233" xr:uid="{00000000-0005-0000-0000-00002B7D0000}"/>
    <cellStyle name="Normal 26 3 12 2 2" xfId="58449" xr:uid="{00000000-0005-0000-0000-00002C7D0000}"/>
    <cellStyle name="Normal 26 3 12 3" xfId="45852" xr:uid="{00000000-0005-0000-0000-00002D7D0000}"/>
    <cellStyle name="Normal 26 3 12 4" xfId="35838" xr:uid="{00000000-0005-0000-0000-00002E7D0000}"/>
    <cellStyle name="Normal 26 3 13" xfId="14908" xr:uid="{00000000-0005-0000-0000-00002F7D0000}"/>
    <cellStyle name="Normal 26 3 13 2" xfId="50125" xr:uid="{00000000-0005-0000-0000-0000307D0000}"/>
    <cellStyle name="Normal 26 3 13 3" xfId="27514" xr:uid="{00000000-0005-0000-0000-0000317D0000}"/>
    <cellStyle name="Normal 26 3 14" xfId="12322" xr:uid="{00000000-0005-0000-0000-0000327D0000}"/>
    <cellStyle name="Normal 26 3 14 2" xfId="47540" xr:uid="{00000000-0005-0000-0000-0000337D0000}"/>
    <cellStyle name="Normal 26 3 15" xfId="37527" xr:uid="{00000000-0005-0000-0000-0000347D0000}"/>
    <cellStyle name="Normal 26 3 16" xfId="24929" xr:uid="{00000000-0005-0000-0000-0000357D0000}"/>
    <cellStyle name="Normal 26 3 17" xfId="60142" xr:uid="{00000000-0005-0000-0000-0000367D0000}"/>
    <cellStyle name="Normal 26 3 2" xfId="1237" xr:uid="{00000000-0005-0000-0000-0000377D0000}"/>
    <cellStyle name="Normal 26 3 2 10" xfId="10623" xr:uid="{00000000-0005-0000-0000-0000387D0000}"/>
    <cellStyle name="Normal 26 3 2 10 2" xfId="23234" xr:uid="{00000000-0005-0000-0000-0000397D0000}"/>
    <cellStyle name="Normal 26 3 2 10 2 2" xfId="58450" xr:uid="{00000000-0005-0000-0000-00003A7D0000}"/>
    <cellStyle name="Normal 26 3 2 10 3" xfId="45853" xr:uid="{00000000-0005-0000-0000-00003B7D0000}"/>
    <cellStyle name="Normal 26 3 2 10 4" xfId="35839" xr:uid="{00000000-0005-0000-0000-00003C7D0000}"/>
    <cellStyle name="Normal 26 3 2 11" xfId="15063" xr:uid="{00000000-0005-0000-0000-00003D7D0000}"/>
    <cellStyle name="Normal 26 3 2 11 2" xfId="50279" xr:uid="{00000000-0005-0000-0000-00003E7D0000}"/>
    <cellStyle name="Normal 26 3 2 11 3" xfId="27668" xr:uid="{00000000-0005-0000-0000-00003F7D0000}"/>
    <cellStyle name="Normal 26 3 2 12" xfId="12476" xr:uid="{00000000-0005-0000-0000-0000407D0000}"/>
    <cellStyle name="Normal 26 3 2 12 2" xfId="47694" xr:uid="{00000000-0005-0000-0000-0000417D0000}"/>
    <cellStyle name="Normal 26 3 2 13" xfId="37682" xr:uid="{00000000-0005-0000-0000-0000427D0000}"/>
    <cellStyle name="Normal 26 3 2 14" xfId="25083" xr:uid="{00000000-0005-0000-0000-0000437D0000}"/>
    <cellStyle name="Normal 26 3 2 15" xfId="60296" xr:uid="{00000000-0005-0000-0000-0000447D0000}"/>
    <cellStyle name="Normal 26 3 2 2" xfId="3199" xr:uid="{00000000-0005-0000-0000-0000457D0000}"/>
    <cellStyle name="Normal 26 3 2 2 10" xfId="25567" xr:uid="{00000000-0005-0000-0000-0000467D0000}"/>
    <cellStyle name="Normal 26 3 2 2 11" xfId="61102" xr:uid="{00000000-0005-0000-0000-0000477D0000}"/>
    <cellStyle name="Normal 26 3 2 2 2" xfId="4999" xr:uid="{00000000-0005-0000-0000-0000487D0000}"/>
    <cellStyle name="Normal 26 3 2 2 2 2" xfId="17645" xr:uid="{00000000-0005-0000-0000-0000497D0000}"/>
    <cellStyle name="Normal 26 3 2 2 2 2 2" xfId="52861" xr:uid="{00000000-0005-0000-0000-00004A7D0000}"/>
    <cellStyle name="Normal 26 3 2 2 2 2 3" xfId="30250" xr:uid="{00000000-0005-0000-0000-00004B7D0000}"/>
    <cellStyle name="Normal 26 3 2 2 2 3" xfId="14091" xr:uid="{00000000-0005-0000-0000-00004C7D0000}"/>
    <cellStyle name="Normal 26 3 2 2 2 3 2" xfId="49309" xr:uid="{00000000-0005-0000-0000-00004D7D0000}"/>
    <cellStyle name="Normal 26 3 2 2 2 4" xfId="40264" xr:uid="{00000000-0005-0000-0000-00004E7D0000}"/>
    <cellStyle name="Normal 26 3 2 2 2 5" xfId="26698" xr:uid="{00000000-0005-0000-0000-00004F7D0000}"/>
    <cellStyle name="Normal 26 3 2 2 3" xfId="6469" xr:uid="{00000000-0005-0000-0000-0000507D0000}"/>
    <cellStyle name="Normal 26 3 2 2 3 2" xfId="19099" xr:uid="{00000000-0005-0000-0000-0000517D0000}"/>
    <cellStyle name="Normal 26 3 2 2 3 2 2" xfId="54315" xr:uid="{00000000-0005-0000-0000-0000527D0000}"/>
    <cellStyle name="Normal 26 3 2 2 3 3" xfId="41718" xr:uid="{00000000-0005-0000-0000-0000537D0000}"/>
    <cellStyle name="Normal 26 3 2 2 3 4" xfId="31704" xr:uid="{00000000-0005-0000-0000-0000547D0000}"/>
    <cellStyle name="Normal 26 3 2 2 4" xfId="7928" xr:uid="{00000000-0005-0000-0000-0000557D0000}"/>
    <cellStyle name="Normal 26 3 2 2 4 2" xfId="20553" xr:uid="{00000000-0005-0000-0000-0000567D0000}"/>
    <cellStyle name="Normal 26 3 2 2 4 2 2" xfId="55769" xr:uid="{00000000-0005-0000-0000-0000577D0000}"/>
    <cellStyle name="Normal 26 3 2 2 4 3" xfId="43172" xr:uid="{00000000-0005-0000-0000-0000587D0000}"/>
    <cellStyle name="Normal 26 3 2 2 4 4" xfId="33158" xr:uid="{00000000-0005-0000-0000-0000597D0000}"/>
    <cellStyle name="Normal 26 3 2 2 5" xfId="9709" xr:uid="{00000000-0005-0000-0000-00005A7D0000}"/>
    <cellStyle name="Normal 26 3 2 2 5 2" xfId="22329" xr:uid="{00000000-0005-0000-0000-00005B7D0000}"/>
    <cellStyle name="Normal 26 3 2 2 5 2 2" xfId="57545" xr:uid="{00000000-0005-0000-0000-00005C7D0000}"/>
    <cellStyle name="Normal 26 3 2 2 5 3" xfId="44948" xr:uid="{00000000-0005-0000-0000-00005D7D0000}"/>
    <cellStyle name="Normal 26 3 2 2 5 4" xfId="34934" xr:uid="{00000000-0005-0000-0000-00005E7D0000}"/>
    <cellStyle name="Normal 26 3 2 2 6" xfId="11502" xr:uid="{00000000-0005-0000-0000-00005F7D0000}"/>
    <cellStyle name="Normal 26 3 2 2 6 2" xfId="24105" xr:uid="{00000000-0005-0000-0000-0000607D0000}"/>
    <cellStyle name="Normal 26 3 2 2 6 2 2" xfId="59321" xr:uid="{00000000-0005-0000-0000-0000617D0000}"/>
    <cellStyle name="Normal 26 3 2 2 6 3" xfId="46724" xr:uid="{00000000-0005-0000-0000-0000627D0000}"/>
    <cellStyle name="Normal 26 3 2 2 6 4" xfId="36710" xr:uid="{00000000-0005-0000-0000-0000637D0000}"/>
    <cellStyle name="Normal 26 3 2 2 7" xfId="15869" xr:uid="{00000000-0005-0000-0000-0000647D0000}"/>
    <cellStyle name="Normal 26 3 2 2 7 2" xfId="51085" xr:uid="{00000000-0005-0000-0000-0000657D0000}"/>
    <cellStyle name="Normal 26 3 2 2 7 3" xfId="28474" xr:uid="{00000000-0005-0000-0000-0000667D0000}"/>
    <cellStyle name="Normal 26 3 2 2 8" xfId="12960" xr:uid="{00000000-0005-0000-0000-0000677D0000}"/>
    <cellStyle name="Normal 26 3 2 2 8 2" xfId="48178" xr:uid="{00000000-0005-0000-0000-0000687D0000}"/>
    <cellStyle name="Normal 26 3 2 2 9" xfId="38488" xr:uid="{00000000-0005-0000-0000-0000697D0000}"/>
    <cellStyle name="Normal 26 3 2 3" xfId="3528" xr:uid="{00000000-0005-0000-0000-00006A7D0000}"/>
    <cellStyle name="Normal 26 3 2 3 10" xfId="27023" xr:uid="{00000000-0005-0000-0000-00006B7D0000}"/>
    <cellStyle name="Normal 26 3 2 3 11" xfId="61427" xr:uid="{00000000-0005-0000-0000-00006C7D0000}"/>
    <cellStyle name="Normal 26 3 2 3 2" xfId="5324" xr:uid="{00000000-0005-0000-0000-00006D7D0000}"/>
    <cellStyle name="Normal 26 3 2 3 2 2" xfId="17970" xr:uid="{00000000-0005-0000-0000-00006E7D0000}"/>
    <cellStyle name="Normal 26 3 2 3 2 2 2" xfId="53186" xr:uid="{00000000-0005-0000-0000-00006F7D0000}"/>
    <cellStyle name="Normal 26 3 2 3 2 3" xfId="40589" xr:uid="{00000000-0005-0000-0000-0000707D0000}"/>
    <cellStyle name="Normal 26 3 2 3 2 4" xfId="30575" xr:uid="{00000000-0005-0000-0000-0000717D0000}"/>
    <cellStyle name="Normal 26 3 2 3 3" xfId="6794" xr:uid="{00000000-0005-0000-0000-0000727D0000}"/>
    <cellStyle name="Normal 26 3 2 3 3 2" xfId="19424" xr:uid="{00000000-0005-0000-0000-0000737D0000}"/>
    <cellStyle name="Normal 26 3 2 3 3 2 2" xfId="54640" xr:uid="{00000000-0005-0000-0000-0000747D0000}"/>
    <cellStyle name="Normal 26 3 2 3 3 3" xfId="42043" xr:uid="{00000000-0005-0000-0000-0000757D0000}"/>
    <cellStyle name="Normal 26 3 2 3 3 4" xfId="32029" xr:uid="{00000000-0005-0000-0000-0000767D0000}"/>
    <cellStyle name="Normal 26 3 2 3 4" xfId="8253" xr:uid="{00000000-0005-0000-0000-0000777D0000}"/>
    <cellStyle name="Normal 26 3 2 3 4 2" xfId="20878" xr:uid="{00000000-0005-0000-0000-0000787D0000}"/>
    <cellStyle name="Normal 26 3 2 3 4 2 2" xfId="56094" xr:uid="{00000000-0005-0000-0000-0000797D0000}"/>
    <cellStyle name="Normal 26 3 2 3 4 3" xfId="43497" xr:uid="{00000000-0005-0000-0000-00007A7D0000}"/>
    <cellStyle name="Normal 26 3 2 3 4 4" xfId="33483" xr:uid="{00000000-0005-0000-0000-00007B7D0000}"/>
    <cellStyle name="Normal 26 3 2 3 5" xfId="10034" xr:uid="{00000000-0005-0000-0000-00007C7D0000}"/>
    <cellStyle name="Normal 26 3 2 3 5 2" xfId="22654" xr:uid="{00000000-0005-0000-0000-00007D7D0000}"/>
    <cellStyle name="Normal 26 3 2 3 5 2 2" xfId="57870" xr:uid="{00000000-0005-0000-0000-00007E7D0000}"/>
    <cellStyle name="Normal 26 3 2 3 5 3" xfId="45273" xr:uid="{00000000-0005-0000-0000-00007F7D0000}"/>
    <cellStyle name="Normal 26 3 2 3 5 4" xfId="35259" xr:uid="{00000000-0005-0000-0000-0000807D0000}"/>
    <cellStyle name="Normal 26 3 2 3 6" xfId="11827" xr:uid="{00000000-0005-0000-0000-0000817D0000}"/>
    <cellStyle name="Normal 26 3 2 3 6 2" xfId="24430" xr:uid="{00000000-0005-0000-0000-0000827D0000}"/>
    <cellStyle name="Normal 26 3 2 3 6 2 2" xfId="59646" xr:uid="{00000000-0005-0000-0000-0000837D0000}"/>
    <cellStyle name="Normal 26 3 2 3 6 3" xfId="47049" xr:uid="{00000000-0005-0000-0000-0000847D0000}"/>
    <cellStyle name="Normal 26 3 2 3 6 4" xfId="37035" xr:uid="{00000000-0005-0000-0000-0000857D0000}"/>
    <cellStyle name="Normal 26 3 2 3 7" xfId="16194" xr:uid="{00000000-0005-0000-0000-0000867D0000}"/>
    <cellStyle name="Normal 26 3 2 3 7 2" xfId="51410" xr:uid="{00000000-0005-0000-0000-0000877D0000}"/>
    <cellStyle name="Normal 26 3 2 3 7 3" xfId="28799" xr:uid="{00000000-0005-0000-0000-0000887D0000}"/>
    <cellStyle name="Normal 26 3 2 3 8" xfId="14416" xr:uid="{00000000-0005-0000-0000-0000897D0000}"/>
    <cellStyle name="Normal 26 3 2 3 8 2" xfId="49634" xr:uid="{00000000-0005-0000-0000-00008A7D0000}"/>
    <cellStyle name="Normal 26 3 2 3 9" xfId="38813" xr:uid="{00000000-0005-0000-0000-00008B7D0000}"/>
    <cellStyle name="Normal 26 3 2 4" xfId="2690" xr:uid="{00000000-0005-0000-0000-00008C7D0000}"/>
    <cellStyle name="Normal 26 3 2 4 10" xfId="26214" xr:uid="{00000000-0005-0000-0000-00008D7D0000}"/>
    <cellStyle name="Normal 26 3 2 4 11" xfId="60618" xr:uid="{00000000-0005-0000-0000-00008E7D0000}"/>
    <cellStyle name="Normal 26 3 2 4 2" xfId="4515" xr:uid="{00000000-0005-0000-0000-00008F7D0000}"/>
    <cellStyle name="Normal 26 3 2 4 2 2" xfId="17161" xr:uid="{00000000-0005-0000-0000-0000907D0000}"/>
    <cellStyle name="Normal 26 3 2 4 2 2 2" xfId="52377" xr:uid="{00000000-0005-0000-0000-0000917D0000}"/>
    <cellStyle name="Normal 26 3 2 4 2 3" xfId="39780" xr:uid="{00000000-0005-0000-0000-0000927D0000}"/>
    <cellStyle name="Normal 26 3 2 4 2 4" xfId="29766" xr:uid="{00000000-0005-0000-0000-0000937D0000}"/>
    <cellStyle name="Normal 26 3 2 4 3" xfId="5985" xr:uid="{00000000-0005-0000-0000-0000947D0000}"/>
    <cellStyle name="Normal 26 3 2 4 3 2" xfId="18615" xr:uid="{00000000-0005-0000-0000-0000957D0000}"/>
    <cellStyle name="Normal 26 3 2 4 3 2 2" xfId="53831" xr:uid="{00000000-0005-0000-0000-0000967D0000}"/>
    <cellStyle name="Normal 26 3 2 4 3 3" xfId="41234" xr:uid="{00000000-0005-0000-0000-0000977D0000}"/>
    <cellStyle name="Normal 26 3 2 4 3 4" xfId="31220" xr:uid="{00000000-0005-0000-0000-0000987D0000}"/>
    <cellStyle name="Normal 26 3 2 4 4" xfId="7444" xr:uid="{00000000-0005-0000-0000-0000997D0000}"/>
    <cellStyle name="Normal 26 3 2 4 4 2" xfId="20069" xr:uid="{00000000-0005-0000-0000-00009A7D0000}"/>
    <cellStyle name="Normal 26 3 2 4 4 2 2" xfId="55285" xr:uid="{00000000-0005-0000-0000-00009B7D0000}"/>
    <cellStyle name="Normal 26 3 2 4 4 3" xfId="42688" xr:uid="{00000000-0005-0000-0000-00009C7D0000}"/>
    <cellStyle name="Normal 26 3 2 4 4 4" xfId="32674" xr:uid="{00000000-0005-0000-0000-00009D7D0000}"/>
    <cellStyle name="Normal 26 3 2 4 5" xfId="9225" xr:uid="{00000000-0005-0000-0000-00009E7D0000}"/>
    <cellStyle name="Normal 26 3 2 4 5 2" xfId="21845" xr:uid="{00000000-0005-0000-0000-00009F7D0000}"/>
    <cellStyle name="Normal 26 3 2 4 5 2 2" xfId="57061" xr:uid="{00000000-0005-0000-0000-0000A07D0000}"/>
    <cellStyle name="Normal 26 3 2 4 5 3" xfId="44464" xr:uid="{00000000-0005-0000-0000-0000A17D0000}"/>
    <cellStyle name="Normal 26 3 2 4 5 4" xfId="34450" xr:uid="{00000000-0005-0000-0000-0000A27D0000}"/>
    <cellStyle name="Normal 26 3 2 4 6" xfId="11018" xr:uid="{00000000-0005-0000-0000-0000A37D0000}"/>
    <cellStyle name="Normal 26 3 2 4 6 2" xfId="23621" xr:uid="{00000000-0005-0000-0000-0000A47D0000}"/>
    <cellStyle name="Normal 26 3 2 4 6 2 2" xfId="58837" xr:uid="{00000000-0005-0000-0000-0000A57D0000}"/>
    <cellStyle name="Normal 26 3 2 4 6 3" xfId="46240" xr:uid="{00000000-0005-0000-0000-0000A67D0000}"/>
    <cellStyle name="Normal 26 3 2 4 6 4" xfId="36226" xr:uid="{00000000-0005-0000-0000-0000A77D0000}"/>
    <cellStyle name="Normal 26 3 2 4 7" xfId="15385" xr:uid="{00000000-0005-0000-0000-0000A87D0000}"/>
    <cellStyle name="Normal 26 3 2 4 7 2" xfId="50601" xr:uid="{00000000-0005-0000-0000-0000A97D0000}"/>
    <cellStyle name="Normal 26 3 2 4 7 3" xfId="27990" xr:uid="{00000000-0005-0000-0000-0000AA7D0000}"/>
    <cellStyle name="Normal 26 3 2 4 8" xfId="13607" xr:uid="{00000000-0005-0000-0000-0000AB7D0000}"/>
    <cellStyle name="Normal 26 3 2 4 8 2" xfId="48825" xr:uid="{00000000-0005-0000-0000-0000AC7D0000}"/>
    <cellStyle name="Normal 26 3 2 4 9" xfId="38004" xr:uid="{00000000-0005-0000-0000-0000AD7D0000}"/>
    <cellStyle name="Normal 26 3 2 5" xfId="3853" xr:uid="{00000000-0005-0000-0000-0000AE7D0000}"/>
    <cellStyle name="Normal 26 3 2 5 2" xfId="8576" xr:uid="{00000000-0005-0000-0000-0000AF7D0000}"/>
    <cellStyle name="Normal 26 3 2 5 2 2" xfId="21201" xr:uid="{00000000-0005-0000-0000-0000B07D0000}"/>
    <cellStyle name="Normal 26 3 2 5 2 2 2" xfId="56417" xr:uid="{00000000-0005-0000-0000-0000B17D0000}"/>
    <cellStyle name="Normal 26 3 2 5 2 3" xfId="43820" xr:uid="{00000000-0005-0000-0000-0000B27D0000}"/>
    <cellStyle name="Normal 26 3 2 5 2 4" xfId="33806" xr:uid="{00000000-0005-0000-0000-0000B37D0000}"/>
    <cellStyle name="Normal 26 3 2 5 3" xfId="10357" xr:uid="{00000000-0005-0000-0000-0000B47D0000}"/>
    <cellStyle name="Normal 26 3 2 5 3 2" xfId="22977" xr:uid="{00000000-0005-0000-0000-0000B57D0000}"/>
    <cellStyle name="Normal 26 3 2 5 3 2 2" xfId="58193" xr:uid="{00000000-0005-0000-0000-0000B67D0000}"/>
    <cellStyle name="Normal 26 3 2 5 3 3" xfId="45596" xr:uid="{00000000-0005-0000-0000-0000B77D0000}"/>
    <cellStyle name="Normal 26 3 2 5 3 4" xfId="35582" xr:uid="{00000000-0005-0000-0000-0000B87D0000}"/>
    <cellStyle name="Normal 26 3 2 5 4" xfId="12152" xr:uid="{00000000-0005-0000-0000-0000B97D0000}"/>
    <cellStyle name="Normal 26 3 2 5 4 2" xfId="24753" xr:uid="{00000000-0005-0000-0000-0000BA7D0000}"/>
    <cellStyle name="Normal 26 3 2 5 4 2 2" xfId="59969" xr:uid="{00000000-0005-0000-0000-0000BB7D0000}"/>
    <cellStyle name="Normal 26 3 2 5 4 3" xfId="47372" xr:uid="{00000000-0005-0000-0000-0000BC7D0000}"/>
    <cellStyle name="Normal 26 3 2 5 4 4" xfId="37358" xr:uid="{00000000-0005-0000-0000-0000BD7D0000}"/>
    <cellStyle name="Normal 26 3 2 5 5" xfId="16517" xr:uid="{00000000-0005-0000-0000-0000BE7D0000}"/>
    <cellStyle name="Normal 26 3 2 5 5 2" xfId="51733" xr:uid="{00000000-0005-0000-0000-0000BF7D0000}"/>
    <cellStyle name="Normal 26 3 2 5 5 3" xfId="29122" xr:uid="{00000000-0005-0000-0000-0000C07D0000}"/>
    <cellStyle name="Normal 26 3 2 5 6" xfId="14739" xr:uid="{00000000-0005-0000-0000-0000C17D0000}"/>
    <cellStyle name="Normal 26 3 2 5 6 2" xfId="49957" xr:uid="{00000000-0005-0000-0000-0000C27D0000}"/>
    <cellStyle name="Normal 26 3 2 5 7" xfId="39136" xr:uid="{00000000-0005-0000-0000-0000C37D0000}"/>
    <cellStyle name="Normal 26 3 2 5 8" xfId="27346" xr:uid="{00000000-0005-0000-0000-0000C47D0000}"/>
    <cellStyle name="Normal 26 3 2 6" xfId="4193" xr:uid="{00000000-0005-0000-0000-0000C57D0000}"/>
    <cellStyle name="Normal 26 3 2 6 2" xfId="16839" xr:uid="{00000000-0005-0000-0000-0000C67D0000}"/>
    <cellStyle name="Normal 26 3 2 6 2 2" xfId="52055" xr:uid="{00000000-0005-0000-0000-0000C77D0000}"/>
    <cellStyle name="Normal 26 3 2 6 2 3" xfId="29444" xr:uid="{00000000-0005-0000-0000-0000C87D0000}"/>
    <cellStyle name="Normal 26 3 2 6 3" xfId="13285" xr:uid="{00000000-0005-0000-0000-0000C97D0000}"/>
    <cellStyle name="Normal 26 3 2 6 3 2" xfId="48503" xr:uid="{00000000-0005-0000-0000-0000CA7D0000}"/>
    <cellStyle name="Normal 26 3 2 6 4" xfId="39458" xr:uid="{00000000-0005-0000-0000-0000CB7D0000}"/>
    <cellStyle name="Normal 26 3 2 6 5" xfId="25892" xr:uid="{00000000-0005-0000-0000-0000CC7D0000}"/>
    <cellStyle name="Normal 26 3 2 7" xfId="5663" xr:uid="{00000000-0005-0000-0000-0000CD7D0000}"/>
    <cellStyle name="Normal 26 3 2 7 2" xfId="18293" xr:uid="{00000000-0005-0000-0000-0000CE7D0000}"/>
    <cellStyle name="Normal 26 3 2 7 2 2" xfId="53509" xr:uid="{00000000-0005-0000-0000-0000CF7D0000}"/>
    <cellStyle name="Normal 26 3 2 7 3" xfId="40912" xr:uid="{00000000-0005-0000-0000-0000D07D0000}"/>
    <cellStyle name="Normal 26 3 2 7 4" xfId="30898" xr:uid="{00000000-0005-0000-0000-0000D17D0000}"/>
    <cellStyle name="Normal 26 3 2 8" xfId="7122" xr:uid="{00000000-0005-0000-0000-0000D27D0000}"/>
    <cellStyle name="Normal 26 3 2 8 2" xfId="19747" xr:uid="{00000000-0005-0000-0000-0000D37D0000}"/>
    <cellStyle name="Normal 26 3 2 8 2 2" xfId="54963" xr:uid="{00000000-0005-0000-0000-0000D47D0000}"/>
    <cellStyle name="Normal 26 3 2 8 3" xfId="42366" xr:uid="{00000000-0005-0000-0000-0000D57D0000}"/>
    <cellStyle name="Normal 26 3 2 8 4" xfId="32352" xr:uid="{00000000-0005-0000-0000-0000D67D0000}"/>
    <cellStyle name="Normal 26 3 2 9" xfId="8903" xr:uid="{00000000-0005-0000-0000-0000D77D0000}"/>
    <cellStyle name="Normal 26 3 2 9 2" xfId="21523" xr:uid="{00000000-0005-0000-0000-0000D87D0000}"/>
    <cellStyle name="Normal 26 3 2 9 2 2" xfId="56739" xr:uid="{00000000-0005-0000-0000-0000D97D0000}"/>
    <cellStyle name="Normal 26 3 2 9 3" xfId="44142" xr:uid="{00000000-0005-0000-0000-0000DA7D0000}"/>
    <cellStyle name="Normal 26 3 2 9 4" xfId="34128" xr:uid="{00000000-0005-0000-0000-0000DB7D0000}"/>
    <cellStyle name="Normal 26 3 3" xfId="3038" xr:uid="{00000000-0005-0000-0000-0000DC7D0000}"/>
    <cellStyle name="Normal 26 3 3 10" xfId="25410" xr:uid="{00000000-0005-0000-0000-0000DD7D0000}"/>
    <cellStyle name="Normal 26 3 3 11" xfId="60945" xr:uid="{00000000-0005-0000-0000-0000DE7D0000}"/>
    <cellStyle name="Normal 26 3 3 2" xfId="4842" xr:uid="{00000000-0005-0000-0000-0000DF7D0000}"/>
    <cellStyle name="Normal 26 3 3 2 2" xfId="17488" xr:uid="{00000000-0005-0000-0000-0000E07D0000}"/>
    <cellStyle name="Normal 26 3 3 2 2 2" xfId="52704" xr:uid="{00000000-0005-0000-0000-0000E17D0000}"/>
    <cellStyle name="Normal 26 3 3 2 2 3" xfId="30093" xr:uid="{00000000-0005-0000-0000-0000E27D0000}"/>
    <cellStyle name="Normal 26 3 3 2 3" xfId="13934" xr:uid="{00000000-0005-0000-0000-0000E37D0000}"/>
    <cellStyle name="Normal 26 3 3 2 3 2" xfId="49152" xr:uid="{00000000-0005-0000-0000-0000E47D0000}"/>
    <cellStyle name="Normal 26 3 3 2 4" xfId="40107" xr:uid="{00000000-0005-0000-0000-0000E57D0000}"/>
    <cellStyle name="Normal 26 3 3 2 5" xfId="26541" xr:uid="{00000000-0005-0000-0000-0000E67D0000}"/>
    <cellStyle name="Normal 26 3 3 3" xfId="6312" xr:uid="{00000000-0005-0000-0000-0000E77D0000}"/>
    <cellStyle name="Normal 26 3 3 3 2" xfId="18942" xr:uid="{00000000-0005-0000-0000-0000E87D0000}"/>
    <cellStyle name="Normal 26 3 3 3 2 2" xfId="54158" xr:uid="{00000000-0005-0000-0000-0000E97D0000}"/>
    <cellStyle name="Normal 26 3 3 3 3" xfId="41561" xr:uid="{00000000-0005-0000-0000-0000EA7D0000}"/>
    <cellStyle name="Normal 26 3 3 3 4" xfId="31547" xr:uid="{00000000-0005-0000-0000-0000EB7D0000}"/>
    <cellStyle name="Normal 26 3 3 4" xfId="7771" xr:uid="{00000000-0005-0000-0000-0000EC7D0000}"/>
    <cellStyle name="Normal 26 3 3 4 2" xfId="20396" xr:uid="{00000000-0005-0000-0000-0000ED7D0000}"/>
    <cellStyle name="Normal 26 3 3 4 2 2" xfId="55612" xr:uid="{00000000-0005-0000-0000-0000EE7D0000}"/>
    <cellStyle name="Normal 26 3 3 4 3" xfId="43015" xr:uid="{00000000-0005-0000-0000-0000EF7D0000}"/>
    <cellStyle name="Normal 26 3 3 4 4" xfId="33001" xr:uid="{00000000-0005-0000-0000-0000F07D0000}"/>
    <cellStyle name="Normal 26 3 3 5" xfId="9552" xr:uid="{00000000-0005-0000-0000-0000F17D0000}"/>
    <cellStyle name="Normal 26 3 3 5 2" xfId="22172" xr:uid="{00000000-0005-0000-0000-0000F27D0000}"/>
    <cellStyle name="Normal 26 3 3 5 2 2" xfId="57388" xr:uid="{00000000-0005-0000-0000-0000F37D0000}"/>
    <cellStyle name="Normal 26 3 3 5 3" xfId="44791" xr:uid="{00000000-0005-0000-0000-0000F47D0000}"/>
    <cellStyle name="Normal 26 3 3 5 4" xfId="34777" xr:uid="{00000000-0005-0000-0000-0000F57D0000}"/>
    <cellStyle name="Normal 26 3 3 6" xfId="11345" xr:uid="{00000000-0005-0000-0000-0000F67D0000}"/>
    <cellStyle name="Normal 26 3 3 6 2" xfId="23948" xr:uid="{00000000-0005-0000-0000-0000F77D0000}"/>
    <cellStyle name="Normal 26 3 3 6 2 2" xfId="59164" xr:uid="{00000000-0005-0000-0000-0000F87D0000}"/>
    <cellStyle name="Normal 26 3 3 6 3" xfId="46567" xr:uid="{00000000-0005-0000-0000-0000F97D0000}"/>
    <cellStyle name="Normal 26 3 3 6 4" xfId="36553" xr:uid="{00000000-0005-0000-0000-0000FA7D0000}"/>
    <cellStyle name="Normal 26 3 3 7" xfId="15712" xr:uid="{00000000-0005-0000-0000-0000FB7D0000}"/>
    <cellStyle name="Normal 26 3 3 7 2" xfId="50928" xr:uid="{00000000-0005-0000-0000-0000FC7D0000}"/>
    <cellStyle name="Normal 26 3 3 7 3" xfId="28317" xr:uid="{00000000-0005-0000-0000-0000FD7D0000}"/>
    <cellStyle name="Normal 26 3 3 8" xfId="12803" xr:uid="{00000000-0005-0000-0000-0000FE7D0000}"/>
    <cellStyle name="Normal 26 3 3 8 2" xfId="48021" xr:uid="{00000000-0005-0000-0000-0000FF7D0000}"/>
    <cellStyle name="Normal 26 3 3 9" xfId="38331" xr:uid="{00000000-0005-0000-0000-0000007E0000}"/>
    <cellStyle name="Normal 26 3 4" xfId="2866" xr:uid="{00000000-0005-0000-0000-0000017E0000}"/>
    <cellStyle name="Normal 26 3 4 10" xfId="25251" xr:uid="{00000000-0005-0000-0000-0000027E0000}"/>
    <cellStyle name="Normal 26 3 4 11" xfId="60786" xr:uid="{00000000-0005-0000-0000-0000037E0000}"/>
    <cellStyle name="Normal 26 3 4 2" xfId="4683" xr:uid="{00000000-0005-0000-0000-0000047E0000}"/>
    <cellStyle name="Normal 26 3 4 2 2" xfId="17329" xr:uid="{00000000-0005-0000-0000-0000057E0000}"/>
    <cellStyle name="Normal 26 3 4 2 2 2" xfId="52545" xr:uid="{00000000-0005-0000-0000-0000067E0000}"/>
    <cellStyle name="Normal 26 3 4 2 2 3" xfId="29934" xr:uid="{00000000-0005-0000-0000-0000077E0000}"/>
    <cellStyle name="Normal 26 3 4 2 3" xfId="13775" xr:uid="{00000000-0005-0000-0000-0000087E0000}"/>
    <cellStyle name="Normal 26 3 4 2 3 2" xfId="48993" xr:uid="{00000000-0005-0000-0000-0000097E0000}"/>
    <cellStyle name="Normal 26 3 4 2 4" xfId="39948" xr:uid="{00000000-0005-0000-0000-00000A7E0000}"/>
    <cellStyle name="Normal 26 3 4 2 5" xfId="26382" xr:uid="{00000000-0005-0000-0000-00000B7E0000}"/>
    <cellStyle name="Normal 26 3 4 3" xfId="6153" xr:uid="{00000000-0005-0000-0000-00000C7E0000}"/>
    <cellStyle name="Normal 26 3 4 3 2" xfId="18783" xr:uid="{00000000-0005-0000-0000-00000D7E0000}"/>
    <cellStyle name="Normal 26 3 4 3 2 2" xfId="53999" xr:uid="{00000000-0005-0000-0000-00000E7E0000}"/>
    <cellStyle name="Normal 26 3 4 3 3" xfId="41402" xr:uid="{00000000-0005-0000-0000-00000F7E0000}"/>
    <cellStyle name="Normal 26 3 4 3 4" xfId="31388" xr:uid="{00000000-0005-0000-0000-0000107E0000}"/>
    <cellStyle name="Normal 26 3 4 4" xfId="7612" xr:uid="{00000000-0005-0000-0000-0000117E0000}"/>
    <cellStyle name="Normal 26 3 4 4 2" xfId="20237" xr:uid="{00000000-0005-0000-0000-0000127E0000}"/>
    <cellStyle name="Normal 26 3 4 4 2 2" xfId="55453" xr:uid="{00000000-0005-0000-0000-0000137E0000}"/>
    <cellStyle name="Normal 26 3 4 4 3" xfId="42856" xr:uid="{00000000-0005-0000-0000-0000147E0000}"/>
    <cellStyle name="Normal 26 3 4 4 4" xfId="32842" xr:uid="{00000000-0005-0000-0000-0000157E0000}"/>
    <cellStyle name="Normal 26 3 4 5" xfId="9393" xr:uid="{00000000-0005-0000-0000-0000167E0000}"/>
    <cellStyle name="Normal 26 3 4 5 2" xfId="22013" xr:uid="{00000000-0005-0000-0000-0000177E0000}"/>
    <cellStyle name="Normal 26 3 4 5 2 2" xfId="57229" xr:uid="{00000000-0005-0000-0000-0000187E0000}"/>
    <cellStyle name="Normal 26 3 4 5 3" xfId="44632" xr:uid="{00000000-0005-0000-0000-0000197E0000}"/>
    <cellStyle name="Normal 26 3 4 5 4" xfId="34618" xr:uid="{00000000-0005-0000-0000-00001A7E0000}"/>
    <cellStyle name="Normal 26 3 4 6" xfId="11186" xr:uid="{00000000-0005-0000-0000-00001B7E0000}"/>
    <cellStyle name="Normal 26 3 4 6 2" xfId="23789" xr:uid="{00000000-0005-0000-0000-00001C7E0000}"/>
    <cellStyle name="Normal 26 3 4 6 2 2" xfId="59005" xr:uid="{00000000-0005-0000-0000-00001D7E0000}"/>
    <cellStyle name="Normal 26 3 4 6 3" xfId="46408" xr:uid="{00000000-0005-0000-0000-00001E7E0000}"/>
    <cellStyle name="Normal 26 3 4 6 4" xfId="36394" xr:uid="{00000000-0005-0000-0000-00001F7E0000}"/>
    <cellStyle name="Normal 26 3 4 7" xfId="15553" xr:uid="{00000000-0005-0000-0000-0000207E0000}"/>
    <cellStyle name="Normal 26 3 4 7 2" xfId="50769" xr:uid="{00000000-0005-0000-0000-0000217E0000}"/>
    <cellStyle name="Normal 26 3 4 7 3" xfId="28158" xr:uid="{00000000-0005-0000-0000-0000227E0000}"/>
    <cellStyle name="Normal 26 3 4 8" xfId="12644" xr:uid="{00000000-0005-0000-0000-0000237E0000}"/>
    <cellStyle name="Normal 26 3 4 8 2" xfId="47862" xr:uid="{00000000-0005-0000-0000-0000247E0000}"/>
    <cellStyle name="Normal 26 3 4 9" xfId="38172" xr:uid="{00000000-0005-0000-0000-0000257E0000}"/>
    <cellStyle name="Normal 26 3 5" xfId="3374" xr:uid="{00000000-0005-0000-0000-0000267E0000}"/>
    <cellStyle name="Normal 26 3 5 10" xfId="26869" xr:uid="{00000000-0005-0000-0000-0000277E0000}"/>
    <cellStyle name="Normal 26 3 5 11" xfId="61273" xr:uid="{00000000-0005-0000-0000-0000287E0000}"/>
    <cellStyle name="Normal 26 3 5 2" xfId="5170" xr:uid="{00000000-0005-0000-0000-0000297E0000}"/>
    <cellStyle name="Normal 26 3 5 2 2" xfId="17816" xr:uid="{00000000-0005-0000-0000-00002A7E0000}"/>
    <cellStyle name="Normal 26 3 5 2 2 2" xfId="53032" xr:uid="{00000000-0005-0000-0000-00002B7E0000}"/>
    <cellStyle name="Normal 26 3 5 2 3" xfId="40435" xr:uid="{00000000-0005-0000-0000-00002C7E0000}"/>
    <cellStyle name="Normal 26 3 5 2 4" xfId="30421" xr:uid="{00000000-0005-0000-0000-00002D7E0000}"/>
    <cellStyle name="Normal 26 3 5 3" xfId="6640" xr:uid="{00000000-0005-0000-0000-00002E7E0000}"/>
    <cellStyle name="Normal 26 3 5 3 2" xfId="19270" xr:uid="{00000000-0005-0000-0000-00002F7E0000}"/>
    <cellStyle name="Normal 26 3 5 3 2 2" xfId="54486" xr:uid="{00000000-0005-0000-0000-0000307E0000}"/>
    <cellStyle name="Normal 26 3 5 3 3" xfId="41889" xr:uid="{00000000-0005-0000-0000-0000317E0000}"/>
    <cellStyle name="Normal 26 3 5 3 4" xfId="31875" xr:uid="{00000000-0005-0000-0000-0000327E0000}"/>
    <cellStyle name="Normal 26 3 5 4" xfId="8099" xr:uid="{00000000-0005-0000-0000-0000337E0000}"/>
    <cellStyle name="Normal 26 3 5 4 2" xfId="20724" xr:uid="{00000000-0005-0000-0000-0000347E0000}"/>
    <cellStyle name="Normal 26 3 5 4 2 2" xfId="55940" xr:uid="{00000000-0005-0000-0000-0000357E0000}"/>
    <cellStyle name="Normal 26 3 5 4 3" xfId="43343" xr:uid="{00000000-0005-0000-0000-0000367E0000}"/>
    <cellStyle name="Normal 26 3 5 4 4" xfId="33329" xr:uid="{00000000-0005-0000-0000-0000377E0000}"/>
    <cellStyle name="Normal 26 3 5 5" xfId="9880" xr:uid="{00000000-0005-0000-0000-0000387E0000}"/>
    <cellStyle name="Normal 26 3 5 5 2" xfId="22500" xr:uid="{00000000-0005-0000-0000-0000397E0000}"/>
    <cellStyle name="Normal 26 3 5 5 2 2" xfId="57716" xr:uid="{00000000-0005-0000-0000-00003A7E0000}"/>
    <cellStyle name="Normal 26 3 5 5 3" xfId="45119" xr:uid="{00000000-0005-0000-0000-00003B7E0000}"/>
    <cellStyle name="Normal 26 3 5 5 4" xfId="35105" xr:uid="{00000000-0005-0000-0000-00003C7E0000}"/>
    <cellStyle name="Normal 26 3 5 6" xfId="11673" xr:uid="{00000000-0005-0000-0000-00003D7E0000}"/>
    <cellStyle name="Normal 26 3 5 6 2" xfId="24276" xr:uid="{00000000-0005-0000-0000-00003E7E0000}"/>
    <cellStyle name="Normal 26 3 5 6 2 2" xfId="59492" xr:uid="{00000000-0005-0000-0000-00003F7E0000}"/>
    <cellStyle name="Normal 26 3 5 6 3" xfId="46895" xr:uid="{00000000-0005-0000-0000-0000407E0000}"/>
    <cellStyle name="Normal 26 3 5 6 4" xfId="36881" xr:uid="{00000000-0005-0000-0000-0000417E0000}"/>
    <cellStyle name="Normal 26 3 5 7" xfId="16040" xr:uid="{00000000-0005-0000-0000-0000427E0000}"/>
    <cellStyle name="Normal 26 3 5 7 2" xfId="51256" xr:uid="{00000000-0005-0000-0000-0000437E0000}"/>
    <cellStyle name="Normal 26 3 5 7 3" xfId="28645" xr:uid="{00000000-0005-0000-0000-0000447E0000}"/>
    <cellStyle name="Normal 26 3 5 8" xfId="14262" xr:uid="{00000000-0005-0000-0000-0000457E0000}"/>
    <cellStyle name="Normal 26 3 5 8 2" xfId="49480" xr:uid="{00000000-0005-0000-0000-0000467E0000}"/>
    <cellStyle name="Normal 26 3 5 9" xfId="38659" xr:uid="{00000000-0005-0000-0000-0000477E0000}"/>
    <cellStyle name="Normal 26 3 6" xfId="2535" xr:uid="{00000000-0005-0000-0000-0000487E0000}"/>
    <cellStyle name="Normal 26 3 6 10" xfId="26060" xr:uid="{00000000-0005-0000-0000-0000497E0000}"/>
    <cellStyle name="Normal 26 3 6 11" xfId="60464" xr:uid="{00000000-0005-0000-0000-00004A7E0000}"/>
    <cellStyle name="Normal 26 3 6 2" xfId="4361" xr:uid="{00000000-0005-0000-0000-00004B7E0000}"/>
    <cellStyle name="Normal 26 3 6 2 2" xfId="17007" xr:uid="{00000000-0005-0000-0000-00004C7E0000}"/>
    <cellStyle name="Normal 26 3 6 2 2 2" xfId="52223" xr:uid="{00000000-0005-0000-0000-00004D7E0000}"/>
    <cellStyle name="Normal 26 3 6 2 3" xfId="39626" xr:uid="{00000000-0005-0000-0000-00004E7E0000}"/>
    <cellStyle name="Normal 26 3 6 2 4" xfId="29612" xr:uid="{00000000-0005-0000-0000-00004F7E0000}"/>
    <cellStyle name="Normal 26 3 6 3" xfId="5831" xr:uid="{00000000-0005-0000-0000-0000507E0000}"/>
    <cellStyle name="Normal 26 3 6 3 2" xfId="18461" xr:uid="{00000000-0005-0000-0000-0000517E0000}"/>
    <cellStyle name="Normal 26 3 6 3 2 2" xfId="53677" xr:uid="{00000000-0005-0000-0000-0000527E0000}"/>
    <cellStyle name="Normal 26 3 6 3 3" xfId="41080" xr:uid="{00000000-0005-0000-0000-0000537E0000}"/>
    <cellStyle name="Normal 26 3 6 3 4" xfId="31066" xr:uid="{00000000-0005-0000-0000-0000547E0000}"/>
    <cellStyle name="Normal 26 3 6 4" xfId="7290" xr:uid="{00000000-0005-0000-0000-0000557E0000}"/>
    <cellStyle name="Normal 26 3 6 4 2" xfId="19915" xr:uid="{00000000-0005-0000-0000-0000567E0000}"/>
    <cellStyle name="Normal 26 3 6 4 2 2" xfId="55131" xr:uid="{00000000-0005-0000-0000-0000577E0000}"/>
    <cellStyle name="Normal 26 3 6 4 3" xfId="42534" xr:uid="{00000000-0005-0000-0000-0000587E0000}"/>
    <cellStyle name="Normal 26 3 6 4 4" xfId="32520" xr:uid="{00000000-0005-0000-0000-0000597E0000}"/>
    <cellStyle name="Normal 26 3 6 5" xfId="9071" xr:uid="{00000000-0005-0000-0000-00005A7E0000}"/>
    <cellStyle name="Normal 26 3 6 5 2" xfId="21691" xr:uid="{00000000-0005-0000-0000-00005B7E0000}"/>
    <cellStyle name="Normal 26 3 6 5 2 2" xfId="56907" xr:uid="{00000000-0005-0000-0000-00005C7E0000}"/>
    <cellStyle name="Normal 26 3 6 5 3" xfId="44310" xr:uid="{00000000-0005-0000-0000-00005D7E0000}"/>
    <cellStyle name="Normal 26 3 6 5 4" xfId="34296" xr:uid="{00000000-0005-0000-0000-00005E7E0000}"/>
    <cellStyle name="Normal 26 3 6 6" xfId="10864" xr:uid="{00000000-0005-0000-0000-00005F7E0000}"/>
    <cellStyle name="Normal 26 3 6 6 2" xfId="23467" xr:uid="{00000000-0005-0000-0000-0000607E0000}"/>
    <cellStyle name="Normal 26 3 6 6 2 2" xfId="58683" xr:uid="{00000000-0005-0000-0000-0000617E0000}"/>
    <cellStyle name="Normal 26 3 6 6 3" xfId="46086" xr:uid="{00000000-0005-0000-0000-0000627E0000}"/>
    <cellStyle name="Normal 26 3 6 6 4" xfId="36072" xr:uid="{00000000-0005-0000-0000-0000637E0000}"/>
    <cellStyle name="Normal 26 3 6 7" xfId="15231" xr:uid="{00000000-0005-0000-0000-0000647E0000}"/>
    <cellStyle name="Normal 26 3 6 7 2" xfId="50447" xr:uid="{00000000-0005-0000-0000-0000657E0000}"/>
    <cellStyle name="Normal 26 3 6 7 3" xfId="27836" xr:uid="{00000000-0005-0000-0000-0000667E0000}"/>
    <cellStyle name="Normal 26 3 6 8" xfId="13453" xr:uid="{00000000-0005-0000-0000-0000677E0000}"/>
    <cellStyle name="Normal 26 3 6 8 2" xfId="48671" xr:uid="{00000000-0005-0000-0000-0000687E0000}"/>
    <cellStyle name="Normal 26 3 6 9" xfId="37850" xr:uid="{00000000-0005-0000-0000-0000697E0000}"/>
    <cellStyle name="Normal 26 3 7" xfId="3698" xr:uid="{00000000-0005-0000-0000-00006A7E0000}"/>
    <cellStyle name="Normal 26 3 7 2" xfId="8422" xr:uid="{00000000-0005-0000-0000-00006B7E0000}"/>
    <cellStyle name="Normal 26 3 7 2 2" xfId="21047" xr:uid="{00000000-0005-0000-0000-00006C7E0000}"/>
    <cellStyle name="Normal 26 3 7 2 2 2" xfId="56263" xr:uid="{00000000-0005-0000-0000-00006D7E0000}"/>
    <cellStyle name="Normal 26 3 7 2 3" xfId="43666" xr:uid="{00000000-0005-0000-0000-00006E7E0000}"/>
    <cellStyle name="Normal 26 3 7 2 4" xfId="33652" xr:uid="{00000000-0005-0000-0000-00006F7E0000}"/>
    <cellStyle name="Normal 26 3 7 3" xfId="10203" xr:uid="{00000000-0005-0000-0000-0000707E0000}"/>
    <cellStyle name="Normal 26 3 7 3 2" xfId="22823" xr:uid="{00000000-0005-0000-0000-0000717E0000}"/>
    <cellStyle name="Normal 26 3 7 3 2 2" xfId="58039" xr:uid="{00000000-0005-0000-0000-0000727E0000}"/>
    <cellStyle name="Normal 26 3 7 3 3" xfId="45442" xr:uid="{00000000-0005-0000-0000-0000737E0000}"/>
    <cellStyle name="Normal 26 3 7 3 4" xfId="35428" xr:uid="{00000000-0005-0000-0000-0000747E0000}"/>
    <cellStyle name="Normal 26 3 7 4" xfId="11998" xr:uid="{00000000-0005-0000-0000-0000757E0000}"/>
    <cellStyle name="Normal 26 3 7 4 2" xfId="24599" xr:uid="{00000000-0005-0000-0000-0000767E0000}"/>
    <cellStyle name="Normal 26 3 7 4 2 2" xfId="59815" xr:uid="{00000000-0005-0000-0000-0000777E0000}"/>
    <cellStyle name="Normal 26 3 7 4 3" xfId="47218" xr:uid="{00000000-0005-0000-0000-0000787E0000}"/>
    <cellStyle name="Normal 26 3 7 4 4" xfId="37204" xr:uid="{00000000-0005-0000-0000-0000797E0000}"/>
    <cellStyle name="Normal 26 3 7 5" xfId="16363" xr:uid="{00000000-0005-0000-0000-00007A7E0000}"/>
    <cellStyle name="Normal 26 3 7 5 2" xfId="51579" xr:uid="{00000000-0005-0000-0000-00007B7E0000}"/>
    <cellStyle name="Normal 26 3 7 5 3" xfId="28968" xr:uid="{00000000-0005-0000-0000-00007C7E0000}"/>
    <cellStyle name="Normal 26 3 7 6" xfId="14585" xr:uid="{00000000-0005-0000-0000-00007D7E0000}"/>
    <cellStyle name="Normal 26 3 7 6 2" xfId="49803" xr:uid="{00000000-0005-0000-0000-00007E7E0000}"/>
    <cellStyle name="Normal 26 3 7 7" xfId="38982" xr:uid="{00000000-0005-0000-0000-00007F7E0000}"/>
    <cellStyle name="Normal 26 3 7 8" xfId="27192" xr:uid="{00000000-0005-0000-0000-0000807E0000}"/>
    <cellStyle name="Normal 26 3 8" xfId="4034" xr:uid="{00000000-0005-0000-0000-0000817E0000}"/>
    <cellStyle name="Normal 26 3 8 2" xfId="16685" xr:uid="{00000000-0005-0000-0000-0000827E0000}"/>
    <cellStyle name="Normal 26 3 8 2 2" xfId="51901" xr:uid="{00000000-0005-0000-0000-0000837E0000}"/>
    <cellStyle name="Normal 26 3 8 2 3" xfId="29290" xr:uid="{00000000-0005-0000-0000-0000847E0000}"/>
    <cellStyle name="Normal 26 3 8 3" xfId="13131" xr:uid="{00000000-0005-0000-0000-0000857E0000}"/>
    <cellStyle name="Normal 26 3 8 3 2" xfId="48349" xr:uid="{00000000-0005-0000-0000-0000867E0000}"/>
    <cellStyle name="Normal 26 3 8 4" xfId="39304" xr:uid="{00000000-0005-0000-0000-0000877E0000}"/>
    <cellStyle name="Normal 26 3 8 5" xfId="25738" xr:uid="{00000000-0005-0000-0000-0000887E0000}"/>
    <cellStyle name="Normal 26 3 9" xfId="5509" xr:uid="{00000000-0005-0000-0000-0000897E0000}"/>
    <cellStyle name="Normal 26 3 9 2" xfId="18139" xr:uid="{00000000-0005-0000-0000-00008A7E0000}"/>
    <cellStyle name="Normal 26 3 9 2 2" xfId="53355" xr:uid="{00000000-0005-0000-0000-00008B7E0000}"/>
    <cellStyle name="Normal 26 3 9 3" xfId="40758" xr:uid="{00000000-0005-0000-0000-00008C7E0000}"/>
    <cellStyle name="Normal 26 3 9 4" xfId="30744" xr:uid="{00000000-0005-0000-0000-00008D7E0000}"/>
    <cellStyle name="Normal 26 4" xfId="1238" xr:uid="{00000000-0005-0000-0000-00008E7E0000}"/>
    <cellStyle name="Normal 26 4 10" xfId="10624" xr:uid="{00000000-0005-0000-0000-00008F7E0000}"/>
    <cellStyle name="Normal 26 4 10 2" xfId="23235" xr:uid="{00000000-0005-0000-0000-0000907E0000}"/>
    <cellStyle name="Normal 26 4 10 2 2" xfId="58451" xr:uid="{00000000-0005-0000-0000-0000917E0000}"/>
    <cellStyle name="Normal 26 4 10 3" xfId="45854" xr:uid="{00000000-0005-0000-0000-0000927E0000}"/>
    <cellStyle name="Normal 26 4 10 4" xfId="35840" xr:uid="{00000000-0005-0000-0000-0000937E0000}"/>
    <cellStyle name="Normal 26 4 11" xfId="14989" xr:uid="{00000000-0005-0000-0000-0000947E0000}"/>
    <cellStyle name="Normal 26 4 11 2" xfId="50205" xr:uid="{00000000-0005-0000-0000-0000957E0000}"/>
    <cellStyle name="Normal 26 4 11 3" xfId="27594" xr:uid="{00000000-0005-0000-0000-0000967E0000}"/>
    <cellStyle name="Normal 26 4 12" xfId="12402" xr:uid="{00000000-0005-0000-0000-0000977E0000}"/>
    <cellStyle name="Normal 26 4 12 2" xfId="47620" xr:uid="{00000000-0005-0000-0000-0000987E0000}"/>
    <cellStyle name="Normal 26 4 13" xfId="37608" xr:uid="{00000000-0005-0000-0000-0000997E0000}"/>
    <cellStyle name="Normal 26 4 14" xfId="25009" xr:uid="{00000000-0005-0000-0000-00009A7E0000}"/>
    <cellStyle name="Normal 26 4 15" xfId="60222" xr:uid="{00000000-0005-0000-0000-00009B7E0000}"/>
    <cellStyle name="Normal 26 4 2" xfId="3125" xr:uid="{00000000-0005-0000-0000-00009C7E0000}"/>
    <cellStyle name="Normal 26 4 2 10" xfId="25493" xr:uid="{00000000-0005-0000-0000-00009D7E0000}"/>
    <cellStyle name="Normal 26 4 2 11" xfId="61028" xr:uid="{00000000-0005-0000-0000-00009E7E0000}"/>
    <cellStyle name="Normal 26 4 2 2" xfId="4925" xr:uid="{00000000-0005-0000-0000-00009F7E0000}"/>
    <cellStyle name="Normal 26 4 2 2 2" xfId="17571" xr:uid="{00000000-0005-0000-0000-0000A07E0000}"/>
    <cellStyle name="Normal 26 4 2 2 2 2" xfId="52787" xr:uid="{00000000-0005-0000-0000-0000A17E0000}"/>
    <cellStyle name="Normal 26 4 2 2 2 3" xfId="30176" xr:uid="{00000000-0005-0000-0000-0000A27E0000}"/>
    <cellStyle name="Normal 26 4 2 2 3" xfId="14017" xr:uid="{00000000-0005-0000-0000-0000A37E0000}"/>
    <cellStyle name="Normal 26 4 2 2 3 2" xfId="49235" xr:uid="{00000000-0005-0000-0000-0000A47E0000}"/>
    <cellStyle name="Normal 26 4 2 2 4" xfId="40190" xr:uid="{00000000-0005-0000-0000-0000A57E0000}"/>
    <cellStyle name="Normal 26 4 2 2 5" xfId="26624" xr:uid="{00000000-0005-0000-0000-0000A67E0000}"/>
    <cellStyle name="Normal 26 4 2 3" xfId="6395" xr:uid="{00000000-0005-0000-0000-0000A77E0000}"/>
    <cellStyle name="Normal 26 4 2 3 2" xfId="19025" xr:uid="{00000000-0005-0000-0000-0000A87E0000}"/>
    <cellStyle name="Normal 26 4 2 3 2 2" xfId="54241" xr:uid="{00000000-0005-0000-0000-0000A97E0000}"/>
    <cellStyle name="Normal 26 4 2 3 3" xfId="41644" xr:uid="{00000000-0005-0000-0000-0000AA7E0000}"/>
    <cellStyle name="Normal 26 4 2 3 4" xfId="31630" xr:uid="{00000000-0005-0000-0000-0000AB7E0000}"/>
    <cellStyle name="Normal 26 4 2 4" xfId="7854" xr:uid="{00000000-0005-0000-0000-0000AC7E0000}"/>
    <cellStyle name="Normal 26 4 2 4 2" xfId="20479" xr:uid="{00000000-0005-0000-0000-0000AD7E0000}"/>
    <cellStyle name="Normal 26 4 2 4 2 2" xfId="55695" xr:uid="{00000000-0005-0000-0000-0000AE7E0000}"/>
    <cellStyle name="Normal 26 4 2 4 3" xfId="43098" xr:uid="{00000000-0005-0000-0000-0000AF7E0000}"/>
    <cellStyle name="Normal 26 4 2 4 4" xfId="33084" xr:uid="{00000000-0005-0000-0000-0000B07E0000}"/>
    <cellStyle name="Normal 26 4 2 5" xfId="9635" xr:uid="{00000000-0005-0000-0000-0000B17E0000}"/>
    <cellStyle name="Normal 26 4 2 5 2" xfId="22255" xr:uid="{00000000-0005-0000-0000-0000B27E0000}"/>
    <cellStyle name="Normal 26 4 2 5 2 2" xfId="57471" xr:uid="{00000000-0005-0000-0000-0000B37E0000}"/>
    <cellStyle name="Normal 26 4 2 5 3" xfId="44874" xr:uid="{00000000-0005-0000-0000-0000B47E0000}"/>
    <cellStyle name="Normal 26 4 2 5 4" xfId="34860" xr:uid="{00000000-0005-0000-0000-0000B57E0000}"/>
    <cellStyle name="Normal 26 4 2 6" xfId="11428" xr:uid="{00000000-0005-0000-0000-0000B67E0000}"/>
    <cellStyle name="Normal 26 4 2 6 2" xfId="24031" xr:uid="{00000000-0005-0000-0000-0000B77E0000}"/>
    <cellStyle name="Normal 26 4 2 6 2 2" xfId="59247" xr:uid="{00000000-0005-0000-0000-0000B87E0000}"/>
    <cellStyle name="Normal 26 4 2 6 3" xfId="46650" xr:uid="{00000000-0005-0000-0000-0000B97E0000}"/>
    <cellStyle name="Normal 26 4 2 6 4" xfId="36636" xr:uid="{00000000-0005-0000-0000-0000BA7E0000}"/>
    <cellStyle name="Normal 26 4 2 7" xfId="15795" xr:uid="{00000000-0005-0000-0000-0000BB7E0000}"/>
    <cellStyle name="Normal 26 4 2 7 2" xfId="51011" xr:uid="{00000000-0005-0000-0000-0000BC7E0000}"/>
    <cellStyle name="Normal 26 4 2 7 3" xfId="28400" xr:uid="{00000000-0005-0000-0000-0000BD7E0000}"/>
    <cellStyle name="Normal 26 4 2 8" xfId="12886" xr:uid="{00000000-0005-0000-0000-0000BE7E0000}"/>
    <cellStyle name="Normal 26 4 2 8 2" xfId="48104" xr:uid="{00000000-0005-0000-0000-0000BF7E0000}"/>
    <cellStyle name="Normal 26 4 2 9" xfId="38414" xr:uid="{00000000-0005-0000-0000-0000C07E0000}"/>
    <cellStyle name="Normal 26 4 3" xfId="3454" xr:uid="{00000000-0005-0000-0000-0000C17E0000}"/>
    <cellStyle name="Normal 26 4 3 10" xfId="26949" xr:uid="{00000000-0005-0000-0000-0000C27E0000}"/>
    <cellStyle name="Normal 26 4 3 11" xfId="61353" xr:uid="{00000000-0005-0000-0000-0000C37E0000}"/>
    <cellStyle name="Normal 26 4 3 2" xfId="5250" xr:uid="{00000000-0005-0000-0000-0000C47E0000}"/>
    <cellStyle name="Normal 26 4 3 2 2" xfId="17896" xr:uid="{00000000-0005-0000-0000-0000C57E0000}"/>
    <cellStyle name="Normal 26 4 3 2 2 2" xfId="53112" xr:uid="{00000000-0005-0000-0000-0000C67E0000}"/>
    <cellStyle name="Normal 26 4 3 2 3" xfId="40515" xr:uid="{00000000-0005-0000-0000-0000C77E0000}"/>
    <cellStyle name="Normal 26 4 3 2 4" xfId="30501" xr:uid="{00000000-0005-0000-0000-0000C87E0000}"/>
    <cellStyle name="Normal 26 4 3 3" xfId="6720" xr:uid="{00000000-0005-0000-0000-0000C97E0000}"/>
    <cellStyle name="Normal 26 4 3 3 2" xfId="19350" xr:uid="{00000000-0005-0000-0000-0000CA7E0000}"/>
    <cellStyle name="Normal 26 4 3 3 2 2" xfId="54566" xr:uid="{00000000-0005-0000-0000-0000CB7E0000}"/>
    <cellStyle name="Normal 26 4 3 3 3" xfId="41969" xr:uid="{00000000-0005-0000-0000-0000CC7E0000}"/>
    <cellStyle name="Normal 26 4 3 3 4" xfId="31955" xr:uid="{00000000-0005-0000-0000-0000CD7E0000}"/>
    <cellStyle name="Normal 26 4 3 4" xfId="8179" xr:uid="{00000000-0005-0000-0000-0000CE7E0000}"/>
    <cellStyle name="Normal 26 4 3 4 2" xfId="20804" xr:uid="{00000000-0005-0000-0000-0000CF7E0000}"/>
    <cellStyle name="Normal 26 4 3 4 2 2" xfId="56020" xr:uid="{00000000-0005-0000-0000-0000D07E0000}"/>
    <cellStyle name="Normal 26 4 3 4 3" xfId="43423" xr:uid="{00000000-0005-0000-0000-0000D17E0000}"/>
    <cellStyle name="Normal 26 4 3 4 4" xfId="33409" xr:uid="{00000000-0005-0000-0000-0000D27E0000}"/>
    <cellStyle name="Normal 26 4 3 5" xfId="9960" xr:uid="{00000000-0005-0000-0000-0000D37E0000}"/>
    <cellStyle name="Normal 26 4 3 5 2" xfId="22580" xr:uid="{00000000-0005-0000-0000-0000D47E0000}"/>
    <cellStyle name="Normal 26 4 3 5 2 2" xfId="57796" xr:uid="{00000000-0005-0000-0000-0000D57E0000}"/>
    <cellStyle name="Normal 26 4 3 5 3" xfId="45199" xr:uid="{00000000-0005-0000-0000-0000D67E0000}"/>
    <cellStyle name="Normal 26 4 3 5 4" xfId="35185" xr:uid="{00000000-0005-0000-0000-0000D77E0000}"/>
    <cellStyle name="Normal 26 4 3 6" xfId="11753" xr:uid="{00000000-0005-0000-0000-0000D87E0000}"/>
    <cellStyle name="Normal 26 4 3 6 2" xfId="24356" xr:uid="{00000000-0005-0000-0000-0000D97E0000}"/>
    <cellStyle name="Normal 26 4 3 6 2 2" xfId="59572" xr:uid="{00000000-0005-0000-0000-0000DA7E0000}"/>
    <cellStyle name="Normal 26 4 3 6 3" xfId="46975" xr:uid="{00000000-0005-0000-0000-0000DB7E0000}"/>
    <cellStyle name="Normal 26 4 3 6 4" xfId="36961" xr:uid="{00000000-0005-0000-0000-0000DC7E0000}"/>
    <cellStyle name="Normal 26 4 3 7" xfId="16120" xr:uid="{00000000-0005-0000-0000-0000DD7E0000}"/>
    <cellStyle name="Normal 26 4 3 7 2" xfId="51336" xr:uid="{00000000-0005-0000-0000-0000DE7E0000}"/>
    <cellStyle name="Normal 26 4 3 7 3" xfId="28725" xr:uid="{00000000-0005-0000-0000-0000DF7E0000}"/>
    <cellStyle name="Normal 26 4 3 8" xfId="14342" xr:uid="{00000000-0005-0000-0000-0000E07E0000}"/>
    <cellStyle name="Normal 26 4 3 8 2" xfId="49560" xr:uid="{00000000-0005-0000-0000-0000E17E0000}"/>
    <cellStyle name="Normal 26 4 3 9" xfId="38739" xr:uid="{00000000-0005-0000-0000-0000E27E0000}"/>
    <cellStyle name="Normal 26 4 4" xfId="2616" xr:uid="{00000000-0005-0000-0000-0000E37E0000}"/>
    <cellStyle name="Normal 26 4 4 10" xfId="26140" xr:uid="{00000000-0005-0000-0000-0000E47E0000}"/>
    <cellStyle name="Normal 26 4 4 11" xfId="60544" xr:uid="{00000000-0005-0000-0000-0000E57E0000}"/>
    <cellStyle name="Normal 26 4 4 2" xfId="4441" xr:uid="{00000000-0005-0000-0000-0000E67E0000}"/>
    <cellStyle name="Normal 26 4 4 2 2" xfId="17087" xr:uid="{00000000-0005-0000-0000-0000E77E0000}"/>
    <cellStyle name="Normal 26 4 4 2 2 2" xfId="52303" xr:uid="{00000000-0005-0000-0000-0000E87E0000}"/>
    <cellStyle name="Normal 26 4 4 2 3" xfId="39706" xr:uid="{00000000-0005-0000-0000-0000E97E0000}"/>
    <cellStyle name="Normal 26 4 4 2 4" xfId="29692" xr:uid="{00000000-0005-0000-0000-0000EA7E0000}"/>
    <cellStyle name="Normal 26 4 4 3" xfId="5911" xr:uid="{00000000-0005-0000-0000-0000EB7E0000}"/>
    <cellStyle name="Normal 26 4 4 3 2" xfId="18541" xr:uid="{00000000-0005-0000-0000-0000EC7E0000}"/>
    <cellStyle name="Normal 26 4 4 3 2 2" xfId="53757" xr:uid="{00000000-0005-0000-0000-0000ED7E0000}"/>
    <cellStyle name="Normal 26 4 4 3 3" xfId="41160" xr:uid="{00000000-0005-0000-0000-0000EE7E0000}"/>
    <cellStyle name="Normal 26 4 4 3 4" xfId="31146" xr:uid="{00000000-0005-0000-0000-0000EF7E0000}"/>
    <cellStyle name="Normal 26 4 4 4" xfId="7370" xr:uid="{00000000-0005-0000-0000-0000F07E0000}"/>
    <cellStyle name="Normal 26 4 4 4 2" xfId="19995" xr:uid="{00000000-0005-0000-0000-0000F17E0000}"/>
    <cellStyle name="Normal 26 4 4 4 2 2" xfId="55211" xr:uid="{00000000-0005-0000-0000-0000F27E0000}"/>
    <cellStyle name="Normal 26 4 4 4 3" xfId="42614" xr:uid="{00000000-0005-0000-0000-0000F37E0000}"/>
    <cellStyle name="Normal 26 4 4 4 4" xfId="32600" xr:uid="{00000000-0005-0000-0000-0000F47E0000}"/>
    <cellStyle name="Normal 26 4 4 5" xfId="9151" xr:uid="{00000000-0005-0000-0000-0000F57E0000}"/>
    <cellStyle name="Normal 26 4 4 5 2" xfId="21771" xr:uid="{00000000-0005-0000-0000-0000F67E0000}"/>
    <cellStyle name="Normal 26 4 4 5 2 2" xfId="56987" xr:uid="{00000000-0005-0000-0000-0000F77E0000}"/>
    <cellStyle name="Normal 26 4 4 5 3" xfId="44390" xr:uid="{00000000-0005-0000-0000-0000F87E0000}"/>
    <cellStyle name="Normal 26 4 4 5 4" xfId="34376" xr:uid="{00000000-0005-0000-0000-0000F97E0000}"/>
    <cellStyle name="Normal 26 4 4 6" xfId="10944" xr:uid="{00000000-0005-0000-0000-0000FA7E0000}"/>
    <cellStyle name="Normal 26 4 4 6 2" xfId="23547" xr:uid="{00000000-0005-0000-0000-0000FB7E0000}"/>
    <cellStyle name="Normal 26 4 4 6 2 2" xfId="58763" xr:uid="{00000000-0005-0000-0000-0000FC7E0000}"/>
    <cellStyle name="Normal 26 4 4 6 3" xfId="46166" xr:uid="{00000000-0005-0000-0000-0000FD7E0000}"/>
    <cellStyle name="Normal 26 4 4 6 4" xfId="36152" xr:uid="{00000000-0005-0000-0000-0000FE7E0000}"/>
    <cellStyle name="Normal 26 4 4 7" xfId="15311" xr:uid="{00000000-0005-0000-0000-0000FF7E0000}"/>
    <cellStyle name="Normal 26 4 4 7 2" xfId="50527" xr:uid="{00000000-0005-0000-0000-0000007F0000}"/>
    <cellStyle name="Normal 26 4 4 7 3" xfId="27916" xr:uid="{00000000-0005-0000-0000-0000017F0000}"/>
    <cellStyle name="Normal 26 4 4 8" xfId="13533" xr:uid="{00000000-0005-0000-0000-0000027F0000}"/>
    <cellStyle name="Normal 26 4 4 8 2" xfId="48751" xr:uid="{00000000-0005-0000-0000-0000037F0000}"/>
    <cellStyle name="Normal 26 4 4 9" xfId="37930" xr:uid="{00000000-0005-0000-0000-0000047F0000}"/>
    <cellStyle name="Normal 26 4 5" xfId="3779" xr:uid="{00000000-0005-0000-0000-0000057F0000}"/>
    <cellStyle name="Normal 26 4 5 2" xfId="8502" xr:uid="{00000000-0005-0000-0000-0000067F0000}"/>
    <cellStyle name="Normal 26 4 5 2 2" xfId="21127" xr:uid="{00000000-0005-0000-0000-0000077F0000}"/>
    <cellStyle name="Normal 26 4 5 2 2 2" xfId="56343" xr:uid="{00000000-0005-0000-0000-0000087F0000}"/>
    <cellStyle name="Normal 26 4 5 2 3" xfId="43746" xr:uid="{00000000-0005-0000-0000-0000097F0000}"/>
    <cellStyle name="Normal 26 4 5 2 4" xfId="33732" xr:uid="{00000000-0005-0000-0000-00000A7F0000}"/>
    <cellStyle name="Normal 26 4 5 3" xfId="10283" xr:uid="{00000000-0005-0000-0000-00000B7F0000}"/>
    <cellStyle name="Normal 26 4 5 3 2" xfId="22903" xr:uid="{00000000-0005-0000-0000-00000C7F0000}"/>
    <cellStyle name="Normal 26 4 5 3 2 2" xfId="58119" xr:uid="{00000000-0005-0000-0000-00000D7F0000}"/>
    <cellStyle name="Normal 26 4 5 3 3" xfId="45522" xr:uid="{00000000-0005-0000-0000-00000E7F0000}"/>
    <cellStyle name="Normal 26 4 5 3 4" xfId="35508" xr:uid="{00000000-0005-0000-0000-00000F7F0000}"/>
    <cellStyle name="Normal 26 4 5 4" xfId="12078" xr:uid="{00000000-0005-0000-0000-0000107F0000}"/>
    <cellStyle name="Normal 26 4 5 4 2" xfId="24679" xr:uid="{00000000-0005-0000-0000-0000117F0000}"/>
    <cellStyle name="Normal 26 4 5 4 2 2" xfId="59895" xr:uid="{00000000-0005-0000-0000-0000127F0000}"/>
    <cellStyle name="Normal 26 4 5 4 3" xfId="47298" xr:uid="{00000000-0005-0000-0000-0000137F0000}"/>
    <cellStyle name="Normal 26 4 5 4 4" xfId="37284" xr:uid="{00000000-0005-0000-0000-0000147F0000}"/>
    <cellStyle name="Normal 26 4 5 5" xfId="16443" xr:uid="{00000000-0005-0000-0000-0000157F0000}"/>
    <cellStyle name="Normal 26 4 5 5 2" xfId="51659" xr:uid="{00000000-0005-0000-0000-0000167F0000}"/>
    <cellStyle name="Normal 26 4 5 5 3" xfId="29048" xr:uid="{00000000-0005-0000-0000-0000177F0000}"/>
    <cellStyle name="Normal 26 4 5 6" xfId="14665" xr:uid="{00000000-0005-0000-0000-0000187F0000}"/>
    <cellStyle name="Normal 26 4 5 6 2" xfId="49883" xr:uid="{00000000-0005-0000-0000-0000197F0000}"/>
    <cellStyle name="Normal 26 4 5 7" xfId="39062" xr:uid="{00000000-0005-0000-0000-00001A7F0000}"/>
    <cellStyle name="Normal 26 4 5 8" xfId="27272" xr:uid="{00000000-0005-0000-0000-00001B7F0000}"/>
    <cellStyle name="Normal 26 4 6" xfId="4119" xr:uid="{00000000-0005-0000-0000-00001C7F0000}"/>
    <cellStyle name="Normal 26 4 6 2" xfId="16765" xr:uid="{00000000-0005-0000-0000-00001D7F0000}"/>
    <cellStyle name="Normal 26 4 6 2 2" xfId="51981" xr:uid="{00000000-0005-0000-0000-00001E7F0000}"/>
    <cellStyle name="Normal 26 4 6 2 3" xfId="29370" xr:uid="{00000000-0005-0000-0000-00001F7F0000}"/>
    <cellStyle name="Normal 26 4 6 3" xfId="13211" xr:uid="{00000000-0005-0000-0000-0000207F0000}"/>
    <cellStyle name="Normal 26 4 6 3 2" xfId="48429" xr:uid="{00000000-0005-0000-0000-0000217F0000}"/>
    <cellStyle name="Normal 26 4 6 4" xfId="39384" xr:uid="{00000000-0005-0000-0000-0000227F0000}"/>
    <cellStyle name="Normal 26 4 6 5" xfId="25818" xr:uid="{00000000-0005-0000-0000-0000237F0000}"/>
    <cellStyle name="Normal 26 4 7" xfId="5589" xr:uid="{00000000-0005-0000-0000-0000247F0000}"/>
    <cellStyle name="Normal 26 4 7 2" xfId="18219" xr:uid="{00000000-0005-0000-0000-0000257F0000}"/>
    <cellStyle name="Normal 26 4 7 2 2" xfId="53435" xr:uid="{00000000-0005-0000-0000-0000267F0000}"/>
    <cellStyle name="Normal 26 4 7 3" xfId="40838" xr:uid="{00000000-0005-0000-0000-0000277F0000}"/>
    <cellStyle name="Normal 26 4 7 4" xfId="30824" xr:uid="{00000000-0005-0000-0000-0000287F0000}"/>
    <cellStyle name="Normal 26 4 8" xfId="7048" xr:uid="{00000000-0005-0000-0000-0000297F0000}"/>
    <cellStyle name="Normal 26 4 8 2" xfId="19673" xr:uid="{00000000-0005-0000-0000-00002A7F0000}"/>
    <cellStyle name="Normal 26 4 8 2 2" xfId="54889" xr:uid="{00000000-0005-0000-0000-00002B7F0000}"/>
    <cellStyle name="Normal 26 4 8 3" xfId="42292" xr:uid="{00000000-0005-0000-0000-00002C7F0000}"/>
    <cellStyle name="Normal 26 4 8 4" xfId="32278" xr:uid="{00000000-0005-0000-0000-00002D7F0000}"/>
    <cellStyle name="Normal 26 4 9" xfId="8829" xr:uid="{00000000-0005-0000-0000-00002E7F0000}"/>
    <cellStyle name="Normal 26 4 9 2" xfId="21449" xr:uid="{00000000-0005-0000-0000-00002F7F0000}"/>
    <cellStyle name="Normal 26 4 9 2 2" xfId="56665" xr:uid="{00000000-0005-0000-0000-0000307F0000}"/>
    <cellStyle name="Normal 26 4 9 3" xfId="44068" xr:uid="{00000000-0005-0000-0000-0000317F0000}"/>
    <cellStyle name="Normal 26 4 9 4" xfId="34054" xr:uid="{00000000-0005-0000-0000-0000327F0000}"/>
    <cellStyle name="Normal 26 5" xfId="2950" xr:uid="{00000000-0005-0000-0000-0000337F0000}"/>
    <cellStyle name="Normal 26 5 10" xfId="25331" xr:uid="{00000000-0005-0000-0000-0000347F0000}"/>
    <cellStyle name="Normal 26 5 11" xfId="60866" xr:uid="{00000000-0005-0000-0000-0000357F0000}"/>
    <cellStyle name="Normal 26 5 2" xfId="4763" xr:uid="{00000000-0005-0000-0000-0000367F0000}"/>
    <cellStyle name="Normal 26 5 2 2" xfId="17409" xr:uid="{00000000-0005-0000-0000-0000377F0000}"/>
    <cellStyle name="Normal 26 5 2 2 2" xfId="52625" xr:uid="{00000000-0005-0000-0000-0000387F0000}"/>
    <cellStyle name="Normal 26 5 2 2 3" xfId="30014" xr:uid="{00000000-0005-0000-0000-0000397F0000}"/>
    <cellStyle name="Normal 26 5 2 3" xfId="13855" xr:uid="{00000000-0005-0000-0000-00003A7F0000}"/>
    <cellStyle name="Normal 26 5 2 3 2" xfId="49073" xr:uid="{00000000-0005-0000-0000-00003B7F0000}"/>
    <cellStyle name="Normal 26 5 2 4" xfId="40028" xr:uid="{00000000-0005-0000-0000-00003C7F0000}"/>
    <cellStyle name="Normal 26 5 2 5" xfId="26462" xr:uid="{00000000-0005-0000-0000-00003D7F0000}"/>
    <cellStyle name="Normal 26 5 3" xfId="6233" xr:uid="{00000000-0005-0000-0000-00003E7F0000}"/>
    <cellStyle name="Normal 26 5 3 2" xfId="18863" xr:uid="{00000000-0005-0000-0000-00003F7F0000}"/>
    <cellStyle name="Normal 26 5 3 2 2" xfId="54079" xr:uid="{00000000-0005-0000-0000-0000407F0000}"/>
    <cellStyle name="Normal 26 5 3 3" xfId="41482" xr:uid="{00000000-0005-0000-0000-0000417F0000}"/>
    <cellStyle name="Normal 26 5 3 4" xfId="31468" xr:uid="{00000000-0005-0000-0000-0000427F0000}"/>
    <cellStyle name="Normal 26 5 4" xfId="7692" xr:uid="{00000000-0005-0000-0000-0000437F0000}"/>
    <cellStyle name="Normal 26 5 4 2" xfId="20317" xr:uid="{00000000-0005-0000-0000-0000447F0000}"/>
    <cellStyle name="Normal 26 5 4 2 2" xfId="55533" xr:uid="{00000000-0005-0000-0000-0000457F0000}"/>
    <cellStyle name="Normal 26 5 4 3" xfId="42936" xr:uid="{00000000-0005-0000-0000-0000467F0000}"/>
    <cellStyle name="Normal 26 5 4 4" xfId="32922" xr:uid="{00000000-0005-0000-0000-0000477F0000}"/>
    <cellStyle name="Normal 26 5 5" xfId="9473" xr:uid="{00000000-0005-0000-0000-0000487F0000}"/>
    <cellStyle name="Normal 26 5 5 2" xfId="22093" xr:uid="{00000000-0005-0000-0000-0000497F0000}"/>
    <cellStyle name="Normal 26 5 5 2 2" xfId="57309" xr:uid="{00000000-0005-0000-0000-00004A7F0000}"/>
    <cellStyle name="Normal 26 5 5 3" xfId="44712" xr:uid="{00000000-0005-0000-0000-00004B7F0000}"/>
    <cellStyle name="Normal 26 5 5 4" xfId="34698" xr:uid="{00000000-0005-0000-0000-00004C7F0000}"/>
    <cellStyle name="Normal 26 5 6" xfId="11266" xr:uid="{00000000-0005-0000-0000-00004D7F0000}"/>
    <cellStyle name="Normal 26 5 6 2" xfId="23869" xr:uid="{00000000-0005-0000-0000-00004E7F0000}"/>
    <cellStyle name="Normal 26 5 6 2 2" xfId="59085" xr:uid="{00000000-0005-0000-0000-00004F7F0000}"/>
    <cellStyle name="Normal 26 5 6 3" xfId="46488" xr:uid="{00000000-0005-0000-0000-0000507F0000}"/>
    <cellStyle name="Normal 26 5 6 4" xfId="36474" xr:uid="{00000000-0005-0000-0000-0000517F0000}"/>
    <cellStyle name="Normal 26 5 7" xfId="15633" xr:uid="{00000000-0005-0000-0000-0000527F0000}"/>
    <cellStyle name="Normal 26 5 7 2" xfId="50849" xr:uid="{00000000-0005-0000-0000-0000537F0000}"/>
    <cellStyle name="Normal 26 5 7 3" xfId="28238" xr:uid="{00000000-0005-0000-0000-0000547F0000}"/>
    <cellStyle name="Normal 26 5 8" xfId="12724" xr:uid="{00000000-0005-0000-0000-0000557F0000}"/>
    <cellStyle name="Normal 26 5 8 2" xfId="47942" xr:uid="{00000000-0005-0000-0000-0000567F0000}"/>
    <cellStyle name="Normal 26 5 9" xfId="38252" xr:uid="{00000000-0005-0000-0000-0000577F0000}"/>
    <cellStyle name="Normal 26 6" xfId="2788" xr:uid="{00000000-0005-0000-0000-0000587F0000}"/>
    <cellStyle name="Normal 26 6 10" xfId="25179" xr:uid="{00000000-0005-0000-0000-0000597F0000}"/>
    <cellStyle name="Normal 26 6 11" xfId="60714" xr:uid="{00000000-0005-0000-0000-00005A7F0000}"/>
    <cellStyle name="Normal 26 6 2" xfId="4611" xr:uid="{00000000-0005-0000-0000-00005B7F0000}"/>
    <cellStyle name="Normal 26 6 2 2" xfId="17257" xr:uid="{00000000-0005-0000-0000-00005C7F0000}"/>
    <cellStyle name="Normal 26 6 2 2 2" xfId="52473" xr:uid="{00000000-0005-0000-0000-00005D7F0000}"/>
    <cellStyle name="Normal 26 6 2 2 3" xfId="29862" xr:uid="{00000000-0005-0000-0000-00005E7F0000}"/>
    <cellStyle name="Normal 26 6 2 3" xfId="13703" xr:uid="{00000000-0005-0000-0000-00005F7F0000}"/>
    <cellStyle name="Normal 26 6 2 3 2" xfId="48921" xr:uid="{00000000-0005-0000-0000-0000607F0000}"/>
    <cellStyle name="Normal 26 6 2 4" xfId="39876" xr:uid="{00000000-0005-0000-0000-0000617F0000}"/>
    <cellStyle name="Normal 26 6 2 5" xfId="26310" xr:uid="{00000000-0005-0000-0000-0000627F0000}"/>
    <cellStyle name="Normal 26 6 3" xfId="6081" xr:uid="{00000000-0005-0000-0000-0000637F0000}"/>
    <cellStyle name="Normal 26 6 3 2" xfId="18711" xr:uid="{00000000-0005-0000-0000-0000647F0000}"/>
    <cellStyle name="Normal 26 6 3 2 2" xfId="53927" xr:uid="{00000000-0005-0000-0000-0000657F0000}"/>
    <cellStyle name="Normal 26 6 3 3" xfId="41330" xr:uid="{00000000-0005-0000-0000-0000667F0000}"/>
    <cellStyle name="Normal 26 6 3 4" xfId="31316" xr:uid="{00000000-0005-0000-0000-0000677F0000}"/>
    <cellStyle name="Normal 26 6 4" xfId="7540" xr:uid="{00000000-0005-0000-0000-0000687F0000}"/>
    <cellStyle name="Normal 26 6 4 2" xfId="20165" xr:uid="{00000000-0005-0000-0000-0000697F0000}"/>
    <cellStyle name="Normal 26 6 4 2 2" xfId="55381" xr:uid="{00000000-0005-0000-0000-00006A7F0000}"/>
    <cellStyle name="Normal 26 6 4 3" xfId="42784" xr:uid="{00000000-0005-0000-0000-00006B7F0000}"/>
    <cellStyle name="Normal 26 6 4 4" xfId="32770" xr:uid="{00000000-0005-0000-0000-00006C7F0000}"/>
    <cellStyle name="Normal 26 6 5" xfId="9321" xr:uid="{00000000-0005-0000-0000-00006D7F0000}"/>
    <cellStyle name="Normal 26 6 5 2" xfId="21941" xr:uid="{00000000-0005-0000-0000-00006E7F0000}"/>
    <cellStyle name="Normal 26 6 5 2 2" xfId="57157" xr:uid="{00000000-0005-0000-0000-00006F7F0000}"/>
    <cellStyle name="Normal 26 6 5 3" xfId="44560" xr:uid="{00000000-0005-0000-0000-0000707F0000}"/>
    <cellStyle name="Normal 26 6 5 4" xfId="34546" xr:uid="{00000000-0005-0000-0000-0000717F0000}"/>
    <cellStyle name="Normal 26 6 6" xfId="11114" xr:uid="{00000000-0005-0000-0000-0000727F0000}"/>
    <cellStyle name="Normal 26 6 6 2" xfId="23717" xr:uid="{00000000-0005-0000-0000-0000737F0000}"/>
    <cellStyle name="Normal 26 6 6 2 2" xfId="58933" xr:uid="{00000000-0005-0000-0000-0000747F0000}"/>
    <cellStyle name="Normal 26 6 6 3" xfId="46336" xr:uid="{00000000-0005-0000-0000-0000757F0000}"/>
    <cellStyle name="Normal 26 6 6 4" xfId="36322" xr:uid="{00000000-0005-0000-0000-0000767F0000}"/>
    <cellStyle name="Normal 26 6 7" xfId="15481" xr:uid="{00000000-0005-0000-0000-0000777F0000}"/>
    <cellStyle name="Normal 26 6 7 2" xfId="50697" xr:uid="{00000000-0005-0000-0000-0000787F0000}"/>
    <cellStyle name="Normal 26 6 7 3" xfId="28086" xr:uid="{00000000-0005-0000-0000-0000797F0000}"/>
    <cellStyle name="Normal 26 6 8" xfId="12572" xr:uid="{00000000-0005-0000-0000-00007A7F0000}"/>
    <cellStyle name="Normal 26 6 8 2" xfId="47790" xr:uid="{00000000-0005-0000-0000-00007B7F0000}"/>
    <cellStyle name="Normal 26 6 9" xfId="38100" xr:uid="{00000000-0005-0000-0000-00007C7F0000}"/>
    <cellStyle name="Normal 26 7" xfId="3302" xr:uid="{00000000-0005-0000-0000-00007D7F0000}"/>
    <cellStyle name="Normal 26 7 10" xfId="26797" xr:uid="{00000000-0005-0000-0000-00007E7F0000}"/>
    <cellStyle name="Normal 26 7 11" xfId="61201" xr:uid="{00000000-0005-0000-0000-00007F7F0000}"/>
    <cellStyle name="Normal 26 7 2" xfId="5098" xr:uid="{00000000-0005-0000-0000-0000807F0000}"/>
    <cellStyle name="Normal 26 7 2 2" xfId="17744" xr:uid="{00000000-0005-0000-0000-0000817F0000}"/>
    <cellStyle name="Normal 26 7 2 2 2" xfId="52960" xr:uid="{00000000-0005-0000-0000-0000827F0000}"/>
    <cellStyle name="Normal 26 7 2 3" xfId="40363" xr:uid="{00000000-0005-0000-0000-0000837F0000}"/>
    <cellStyle name="Normal 26 7 2 4" xfId="30349" xr:uid="{00000000-0005-0000-0000-0000847F0000}"/>
    <cellStyle name="Normal 26 7 3" xfId="6568" xr:uid="{00000000-0005-0000-0000-0000857F0000}"/>
    <cellStyle name="Normal 26 7 3 2" xfId="19198" xr:uid="{00000000-0005-0000-0000-0000867F0000}"/>
    <cellStyle name="Normal 26 7 3 2 2" xfId="54414" xr:uid="{00000000-0005-0000-0000-0000877F0000}"/>
    <cellStyle name="Normal 26 7 3 3" xfId="41817" xr:uid="{00000000-0005-0000-0000-0000887F0000}"/>
    <cellStyle name="Normal 26 7 3 4" xfId="31803" xr:uid="{00000000-0005-0000-0000-0000897F0000}"/>
    <cellStyle name="Normal 26 7 4" xfId="8027" xr:uid="{00000000-0005-0000-0000-00008A7F0000}"/>
    <cellStyle name="Normal 26 7 4 2" xfId="20652" xr:uid="{00000000-0005-0000-0000-00008B7F0000}"/>
    <cellStyle name="Normal 26 7 4 2 2" xfId="55868" xr:uid="{00000000-0005-0000-0000-00008C7F0000}"/>
    <cellStyle name="Normal 26 7 4 3" xfId="43271" xr:uid="{00000000-0005-0000-0000-00008D7F0000}"/>
    <cellStyle name="Normal 26 7 4 4" xfId="33257" xr:uid="{00000000-0005-0000-0000-00008E7F0000}"/>
    <cellStyle name="Normal 26 7 5" xfId="9808" xr:uid="{00000000-0005-0000-0000-00008F7F0000}"/>
    <cellStyle name="Normal 26 7 5 2" xfId="22428" xr:uid="{00000000-0005-0000-0000-0000907F0000}"/>
    <cellStyle name="Normal 26 7 5 2 2" xfId="57644" xr:uid="{00000000-0005-0000-0000-0000917F0000}"/>
    <cellStyle name="Normal 26 7 5 3" xfId="45047" xr:uid="{00000000-0005-0000-0000-0000927F0000}"/>
    <cellStyle name="Normal 26 7 5 4" xfId="35033" xr:uid="{00000000-0005-0000-0000-0000937F0000}"/>
    <cellStyle name="Normal 26 7 6" xfId="11601" xr:uid="{00000000-0005-0000-0000-0000947F0000}"/>
    <cellStyle name="Normal 26 7 6 2" xfId="24204" xr:uid="{00000000-0005-0000-0000-0000957F0000}"/>
    <cellStyle name="Normal 26 7 6 2 2" xfId="59420" xr:uid="{00000000-0005-0000-0000-0000967F0000}"/>
    <cellStyle name="Normal 26 7 6 3" xfId="46823" xr:uid="{00000000-0005-0000-0000-0000977F0000}"/>
    <cellStyle name="Normal 26 7 6 4" xfId="36809" xr:uid="{00000000-0005-0000-0000-0000987F0000}"/>
    <cellStyle name="Normal 26 7 7" xfId="15968" xr:uid="{00000000-0005-0000-0000-0000997F0000}"/>
    <cellStyle name="Normal 26 7 7 2" xfId="51184" xr:uid="{00000000-0005-0000-0000-00009A7F0000}"/>
    <cellStyle name="Normal 26 7 7 3" xfId="28573" xr:uid="{00000000-0005-0000-0000-00009B7F0000}"/>
    <cellStyle name="Normal 26 7 8" xfId="14190" xr:uid="{00000000-0005-0000-0000-00009C7F0000}"/>
    <cellStyle name="Normal 26 7 8 2" xfId="49408" xr:uid="{00000000-0005-0000-0000-00009D7F0000}"/>
    <cellStyle name="Normal 26 7 9" xfId="38587" xr:uid="{00000000-0005-0000-0000-00009E7F0000}"/>
    <cellStyle name="Normal 26 8" xfId="2458" xr:uid="{00000000-0005-0000-0000-00009F7F0000}"/>
    <cellStyle name="Normal 26 8 10" xfId="25988" xr:uid="{00000000-0005-0000-0000-0000A07F0000}"/>
    <cellStyle name="Normal 26 8 11" xfId="60392" xr:uid="{00000000-0005-0000-0000-0000A17F0000}"/>
    <cellStyle name="Normal 26 8 2" xfId="4289" xr:uid="{00000000-0005-0000-0000-0000A27F0000}"/>
    <cellStyle name="Normal 26 8 2 2" xfId="16935" xr:uid="{00000000-0005-0000-0000-0000A37F0000}"/>
    <cellStyle name="Normal 26 8 2 2 2" xfId="52151" xr:uid="{00000000-0005-0000-0000-0000A47F0000}"/>
    <cellStyle name="Normal 26 8 2 3" xfId="39554" xr:uid="{00000000-0005-0000-0000-0000A57F0000}"/>
    <cellStyle name="Normal 26 8 2 4" xfId="29540" xr:uid="{00000000-0005-0000-0000-0000A67F0000}"/>
    <cellStyle name="Normal 26 8 3" xfId="5759" xr:uid="{00000000-0005-0000-0000-0000A77F0000}"/>
    <cellStyle name="Normal 26 8 3 2" xfId="18389" xr:uid="{00000000-0005-0000-0000-0000A87F0000}"/>
    <cellStyle name="Normal 26 8 3 2 2" xfId="53605" xr:uid="{00000000-0005-0000-0000-0000A97F0000}"/>
    <cellStyle name="Normal 26 8 3 3" xfId="41008" xr:uid="{00000000-0005-0000-0000-0000AA7F0000}"/>
    <cellStyle name="Normal 26 8 3 4" xfId="30994" xr:uid="{00000000-0005-0000-0000-0000AB7F0000}"/>
    <cellStyle name="Normal 26 8 4" xfId="7218" xr:uid="{00000000-0005-0000-0000-0000AC7F0000}"/>
    <cellStyle name="Normal 26 8 4 2" xfId="19843" xr:uid="{00000000-0005-0000-0000-0000AD7F0000}"/>
    <cellStyle name="Normal 26 8 4 2 2" xfId="55059" xr:uid="{00000000-0005-0000-0000-0000AE7F0000}"/>
    <cellStyle name="Normal 26 8 4 3" xfId="42462" xr:uid="{00000000-0005-0000-0000-0000AF7F0000}"/>
    <cellStyle name="Normal 26 8 4 4" xfId="32448" xr:uid="{00000000-0005-0000-0000-0000B07F0000}"/>
    <cellStyle name="Normal 26 8 5" xfId="8999" xr:uid="{00000000-0005-0000-0000-0000B17F0000}"/>
    <cellStyle name="Normal 26 8 5 2" xfId="21619" xr:uid="{00000000-0005-0000-0000-0000B27F0000}"/>
    <cellStyle name="Normal 26 8 5 2 2" xfId="56835" xr:uid="{00000000-0005-0000-0000-0000B37F0000}"/>
    <cellStyle name="Normal 26 8 5 3" xfId="44238" xr:uid="{00000000-0005-0000-0000-0000B47F0000}"/>
    <cellStyle name="Normal 26 8 5 4" xfId="34224" xr:uid="{00000000-0005-0000-0000-0000B57F0000}"/>
    <cellStyle name="Normal 26 8 6" xfId="10792" xr:uid="{00000000-0005-0000-0000-0000B67F0000}"/>
    <cellStyle name="Normal 26 8 6 2" xfId="23395" xr:uid="{00000000-0005-0000-0000-0000B77F0000}"/>
    <cellStyle name="Normal 26 8 6 2 2" xfId="58611" xr:uid="{00000000-0005-0000-0000-0000B87F0000}"/>
    <cellStyle name="Normal 26 8 6 3" xfId="46014" xr:uid="{00000000-0005-0000-0000-0000B97F0000}"/>
    <cellStyle name="Normal 26 8 6 4" xfId="36000" xr:uid="{00000000-0005-0000-0000-0000BA7F0000}"/>
    <cellStyle name="Normal 26 8 7" xfId="15159" xr:uid="{00000000-0005-0000-0000-0000BB7F0000}"/>
    <cellStyle name="Normal 26 8 7 2" xfId="50375" xr:uid="{00000000-0005-0000-0000-0000BC7F0000}"/>
    <cellStyle name="Normal 26 8 7 3" xfId="27764" xr:uid="{00000000-0005-0000-0000-0000BD7F0000}"/>
    <cellStyle name="Normal 26 8 8" xfId="13381" xr:uid="{00000000-0005-0000-0000-0000BE7F0000}"/>
    <cellStyle name="Normal 26 8 8 2" xfId="48599" xr:uid="{00000000-0005-0000-0000-0000BF7F0000}"/>
    <cellStyle name="Normal 26 8 9" xfId="37778" xr:uid="{00000000-0005-0000-0000-0000C07F0000}"/>
    <cellStyle name="Normal 26 9" xfId="3626" xr:uid="{00000000-0005-0000-0000-0000C17F0000}"/>
    <cellStyle name="Normal 26 9 2" xfId="8350" xr:uid="{00000000-0005-0000-0000-0000C27F0000}"/>
    <cellStyle name="Normal 26 9 2 2" xfId="20975" xr:uid="{00000000-0005-0000-0000-0000C37F0000}"/>
    <cellStyle name="Normal 26 9 2 2 2" xfId="56191" xr:uid="{00000000-0005-0000-0000-0000C47F0000}"/>
    <cellStyle name="Normal 26 9 2 3" xfId="43594" xr:uid="{00000000-0005-0000-0000-0000C57F0000}"/>
    <cellStyle name="Normal 26 9 2 4" xfId="33580" xr:uid="{00000000-0005-0000-0000-0000C67F0000}"/>
    <cellStyle name="Normal 26 9 3" xfId="10131" xr:uid="{00000000-0005-0000-0000-0000C77F0000}"/>
    <cellStyle name="Normal 26 9 3 2" xfId="22751" xr:uid="{00000000-0005-0000-0000-0000C87F0000}"/>
    <cellStyle name="Normal 26 9 3 2 2" xfId="57967" xr:uid="{00000000-0005-0000-0000-0000C97F0000}"/>
    <cellStyle name="Normal 26 9 3 3" xfId="45370" xr:uid="{00000000-0005-0000-0000-0000CA7F0000}"/>
    <cellStyle name="Normal 26 9 3 4" xfId="35356" xr:uid="{00000000-0005-0000-0000-0000CB7F0000}"/>
    <cellStyle name="Normal 26 9 4" xfId="11926" xr:uid="{00000000-0005-0000-0000-0000CC7F0000}"/>
    <cellStyle name="Normal 26 9 4 2" xfId="24527" xr:uid="{00000000-0005-0000-0000-0000CD7F0000}"/>
    <cellStyle name="Normal 26 9 4 2 2" xfId="59743" xr:uid="{00000000-0005-0000-0000-0000CE7F0000}"/>
    <cellStyle name="Normal 26 9 4 3" xfId="47146" xr:uid="{00000000-0005-0000-0000-0000CF7F0000}"/>
    <cellStyle name="Normal 26 9 4 4" xfId="37132" xr:uid="{00000000-0005-0000-0000-0000D07F0000}"/>
    <cellStyle name="Normal 26 9 5" xfId="16291" xr:uid="{00000000-0005-0000-0000-0000D17F0000}"/>
    <cellStyle name="Normal 26 9 5 2" xfId="51507" xr:uid="{00000000-0005-0000-0000-0000D27F0000}"/>
    <cellStyle name="Normal 26 9 5 3" xfId="28896" xr:uid="{00000000-0005-0000-0000-0000D37F0000}"/>
    <cellStyle name="Normal 26 9 6" xfId="14513" xr:uid="{00000000-0005-0000-0000-0000D47F0000}"/>
    <cellStyle name="Normal 26 9 6 2" xfId="49731" xr:uid="{00000000-0005-0000-0000-0000D57F0000}"/>
    <cellStyle name="Normal 26 9 7" xfId="38910" xr:uid="{00000000-0005-0000-0000-0000D67F0000}"/>
    <cellStyle name="Normal 26 9 8" xfId="27120" xr:uid="{00000000-0005-0000-0000-0000D77F0000}"/>
    <cellStyle name="Normal 26_District Target Attainment" xfId="1239" xr:uid="{00000000-0005-0000-0000-0000D87F0000}"/>
    <cellStyle name="Normal 27" xfId="1240" xr:uid="{00000000-0005-0000-0000-0000D97F0000}"/>
    <cellStyle name="Normal 27 10" xfId="3952" xr:uid="{00000000-0005-0000-0000-0000DA7F0000}"/>
    <cellStyle name="Normal 27 10 2" xfId="16614" xr:uid="{00000000-0005-0000-0000-0000DB7F0000}"/>
    <cellStyle name="Normal 27 10 2 2" xfId="51830" xr:uid="{00000000-0005-0000-0000-0000DC7F0000}"/>
    <cellStyle name="Normal 27 10 2 3" xfId="29219" xr:uid="{00000000-0005-0000-0000-0000DD7F0000}"/>
    <cellStyle name="Normal 27 10 3" xfId="13060" xr:uid="{00000000-0005-0000-0000-0000DE7F0000}"/>
    <cellStyle name="Normal 27 10 3 2" xfId="48278" xr:uid="{00000000-0005-0000-0000-0000DF7F0000}"/>
    <cellStyle name="Normal 27 10 4" xfId="39233" xr:uid="{00000000-0005-0000-0000-0000E07F0000}"/>
    <cellStyle name="Normal 27 10 5" xfId="25667" xr:uid="{00000000-0005-0000-0000-0000E17F0000}"/>
    <cellStyle name="Normal 27 11" xfId="5438" xr:uid="{00000000-0005-0000-0000-0000E27F0000}"/>
    <cellStyle name="Normal 27 11 2" xfId="18068" xr:uid="{00000000-0005-0000-0000-0000E37F0000}"/>
    <cellStyle name="Normal 27 11 2 2" xfId="53284" xr:uid="{00000000-0005-0000-0000-0000E47F0000}"/>
    <cellStyle name="Normal 27 11 3" xfId="40687" xr:uid="{00000000-0005-0000-0000-0000E57F0000}"/>
    <cellStyle name="Normal 27 11 4" xfId="30673" xr:uid="{00000000-0005-0000-0000-0000E67F0000}"/>
    <cellStyle name="Normal 27 12" xfId="6894" xr:uid="{00000000-0005-0000-0000-0000E77F0000}"/>
    <cellStyle name="Normal 27 12 2" xfId="19522" xr:uid="{00000000-0005-0000-0000-0000E87F0000}"/>
    <cellStyle name="Normal 27 12 2 2" xfId="54738" xr:uid="{00000000-0005-0000-0000-0000E97F0000}"/>
    <cellStyle name="Normal 27 12 3" xfId="42141" xr:uid="{00000000-0005-0000-0000-0000EA7F0000}"/>
    <cellStyle name="Normal 27 12 4" xfId="32127" xr:uid="{00000000-0005-0000-0000-0000EB7F0000}"/>
    <cellStyle name="Normal 27 13" xfId="8676" xr:uid="{00000000-0005-0000-0000-0000EC7F0000}"/>
    <cellStyle name="Normal 27 13 2" xfId="21298" xr:uid="{00000000-0005-0000-0000-0000ED7F0000}"/>
    <cellStyle name="Normal 27 13 2 2" xfId="56514" xr:uid="{00000000-0005-0000-0000-0000EE7F0000}"/>
    <cellStyle name="Normal 27 13 3" xfId="43917" xr:uid="{00000000-0005-0000-0000-0000EF7F0000}"/>
    <cellStyle name="Normal 27 13 4" xfId="33903" xr:uid="{00000000-0005-0000-0000-0000F07F0000}"/>
    <cellStyle name="Normal 27 14" xfId="10625" xr:uid="{00000000-0005-0000-0000-0000F17F0000}"/>
    <cellStyle name="Normal 27 14 2" xfId="23236" xr:uid="{00000000-0005-0000-0000-0000F27F0000}"/>
    <cellStyle name="Normal 27 14 2 2" xfId="58452" xr:uid="{00000000-0005-0000-0000-0000F37F0000}"/>
    <cellStyle name="Normal 27 14 3" xfId="45855" xr:uid="{00000000-0005-0000-0000-0000F47F0000}"/>
    <cellStyle name="Normal 27 14 4" xfId="35841" xr:uid="{00000000-0005-0000-0000-0000F57F0000}"/>
    <cellStyle name="Normal 27 15" xfId="14837" xr:uid="{00000000-0005-0000-0000-0000F67F0000}"/>
    <cellStyle name="Normal 27 15 2" xfId="50054" xr:uid="{00000000-0005-0000-0000-0000F77F0000}"/>
    <cellStyle name="Normal 27 15 3" xfId="27443" xr:uid="{00000000-0005-0000-0000-0000F87F0000}"/>
    <cellStyle name="Normal 27 16" xfId="12251" xr:uid="{00000000-0005-0000-0000-0000F97F0000}"/>
    <cellStyle name="Normal 27 16 2" xfId="47469" xr:uid="{00000000-0005-0000-0000-0000FA7F0000}"/>
    <cellStyle name="Normal 27 17" xfId="37456" xr:uid="{00000000-0005-0000-0000-0000FB7F0000}"/>
    <cellStyle name="Normal 27 18" xfId="24858" xr:uid="{00000000-0005-0000-0000-0000FC7F0000}"/>
    <cellStyle name="Normal 27 19" xfId="60071" xr:uid="{00000000-0005-0000-0000-0000FD7F0000}"/>
    <cellStyle name="Normal 27 2" xfId="1241" xr:uid="{00000000-0005-0000-0000-0000FE7F0000}"/>
    <cellStyle name="Normal 27 2 10" xfId="5476" xr:uid="{00000000-0005-0000-0000-0000FF7F0000}"/>
    <cellStyle name="Normal 27 2 10 2" xfId="18106" xr:uid="{00000000-0005-0000-0000-000000800000}"/>
    <cellStyle name="Normal 27 2 10 2 2" xfId="53322" xr:uid="{00000000-0005-0000-0000-000001800000}"/>
    <cellStyle name="Normal 27 2 10 3" xfId="40725" xr:uid="{00000000-0005-0000-0000-000002800000}"/>
    <cellStyle name="Normal 27 2 10 4" xfId="30711" xr:uid="{00000000-0005-0000-0000-000003800000}"/>
    <cellStyle name="Normal 27 2 11" xfId="6932" xr:uid="{00000000-0005-0000-0000-000004800000}"/>
    <cellStyle name="Normal 27 2 11 2" xfId="19560" xr:uid="{00000000-0005-0000-0000-000005800000}"/>
    <cellStyle name="Normal 27 2 11 2 2" xfId="54776" xr:uid="{00000000-0005-0000-0000-000006800000}"/>
    <cellStyle name="Normal 27 2 11 3" xfId="42179" xr:uid="{00000000-0005-0000-0000-000007800000}"/>
    <cellStyle name="Normal 27 2 11 4" xfId="32165" xr:uid="{00000000-0005-0000-0000-000008800000}"/>
    <cellStyle name="Normal 27 2 12" xfId="8714" xr:uid="{00000000-0005-0000-0000-000009800000}"/>
    <cellStyle name="Normal 27 2 12 2" xfId="21336" xr:uid="{00000000-0005-0000-0000-00000A800000}"/>
    <cellStyle name="Normal 27 2 12 2 2" xfId="56552" xr:uid="{00000000-0005-0000-0000-00000B800000}"/>
    <cellStyle name="Normal 27 2 12 3" xfId="43955" xr:uid="{00000000-0005-0000-0000-00000C800000}"/>
    <cellStyle name="Normal 27 2 12 4" xfId="33941" xr:uid="{00000000-0005-0000-0000-00000D800000}"/>
    <cellStyle name="Normal 27 2 13" xfId="10626" xr:uid="{00000000-0005-0000-0000-00000E800000}"/>
    <cellStyle name="Normal 27 2 13 2" xfId="23237" xr:uid="{00000000-0005-0000-0000-00000F800000}"/>
    <cellStyle name="Normal 27 2 13 2 2" xfId="58453" xr:uid="{00000000-0005-0000-0000-000010800000}"/>
    <cellStyle name="Normal 27 2 13 3" xfId="45856" xr:uid="{00000000-0005-0000-0000-000011800000}"/>
    <cellStyle name="Normal 27 2 13 4" xfId="35842" xr:uid="{00000000-0005-0000-0000-000012800000}"/>
    <cellStyle name="Normal 27 2 14" xfId="14875" xr:uid="{00000000-0005-0000-0000-000013800000}"/>
    <cellStyle name="Normal 27 2 14 2" xfId="50092" xr:uid="{00000000-0005-0000-0000-000014800000}"/>
    <cellStyle name="Normal 27 2 14 3" xfId="27481" xr:uid="{00000000-0005-0000-0000-000015800000}"/>
    <cellStyle name="Normal 27 2 15" xfId="12289" xr:uid="{00000000-0005-0000-0000-000016800000}"/>
    <cellStyle name="Normal 27 2 15 2" xfId="47507" xr:uid="{00000000-0005-0000-0000-000017800000}"/>
    <cellStyle name="Normal 27 2 16" xfId="37494" xr:uid="{00000000-0005-0000-0000-000018800000}"/>
    <cellStyle name="Normal 27 2 17" xfId="24896" xr:uid="{00000000-0005-0000-0000-000019800000}"/>
    <cellStyle name="Normal 27 2 18" xfId="60109" xr:uid="{00000000-0005-0000-0000-00001A800000}"/>
    <cellStyle name="Normal 27 2 2" xfId="1242" xr:uid="{00000000-0005-0000-0000-00001B800000}"/>
    <cellStyle name="Normal 27 2 2 10" xfId="7006" xr:uid="{00000000-0005-0000-0000-00001C800000}"/>
    <cellStyle name="Normal 27 2 2 10 2" xfId="19632" xr:uid="{00000000-0005-0000-0000-00001D800000}"/>
    <cellStyle name="Normal 27 2 2 10 2 2" xfId="54848" xr:uid="{00000000-0005-0000-0000-00001E800000}"/>
    <cellStyle name="Normal 27 2 2 10 3" xfId="42251" xr:uid="{00000000-0005-0000-0000-00001F800000}"/>
    <cellStyle name="Normal 27 2 2 10 4" xfId="32237" xr:uid="{00000000-0005-0000-0000-000020800000}"/>
    <cellStyle name="Normal 27 2 2 11" xfId="8787" xr:uid="{00000000-0005-0000-0000-000021800000}"/>
    <cellStyle name="Normal 27 2 2 11 2" xfId="21408" xr:uid="{00000000-0005-0000-0000-000022800000}"/>
    <cellStyle name="Normal 27 2 2 11 2 2" xfId="56624" xr:uid="{00000000-0005-0000-0000-000023800000}"/>
    <cellStyle name="Normal 27 2 2 11 3" xfId="44027" xr:uid="{00000000-0005-0000-0000-000024800000}"/>
    <cellStyle name="Normal 27 2 2 11 4" xfId="34013" xr:uid="{00000000-0005-0000-0000-000025800000}"/>
    <cellStyle name="Normal 27 2 2 12" xfId="10627" xr:uid="{00000000-0005-0000-0000-000026800000}"/>
    <cellStyle name="Normal 27 2 2 12 2" xfId="23238" xr:uid="{00000000-0005-0000-0000-000027800000}"/>
    <cellStyle name="Normal 27 2 2 12 2 2" xfId="58454" xr:uid="{00000000-0005-0000-0000-000028800000}"/>
    <cellStyle name="Normal 27 2 2 12 3" xfId="45857" xr:uid="{00000000-0005-0000-0000-000029800000}"/>
    <cellStyle name="Normal 27 2 2 12 4" xfId="35843" xr:uid="{00000000-0005-0000-0000-00002A800000}"/>
    <cellStyle name="Normal 27 2 2 13" xfId="14947" xr:uid="{00000000-0005-0000-0000-00002B800000}"/>
    <cellStyle name="Normal 27 2 2 13 2" xfId="50164" xr:uid="{00000000-0005-0000-0000-00002C800000}"/>
    <cellStyle name="Normal 27 2 2 13 3" xfId="27553" xr:uid="{00000000-0005-0000-0000-00002D800000}"/>
    <cellStyle name="Normal 27 2 2 14" xfId="12361" xr:uid="{00000000-0005-0000-0000-00002E800000}"/>
    <cellStyle name="Normal 27 2 2 14 2" xfId="47579" xr:uid="{00000000-0005-0000-0000-00002F800000}"/>
    <cellStyle name="Normal 27 2 2 15" xfId="37566" xr:uid="{00000000-0005-0000-0000-000030800000}"/>
    <cellStyle name="Normal 27 2 2 16" xfId="24968" xr:uid="{00000000-0005-0000-0000-000031800000}"/>
    <cellStyle name="Normal 27 2 2 17" xfId="60181" xr:uid="{00000000-0005-0000-0000-000032800000}"/>
    <cellStyle name="Normal 27 2 2 2" xfId="1243" xr:uid="{00000000-0005-0000-0000-000033800000}"/>
    <cellStyle name="Normal 27 2 2 2 10" xfId="10628" xr:uid="{00000000-0005-0000-0000-000034800000}"/>
    <cellStyle name="Normal 27 2 2 2 10 2" xfId="23239" xr:uid="{00000000-0005-0000-0000-000035800000}"/>
    <cellStyle name="Normal 27 2 2 2 10 2 2" xfId="58455" xr:uid="{00000000-0005-0000-0000-000036800000}"/>
    <cellStyle name="Normal 27 2 2 2 10 3" xfId="45858" xr:uid="{00000000-0005-0000-0000-000037800000}"/>
    <cellStyle name="Normal 27 2 2 2 10 4" xfId="35844" xr:uid="{00000000-0005-0000-0000-000038800000}"/>
    <cellStyle name="Normal 27 2 2 2 11" xfId="15102" xr:uid="{00000000-0005-0000-0000-000039800000}"/>
    <cellStyle name="Normal 27 2 2 2 11 2" xfId="50318" xr:uid="{00000000-0005-0000-0000-00003A800000}"/>
    <cellStyle name="Normal 27 2 2 2 11 3" xfId="27707" xr:uid="{00000000-0005-0000-0000-00003B800000}"/>
    <cellStyle name="Normal 27 2 2 2 12" xfId="12515" xr:uid="{00000000-0005-0000-0000-00003C800000}"/>
    <cellStyle name="Normal 27 2 2 2 12 2" xfId="47733" xr:uid="{00000000-0005-0000-0000-00003D800000}"/>
    <cellStyle name="Normal 27 2 2 2 13" xfId="37721" xr:uid="{00000000-0005-0000-0000-00003E800000}"/>
    <cellStyle name="Normal 27 2 2 2 14" xfId="25122" xr:uid="{00000000-0005-0000-0000-00003F800000}"/>
    <cellStyle name="Normal 27 2 2 2 15" xfId="60335" xr:uid="{00000000-0005-0000-0000-000040800000}"/>
    <cellStyle name="Normal 27 2 2 2 2" xfId="3238" xr:uid="{00000000-0005-0000-0000-000041800000}"/>
    <cellStyle name="Normal 27 2 2 2 2 10" xfId="25606" xr:uid="{00000000-0005-0000-0000-000042800000}"/>
    <cellStyle name="Normal 27 2 2 2 2 11" xfId="61141" xr:uid="{00000000-0005-0000-0000-000043800000}"/>
    <cellStyle name="Normal 27 2 2 2 2 2" xfId="5038" xr:uid="{00000000-0005-0000-0000-000044800000}"/>
    <cellStyle name="Normal 27 2 2 2 2 2 2" xfId="17684" xr:uid="{00000000-0005-0000-0000-000045800000}"/>
    <cellStyle name="Normal 27 2 2 2 2 2 2 2" xfId="52900" xr:uid="{00000000-0005-0000-0000-000046800000}"/>
    <cellStyle name="Normal 27 2 2 2 2 2 2 3" xfId="30289" xr:uid="{00000000-0005-0000-0000-000047800000}"/>
    <cellStyle name="Normal 27 2 2 2 2 2 3" xfId="14130" xr:uid="{00000000-0005-0000-0000-000048800000}"/>
    <cellStyle name="Normal 27 2 2 2 2 2 3 2" xfId="49348" xr:uid="{00000000-0005-0000-0000-000049800000}"/>
    <cellStyle name="Normal 27 2 2 2 2 2 4" xfId="40303" xr:uid="{00000000-0005-0000-0000-00004A800000}"/>
    <cellStyle name="Normal 27 2 2 2 2 2 5" xfId="26737" xr:uid="{00000000-0005-0000-0000-00004B800000}"/>
    <cellStyle name="Normal 27 2 2 2 2 3" xfId="6508" xr:uid="{00000000-0005-0000-0000-00004C800000}"/>
    <cellStyle name="Normal 27 2 2 2 2 3 2" xfId="19138" xr:uid="{00000000-0005-0000-0000-00004D800000}"/>
    <cellStyle name="Normal 27 2 2 2 2 3 2 2" xfId="54354" xr:uid="{00000000-0005-0000-0000-00004E800000}"/>
    <cellStyle name="Normal 27 2 2 2 2 3 3" xfId="41757" xr:uid="{00000000-0005-0000-0000-00004F800000}"/>
    <cellStyle name="Normal 27 2 2 2 2 3 4" xfId="31743" xr:uid="{00000000-0005-0000-0000-000050800000}"/>
    <cellStyle name="Normal 27 2 2 2 2 4" xfId="7967" xr:uid="{00000000-0005-0000-0000-000051800000}"/>
    <cellStyle name="Normal 27 2 2 2 2 4 2" xfId="20592" xr:uid="{00000000-0005-0000-0000-000052800000}"/>
    <cellStyle name="Normal 27 2 2 2 2 4 2 2" xfId="55808" xr:uid="{00000000-0005-0000-0000-000053800000}"/>
    <cellStyle name="Normal 27 2 2 2 2 4 3" xfId="43211" xr:uid="{00000000-0005-0000-0000-000054800000}"/>
    <cellStyle name="Normal 27 2 2 2 2 4 4" xfId="33197" xr:uid="{00000000-0005-0000-0000-000055800000}"/>
    <cellStyle name="Normal 27 2 2 2 2 5" xfId="9748" xr:uid="{00000000-0005-0000-0000-000056800000}"/>
    <cellStyle name="Normal 27 2 2 2 2 5 2" xfId="22368" xr:uid="{00000000-0005-0000-0000-000057800000}"/>
    <cellStyle name="Normal 27 2 2 2 2 5 2 2" xfId="57584" xr:uid="{00000000-0005-0000-0000-000058800000}"/>
    <cellStyle name="Normal 27 2 2 2 2 5 3" xfId="44987" xr:uid="{00000000-0005-0000-0000-000059800000}"/>
    <cellStyle name="Normal 27 2 2 2 2 5 4" xfId="34973" xr:uid="{00000000-0005-0000-0000-00005A800000}"/>
    <cellStyle name="Normal 27 2 2 2 2 6" xfId="11541" xr:uid="{00000000-0005-0000-0000-00005B800000}"/>
    <cellStyle name="Normal 27 2 2 2 2 6 2" xfId="24144" xr:uid="{00000000-0005-0000-0000-00005C800000}"/>
    <cellStyle name="Normal 27 2 2 2 2 6 2 2" xfId="59360" xr:uid="{00000000-0005-0000-0000-00005D800000}"/>
    <cellStyle name="Normal 27 2 2 2 2 6 3" xfId="46763" xr:uid="{00000000-0005-0000-0000-00005E800000}"/>
    <cellStyle name="Normal 27 2 2 2 2 6 4" xfId="36749" xr:uid="{00000000-0005-0000-0000-00005F800000}"/>
    <cellStyle name="Normal 27 2 2 2 2 7" xfId="15908" xr:uid="{00000000-0005-0000-0000-000060800000}"/>
    <cellStyle name="Normal 27 2 2 2 2 7 2" xfId="51124" xr:uid="{00000000-0005-0000-0000-000061800000}"/>
    <cellStyle name="Normal 27 2 2 2 2 7 3" xfId="28513" xr:uid="{00000000-0005-0000-0000-000062800000}"/>
    <cellStyle name="Normal 27 2 2 2 2 8" xfId="12999" xr:uid="{00000000-0005-0000-0000-000063800000}"/>
    <cellStyle name="Normal 27 2 2 2 2 8 2" xfId="48217" xr:uid="{00000000-0005-0000-0000-000064800000}"/>
    <cellStyle name="Normal 27 2 2 2 2 9" xfId="38527" xr:uid="{00000000-0005-0000-0000-000065800000}"/>
    <cellStyle name="Normal 27 2 2 2 3" xfId="3567" xr:uid="{00000000-0005-0000-0000-000066800000}"/>
    <cellStyle name="Normal 27 2 2 2 3 10" xfId="27062" xr:uid="{00000000-0005-0000-0000-000067800000}"/>
    <cellStyle name="Normal 27 2 2 2 3 11" xfId="61466" xr:uid="{00000000-0005-0000-0000-000068800000}"/>
    <cellStyle name="Normal 27 2 2 2 3 2" xfId="5363" xr:uid="{00000000-0005-0000-0000-000069800000}"/>
    <cellStyle name="Normal 27 2 2 2 3 2 2" xfId="18009" xr:uid="{00000000-0005-0000-0000-00006A800000}"/>
    <cellStyle name="Normal 27 2 2 2 3 2 2 2" xfId="53225" xr:uid="{00000000-0005-0000-0000-00006B800000}"/>
    <cellStyle name="Normal 27 2 2 2 3 2 3" xfId="40628" xr:uid="{00000000-0005-0000-0000-00006C800000}"/>
    <cellStyle name="Normal 27 2 2 2 3 2 4" xfId="30614" xr:uid="{00000000-0005-0000-0000-00006D800000}"/>
    <cellStyle name="Normal 27 2 2 2 3 3" xfId="6833" xr:uid="{00000000-0005-0000-0000-00006E800000}"/>
    <cellStyle name="Normal 27 2 2 2 3 3 2" xfId="19463" xr:uid="{00000000-0005-0000-0000-00006F800000}"/>
    <cellStyle name="Normal 27 2 2 2 3 3 2 2" xfId="54679" xr:uid="{00000000-0005-0000-0000-000070800000}"/>
    <cellStyle name="Normal 27 2 2 2 3 3 3" xfId="42082" xr:uid="{00000000-0005-0000-0000-000071800000}"/>
    <cellStyle name="Normal 27 2 2 2 3 3 4" xfId="32068" xr:uid="{00000000-0005-0000-0000-000072800000}"/>
    <cellStyle name="Normal 27 2 2 2 3 4" xfId="8292" xr:uid="{00000000-0005-0000-0000-000073800000}"/>
    <cellStyle name="Normal 27 2 2 2 3 4 2" xfId="20917" xr:uid="{00000000-0005-0000-0000-000074800000}"/>
    <cellStyle name="Normal 27 2 2 2 3 4 2 2" xfId="56133" xr:uid="{00000000-0005-0000-0000-000075800000}"/>
    <cellStyle name="Normal 27 2 2 2 3 4 3" xfId="43536" xr:uid="{00000000-0005-0000-0000-000076800000}"/>
    <cellStyle name="Normal 27 2 2 2 3 4 4" xfId="33522" xr:uid="{00000000-0005-0000-0000-000077800000}"/>
    <cellStyle name="Normal 27 2 2 2 3 5" xfId="10073" xr:uid="{00000000-0005-0000-0000-000078800000}"/>
    <cellStyle name="Normal 27 2 2 2 3 5 2" xfId="22693" xr:uid="{00000000-0005-0000-0000-000079800000}"/>
    <cellStyle name="Normal 27 2 2 2 3 5 2 2" xfId="57909" xr:uid="{00000000-0005-0000-0000-00007A800000}"/>
    <cellStyle name="Normal 27 2 2 2 3 5 3" xfId="45312" xr:uid="{00000000-0005-0000-0000-00007B800000}"/>
    <cellStyle name="Normal 27 2 2 2 3 5 4" xfId="35298" xr:uid="{00000000-0005-0000-0000-00007C800000}"/>
    <cellStyle name="Normal 27 2 2 2 3 6" xfId="11866" xr:uid="{00000000-0005-0000-0000-00007D800000}"/>
    <cellStyle name="Normal 27 2 2 2 3 6 2" xfId="24469" xr:uid="{00000000-0005-0000-0000-00007E800000}"/>
    <cellStyle name="Normal 27 2 2 2 3 6 2 2" xfId="59685" xr:uid="{00000000-0005-0000-0000-00007F800000}"/>
    <cellStyle name="Normal 27 2 2 2 3 6 3" xfId="47088" xr:uid="{00000000-0005-0000-0000-000080800000}"/>
    <cellStyle name="Normal 27 2 2 2 3 6 4" xfId="37074" xr:uid="{00000000-0005-0000-0000-000081800000}"/>
    <cellStyle name="Normal 27 2 2 2 3 7" xfId="16233" xr:uid="{00000000-0005-0000-0000-000082800000}"/>
    <cellStyle name="Normal 27 2 2 2 3 7 2" xfId="51449" xr:uid="{00000000-0005-0000-0000-000083800000}"/>
    <cellStyle name="Normal 27 2 2 2 3 7 3" xfId="28838" xr:uid="{00000000-0005-0000-0000-000084800000}"/>
    <cellStyle name="Normal 27 2 2 2 3 8" xfId="14455" xr:uid="{00000000-0005-0000-0000-000085800000}"/>
    <cellStyle name="Normal 27 2 2 2 3 8 2" xfId="49673" xr:uid="{00000000-0005-0000-0000-000086800000}"/>
    <cellStyle name="Normal 27 2 2 2 3 9" xfId="38852" xr:uid="{00000000-0005-0000-0000-000087800000}"/>
    <cellStyle name="Normal 27 2 2 2 4" xfId="2729" xr:uid="{00000000-0005-0000-0000-000088800000}"/>
    <cellStyle name="Normal 27 2 2 2 4 10" xfId="26253" xr:uid="{00000000-0005-0000-0000-000089800000}"/>
    <cellStyle name="Normal 27 2 2 2 4 11" xfId="60657" xr:uid="{00000000-0005-0000-0000-00008A800000}"/>
    <cellStyle name="Normal 27 2 2 2 4 2" xfId="4554" xr:uid="{00000000-0005-0000-0000-00008B800000}"/>
    <cellStyle name="Normal 27 2 2 2 4 2 2" xfId="17200" xr:uid="{00000000-0005-0000-0000-00008C800000}"/>
    <cellStyle name="Normal 27 2 2 2 4 2 2 2" xfId="52416" xr:uid="{00000000-0005-0000-0000-00008D800000}"/>
    <cellStyle name="Normal 27 2 2 2 4 2 3" xfId="39819" xr:uid="{00000000-0005-0000-0000-00008E800000}"/>
    <cellStyle name="Normal 27 2 2 2 4 2 4" xfId="29805" xr:uid="{00000000-0005-0000-0000-00008F800000}"/>
    <cellStyle name="Normal 27 2 2 2 4 3" xfId="6024" xr:uid="{00000000-0005-0000-0000-000090800000}"/>
    <cellStyle name="Normal 27 2 2 2 4 3 2" xfId="18654" xr:uid="{00000000-0005-0000-0000-000091800000}"/>
    <cellStyle name="Normal 27 2 2 2 4 3 2 2" xfId="53870" xr:uid="{00000000-0005-0000-0000-000092800000}"/>
    <cellStyle name="Normal 27 2 2 2 4 3 3" xfId="41273" xr:uid="{00000000-0005-0000-0000-000093800000}"/>
    <cellStyle name="Normal 27 2 2 2 4 3 4" xfId="31259" xr:uid="{00000000-0005-0000-0000-000094800000}"/>
    <cellStyle name="Normal 27 2 2 2 4 4" xfId="7483" xr:uid="{00000000-0005-0000-0000-000095800000}"/>
    <cellStyle name="Normal 27 2 2 2 4 4 2" xfId="20108" xr:uid="{00000000-0005-0000-0000-000096800000}"/>
    <cellStyle name="Normal 27 2 2 2 4 4 2 2" xfId="55324" xr:uid="{00000000-0005-0000-0000-000097800000}"/>
    <cellStyle name="Normal 27 2 2 2 4 4 3" xfId="42727" xr:uid="{00000000-0005-0000-0000-000098800000}"/>
    <cellStyle name="Normal 27 2 2 2 4 4 4" xfId="32713" xr:uid="{00000000-0005-0000-0000-000099800000}"/>
    <cellStyle name="Normal 27 2 2 2 4 5" xfId="9264" xr:uid="{00000000-0005-0000-0000-00009A800000}"/>
    <cellStyle name="Normal 27 2 2 2 4 5 2" xfId="21884" xr:uid="{00000000-0005-0000-0000-00009B800000}"/>
    <cellStyle name="Normal 27 2 2 2 4 5 2 2" xfId="57100" xr:uid="{00000000-0005-0000-0000-00009C800000}"/>
    <cellStyle name="Normal 27 2 2 2 4 5 3" xfId="44503" xr:uid="{00000000-0005-0000-0000-00009D800000}"/>
    <cellStyle name="Normal 27 2 2 2 4 5 4" xfId="34489" xr:uid="{00000000-0005-0000-0000-00009E800000}"/>
    <cellStyle name="Normal 27 2 2 2 4 6" xfId="11057" xr:uid="{00000000-0005-0000-0000-00009F800000}"/>
    <cellStyle name="Normal 27 2 2 2 4 6 2" xfId="23660" xr:uid="{00000000-0005-0000-0000-0000A0800000}"/>
    <cellStyle name="Normal 27 2 2 2 4 6 2 2" xfId="58876" xr:uid="{00000000-0005-0000-0000-0000A1800000}"/>
    <cellStyle name="Normal 27 2 2 2 4 6 3" xfId="46279" xr:uid="{00000000-0005-0000-0000-0000A2800000}"/>
    <cellStyle name="Normal 27 2 2 2 4 6 4" xfId="36265" xr:uid="{00000000-0005-0000-0000-0000A3800000}"/>
    <cellStyle name="Normal 27 2 2 2 4 7" xfId="15424" xr:uid="{00000000-0005-0000-0000-0000A4800000}"/>
    <cellStyle name="Normal 27 2 2 2 4 7 2" xfId="50640" xr:uid="{00000000-0005-0000-0000-0000A5800000}"/>
    <cellStyle name="Normal 27 2 2 2 4 7 3" xfId="28029" xr:uid="{00000000-0005-0000-0000-0000A6800000}"/>
    <cellStyle name="Normal 27 2 2 2 4 8" xfId="13646" xr:uid="{00000000-0005-0000-0000-0000A7800000}"/>
    <cellStyle name="Normal 27 2 2 2 4 8 2" xfId="48864" xr:uid="{00000000-0005-0000-0000-0000A8800000}"/>
    <cellStyle name="Normal 27 2 2 2 4 9" xfId="38043" xr:uid="{00000000-0005-0000-0000-0000A9800000}"/>
    <cellStyle name="Normal 27 2 2 2 5" xfId="3892" xr:uid="{00000000-0005-0000-0000-0000AA800000}"/>
    <cellStyle name="Normal 27 2 2 2 5 2" xfId="8615" xr:uid="{00000000-0005-0000-0000-0000AB800000}"/>
    <cellStyle name="Normal 27 2 2 2 5 2 2" xfId="21240" xr:uid="{00000000-0005-0000-0000-0000AC800000}"/>
    <cellStyle name="Normal 27 2 2 2 5 2 2 2" xfId="56456" xr:uid="{00000000-0005-0000-0000-0000AD800000}"/>
    <cellStyle name="Normal 27 2 2 2 5 2 3" xfId="43859" xr:uid="{00000000-0005-0000-0000-0000AE800000}"/>
    <cellStyle name="Normal 27 2 2 2 5 2 4" xfId="33845" xr:uid="{00000000-0005-0000-0000-0000AF800000}"/>
    <cellStyle name="Normal 27 2 2 2 5 3" xfId="10396" xr:uid="{00000000-0005-0000-0000-0000B0800000}"/>
    <cellStyle name="Normal 27 2 2 2 5 3 2" xfId="23016" xr:uid="{00000000-0005-0000-0000-0000B1800000}"/>
    <cellStyle name="Normal 27 2 2 2 5 3 2 2" xfId="58232" xr:uid="{00000000-0005-0000-0000-0000B2800000}"/>
    <cellStyle name="Normal 27 2 2 2 5 3 3" xfId="45635" xr:uid="{00000000-0005-0000-0000-0000B3800000}"/>
    <cellStyle name="Normal 27 2 2 2 5 3 4" xfId="35621" xr:uid="{00000000-0005-0000-0000-0000B4800000}"/>
    <cellStyle name="Normal 27 2 2 2 5 4" xfId="12191" xr:uid="{00000000-0005-0000-0000-0000B5800000}"/>
    <cellStyle name="Normal 27 2 2 2 5 4 2" xfId="24792" xr:uid="{00000000-0005-0000-0000-0000B6800000}"/>
    <cellStyle name="Normal 27 2 2 2 5 4 2 2" xfId="60008" xr:uid="{00000000-0005-0000-0000-0000B7800000}"/>
    <cellStyle name="Normal 27 2 2 2 5 4 3" xfId="47411" xr:uid="{00000000-0005-0000-0000-0000B8800000}"/>
    <cellStyle name="Normal 27 2 2 2 5 4 4" xfId="37397" xr:uid="{00000000-0005-0000-0000-0000B9800000}"/>
    <cellStyle name="Normal 27 2 2 2 5 5" xfId="16556" xr:uid="{00000000-0005-0000-0000-0000BA800000}"/>
    <cellStyle name="Normal 27 2 2 2 5 5 2" xfId="51772" xr:uid="{00000000-0005-0000-0000-0000BB800000}"/>
    <cellStyle name="Normal 27 2 2 2 5 5 3" xfId="29161" xr:uid="{00000000-0005-0000-0000-0000BC800000}"/>
    <cellStyle name="Normal 27 2 2 2 5 6" xfId="14778" xr:uid="{00000000-0005-0000-0000-0000BD800000}"/>
    <cellStyle name="Normal 27 2 2 2 5 6 2" xfId="49996" xr:uid="{00000000-0005-0000-0000-0000BE800000}"/>
    <cellStyle name="Normal 27 2 2 2 5 7" xfId="39175" xr:uid="{00000000-0005-0000-0000-0000BF800000}"/>
    <cellStyle name="Normal 27 2 2 2 5 8" xfId="27385" xr:uid="{00000000-0005-0000-0000-0000C0800000}"/>
    <cellStyle name="Normal 27 2 2 2 6" xfId="4232" xr:uid="{00000000-0005-0000-0000-0000C1800000}"/>
    <cellStyle name="Normal 27 2 2 2 6 2" xfId="16878" xr:uid="{00000000-0005-0000-0000-0000C2800000}"/>
    <cellStyle name="Normal 27 2 2 2 6 2 2" xfId="52094" xr:uid="{00000000-0005-0000-0000-0000C3800000}"/>
    <cellStyle name="Normal 27 2 2 2 6 2 3" xfId="29483" xr:uid="{00000000-0005-0000-0000-0000C4800000}"/>
    <cellStyle name="Normal 27 2 2 2 6 3" xfId="13324" xr:uid="{00000000-0005-0000-0000-0000C5800000}"/>
    <cellStyle name="Normal 27 2 2 2 6 3 2" xfId="48542" xr:uid="{00000000-0005-0000-0000-0000C6800000}"/>
    <cellStyle name="Normal 27 2 2 2 6 4" xfId="39497" xr:uid="{00000000-0005-0000-0000-0000C7800000}"/>
    <cellStyle name="Normal 27 2 2 2 6 5" xfId="25931" xr:uid="{00000000-0005-0000-0000-0000C8800000}"/>
    <cellStyle name="Normal 27 2 2 2 7" xfId="5702" xr:uid="{00000000-0005-0000-0000-0000C9800000}"/>
    <cellStyle name="Normal 27 2 2 2 7 2" xfId="18332" xr:uid="{00000000-0005-0000-0000-0000CA800000}"/>
    <cellStyle name="Normal 27 2 2 2 7 2 2" xfId="53548" xr:uid="{00000000-0005-0000-0000-0000CB800000}"/>
    <cellStyle name="Normal 27 2 2 2 7 3" xfId="40951" xr:uid="{00000000-0005-0000-0000-0000CC800000}"/>
    <cellStyle name="Normal 27 2 2 2 7 4" xfId="30937" xr:uid="{00000000-0005-0000-0000-0000CD800000}"/>
    <cellStyle name="Normal 27 2 2 2 8" xfId="7161" xr:uid="{00000000-0005-0000-0000-0000CE800000}"/>
    <cellStyle name="Normal 27 2 2 2 8 2" xfId="19786" xr:uid="{00000000-0005-0000-0000-0000CF800000}"/>
    <cellStyle name="Normal 27 2 2 2 8 2 2" xfId="55002" xr:uid="{00000000-0005-0000-0000-0000D0800000}"/>
    <cellStyle name="Normal 27 2 2 2 8 3" xfId="42405" xr:uid="{00000000-0005-0000-0000-0000D1800000}"/>
    <cellStyle name="Normal 27 2 2 2 8 4" xfId="32391" xr:uid="{00000000-0005-0000-0000-0000D2800000}"/>
    <cellStyle name="Normal 27 2 2 2 9" xfId="8942" xr:uid="{00000000-0005-0000-0000-0000D3800000}"/>
    <cellStyle name="Normal 27 2 2 2 9 2" xfId="21562" xr:uid="{00000000-0005-0000-0000-0000D4800000}"/>
    <cellStyle name="Normal 27 2 2 2 9 2 2" xfId="56778" xr:uid="{00000000-0005-0000-0000-0000D5800000}"/>
    <cellStyle name="Normal 27 2 2 2 9 3" xfId="44181" xr:uid="{00000000-0005-0000-0000-0000D6800000}"/>
    <cellStyle name="Normal 27 2 2 2 9 4" xfId="34167" xr:uid="{00000000-0005-0000-0000-0000D7800000}"/>
    <cellStyle name="Normal 27 2 2 3" xfId="3078" xr:uid="{00000000-0005-0000-0000-0000D8800000}"/>
    <cellStyle name="Normal 27 2 2 3 10" xfId="25449" xr:uid="{00000000-0005-0000-0000-0000D9800000}"/>
    <cellStyle name="Normal 27 2 2 3 11" xfId="60984" xr:uid="{00000000-0005-0000-0000-0000DA800000}"/>
    <cellStyle name="Normal 27 2 2 3 2" xfId="4881" xr:uid="{00000000-0005-0000-0000-0000DB800000}"/>
    <cellStyle name="Normal 27 2 2 3 2 2" xfId="17527" xr:uid="{00000000-0005-0000-0000-0000DC800000}"/>
    <cellStyle name="Normal 27 2 2 3 2 2 2" xfId="52743" xr:uid="{00000000-0005-0000-0000-0000DD800000}"/>
    <cellStyle name="Normal 27 2 2 3 2 2 3" xfId="30132" xr:uid="{00000000-0005-0000-0000-0000DE800000}"/>
    <cellStyle name="Normal 27 2 2 3 2 3" xfId="13973" xr:uid="{00000000-0005-0000-0000-0000DF800000}"/>
    <cellStyle name="Normal 27 2 2 3 2 3 2" xfId="49191" xr:uid="{00000000-0005-0000-0000-0000E0800000}"/>
    <cellStyle name="Normal 27 2 2 3 2 4" xfId="40146" xr:uid="{00000000-0005-0000-0000-0000E1800000}"/>
    <cellStyle name="Normal 27 2 2 3 2 5" xfId="26580" xr:uid="{00000000-0005-0000-0000-0000E2800000}"/>
    <cellStyle name="Normal 27 2 2 3 3" xfId="6351" xr:uid="{00000000-0005-0000-0000-0000E3800000}"/>
    <cellStyle name="Normal 27 2 2 3 3 2" xfId="18981" xr:uid="{00000000-0005-0000-0000-0000E4800000}"/>
    <cellStyle name="Normal 27 2 2 3 3 2 2" xfId="54197" xr:uid="{00000000-0005-0000-0000-0000E5800000}"/>
    <cellStyle name="Normal 27 2 2 3 3 3" xfId="41600" xr:uid="{00000000-0005-0000-0000-0000E6800000}"/>
    <cellStyle name="Normal 27 2 2 3 3 4" xfId="31586" xr:uid="{00000000-0005-0000-0000-0000E7800000}"/>
    <cellStyle name="Normal 27 2 2 3 4" xfId="7810" xr:uid="{00000000-0005-0000-0000-0000E8800000}"/>
    <cellStyle name="Normal 27 2 2 3 4 2" xfId="20435" xr:uid="{00000000-0005-0000-0000-0000E9800000}"/>
    <cellStyle name="Normal 27 2 2 3 4 2 2" xfId="55651" xr:uid="{00000000-0005-0000-0000-0000EA800000}"/>
    <cellStyle name="Normal 27 2 2 3 4 3" xfId="43054" xr:uid="{00000000-0005-0000-0000-0000EB800000}"/>
    <cellStyle name="Normal 27 2 2 3 4 4" xfId="33040" xr:uid="{00000000-0005-0000-0000-0000EC800000}"/>
    <cellStyle name="Normal 27 2 2 3 5" xfId="9591" xr:uid="{00000000-0005-0000-0000-0000ED800000}"/>
    <cellStyle name="Normal 27 2 2 3 5 2" xfId="22211" xr:uid="{00000000-0005-0000-0000-0000EE800000}"/>
    <cellStyle name="Normal 27 2 2 3 5 2 2" xfId="57427" xr:uid="{00000000-0005-0000-0000-0000EF800000}"/>
    <cellStyle name="Normal 27 2 2 3 5 3" xfId="44830" xr:uid="{00000000-0005-0000-0000-0000F0800000}"/>
    <cellStyle name="Normal 27 2 2 3 5 4" xfId="34816" xr:uid="{00000000-0005-0000-0000-0000F1800000}"/>
    <cellStyle name="Normal 27 2 2 3 6" xfId="11384" xr:uid="{00000000-0005-0000-0000-0000F2800000}"/>
    <cellStyle name="Normal 27 2 2 3 6 2" xfId="23987" xr:uid="{00000000-0005-0000-0000-0000F3800000}"/>
    <cellStyle name="Normal 27 2 2 3 6 2 2" xfId="59203" xr:uid="{00000000-0005-0000-0000-0000F4800000}"/>
    <cellStyle name="Normal 27 2 2 3 6 3" xfId="46606" xr:uid="{00000000-0005-0000-0000-0000F5800000}"/>
    <cellStyle name="Normal 27 2 2 3 6 4" xfId="36592" xr:uid="{00000000-0005-0000-0000-0000F6800000}"/>
    <cellStyle name="Normal 27 2 2 3 7" xfId="15751" xr:uid="{00000000-0005-0000-0000-0000F7800000}"/>
    <cellStyle name="Normal 27 2 2 3 7 2" xfId="50967" xr:uid="{00000000-0005-0000-0000-0000F8800000}"/>
    <cellStyle name="Normal 27 2 2 3 7 3" xfId="28356" xr:uid="{00000000-0005-0000-0000-0000F9800000}"/>
    <cellStyle name="Normal 27 2 2 3 8" xfId="12842" xr:uid="{00000000-0005-0000-0000-0000FA800000}"/>
    <cellStyle name="Normal 27 2 2 3 8 2" xfId="48060" xr:uid="{00000000-0005-0000-0000-0000FB800000}"/>
    <cellStyle name="Normal 27 2 2 3 9" xfId="38370" xr:uid="{00000000-0005-0000-0000-0000FC800000}"/>
    <cellStyle name="Normal 27 2 2 4" xfId="2905" xr:uid="{00000000-0005-0000-0000-0000FD800000}"/>
    <cellStyle name="Normal 27 2 2 4 10" xfId="25290" xr:uid="{00000000-0005-0000-0000-0000FE800000}"/>
    <cellStyle name="Normal 27 2 2 4 11" xfId="60825" xr:uid="{00000000-0005-0000-0000-0000FF800000}"/>
    <cellStyle name="Normal 27 2 2 4 2" xfId="4722" xr:uid="{00000000-0005-0000-0000-000000810000}"/>
    <cellStyle name="Normal 27 2 2 4 2 2" xfId="17368" xr:uid="{00000000-0005-0000-0000-000001810000}"/>
    <cellStyle name="Normal 27 2 2 4 2 2 2" xfId="52584" xr:uid="{00000000-0005-0000-0000-000002810000}"/>
    <cellStyle name="Normal 27 2 2 4 2 2 3" xfId="29973" xr:uid="{00000000-0005-0000-0000-000003810000}"/>
    <cellStyle name="Normal 27 2 2 4 2 3" xfId="13814" xr:uid="{00000000-0005-0000-0000-000004810000}"/>
    <cellStyle name="Normal 27 2 2 4 2 3 2" xfId="49032" xr:uid="{00000000-0005-0000-0000-000005810000}"/>
    <cellStyle name="Normal 27 2 2 4 2 4" xfId="39987" xr:uid="{00000000-0005-0000-0000-000006810000}"/>
    <cellStyle name="Normal 27 2 2 4 2 5" xfId="26421" xr:uid="{00000000-0005-0000-0000-000007810000}"/>
    <cellStyle name="Normal 27 2 2 4 3" xfId="6192" xr:uid="{00000000-0005-0000-0000-000008810000}"/>
    <cellStyle name="Normal 27 2 2 4 3 2" xfId="18822" xr:uid="{00000000-0005-0000-0000-000009810000}"/>
    <cellStyle name="Normal 27 2 2 4 3 2 2" xfId="54038" xr:uid="{00000000-0005-0000-0000-00000A810000}"/>
    <cellStyle name="Normal 27 2 2 4 3 3" xfId="41441" xr:uid="{00000000-0005-0000-0000-00000B810000}"/>
    <cellStyle name="Normal 27 2 2 4 3 4" xfId="31427" xr:uid="{00000000-0005-0000-0000-00000C810000}"/>
    <cellStyle name="Normal 27 2 2 4 4" xfId="7651" xr:uid="{00000000-0005-0000-0000-00000D810000}"/>
    <cellStyle name="Normal 27 2 2 4 4 2" xfId="20276" xr:uid="{00000000-0005-0000-0000-00000E810000}"/>
    <cellStyle name="Normal 27 2 2 4 4 2 2" xfId="55492" xr:uid="{00000000-0005-0000-0000-00000F810000}"/>
    <cellStyle name="Normal 27 2 2 4 4 3" xfId="42895" xr:uid="{00000000-0005-0000-0000-000010810000}"/>
    <cellStyle name="Normal 27 2 2 4 4 4" xfId="32881" xr:uid="{00000000-0005-0000-0000-000011810000}"/>
    <cellStyle name="Normal 27 2 2 4 5" xfId="9432" xr:uid="{00000000-0005-0000-0000-000012810000}"/>
    <cellStyle name="Normal 27 2 2 4 5 2" xfId="22052" xr:uid="{00000000-0005-0000-0000-000013810000}"/>
    <cellStyle name="Normal 27 2 2 4 5 2 2" xfId="57268" xr:uid="{00000000-0005-0000-0000-000014810000}"/>
    <cellStyle name="Normal 27 2 2 4 5 3" xfId="44671" xr:uid="{00000000-0005-0000-0000-000015810000}"/>
    <cellStyle name="Normal 27 2 2 4 5 4" xfId="34657" xr:uid="{00000000-0005-0000-0000-000016810000}"/>
    <cellStyle name="Normal 27 2 2 4 6" xfId="11225" xr:uid="{00000000-0005-0000-0000-000017810000}"/>
    <cellStyle name="Normal 27 2 2 4 6 2" xfId="23828" xr:uid="{00000000-0005-0000-0000-000018810000}"/>
    <cellStyle name="Normal 27 2 2 4 6 2 2" xfId="59044" xr:uid="{00000000-0005-0000-0000-000019810000}"/>
    <cellStyle name="Normal 27 2 2 4 6 3" xfId="46447" xr:uid="{00000000-0005-0000-0000-00001A810000}"/>
    <cellStyle name="Normal 27 2 2 4 6 4" xfId="36433" xr:uid="{00000000-0005-0000-0000-00001B810000}"/>
    <cellStyle name="Normal 27 2 2 4 7" xfId="15592" xr:uid="{00000000-0005-0000-0000-00001C810000}"/>
    <cellStyle name="Normal 27 2 2 4 7 2" xfId="50808" xr:uid="{00000000-0005-0000-0000-00001D810000}"/>
    <cellStyle name="Normal 27 2 2 4 7 3" xfId="28197" xr:uid="{00000000-0005-0000-0000-00001E810000}"/>
    <cellStyle name="Normal 27 2 2 4 8" xfId="12683" xr:uid="{00000000-0005-0000-0000-00001F810000}"/>
    <cellStyle name="Normal 27 2 2 4 8 2" xfId="47901" xr:uid="{00000000-0005-0000-0000-000020810000}"/>
    <cellStyle name="Normal 27 2 2 4 9" xfId="38211" xr:uid="{00000000-0005-0000-0000-000021810000}"/>
    <cellStyle name="Normal 27 2 2 5" xfId="3413" xr:uid="{00000000-0005-0000-0000-000022810000}"/>
    <cellStyle name="Normal 27 2 2 5 10" xfId="26908" xr:uid="{00000000-0005-0000-0000-000023810000}"/>
    <cellStyle name="Normal 27 2 2 5 11" xfId="61312" xr:uid="{00000000-0005-0000-0000-000024810000}"/>
    <cellStyle name="Normal 27 2 2 5 2" xfId="5209" xr:uid="{00000000-0005-0000-0000-000025810000}"/>
    <cellStyle name="Normal 27 2 2 5 2 2" xfId="17855" xr:uid="{00000000-0005-0000-0000-000026810000}"/>
    <cellStyle name="Normal 27 2 2 5 2 2 2" xfId="53071" xr:uid="{00000000-0005-0000-0000-000027810000}"/>
    <cellStyle name="Normal 27 2 2 5 2 3" xfId="40474" xr:uid="{00000000-0005-0000-0000-000028810000}"/>
    <cellStyle name="Normal 27 2 2 5 2 4" xfId="30460" xr:uid="{00000000-0005-0000-0000-000029810000}"/>
    <cellStyle name="Normal 27 2 2 5 3" xfId="6679" xr:uid="{00000000-0005-0000-0000-00002A810000}"/>
    <cellStyle name="Normal 27 2 2 5 3 2" xfId="19309" xr:uid="{00000000-0005-0000-0000-00002B810000}"/>
    <cellStyle name="Normal 27 2 2 5 3 2 2" xfId="54525" xr:uid="{00000000-0005-0000-0000-00002C810000}"/>
    <cellStyle name="Normal 27 2 2 5 3 3" xfId="41928" xr:uid="{00000000-0005-0000-0000-00002D810000}"/>
    <cellStyle name="Normal 27 2 2 5 3 4" xfId="31914" xr:uid="{00000000-0005-0000-0000-00002E810000}"/>
    <cellStyle name="Normal 27 2 2 5 4" xfId="8138" xr:uid="{00000000-0005-0000-0000-00002F810000}"/>
    <cellStyle name="Normal 27 2 2 5 4 2" xfId="20763" xr:uid="{00000000-0005-0000-0000-000030810000}"/>
    <cellStyle name="Normal 27 2 2 5 4 2 2" xfId="55979" xr:uid="{00000000-0005-0000-0000-000031810000}"/>
    <cellStyle name="Normal 27 2 2 5 4 3" xfId="43382" xr:uid="{00000000-0005-0000-0000-000032810000}"/>
    <cellStyle name="Normal 27 2 2 5 4 4" xfId="33368" xr:uid="{00000000-0005-0000-0000-000033810000}"/>
    <cellStyle name="Normal 27 2 2 5 5" xfId="9919" xr:uid="{00000000-0005-0000-0000-000034810000}"/>
    <cellStyle name="Normal 27 2 2 5 5 2" xfId="22539" xr:uid="{00000000-0005-0000-0000-000035810000}"/>
    <cellStyle name="Normal 27 2 2 5 5 2 2" xfId="57755" xr:uid="{00000000-0005-0000-0000-000036810000}"/>
    <cellStyle name="Normal 27 2 2 5 5 3" xfId="45158" xr:uid="{00000000-0005-0000-0000-000037810000}"/>
    <cellStyle name="Normal 27 2 2 5 5 4" xfId="35144" xr:uid="{00000000-0005-0000-0000-000038810000}"/>
    <cellStyle name="Normal 27 2 2 5 6" xfId="11712" xr:uid="{00000000-0005-0000-0000-000039810000}"/>
    <cellStyle name="Normal 27 2 2 5 6 2" xfId="24315" xr:uid="{00000000-0005-0000-0000-00003A810000}"/>
    <cellStyle name="Normal 27 2 2 5 6 2 2" xfId="59531" xr:uid="{00000000-0005-0000-0000-00003B810000}"/>
    <cellStyle name="Normal 27 2 2 5 6 3" xfId="46934" xr:uid="{00000000-0005-0000-0000-00003C810000}"/>
    <cellStyle name="Normal 27 2 2 5 6 4" xfId="36920" xr:uid="{00000000-0005-0000-0000-00003D810000}"/>
    <cellStyle name="Normal 27 2 2 5 7" xfId="16079" xr:uid="{00000000-0005-0000-0000-00003E810000}"/>
    <cellStyle name="Normal 27 2 2 5 7 2" xfId="51295" xr:uid="{00000000-0005-0000-0000-00003F810000}"/>
    <cellStyle name="Normal 27 2 2 5 7 3" xfId="28684" xr:uid="{00000000-0005-0000-0000-000040810000}"/>
    <cellStyle name="Normal 27 2 2 5 8" xfId="14301" xr:uid="{00000000-0005-0000-0000-000041810000}"/>
    <cellStyle name="Normal 27 2 2 5 8 2" xfId="49519" xr:uid="{00000000-0005-0000-0000-000042810000}"/>
    <cellStyle name="Normal 27 2 2 5 9" xfId="38698" xr:uid="{00000000-0005-0000-0000-000043810000}"/>
    <cellStyle name="Normal 27 2 2 6" xfId="2574" xr:uid="{00000000-0005-0000-0000-000044810000}"/>
    <cellStyle name="Normal 27 2 2 6 10" xfId="26099" xr:uid="{00000000-0005-0000-0000-000045810000}"/>
    <cellStyle name="Normal 27 2 2 6 11" xfId="60503" xr:uid="{00000000-0005-0000-0000-000046810000}"/>
    <cellStyle name="Normal 27 2 2 6 2" xfId="4400" xr:uid="{00000000-0005-0000-0000-000047810000}"/>
    <cellStyle name="Normal 27 2 2 6 2 2" xfId="17046" xr:uid="{00000000-0005-0000-0000-000048810000}"/>
    <cellStyle name="Normal 27 2 2 6 2 2 2" xfId="52262" xr:uid="{00000000-0005-0000-0000-000049810000}"/>
    <cellStyle name="Normal 27 2 2 6 2 3" xfId="39665" xr:uid="{00000000-0005-0000-0000-00004A810000}"/>
    <cellStyle name="Normal 27 2 2 6 2 4" xfId="29651" xr:uid="{00000000-0005-0000-0000-00004B810000}"/>
    <cellStyle name="Normal 27 2 2 6 3" xfId="5870" xr:uid="{00000000-0005-0000-0000-00004C810000}"/>
    <cellStyle name="Normal 27 2 2 6 3 2" xfId="18500" xr:uid="{00000000-0005-0000-0000-00004D810000}"/>
    <cellStyle name="Normal 27 2 2 6 3 2 2" xfId="53716" xr:uid="{00000000-0005-0000-0000-00004E810000}"/>
    <cellStyle name="Normal 27 2 2 6 3 3" xfId="41119" xr:uid="{00000000-0005-0000-0000-00004F810000}"/>
    <cellStyle name="Normal 27 2 2 6 3 4" xfId="31105" xr:uid="{00000000-0005-0000-0000-000050810000}"/>
    <cellStyle name="Normal 27 2 2 6 4" xfId="7329" xr:uid="{00000000-0005-0000-0000-000051810000}"/>
    <cellStyle name="Normal 27 2 2 6 4 2" xfId="19954" xr:uid="{00000000-0005-0000-0000-000052810000}"/>
    <cellStyle name="Normal 27 2 2 6 4 2 2" xfId="55170" xr:uid="{00000000-0005-0000-0000-000053810000}"/>
    <cellStyle name="Normal 27 2 2 6 4 3" xfId="42573" xr:uid="{00000000-0005-0000-0000-000054810000}"/>
    <cellStyle name="Normal 27 2 2 6 4 4" xfId="32559" xr:uid="{00000000-0005-0000-0000-000055810000}"/>
    <cellStyle name="Normal 27 2 2 6 5" xfId="9110" xr:uid="{00000000-0005-0000-0000-000056810000}"/>
    <cellStyle name="Normal 27 2 2 6 5 2" xfId="21730" xr:uid="{00000000-0005-0000-0000-000057810000}"/>
    <cellStyle name="Normal 27 2 2 6 5 2 2" xfId="56946" xr:uid="{00000000-0005-0000-0000-000058810000}"/>
    <cellStyle name="Normal 27 2 2 6 5 3" xfId="44349" xr:uid="{00000000-0005-0000-0000-000059810000}"/>
    <cellStyle name="Normal 27 2 2 6 5 4" xfId="34335" xr:uid="{00000000-0005-0000-0000-00005A810000}"/>
    <cellStyle name="Normal 27 2 2 6 6" xfId="10903" xr:uid="{00000000-0005-0000-0000-00005B810000}"/>
    <cellStyle name="Normal 27 2 2 6 6 2" xfId="23506" xr:uid="{00000000-0005-0000-0000-00005C810000}"/>
    <cellStyle name="Normal 27 2 2 6 6 2 2" xfId="58722" xr:uid="{00000000-0005-0000-0000-00005D810000}"/>
    <cellStyle name="Normal 27 2 2 6 6 3" xfId="46125" xr:uid="{00000000-0005-0000-0000-00005E810000}"/>
    <cellStyle name="Normal 27 2 2 6 6 4" xfId="36111" xr:uid="{00000000-0005-0000-0000-00005F810000}"/>
    <cellStyle name="Normal 27 2 2 6 7" xfId="15270" xr:uid="{00000000-0005-0000-0000-000060810000}"/>
    <cellStyle name="Normal 27 2 2 6 7 2" xfId="50486" xr:uid="{00000000-0005-0000-0000-000061810000}"/>
    <cellStyle name="Normal 27 2 2 6 7 3" xfId="27875" xr:uid="{00000000-0005-0000-0000-000062810000}"/>
    <cellStyle name="Normal 27 2 2 6 8" xfId="13492" xr:uid="{00000000-0005-0000-0000-000063810000}"/>
    <cellStyle name="Normal 27 2 2 6 8 2" xfId="48710" xr:uid="{00000000-0005-0000-0000-000064810000}"/>
    <cellStyle name="Normal 27 2 2 6 9" xfId="37889" xr:uid="{00000000-0005-0000-0000-000065810000}"/>
    <cellStyle name="Normal 27 2 2 7" xfId="3737" xr:uid="{00000000-0005-0000-0000-000066810000}"/>
    <cellStyle name="Normal 27 2 2 7 2" xfId="8461" xr:uid="{00000000-0005-0000-0000-000067810000}"/>
    <cellStyle name="Normal 27 2 2 7 2 2" xfId="21086" xr:uid="{00000000-0005-0000-0000-000068810000}"/>
    <cellStyle name="Normal 27 2 2 7 2 2 2" xfId="56302" xr:uid="{00000000-0005-0000-0000-000069810000}"/>
    <cellStyle name="Normal 27 2 2 7 2 3" xfId="43705" xr:uid="{00000000-0005-0000-0000-00006A810000}"/>
    <cellStyle name="Normal 27 2 2 7 2 4" xfId="33691" xr:uid="{00000000-0005-0000-0000-00006B810000}"/>
    <cellStyle name="Normal 27 2 2 7 3" xfId="10242" xr:uid="{00000000-0005-0000-0000-00006C810000}"/>
    <cellStyle name="Normal 27 2 2 7 3 2" xfId="22862" xr:uid="{00000000-0005-0000-0000-00006D810000}"/>
    <cellStyle name="Normal 27 2 2 7 3 2 2" xfId="58078" xr:uid="{00000000-0005-0000-0000-00006E810000}"/>
    <cellStyle name="Normal 27 2 2 7 3 3" xfId="45481" xr:uid="{00000000-0005-0000-0000-00006F810000}"/>
    <cellStyle name="Normal 27 2 2 7 3 4" xfId="35467" xr:uid="{00000000-0005-0000-0000-000070810000}"/>
    <cellStyle name="Normal 27 2 2 7 4" xfId="12037" xr:uid="{00000000-0005-0000-0000-000071810000}"/>
    <cellStyle name="Normal 27 2 2 7 4 2" xfId="24638" xr:uid="{00000000-0005-0000-0000-000072810000}"/>
    <cellStyle name="Normal 27 2 2 7 4 2 2" xfId="59854" xr:uid="{00000000-0005-0000-0000-000073810000}"/>
    <cellStyle name="Normal 27 2 2 7 4 3" xfId="47257" xr:uid="{00000000-0005-0000-0000-000074810000}"/>
    <cellStyle name="Normal 27 2 2 7 4 4" xfId="37243" xr:uid="{00000000-0005-0000-0000-000075810000}"/>
    <cellStyle name="Normal 27 2 2 7 5" xfId="16402" xr:uid="{00000000-0005-0000-0000-000076810000}"/>
    <cellStyle name="Normal 27 2 2 7 5 2" xfId="51618" xr:uid="{00000000-0005-0000-0000-000077810000}"/>
    <cellStyle name="Normal 27 2 2 7 5 3" xfId="29007" xr:uid="{00000000-0005-0000-0000-000078810000}"/>
    <cellStyle name="Normal 27 2 2 7 6" xfId="14624" xr:uid="{00000000-0005-0000-0000-000079810000}"/>
    <cellStyle name="Normal 27 2 2 7 6 2" xfId="49842" xr:uid="{00000000-0005-0000-0000-00007A810000}"/>
    <cellStyle name="Normal 27 2 2 7 7" xfId="39021" xr:uid="{00000000-0005-0000-0000-00007B810000}"/>
    <cellStyle name="Normal 27 2 2 7 8" xfId="27231" xr:uid="{00000000-0005-0000-0000-00007C810000}"/>
    <cellStyle name="Normal 27 2 2 8" xfId="4075" xr:uid="{00000000-0005-0000-0000-00007D810000}"/>
    <cellStyle name="Normal 27 2 2 8 2" xfId="16724" xr:uid="{00000000-0005-0000-0000-00007E810000}"/>
    <cellStyle name="Normal 27 2 2 8 2 2" xfId="51940" xr:uid="{00000000-0005-0000-0000-00007F810000}"/>
    <cellStyle name="Normal 27 2 2 8 2 3" xfId="29329" xr:uid="{00000000-0005-0000-0000-000080810000}"/>
    <cellStyle name="Normal 27 2 2 8 3" xfId="13170" xr:uid="{00000000-0005-0000-0000-000081810000}"/>
    <cellStyle name="Normal 27 2 2 8 3 2" xfId="48388" xr:uid="{00000000-0005-0000-0000-000082810000}"/>
    <cellStyle name="Normal 27 2 2 8 4" xfId="39343" xr:uid="{00000000-0005-0000-0000-000083810000}"/>
    <cellStyle name="Normal 27 2 2 8 5" xfId="25777" xr:uid="{00000000-0005-0000-0000-000084810000}"/>
    <cellStyle name="Normal 27 2 2 9" xfId="5548" xr:uid="{00000000-0005-0000-0000-000085810000}"/>
    <cellStyle name="Normal 27 2 2 9 2" xfId="18178" xr:uid="{00000000-0005-0000-0000-000086810000}"/>
    <cellStyle name="Normal 27 2 2 9 2 2" xfId="53394" xr:uid="{00000000-0005-0000-0000-000087810000}"/>
    <cellStyle name="Normal 27 2 2 9 3" xfId="40797" xr:uid="{00000000-0005-0000-0000-000088810000}"/>
    <cellStyle name="Normal 27 2 2 9 4" xfId="30783" xr:uid="{00000000-0005-0000-0000-000089810000}"/>
    <cellStyle name="Normal 27 2 3" xfId="1244" xr:uid="{00000000-0005-0000-0000-00008A810000}"/>
    <cellStyle name="Normal 27 2 3 10" xfId="10629" xr:uid="{00000000-0005-0000-0000-00008B810000}"/>
    <cellStyle name="Normal 27 2 3 10 2" xfId="23240" xr:uid="{00000000-0005-0000-0000-00008C810000}"/>
    <cellStyle name="Normal 27 2 3 10 2 2" xfId="58456" xr:uid="{00000000-0005-0000-0000-00008D810000}"/>
    <cellStyle name="Normal 27 2 3 10 3" xfId="45859" xr:uid="{00000000-0005-0000-0000-00008E810000}"/>
    <cellStyle name="Normal 27 2 3 10 4" xfId="35845" xr:uid="{00000000-0005-0000-0000-00008F810000}"/>
    <cellStyle name="Normal 27 2 3 11" xfId="15028" xr:uid="{00000000-0005-0000-0000-000090810000}"/>
    <cellStyle name="Normal 27 2 3 11 2" xfId="50244" xr:uid="{00000000-0005-0000-0000-000091810000}"/>
    <cellStyle name="Normal 27 2 3 11 3" xfId="27633" xr:uid="{00000000-0005-0000-0000-000092810000}"/>
    <cellStyle name="Normal 27 2 3 12" xfId="12441" xr:uid="{00000000-0005-0000-0000-000093810000}"/>
    <cellStyle name="Normal 27 2 3 12 2" xfId="47659" xr:uid="{00000000-0005-0000-0000-000094810000}"/>
    <cellStyle name="Normal 27 2 3 13" xfId="37647" xr:uid="{00000000-0005-0000-0000-000095810000}"/>
    <cellStyle name="Normal 27 2 3 14" xfId="25048" xr:uid="{00000000-0005-0000-0000-000096810000}"/>
    <cellStyle name="Normal 27 2 3 15" xfId="60261" xr:uid="{00000000-0005-0000-0000-000097810000}"/>
    <cellStyle name="Normal 27 2 3 2" xfId="3164" xr:uid="{00000000-0005-0000-0000-000098810000}"/>
    <cellStyle name="Normal 27 2 3 2 10" xfId="25532" xr:uid="{00000000-0005-0000-0000-000099810000}"/>
    <cellStyle name="Normal 27 2 3 2 11" xfId="61067" xr:uid="{00000000-0005-0000-0000-00009A810000}"/>
    <cellStyle name="Normal 27 2 3 2 2" xfId="4964" xr:uid="{00000000-0005-0000-0000-00009B810000}"/>
    <cellStyle name="Normal 27 2 3 2 2 2" xfId="17610" xr:uid="{00000000-0005-0000-0000-00009C810000}"/>
    <cellStyle name="Normal 27 2 3 2 2 2 2" xfId="52826" xr:uid="{00000000-0005-0000-0000-00009D810000}"/>
    <cellStyle name="Normal 27 2 3 2 2 2 3" xfId="30215" xr:uid="{00000000-0005-0000-0000-00009E810000}"/>
    <cellStyle name="Normal 27 2 3 2 2 3" xfId="14056" xr:uid="{00000000-0005-0000-0000-00009F810000}"/>
    <cellStyle name="Normal 27 2 3 2 2 3 2" xfId="49274" xr:uid="{00000000-0005-0000-0000-0000A0810000}"/>
    <cellStyle name="Normal 27 2 3 2 2 4" xfId="40229" xr:uid="{00000000-0005-0000-0000-0000A1810000}"/>
    <cellStyle name="Normal 27 2 3 2 2 5" xfId="26663" xr:uid="{00000000-0005-0000-0000-0000A2810000}"/>
    <cellStyle name="Normal 27 2 3 2 3" xfId="6434" xr:uid="{00000000-0005-0000-0000-0000A3810000}"/>
    <cellStyle name="Normal 27 2 3 2 3 2" xfId="19064" xr:uid="{00000000-0005-0000-0000-0000A4810000}"/>
    <cellStyle name="Normal 27 2 3 2 3 2 2" xfId="54280" xr:uid="{00000000-0005-0000-0000-0000A5810000}"/>
    <cellStyle name="Normal 27 2 3 2 3 3" xfId="41683" xr:uid="{00000000-0005-0000-0000-0000A6810000}"/>
    <cellStyle name="Normal 27 2 3 2 3 4" xfId="31669" xr:uid="{00000000-0005-0000-0000-0000A7810000}"/>
    <cellStyle name="Normal 27 2 3 2 4" xfId="7893" xr:uid="{00000000-0005-0000-0000-0000A8810000}"/>
    <cellStyle name="Normal 27 2 3 2 4 2" xfId="20518" xr:uid="{00000000-0005-0000-0000-0000A9810000}"/>
    <cellStyle name="Normal 27 2 3 2 4 2 2" xfId="55734" xr:uid="{00000000-0005-0000-0000-0000AA810000}"/>
    <cellStyle name="Normal 27 2 3 2 4 3" xfId="43137" xr:uid="{00000000-0005-0000-0000-0000AB810000}"/>
    <cellStyle name="Normal 27 2 3 2 4 4" xfId="33123" xr:uid="{00000000-0005-0000-0000-0000AC810000}"/>
    <cellStyle name="Normal 27 2 3 2 5" xfId="9674" xr:uid="{00000000-0005-0000-0000-0000AD810000}"/>
    <cellStyle name="Normal 27 2 3 2 5 2" xfId="22294" xr:uid="{00000000-0005-0000-0000-0000AE810000}"/>
    <cellStyle name="Normal 27 2 3 2 5 2 2" xfId="57510" xr:uid="{00000000-0005-0000-0000-0000AF810000}"/>
    <cellStyle name="Normal 27 2 3 2 5 3" xfId="44913" xr:uid="{00000000-0005-0000-0000-0000B0810000}"/>
    <cellStyle name="Normal 27 2 3 2 5 4" xfId="34899" xr:uid="{00000000-0005-0000-0000-0000B1810000}"/>
    <cellStyle name="Normal 27 2 3 2 6" xfId="11467" xr:uid="{00000000-0005-0000-0000-0000B2810000}"/>
    <cellStyle name="Normal 27 2 3 2 6 2" xfId="24070" xr:uid="{00000000-0005-0000-0000-0000B3810000}"/>
    <cellStyle name="Normal 27 2 3 2 6 2 2" xfId="59286" xr:uid="{00000000-0005-0000-0000-0000B4810000}"/>
    <cellStyle name="Normal 27 2 3 2 6 3" xfId="46689" xr:uid="{00000000-0005-0000-0000-0000B5810000}"/>
    <cellStyle name="Normal 27 2 3 2 6 4" xfId="36675" xr:uid="{00000000-0005-0000-0000-0000B6810000}"/>
    <cellStyle name="Normal 27 2 3 2 7" xfId="15834" xr:uid="{00000000-0005-0000-0000-0000B7810000}"/>
    <cellStyle name="Normal 27 2 3 2 7 2" xfId="51050" xr:uid="{00000000-0005-0000-0000-0000B8810000}"/>
    <cellStyle name="Normal 27 2 3 2 7 3" xfId="28439" xr:uid="{00000000-0005-0000-0000-0000B9810000}"/>
    <cellStyle name="Normal 27 2 3 2 8" xfId="12925" xr:uid="{00000000-0005-0000-0000-0000BA810000}"/>
    <cellStyle name="Normal 27 2 3 2 8 2" xfId="48143" xr:uid="{00000000-0005-0000-0000-0000BB810000}"/>
    <cellStyle name="Normal 27 2 3 2 9" xfId="38453" xr:uid="{00000000-0005-0000-0000-0000BC810000}"/>
    <cellStyle name="Normal 27 2 3 3" xfId="3493" xr:uid="{00000000-0005-0000-0000-0000BD810000}"/>
    <cellStyle name="Normal 27 2 3 3 10" xfId="26988" xr:uid="{00000000-0005-0000-0000-0000BE810000}"/>
    <cellStyle name="Normal 27 2 3 3 11" xfId="61392" xr:uid="{00000000-0005-0000-0000-0000BF810000}"/>
    <cellStyle name="Normal 27 2 3 3 2" xfId="5289" xr:uid="{00000000-0005-0000-0000-0000C0810000}"/>
    <cellStyle name="Normal 27 2 3 3 2 2" xfId="17935" xr:uid="{00000000-0005-0000-0000-0000C1810000}"/>
    <cellStyle name="Normal 27 2 3 3 2 2 2" xfId="53151" xr:uid="{00000000-0005-0000-0000-0000C2810000}"/>
    <cellStyle name="Normal 27 2 3 3 2 3" xfId="40554" xr:uid="{00000000-0005-0000-0000-0000C3810000}"/>
    <cellStyle name="Normal 27 2 3 3 2 4" xfId="30540" xr:uid="{00000000-0005-0000-0000-0000C4810000}"/>
    <cellStyle name="Normal 27 2 3 3 3" xfId="6759" xr:uid="{00000000-0005-0000-0000-0000C5810000}"/>
    <cellStyle name="Normal 27 2 3 3 3 2" xfId="19389" xr:uid="{00000000-0005-0000-0000-0000C6810000}"/>
    <cellStyle name="Normal 27 2 3 3 3 2 2" xfId="54605" xr:uid="{00000000-0005-0000-0000-0000C7810000}"/>
    <cellStyle name="Normal 27 2 3 3 3 3" xfId="42008" xr:uid="{00000000-0005-0000-0000-0000C8810000}"/>
    <cellStyle name="Normal 27 2 3 3 3 4" xfId="31994" xr:uid="{00000000-0005-0000-0000-0000C9810000}"/>
    <cellStyle name="Normal 27 2 3 3 4" xfId="8218" xr:uid="{00000000-0005-0000-0000-0000CA810000}"/>
    <cellStyle name="Normal 27 2 3 3 4 2" xfId="20843" xr:uid="{00000000-0005-0000-0000-0000CB810000}"/>
    <cellStyle name="Normal 27 2 3 3 4 2 2" xfId="56059" xr:uid="{00000000-0005-0000-0000-0000CC810000}"/>
    <cellStyle name="Normal 27 2 3 3 4 3" xfId="43462" xr:uid="{00000000-0005-0000-0000-0000CD810000}"/>
    <cellStyle name="Normal 27 2 3 3 4 4" xfId="33448" xr:uid="{00000000-0005-0000-0000-0000CE810000}"/>
    <cellStyle name="Normal 27 2 3 3 5" xfId="9999" xr:uid="{00000000-0005-0000-0000-0000CF810000}"/>
    <cellStyle name="Normal 27 2 3 3 5 2" xfId="22619" xr:uid="{00000000-0005-0000-0000-0000D0810000}"/>
    <cellStyle name="Normal 27 2 3 3 5 2 2" xfId="57835" xr:uid="{00000000-0005-0000-0000-0000D1810000}"/>
    <cellStyle name="Normal 27 2 3 3 5 3" xfId="45238" xr:uid="{00000000-0005-0000-0000-0000D2810000}"/>
    <cellStyle name="Normal 27 2 3 3 5 4" xfId="35224" xr:uid="{00000000-0005-0000-0000-0000D3810000}"/>
    <cellStyle name="Normal 27 2 3 3 6" xfId="11792" xr:uid="{00000000-0005-0000-0000-0000D4810000}"/>
    <cellStyle name="Normal 27 2 3 3 6 2" xfId="24395" xr:uid="{00000000-0005-0000-0000-0000D5810000}"/>
    <cellStyle name="Normal 27 2 3 3 6 2 2" xfId="59611" xr:uid="{00000000-0005-0000-0000-0000D6810000}"/>
    <cellStyle name="Normal 27 2 3 3 6 3" xfId="47014" xr:uid="{00000000-0005-0000-0000-0000D7810000}"/>
    <cellStyle name="Normal 27 2 3 3 6 4" xfId="37000" xr:uid="{00000000-0005-0000-0000-0000D8810000}"/>
    <cellStyle name="Normal 27 2 3 3 7" xfId="16159" xr:uid="{00000000-0005-0000-0000-0000D9810000}"/>
    <cellStyle name="Normal 27 2 3 3 7 2" xfId="51375" xr:uid="{00000000-0005-0000-0000-0000DA810000}"/>
    <cellStyle name="Normal 27 2 3 3 7 3" xfId="28764" xr:uid="{00000000-0005-0000-0000-0000DB810000}"/>
    <cellStyle name="Normal 27 2 3 3 8" xfId="14381" xr:uid="{00000000-0005-0000-0000-0000DC810000}"/>
    <cellStyle name="Normal 27 2 3 3 8 2" xfId="49599" xr:uid="{00000000-0005-0000-0000-0000DD810000}"/>
    <cellStyle name="Normal 27 2 3 3 9" xfId="38778" xr:uid="{00000000-0005-0000-0000-0000DE810000}"/>
    <cellStyle name="Normal 27 2 3 4" xfId="2655" xr:uid="{00000000-0005-0000-0000-0000DF810000}"/>
    <cellStyle name="Normal 27 2 3 4 10" xfId="26179" xr:uid="{00000000-0005-0000-0000-0000E0810000}"/>
    <cellStyle name="Normal 27 2 3 4 11" xfId="60583" xr:uid="{00000000-0005-0000-0000-0000E1810000}"/>
    <cellStyle name="Normal 27 2 3 4 2" xfId="4480" xr:uid="{00000000-0005-0000-0000-0000E2810000}"/>
    <cellStyle name="Normal 27 2 3 4 2 2" xfId="17126" xr:uid="{00000000-0005-0000-0000-0000E3810000}"/>
    <cellStyle name="Normal 27 2 3 4 2 2 2" xfId="52342" xr:uid="{00000000-0005-0000-0000-0000E4810000}"/>
    <cellStyle name="Normal 27 2 3 4 2 3" xfId="39745" xr:uid="{00000000-0005-0000-0000-0000E5810000}"/>
    <cellStyle name="Normal 27 2 3 4 2 4" xfId="29731" xr:uid="{00000000-0005-0000-0000-0000E6810000}"/>
    <cellStyle name="Normal 27 2 3 4 3" xfId="5950" xr:uid="{00000000-0005-0000-0000-0000E7810000}"/>
    <cellStyle name="Normal 27 2 3 4 3 2" xfId="18580" xr:uid="{00000000-0005-0000-0000-0000E8810000}"/>
    <cellStyle name="Normal 27 2 3 4 3 2 2" xfId="53796" xr:uid="{00000000-0005-0000-0000-0000E9810000}"/>
    <cellStyle name="Normal 27 2 3 4 3 3" xfId="41199" xr:uid="{00000000-0005-0000-0000-0000EA810000}"/>
    <cellStyle name="Normal 27 2 3 4 3 4" xfId="31185" xr:uid="{00000000-0005-0000-0000-0000EB810000}"/>
    <cellStyle name="Normal 27 2 3 4 4" xfId="7409" xr:uid="{00000000-0005-0000-0000-0000EC810000}"/>
    <cellStyle name="Normal 27 2 3 4 4 2" xfId="20034" xr:uid="{00000000-0005-0000-0000-0000ED810000}"/>
    <cellStyle name="Normal 27 2 3 4 4 2 2" xfId="55250" xr:uid="{00000000-0005-0000-0000-0000EE810000}"/>
    <cellStyle name="Normal 27 2 3 4 4 3" xfId="42653" xr:uid="{00000000-0005-0000-0000-0000EF810000}"/>
    <cellStyle name="Normal 27 2 3 4 4 4" xfId="32639" xr:uid="{00000000-0005-0000-0000-0000F0810000}"/>
    <cellStyle name="Normal 27 2 3 4 5" xfId="9190" xr:uid="{00000000-0005-0000-0000-0000F1810000}"/>
    <cellStyle name="Normal 27 2 3 4 5 2" xfId="21810" xr:uid="{00000000-0005-0000-0000-0000F2810000}"/>
    <cellStyle name="Normal 27 2 3 4 5 2 2" xfId="57026" xr:uid="{00000000-0005-0000-0000-0000F3810000}"/>
    <cellStyle name="Normal 27 2 3 4 5 3" xfId="44429" xr:uid="{00000000-0005-0000-0000-0000F4810000}"/>
    <cellStyle name="Normal 27 2 3 4 5 4" xfId="34415" xr:uid="{00000000-0005-0000-0000-0000F5810000}"/>
    <cellStyle name="Normal 27 2 3 4 6" xfId="10983" xr:uid="{00000000-0005-0000-0000-0000F6810000}"/>
    <cellStyle name="Normal 27 2 3 4 6 2" xfId="23586" xr:uid="{00000000-0005-0000-0000-0000F7810000}"/>
    <cellStyle name="Normal 27 2 3 4 6 2 2" xfId="58802" xr:uid="{00000000-0005-0000-0000-0000F8810000}"/>
    <cellStyle name="Normal 27 2 3 4 6 3" xfId="46205" xr:uid="{00000000-0005-0000-0000-0000F9810000}"/>
    <cellStyle name="Normal 27 2 3 4 6 4" xfId="36191" xr:uid="{00000000-0005-0000-0000-0000FA810000}"/>
    <cellStyle name="Normal 27 2 3 4 7" xfId="15350" xr:uid="{00000000-0005-0000-0000-0000FB810000}"/>
    <cellStyle name="Normal 27 2 3 4 7 2" xfId="50566" xr:uid="{00000000-0005-0000-0000-0000FC810000}"/>
    <cellStyle name="Normal 27 2 3 4 7 3" xfId="27955" xr:uid="{00000000-0005-0000-0000-0000FD810000}"/>
    <cellStyle name="Normal 27 2 3 4 8" xfId="13572" xr:uid="{00000000-0005-0000-0000-0000FE810000}"/>
    <cellStyle name="Normal 27 2 3 4 8 2" xfId="48790" xr:uid="{00000000-0005-0000-0000-0000FF810000}"/>
    <cellStyle name="Normal 27 2 3 4 9" xfId="37969" xr:uid="{00000000-0005-0000-0000-000000820000}"/>
    <cellStyle name="Normal 27 2 3 5" xfId="3818" xr:uid="{00000000-0005-0000-0000-000001820000}"/>
    <cellStyle name="Normal 27 2 3 5 2" xfId="8541" xr:uid="{00000000-0005-0000-0000-000002820000}"/>
    <cellStyle name="Normal 27 2 3 5 2 2" xfId="21166" xr:uid="{00000000-0005-0000-0000-000003820000}"/>
    <cellStyle name="Normal 27 2 3 5 2 2 2" xfId="56382" xr:uid="{00000000-0005-0000-0000-000004820000}"/>
    <cellStyle name="Normal 27 2 3 5 2 3" xfId="43785" xr:uid="{00000000-0005-0000-0000-000005820000}"/>
    <cellStyle name="Normal 27 2 3 5 2 4" xfId="33771" xr:uid="{00000000-0005-0000-0000-000006820000}"/>
    <cellStyle name="Normal 27 2 3 5 3" xfId="10322" xr:uid="{00000000-0005-0000-0000-000007820000}"/>
    <cellStyle name="Normal 27 2 3 5 3 2" xfId="22942" xr:uid="{00000000-0005-0000-0000-000008820000}"/>
    <cellStyle name="Normal 27 2 3 5 3 2 2" xfId="58158" xr:uid="{00000000-0005-0000-0000-000009820000}"/>
    <cellStyle name="Normal 27 2 3 5 3 3" xfId="45561" xr:uid="{00000000-0005-0000-0000-00000A820000}"/>
    <cellStyle name="Normal 27 2 3 5 3 4" xfId="35547" xr:uid="{00000000-0005-0000-0000-00000B820000}"/>
    <cellStyle name="Normal 27 2 3 5 4" xfId="12117" xr:uid="{00000000-0005-0000-0000-00000C820000}"/>
    <cellStyle name="Normal 27 2 3 5 4 2" xfId="24718" xr:uid="{00000000-0005-0000-0000-00000D820000}"/>
    <cellStyle name="Normal 27 2 3 5 4 2 2" xfId="59934" xr:uid="{00000000-0005-0000-0000-00000E820000}"/>
    <cellStyle name="Normal 27 2 3 5 4 3" xfId="47337" xr:uid="{00000000-0005-0000-0000-00000F820000}"/>
    <cellStyle name="Normal 27 2 3 5 4 4" xfId="37323" xr:uid="{00000000-0005-0000-0000-000010820000}"/>
    <cellStyle name="Normal 27 2 3 5 5" xfId="16482" xr:uid="{00000000-0005-0000-0000-000011820000}"/>
    <cellStyle name="Normal 27 2 3 5 5 2" xfId="51698" xr:uid="{00000000-0005-0000-0000-000012820000}"/>
    <cellStyle name="Normal 27 2 3 5 5 3" xfId="29087" xr:uid="{00000000-0005-0000-0000-000013820000}"/>
    <cellStyle name="Normal 27 2 3 5 6" xfId="14704" xr:uid="{00000000-0005-0000-0000-000014820000}"/>
    <cellStyle name="Normal 27 2 3 5 6 2" xfId="49922" xr:uid="{00000000-0005-0000-0000-000015820000}"/>
    <cellStyle name="Normal 27 2 3 5 7" xfId="39101" xr:uid="{00000000-0005-0000-0000-000016820000}"/>
    <cellStyle name="Normal 27 2 3 5 8" xfId="27311" xr:uid="{00000000-0005-0000-0000-000017820000}"/>
    <cellStyle name="Normal 27 2 3 6" xfId="4158" xr:uid="{00000000-0005-0000-0000-000018820000}"/>
    <cellStyle name="Normal 27 2 3 6 2" xfId="16804" xr:uid="{00000000-0005-0000-0000-000019820000}"/>
    <cellStyle name="Normal 27 2 3 6 2 2" xfId="52020" xr:uid="{00000000-0005-0000-0000-00001A820000}"/>
    <cellStyle name="Normal 27 2 3 6 2 3" xfId="29409" xr:uid="{00000000-0005-0000-0000-00001B820000}"/>
    <cellStyle name="Normal 27 2 3 6 3" xfId="13250" xr:uid="{00000000-0005-0000-0000-00001C820000}"/>
    <cellStyle name="Normal 27 2 3 6 3 2" xfId="48468" xr:uid="{00000000-0005-0000-0000-00001D820000}"/>
    <cellStyle name="Normal 27 2 3 6 4" xfId="39423" xr:uid="{00000000-0005-0000-0000-00001E820000}"/>
    <cellStyle name="Normal 27 2 3 6 5" xfId="25857" xr:uid="{00000000-0005-0000-0000-00001F820000}"/>
    <cellStyle name="Normal 27 2 3 7" xfId="5628" xr:uid="{00000000-0005-0000-0000-000020820000}"/>
    <cellStyle name="Normal 27 2 3 7 2" xfId="18258" xr:uid="{00000000-0005-0000-0000-000021820000}"/>
    <cellStyle name="Normal 27 2 3 7 2 2" xfId="53474" xr:uid="{00000000-0005-0000-0000-000022820000}"/>
    <cellStyle name="Normal 27 2 3 7 3" xfId="40877" xr:uid="{00000000-0005-0000-0000-000023820000}"/>
    <cellStyle name="Normal 27 2 3 7 4" xfId="30863" xr:uid="{00000000-0005-0000-0000-000024820000}"/>
    <cellStyle name="Normal 27 2 3 8" xfId="7087" xr:uid="{00000000-0005-0000-0000-000025820000}"/>
    <cellStyle name="Normal 27 2 3 8 2" xfId="19712" xr:uid="{00000000-0005-0000-0000-000026820000}"/>
    <cellStyle name="Normal 27 2 3 8 2 2" xfId="54928" xr:uid="{00000000-0005-0000-0000-000027820000}"/>
    <cellStyle name="Normal 27 2 3 8 3" xfId="42331" xr:uid="{00000000-0005-0000-0000-000028820000}"/>
    <cellStyle name="Normal 27 2 3 8 4" xfId="32317" xr:uid="{00000000-0005-0000-0000-000029820000}"/>
    <cellStyle name="Normal 27 2 3 9" xfId="8868" xr:uid="{00000000-0005-0000-0000-00002A820000}"/>
    <cellStyle name="Normal 27 2 3 9 2" xfId="21488" xr:uid="{00000000-0005-0000-0000-00002B820000}"/>
    <cellStyle name="Normal 27 2 3 9 2 2" xfId="56704" xr:uid="{00000000-0005-0000-0000-00002C820000}"/>
    <cellStyle name="Normal 27 2 3 9 3" xfId="44107" xr:uid="{00000000-0005-0000-0000-00002D820000}"/>
    <cellStyle name="Normal 27 2 3 9 4" xfId="34093" xr:uid="{00000000-0005-0000-0000-00002E820000}"/>
    <cellStyle name="Normal 27 2 4" xfId="2999" xr:uid="{00000000-0005-0000-0000-00002F820000}"/>
    <cellStyle name="Normal 27 2 4 10" xfId="25373" xr:uid="{00000000-0005-0000-0000-000030820000}"/>
    <cellStyle name="Normal 27 2 4 11" xfId="60908" xr:uid="{00000000-0005-0000-0000-000031820000}"/>
    <cellStyle name="Normal 27 2 4 2" xfId="4805" xr:uid="{00000000-0005-0000-0000-000032820000}"/>
    <cellStyle name="Normal 27 2 4 2 2" xfId="17451" xr:uid="{00000000-0005-0000-0000-000033820000}"/>
    <cellStyle name="Normal 27 2 4 2 2 2" xfId="52667" xr:uid="{00000000-0005-0000-0000-000034820000}"/>
    <cellStyle name="Normal 27 2 4 2 2 3" xfId="30056" xr:uid="{00000000-0005-0000-0000-000035820000}"/>
    <cellStyle name="Normal 27 2 4 2 3" xfId="13897" xr:uid="{00000000-0005-0000-0000-000036820000}"/>
    <cellStyle name="Normal 27 2 4 2 3 2" xfId="49115" xr:uid="{00000000-0005-0000-0000-000037820000}"/>
    <cellStyle name="Normal 27 2 4 2 4" xfId="40070" xr:uid="{00000000-0005-0000-0000-000038820000}"/>
    <cellStyle name="Normal 27 2 4 2 5" xfId="26504" xr:uid="{00000000-0005-0000-0000-000039820000}"/>
    <cellStyle name="Normal 27 2 4 3" xfId="6275" xr:uid="{00000000-0005-0000-0000-00003A820000}"/>
    <cellStyle name="Normal 27 2 4 3 2" xfId="18905" xr:uid="{00000000-0005-0000-0000-00003B820000}"/>
    <cellStyle name="Normal 27 2 4 3 2 2" xfId="54121" xr:uid="{00000000-0005-0000-0000-00003C820000}"/>
    <cellStyle name="Normal 27 2 4 3 3" xfId="41524" xr:uid="{00000000-0005-0000-0000-00003D820000}"/>
    <cellStyle name="Normal 27 2 4 3 4" xfId="31510" xr:uid="{00000000-0005-0000-0000-00003E820000}"/>
    <cellStyle name="Normal 27 2 4 4" xfId="7734" xr:uid="{00000000-0005-0000-0000-00003F820000}"/>
    <cellStyle name="Normal 27 2 4 4 2" xfId="20359" xr:uid="{00000000-0005-0000-0000-000040820000}"/>
    <cellStyle name="Normal 27 2 4 4 2 2" xfId="55575" xr:uid="{00000000-0005-0000-0000-000041820000}"/>
    <cellStyle name="Normal 27 2 4 4 3" xfId="42978" xr:uid="{00000000-0005-0000-0000-000042820000}"/>
    <cellStyle name="Normal 27 2 4 4 4" xfId="32964" xr:uid="{00000000-0005-0000-0000-000043820000}"/>
    <cellStyle name="Normal 27 2 4 5" xfId="9515" xr:uid="{00000000-0005-0000-0000-000044820000}"/>
    <cellStyle name="Normal 27 2 4 5 2" xfId="22135" xr:uid="{00000000-0005-0000-0000-000045820000}"/>
    <cellStyle name="Normal 27 2 4 5 2 2" xfId="57351" xr:uid="{00000000-0005-0000-0000-000046820000}"/>
    <cellStyle name="Normal 27 2 4 5 3" xfId="44754" xr:uid="{00000000-0005-0000-0000-000047820000}"/>
    <cellStyle name="Normal 27 2 4 5 4" xfId="34740" xr:uid="{00000000-0005-0000-0000-000048820000}"/>
    <cellStyle name="Normal 27 2 4 6" xfId="11308" xr:uid="{00000000-0005-0000-0000-000049820000}"/>
    <cellStyle name="Normal 27 2 4 6 2" xfId="23911" xr:uid="{00000000-0005-0000-0000-00004A820000}"/>
    <cellStyle name="Normal 27 2 4 6 2 2" xfId="59127" xr:uid="{00000000-0005-0000-0000-00004B820000}"/>
    <cellStyle name="Normal 27 2 4 6 3" xfId="46530" xr:uid="{00000000-0005-0000-0000-00004C820000}"/>
    <cellStyle name="Normal 27 2 4 6 4" xfId="36516" xr:uid="{00000000-0005-0000-0000-00004D820000}"/>
    <cellStyle name="Normal 27 2 4 7" xfId="15675" xr:uid="{00000000-0005-0000-0000-00004E820000}"/>
    <cellStyle name="Normal 27 2 4 7 2" xfId="50891" xr:uid="{00000000-0005-0000-0000-00004F820000}"/>
    <cellStyle name="Normal 27 2 4 7 3" xfId="28280" xr:uid="{00000000-0005-0000-0000-000050820000}"/>
    <cellStyle name="Normal 27 2 4 8" xfId="12766" xr:uid="{00000000-0005-0000-0000-000051820000}"/>
    <cellStyle name="Normal 27 2 4 8 2" xfId="47984" xr:uid="{00000000-0005-0000-0000-000052820000}"/>
    <cellStyle name="Normal 27 2 4 9" xfId="38294" xr:uid="{00000000-0005-0000-0000-000053820000}"/>
    <cellStyle name="Normal 27 2 5" xfId="2832" xr:uid="{00000000-0005-0000-0000-000054820000}"/>
    <cellStyle name="Normal 27 2 5 10" xfId="25218" xr:uid="{00000000-0005-0000-0000-000055820000}"/>
    <cellStyle name="Normal 27 2 5 11" xfId="60753" xr:uid="{00000000-0005-0000-0000-000056820000}"/>
    <cellStyle name="Normal 27 2 5 2" xfId="4650" xr:uid="{00000000-0005-0000-0000-000057820000}"/>
    <cellStyle name="Normal 27 2 5 2 2" xfId="17296" xr:uid="{00000000-0005-0000-0000-000058820000}"/>
    <cellStyle name="Normal 27 2 5 2 2 2" xfId="52512" xr:uid="{00000000-0005-0000-0000-000059820000}"/>
    <cellStyle name="Normal 27 2 5 2 2 3" xfId="29901" xr:uid="{00000000-0005-0000-0000-00005A820000}"/>
    <cellStyle name="Normal 27 2 5 2 3" xfId="13742" xr:uid="{00000000-0005-0000-0000-00005B820000}"/>
    <cellStyle name="Normal 27 2 5 2 3 2" xfId="48960" xr:uid="{00000000-0005-0000-0000-00005C820000}"/>
    <cellStyle name="Normal 27 2 5 2 4" xfId="39915" xr:uid="{00000000-0005-0000-0000-00005D820000}"/>
    <cellStyle name="Normal 27 2 5 2 5" xfId="26349" xr:uid="{00000000-0005-0000-0000-00005E820000}"/>
    <cellStyle name="Normal 27 2 5 3" xfId="6120" xr:uid="{00000000-0005-0000-0000-00005F820000}"/>
    <cellStyle name="Normal 27 2 5 3 2" xfId="18750" xr:uid="{00000000-0005-0000-0000-000060820000}"/>
    <cellStyle name="Normal 27 2 5 3 2 2" xfId="53966" xr:uid="{00000000-0005-0000-0000-000061820000}"/>
    <cellStyle name="Normal 27 2 5 3 3" xfId="41369" xr:uid="{00000000-0005-0000-0000-000062820000}"/>
    <cellStyle name="Normal 27 2 5 3 4" xfId="31355" xr:uid="{00000000-0005-0000-0000-000063820000}"/>
    <cellStyle name="Normal 27 2 5 4" xfId="7579" xr:uid="{00000000-0005-0000-0000-000064820000}"/>
    <cellStyle name="Normal 27 2 5 4 2" xfId="20204" xr:uid="{00000000-0005-0000-0000-000065820000}"/>
    <cellStyle name="Normal 27 2 5 4 2 2" xfId="55420" xr:uid="{00000000-0005-0000-0000-000066820000}"/>
    <cellStyle name="Normal 27 2 5 4 3" xfId="42823" xr:uid="{00000000-0005-0000-0000-000067820000}"/>
    <cellStyle name="Normal 27 2 5 4 4" xfId="32809" xr:uid="{00000000-0005-0000-0000-000068820000}"/>
    <cellStyle name="Normal 27 2 5 5" xfId="9360" xr:uid="{00000000-0005-0000-0000-000069820000}"/>
    <cellStyle name="Normal 27 2 5 5 2" xfId="21980" xr:uid="{00000000-0005-0000-0000-00006A820000}"/>
    <cellStyle name="Normal 27 2 5 5 2 2" xfId="57196" xr:uid="{00000000-0005-0000-0000-00006B820000}"/>
    <cellStyle name="Normal 27 2 5 5 3" xfId="44599" xr:uid="{00000000-0005-0000-0000-00006C820000}"/>
    <cellStyle name="Normal 27 2 5 5 4" xfId="34585" xr:uid="{00000000-0005-0000-0000-00006D820000}"/>
    <cellStyle name="Normal 27 2 5 6" xfId="11153" xr:uid="{00000000-0005-0000-0000-00006E820000}"/>
    <cellStyle name="Normal 27 2 5 6 2" xfId="23756" xr:uid="{00000000-0005-0000-0000-00006F820000}"/>
    <cellStyle name="Normal 27 2 5 6 2 2" xfId="58972" xr:uid="{00000000-0005-0000-0000-000070820000}"/>
    <cellStyle name="Normal 27 2 5 6 3" xfId="46375" xr:uid="{00000000-0005-0000-0000-000071820000}"/>
    <cellStyle name="Normal 27 2 5 6 4" xfId="36361" xr:uid="{00000000-0005-0000-0000-000072820000}"/>
    <cellStyle name="Normal 27 2 5 7" xfId="15520" xr:uid="{00000000-0005-0000-0000-000073820000}"/>
    <cellStyle name="Normal 27 2 5 7 2" xfId="50736" xr:uid="{00000000-0005-0000-0000-000074820000}"/>
    <cellStyle name="Normal 27 2 5 7 3" xfId="28125" xr:uid="{00000000-0005-0000-0000-000075820000}"/>
    <cellStyle name="Normal 27 2 5 8" xfId="12611" xr:uid="{00000000-0005-0000-0000-000076820000}"/>
    <cellStyle name="Normal 27 2 5 8 2" xfId="47829" xr:uid="{00000000-0005-0000-0000-000077820000}"/>
    <cellStyle name="Normal 27 2 5 9" xfId="38139" xr:uid="{00000000-0005-0000-0000-000078820000}"/>
    <cellStyle name="Normal 27 2 6" xfId="3341" xr:uid="{00000000-0005-0000-0000-000079820000}"/>
    <cellStyle name="Normal 27 2 6 10" xfId="26836" xr:uid="{00000000-0005-0000-0000-00007A820000}"/>
    <cellStyle name="Normal 27 2 6 11" xfId="61240" xr:uid="{00000000-0005-0000-0000-00007B820000}"/>
    <cellStyle name="Normal 27 2 6 2" xfId="5137" xr:uid="{00000000-0005-0000-0000-00007C820000}"/>
    <cellStyle name="Normal 27 2 6 2 2" xfId="17783" xr:uid="{00000000-0005-0000-0000-00007D820000}"/>
    <cellStyle name="Normal 27 2 6 2 2 2" xfId="52999" xr:uid="{00000000-0005-0000-0000-00007E820000}"/>
    <cellStyle name="Normal 27 2 6 2 3" xfId="40402" xr:uid="{00000000-0005-0000-0000-00007F820000}"/>
    <cellStyle name="Normal 27 2 6 2 4" xfId="30388" xr:uid="{00000000-0005-0000-0000-000080820000}"/>
    <cellStyle name="Normal 27 2 6 3" xfId="6607" xr:uid="{00000000-0005-0000-0000-000081820000}"/>
    <cellStyle name="Normal 27 2 6 3 2" xfId="19237" xr:uid="{00000000-0005-0000-0000-000082820000}"/>
    <cellStyle name="Normal 27 2 6 3 2 2" xfId="54453" xr:uid="{00000000-0005-0000-0000-000083820000}"/>
    <cellStyle name="Normal 27 2 6 3 3" xfId="41856" xr:uid="{00000000-0005-0000-0000-000084820000}"/>
    <cellStyle name="Normal 27 2 6 3 4" xfId="31842" xr:uid="{00000000-0005-0000-0000-000085820000}"/>
    <cellStyle name="Normal 27 2 6 4" xfId="8066" xr:uid="{00000000-0005-0000-0000-000086820000}"/>
    <cellStyle name="Normal 27 2 6 4 2" xfId="20691" xr:uid="{00000000-0005-0000-0000-000087820000}"/>
    <cellStyle name="Normal 27 2 6 4 2 2" xfId="55907" xr:uid="{00000000-0005-0000-0000-000088820000}"/>
    <cellStyle name="Normal 27 2 6 4 3" xfId="43310" xr:uid="{00000000-0005-0000-0000-000089820000}"/>
    <cellStyle name="Normal 27 2 6 4 4" xfId="33296" xr:uid="{00000000-0005-0000-0000-00008A820000}"/>
    <cellStyle name="Normal 27 2 6 5" xfId="9847" xr:uid="{00000000-0005-0000-0000-00008B820000}"/>
    <cellStyle name="Normal 27 2 6 5 2" xfId="22467" xr:uid="{00000000-0005-0000-0000-00008C820000}"/>
    <cellStyle name="Normal 27 2 6 5 2 2" xfId="57683" xr:uid="{00000000-0005-0000-0000-00008D820000}"/>
    <cellStyle name="Normal 27 2 6 5 3" xfId="45086" xr:uid="{00000000-0005-0000-0000-00008E820000}"/>
    <cellStyle name="Normal 27 2 6 5 4" xfId="35072" xr:uid="{00000000-0005-0000-0000-00008F820000}"/>
    <cellStyle name="Normal 27 2 6 6" xfId="11640" xr:uid="{00000000-0005-0000-0000-000090820000}"/>
    <cellStyle name="Normal 27 2 6 6 2" xfId="24243" xr:uid="{00000000-0005-0000-0000-000091820000}"/>
    <cellStyle name="Normal 27 2 6 6 2 2" xfId="59459" xr:uid="{00000000-0005-0000-0000-000092820000}"/>
    <cellStyle name="Normal 27 2 6 6 3" xfId="46862" xr:uid="{00000000-0005-0000-0000-000093820000}"/>
    <cellStyle name="Normal 27 2 6 6 4" xfId="36848" xr:uid="{00000000-0005-0000-0000-000094820000}"/>
    <cellStyle name="Normal 27 2 6 7" xfId="16007" xr:uid="{00000000-0005-0000-0000-000095820000}"/>
    <cellStyle name="Normal 27 2 6 7 2" xfId="51223" xr:uid="{00000000-0005-0000-0000-000096820000}"/>
    <cellStyle name="Normal 27 2 6 7 3" xfId="28612" xr:uid="{00000000-0005-0000-0000-000097820000}"/>
    <cellStyle name="Normal 27 2 6 8" xfId="14229" xr:uid="{00000000-0005-0000-0000-000098820000}"/>
    <cellStyle name="Normal 27 2 6 8 2" xfId="49447" xr:uid="{00000000-0005-0000-0000-000099820000}"/>
    <cellStyle name="Normal 27 2 6 9" xfId="38626" xr:uid="{00000000-0005-0000-0000-00009A820000}"/>
    <cellStyle name="Normal 27 2 7" xfId="2502" xr:uid="{00000000-0005-0000-0000-00009B820000}"/>
    <cellStyle name="Normal 27 2 7 10" xfId="26027" xr:uid="{00000000-0005-0000-0000-00009C820000}"/>
    <cellStyle name="Normal 27 2 7 11" xfId="60431" xr:uid="{00000000-0005-0000-0000-00009D820000}"/>
    <cellStyle name="Normal 27 2 7 2" xfId="4328" xr:uid="{00000000-0005-0000-0000-00009E820000}"/>
    <cellStyle name="Normal 27 2 7 2 2" xfId="16974" xr:uid="{00000000-0005-0000-0000-00009F820000}"/>
    <cellStyle name="Normal 27 2 7 2 2 2" xfId="52190" xr:uid="{00000000-0005-0000-0000-0000A0820000}"/>
    <cellStyle name="Normal 27 2 7 2 3" xfId="39593" xr:uid="{00000000-0005-0000-0000-0000A1820000}"/>
    <cellStyle name="Normal 27 2 7 2 4" xfId="29579" xr:uid="{00000000-0005-0000-0000-0000A2820000}"/>
    <cellStyle name="Normal 27 2 7 3" xfId="5798" xr:uid="{00000000-0005-0000-0000-0000A3820000}"/>
    <cellStyle name="Normal 27 2 7 3 2" xfId="18428" xr:uid="{00000000-0005-0000-0000-0000A4820000}"/>
    <cellStyle name="Normal 27 2 7 3 2 2" xfId="53644" xr:uid="{00000000-0005-0000-0000-0000A5820000}"/>
    <cellStyle name="Normal 27 2 7 3 3" xfId="41047" xr:uid="{00000000-0005-0000-0000-0000A6820000}"/>
    <cellStyle name="Normal 27 2 7 3 4" xfId="31033" xr:uid="{00000000-0005-0000-0000-0000A7820000}"/>
    <cellStyle name="Normal 27 2 7 4" xfId="7257" xr:uid="{00000000-0005-0000-0000-0000A8820000}"/>
    <cellStyle name="Normal 27 2 7 4 2" xfId="19882" xr:uid="{00000000-0005-0000-0000-0000A9820000}"/>
    <cellStyle name="Normal 27 2 7 4 2 2" xfId="55098" xr:uid="{00000000-0005-0000-0000-0000AA820000}"/>
    <cellStyle name="Normal 27 2 7 4 3" xfId="42501" xr:uid="{00000000-0005-0000-0000-0000AB820000}"/>
    <cellStyle name="Normal 27 2 7 4 4" xfId="32487" xr:uid="{00000000-0005-0000-0000-0000AC820000}"/>
    <cellStyle name="Normal 27 2 7 5" xfId="9038" xr:uid="{00000000-0005-0000-0000-0000AD820000}"/>
    <cellStyle name="Normal 27 2 7 5 2" xfId="21658" xr:uid="{00000000-0005-0000-0000-0000AE820000}"/>
    <cellStyle name="Normal 27 2 7 5 2 2" xfId="56874" xr:uid="{00000000-0005-0000-0000-0000AF820000}"/>
    <cellStyle name="Normal 27 2 7 5 3" xfId="44277" xr:uid="{00000000-0005-0000-0000-0000B0820000}"/>
    <cellStyle name="Normal 27 2 7 5 4" xfId="34263" xr:uid="{00000000-0005-0000-0000-0000B1820000}"/>
    <cellStyle name="Normal 27 2 7 6" xfId="10831" xr:uid="{00000000-0005-0000-0000-0000B2820000}"/>
    <cellStyle name="Normal 27 2 7 6 2" xfId="23434" xr:uid="{00000000-0005-0000-0000-0000B3820000}"/>
    <cellStyle name="Normal 27 2 7 6 2 2" xfId="58650" xr:uid="{00000000-0005-0000-0000-0000B4820000}"/>
    <cellStyle name="Normal 27 2 7 6 3" xfId="46053" xr:uid="{00000000-0005-0000-0000-0000B5820000}"/>
    <cellStyle name="Normal 27 2 7 6 4" xfId="36039" xr:uid="{00000000-0005-0000-0000-0000B6820000}"/>
    <cellStyle name="Normal 27 2 7 7" xfId="15198" xr:uid="{00000000-0005-0000-0000-0000B7820000}"/>
    <cellStyle name="Normal 27 2 7 7 2" xfId="50414" xr:uid="{00000000-0005-0000-0000-0000B8820000}"/>
    <cellStyle name="Normal 27 2 7 7 3" xfId="27803" xr:uid="{00000000-0005-0000-0000-0000B9820000}"/>
    <cellStyle name="Normal 27 2 7 8" xfId="13420" xr:uid="{00000000-0005-0000-0000-0000BA820000}"/>
    <cellStyle name="Normal 27 2 7 8 2" xfId="48638" xr:uid="{00000000-0005-0000-0000-0000BB820000}"/>
    <cellStyle name="Normal 27 2 7 9" xfId="37817" xr:uid="{00000000-0005-0000-0000-0000BC820000}"/>
    <cellStyle name="Normal 27 2 8" xfId="3665" xr:uid="{00000000-0005-0000-0000-0000BD820000}"/>
    <cellStyle name="Normal 27 2 8 2" xfId="8389" xr:uid="{00000000-0005-0000-0000-0000BE820000}"/>
    <cellStyle name="Normal 27 2 8 2 2" xfId="21014" xr:uid="{00000000-0005-0000-0000-0000BF820000}"/>
    <cellStyle name="Normal 27 2 8 2 2 2" xfId="56230" xr:uid="{00000000-0005-0000-0000-0000C0820000}"/>
    <cellStyle name="Normal 27 2 8 2 3" xfId="43633" xr:uid="{00000000-0005-0000-0000-0000C1820000}"/>
    <cellStyle name="Normal 27 2 8 2 4" xfId="33619" xr:uid="{00000000-0005-0000-0000-0000C2820000}"/>
    <cellStyle name="Normal 27 2 8 3" xfId="10170" xr:uid="{00000000-0005-0000-0000-0000C3820000}"/>
    <cellStyle name="Normal 27 2 8 3 2" xfId="22790" xr:uid="{00000000-0005-0000-0000-0000C4820000}"/>
    <cellStyle name="Normal 27 2 8 3 2 2" xfId="58006" xr:uid="{00000000-0005-0000-0000-0000C5820000}"/>
    <cellStyle name="Normal 27 2 8 3 3" xfId="45409" xr:uid="{00000000-0005-0000-0000-0000C6820000}"/>
    <cellStyle name="Normal 27 2 8 3 4" xfId="35395" xr:uid="{00000000-0005-0000-0000-0000C7820000}"/>
    <cellStyle name="Normal 27 2 8 4" xfId="11965" xr:uid="{00000000-0005-0000-0000-0000C8820000}"/>
    <cellStyle name="Normal 27 2 8 4 2" xfId="24566" xr:uid="{00000000-0005-0000-0000-0000C9820000}"/>
    <cellStyle name="Normal 27 2 8 4 2 2" xfId="59782" xr:uid="{00000000-0005-0000-0000-0000CA820000}"/>
    <cellStyle name="Normal 27 2 8 4 3" xfId="47185" xr:uid="{00000000-0005-0000-0000-0000CB820000}"/>
    <cellStyle name="Normal 27 2 8 4 4" xfId="37171" xr:uid="{00000000-0005-0000-0000-0000CC820000}"/>
    <cellStyle name="Normal 27 2 8 5" xfId="16330" xr:uid="{00000000-0005-0000-0000-0000CD820000}"/>
    <cellStyle name="Normal 27 2 8 5 2" xfId="51546" xr:uid="{00000000-0005-0000-0000-0000CE820000}"/>
    <cellStyle name="Normal 27 2 8 5 3" xfId="28935" xr:uid="{00000000-0005-0000-0000-0000CF820000}"/>
    <cellStyle name="Normal 27 2 8 6" xfId="14552" xr:uid="{00000000-0005-0000-0000-0000D0820000}"/>
    <cellStyle name="Normal 27 2 8 6 2" xfId="49770" xr:uid="{00000000-0005-0000-0000-0000D1820000}"/>
    <cellStyle name="Normal 27 2 8 7" xfId="38949" xr:uid="{00000000-0005-0000-0000-0000D2820000}"/>
    <cellStyle name="Normal 27 2 8 8" xfId="27159" xr:uid="{00000000-0005-0000-0000-0000D3820000}"/>
    <cellStyle name="Normal 27 2 9" xfId="3997" xr:uid="{00000000-0005-0000-0000-0000D4820000}"/>
    <cellStyle name="Normal 27 2 9 2" xfId="16652" xr:uid="{00000000-0005-0000-0000-0000D5820000}"/>
    <cellStyle name="Normal 27 2 9 2 2" xfId="51868" xr:uid="{00000000-0005-0000-0000-0000D6820000}"/>
    <cellStyle name="Normal 27 2 9 2 3" xfId="29257" xr:uid="{00000000-0005-0000-0000-0000D7820000}"/>
    <cellStyle name="Normal 27 2 9 3" xfId="13098" xr:uid="{00000000-0005-0000-0000-0000D8820000}"/>
    <cellStyle name="Normal 27 2 9 3 2" xfId="48316" xr:uid="{00000000-0005-0000-0000-0000D9820000}"/>
    <cellStyle name="Normal 27 2 9 4" xfId="39271" xr:uid="{00000000-0005-0000-0000-0000DA820000}"/>
    <cellStyle name="Normal 27 2 9 5" xfId="25705" xr:uid="{00000000-0005-0000-0000-0000DB820000}"/>
    <cellStyle name="Normal 27 2_District Target Attainment" xfId="1245" xr:uid="{00000000-0005-0000-0000-0000DC820000}"/>
    <cellStyle name="Normal 27 3" xfId="1246" xr:uid="{00000000-0005-0000-0000-0000DD820000}"/>
    <cellStyle name="Normal 27 3 10" xfId="6968" xr:uid="{00000000-0005-0000-0000-0000DE820000}"/>
    <cellStyle name="Normal 27 3 10 2" xfId="19594" xr:uid="{00000000-0005-0000-0000-0000DF820000}"/>
    <cellStyle name="Normal 27 3 10 2 2" xfId="54810" xr:uid="{00000000-0005-0000-0000-0000E0820000}"/>
    <cellStyle name="Normal 27 3 10 3" xfId="42213" xr:uid="{00000000-0005-0000-0000-0000E1820000}"/>
    <cellStyle name="Normal 27 3 10 4" xfId="32199" xr:uid="{00000000-0005-0000-0000-0000E2820000}"/>
    <cellStyle name="Normal 27 3 11" xfId="8749" xr:uid="{00000000-0005-0000-0000-0000E3820000}"/>
    <cellStyle name="Normal 27 3 11 2" xfId="21370" xr:uid="{00000000-0005-0000-0000-0000E4820000}"/>
    <cellStyle name="Normal 27 3 11 2 2" xfId="56586" xr:uid="{00000000-0005-0000-0000-0000E5820000}"/>
    <cellStyle name="Normal 27 3 11 3" xfId="43989" xr:uid="{00000000-0005-0000-0000-0000E6820000}"/>
    <cellStyle name="Normal 27 3 11 4" xfId="33975" xr:uid="{00000000-0005-0000-0000-0000E7820000}"/>
    <cellStyle name="Normal 27 3 12" xfId="10630" xr:uid="{00000000-0005-0000-0000-0000E8820000}"/>
    <cellStyle name="Normal 27 3 12 2" xfId="23241" xr:uid="{00000000-0005-0000-0000-0000E9820000}"/>
    <cellStyle name="Normal 27 3 12 2 2" xfId="58457" xr:uid="{00000000-0005-0000-0000-0000EA820000}"/>
    <cellStyle name="Normal 27 3 12 3" xfId="45860" xr:uid="{00000000-0005-0000-0000-0000EB820000}"/>
    <cellStyle name="Normal 27 3 12 4" xfId="35846" xr:uid="{00000000-0005-0000-0000-0000EC820000}"/>
    <cellStyle name="Normal 27 3 13" xfId="14909" xr:uid="{00000000-0005-0000-0000-0000ED820000}"/>
    <cellStyle name="Normal 27 3 13 2" xfId="50126" xr:uid="{00000000-0005-0000-0000-0000EE820000}"/>
    <cellStyle name="Normal 27 3 13 3" xfId="27515" xr:uid="{00000000-0005-0000-0000-0000EF820000}"/>
    <cellStyle name="Normal 27 3 14" xfId="12323" xr:uid="{00000000-0005-0000-0000-0000F0820000}"/>
    <cellStyle name="Normal 27 3 14 2" xfId="47541" xr:uid="{00000000-0005-0000-0000-0000F1820000}"/>
    <cellStyle name="Normal 27 3 15" xfId="37528" xr:uid="{00000000-0005-0000-0000-0000F2820000}"/>
    <cellStyle name="Normal 27 3 16" xfId="24930" xr:uid="{00000000-0005-0000-0000-0000F3820000}"/>
    <cellStyle name="Normal 27 3 17" xfId="60143" xr:uid="{00000000-0005-0000-0000-0000F4820000}"/>
    <cellStyle name="Normal 27 3 2" xfId="1247" xr:uid="{00000000-0005-0000-0000-0000F5820000}"/>
    <cellStyle name="Normal 27 3 2 10" xfId="10631" xr:uid="{00000000-0005-0000-0000-0000F6820000}"/>
    <cellStyle name="Normal 27 3 2 10 2" xfId="23242" xr:uid="{00000000-0005-0000-0000-0000F7820000}"/>
    <cellStyle name="Normal 27 3 2 10 2 2" xfId="58458" xr:uid="{00000000-0005-0000-0000-0000F8820000}"/>
    <cellStyle name="Normal 27 3 2 10 3" xfId="45861" xr:uid="{00000000-0005-0000-0000-0000F9820000}"/>
    <cellStyle name="Normal 27 3 2 10 4" xfId="35847" xr:uid="{00000000-0005-0000-0000-0000FA820000}"/>
    <cellStyle name="Normal 27 3 2 11" xfId="15064" xr:uid="{00000000-0005-0000-0000-0000FB820000}"/>
    <cellStyle name="Normal 27 3 2 11 2" xfId="50280" xr:uid="{00000000-0005-0000-0000-0000FC820000}"/>
    <cellStyle name="Normal 27 3 2 11 3" xfId="27669" xr:uid="{00000000-0005-0000-0000-0000FD820000}"/>
    <cellStyle name="Normal 27 3 2 12" xfId="12477" xr:uid="{00000000-0005-0000-0000-0000FE820000}"/>
    <cellStyle name="Normal 27 3 2 12 2" xfId="47695" xr:uid="{00000000-0005-0000-0000-0000FF820000}"/>
    <cellStyle name="Normal 27 3 2 13" xfId="37683" xr:uid="{00000000-0005-0000-0000-000000830000}"/>
    <cellStyle name="Normal 27 3 2 14" xfId="25084" xr:uid="{00000000-0005-0000-0000-000001830000}"/>
    <cellStyle name="Normal 27 3 2 15" xfId="60297" xr:uid="{00000000-0005-0000-0000-000002830000}"/>
    <cellStyle name="Normal 27 3 2 2" xfId="3200" xr:uid="{00000000-0005-0000-0000-000003830000}"/>
    <cellStyle name="Normal 27 3 2 2 10" xfId="25568" xr:uid="{00000000-0005-0000-0000-000004830000}"/>
    <cellStyle name="Normal 27 3 2 2 11" xfId="61103" xr:uid="{00000000-0005-0000-0000-000005830000}"/>
    <cellStyle name="Normal 27 3 2 2 2" xfId="5000" xr:uid="{00000000-0005-0000-0000-000006830000}"/>
    <cellStyle name="Normal 27 3 2 2 2 2" xfId="17646" xr:uid="{00000000-0005-0000-0000-000007830000}"/>
    <cellStyle name="Normal 27 3 2 2 2 2 2" xfId="52862" xr:uid="{00000000-0005-0000-0000-000008830000}"/>
    <cellStyle name="Normal 27 3 2 2 2 2 3" xfId="30251" xr:uid="{00000000-0005-0000-0000-000009830000}"/>
    <cellStyle name="Normal 27 3 2 2 2 3" xfId="14092" xr:uid="{00000000-0005-0000-0000-00000A830000}"/>
    <cellStyle name="Normal 27 3 2 2 2 3 2" xfId="49310" xr:uid="{00000000-0005-0000-0000-00000B830000}"/>
    <cellStyle name="Normal 27 3 2 2 2 4" xfId="40265" xr:uid="{00000000-0005-0000-0000-00000C830000}"/>
    <cellStyle name="Normal 27 3 2 2 2 5" xfId="26699" xr:uid="{00000000-0005-0000-0000-00000D830000}"/>
    <cellStyle name="Normal 27 3 2 2 3" xfId="6470" xr:uid="{00000000-0005-0000-0000-00000E830000}"/>
    <cellStyle name="Normal 27 3 2 2 3 2" xfId="19100" xr:uid="{00000000-0005-0000-0000-00000F830000}"/>
    <cellStyle name="Normal 27 3 2 2 3 2 2" xfId="54316" xr:uid="{00000000-0005-0000-0000-000010830000}"/>
    <cellStyle name="Normal 27 3 2 2 3 3" xfId="41719" xr:uid="{00000000-0005-0000-0000-000011830000}"/>
    <cellStyle name="Normal 27 3 2 2 3 4" xfId="31705" xr:uid="{00000000-0005-0000-0000-000012830000}"/>
    <cellStyle name="Normal 27 3 2 2 4" xfId="7929" xr:uid="{00000000-0005-0000-0000-000013830000}"/>
    <cellStyle name="Normal 27 3 2 2 4 2" xfId="20554" xr:uid="{00000000-0005-0000-0000-000014830000}"/>
    <cellStyle name="Normal 27 3 2 2 4 2 2" xfId="55770" xr:uid="{00000000-0005-0000-0000-000015830000}"/>
    <cellStyle name="Normal 27 3 2 2 4 3" xfId="43173" xr:uid="{00000000-0005-0000-0000-000016830000}"/>
    <cellStyle name="Normal 27 3 2 2 4 4" xfId="33159" xr:uid="{00000000-0005-0000-0000-000017830000}"/>
    <cellStyle name="Normal 27 3 2 2 5" xfId="9710" xr:uid="{00000000-0005-0000-0000-000018830000}"/>
    <cellStyle name="Normal 27 3 2 2 5 2" xfId="22330" xr:uid="{00000000-0005-0000-0000-000019830000}"/>
    <cellStyle name="Normal 27 3 2 2 5 2 2" xfId="57546" xr:uid="{00000000-0005-0000-0000-00001A830000}"/>
    <cellStyle name="Normal 27 3 2 2 5 3" xfId="44949" xr:uid="{00000000-0005-0000-0000-00001B830000}"/>
    <cellStyle name="Normal 27 3 2 2 5 4" xfId="34935" xr:uid="{00000000-0005-0000-0000-00001C830000}"/>
    <cellStyle name="Normal 27 3 2 2 6" xfId="11503" xr:uid="{00000000-0005-0000-0000-00001D830000}"/>
    <cellStyle name="Normal 27 3 2 2 6 2" xfId="24106" xr:uid="{00000000-0005-0000-0000-00001E830000}"/>
    <cellStyle name="Normal 27 3 2 2 6 2 2" xfId="59322" xr:uid="{00000000-0005-0000-0000-00001F830000}"/>
    <cellStyle name="Normal 27 3 2 2 6 3" xfId="46725" xr:uid="{00000000-0005-0000-0000-000020830000}"/>
    <cellStyle name="Normal 27 3 2 2 6 4" xfId="36711" xr:uid="{00000000-0005-0000-0000-000021830000}"/>
    <cellStyle name="Normal 27 3 2 2 7" xfId="15870" xr:uid="{00000000-0005-0000-0000-000022830000}"/>
    <cellStyle name="Normal 27 3 2 2 7 2" xfId="51086" xr:uid="{00000000-0005-0000-0000-000023830000}"/>
    <cellStyle name="Normal 27 3 2 2 7 3" xfId="28475" xr:uid="{00000000-0005-0000-0000-000024830000}"/>
    <cellStyle name="Normal 27 3 2 2 8" xfId="12961" xr:uid="{00000000-0005-0000-0000-000025830000}"/>
    <cellStyle name="Normal 27 3 2 2 8 2" xfId="48179" xr:uid="{00000000-0005-0000-0000-000026830000}"/>
    <cellStyle name="Normal 27 3 2 2 9" xfId="38489" xr:uid="{00000000-0005-0000-0000-000027830000}"/>
    <cellStyle name="Normal 27 3 2 3" xfId="3529" xr:uid="{00000000-0005-0000-0000-000028830000}"/>
    <cellStyle name="Normal 27 3 2 3 10" xfId="27024" xr:uid="{00000000-0005-0000-0000-000029830000}"/>
    <cellStyle name="Normal 27 3 2 3 11" xfId="61428" xr:uid="{00000000-0005-0000-0000-00002A830000}"/>
    <cellStyle name="Normal 27 3 2 3 2" xfId="5325" xr:uid="{00000000-0005-0000-0000-00002B830000}"/>
    <cellStyle name="Normal 27 3 2 3 2 2" xfId="17971" xr:uid="{00000000-0005-0000-0000-00002C830000}"/>
    <cellStyle name="Normal 27 3 2 3 2 2 2" xfId="53187" xr:uid="{00000000-0005-0000-0000-00002D830000}"/>
    <cellStyle name="Normal 27 3 2 3 2 3" xfId="40590" xr:uid="{00000000-0005-0000-0000-00002E830000}"/>
    <cellStyle name="Normal 27 3 2 3 2 4" xfId="30576" xr:uid="{00000000-0005-0000-0000-00002F830000}"/>
    <cellStyle name="Normal 27 3 2 3 3" xfId="6795" xr:uid="{00000000-0005-0000-0000-000030830000}"/>
    <cellStyle name="Normal 27 3 2 3 3 2" xfId="19425" xr:uid="{00000000-0005-0000-0000-000031830000}"/>
    <cellStyle name="Normal 27 3 2 3 3 2 2" xfId="54641" xr:uid="{00000000-0005-0000-0000-000032830000}"/>
    <cellStyle name="Normal 27 3 2 3 3 3" xfId="42044" xr:uid="{00000000-0005-0000-0000-000033830000}"/>
    <cellStyle name="Normal 27 3 2 3 3 4" xfId="32030" xr:uid="{00000000-0005-0000-0000-000034830000}"/>
    <cellStyle name="Normal 27 3 2 3 4" xfId="8254" xr:uid="{00000000-0005-0000-0000-000035830000}"/>
    <cellStyle name="Normal 27 3 2 3 4 2" xfId="20879" xr:uid="{00000000-0005-0000-0000-000036830000}"/>
    <cellStyle name="Normal 27 3 2 3 4 2 2" xfId="56095" xr:uid="{00000000-0005-0000-0000-000037830000}"/>
    <cellStyle name="Normal 27 3 2 3 4 3" xfId="43498" xr:uid="{00000000-0005-0000-0000-000038830000}"/>
    <cellStyle name="Normal 27 3 2 3 4 4" xfId="33484" xr:uid="{00000000-0005-0000-0000-000039830000}"/>
    <cellStyle name="Normal 27 3 2 3 5" xfId="10035" xr:uid="{00000000-0005-0000-0000-00003A830000}"/>
    <cellStyle name="Normal 27 3 2 3 5 2" xfId="22655" xr:uid="{00000000-0005-0000-0000-00003B830000}"/>
    <cellStyle name="Normal 27 3 2 3 5 2 2" xfId="57871" xr:uid="{00000000-0005-0000-0000-00003C830000}"/>
    <cellStyle name="Normal 27 3 2 3 5 3" xfId="45274" xr:uid="{00000000-0005-0000-0000-00003D830000}"/>
    <cellStyle name="Normal 27 3 2 3 5 4" xfId="35260" xr:uid="{00000000-0005-0000-0000-00003E830000}"/>
    <cellStyle name="Normal 27 3 2 3 6" xfId="11828" xr:uid="{00000000-0005-0000-0000-00003F830000}"/>
    <cellStyle name="Normal 27 3 2 3 6 2" xfId="24431" xr:uid="{00000000-0005-0000-0000-000040830000}"/>
    <cellStyle name="Normal 27 3 2 3 6 2 2" xfId="59647" xr:uid="{00000000-0005-0000-0000-000041830000}"/>
    <cellStyle name="Normal 27 3 2 3 6 3" xfId="47050" xr:uid="{00000000-0005-0000-0000-000042830000}"/>
    <cellStyle name="Normal 27 3 2 3 6 4" xfId="37036" xr:uid="{00000000-0005-0000-0000-000043830000}"/>
    <cellStyle name="Normal 27 3 2 3 7" xfId="16195" xr:uid="{00000000-0005-0000-0000-000044830000}"/>
    <cellStyle name="Normal 27 3 2 3 7 2" xfId="51411" xr:uid="{00000000-0005-0000-0000-000045830000}"/>
    <cellStyle name="Normal 27 3 2 3 7 3" xfId="28800" xr:uid="{00000000-0005-0000-0000-000046830000}"/>
    <cellStyle name="Normal 27 3 2 3 8" xfId="14417" xr:uid="{00000000-0005-0000-0000-000047830000}"/>
    <cellStyle name="Normal 27 3 2 3 8 2" xfId="49635" xr:uid="{00000000-0005-0000-0000-000048830000}"/>
    <cellStyle name="Normal 27 3 2 3 9" xfId="38814" xr:uid="{00000000-0005-0000-0000-000049830000}"/>
    <cellStyle name="Normal 27 3 2 4" xfId="2691" xr:uid="{00000000-0005-0000-0000-00004A830000}"/>
    <cellStyle name="Normal 27 3 2 4 10" xfId="26215" xr:uid="{00000000-0005-0000-0000-00004B830000}"/>
    <cellStyle name="Normal 27 3 2 4 11" xfId="60619" xr:uid="{00000000-0005-0000-0000-00004C830000}"/>
    <cellStyle name="Normal 27 3 2 4 2" xfId="4516" xr:uid="{00000000-0005-0000-0000-00004D830000}"/>
    <cellStyle name="Normal 27 3 2 4 2 2" xfId="17162" xr:uid="{00000000-0005-0000-0000-00004E830000}"/>
    <cellStyle name="Normal 27 3 2 4 2 2 2" xfId="52378" xr:uid="{00000000-0005-0000-0000-00004F830000}"/>
    <cellStyle name="Normal 27 3 2 4 2 3" xfId="39781" xr:uid="{00000000-0005-0000-0000-000050830000}"/>
    <cellStyle name="Normal 27 3 2 4 2 4" xfId="29767" xr:uid="{00000000-0005-0000-0000-000051830000}"/>
    <cellStyle name="Normal 27 3 2 4 3" xfId="5986" xr:uid="{00000000-0005-0000-0000-000052830000}"/>
    <cellStyle name="Normal 27 3 2 4 3 2" xfId="18616" xr:uid="{00000000-0005-0000-0000-000053830000}"/>
    <cellStyle name="Normal 27 3 2 4 3 2 2" xfId="53832" xr:uid="{00000000-0005-0000-0000-000054830000}"/>
    <cellStyle name="Normal 27 3 2 4 3 3" xfId="41235" xr:uid="{00000000-0005-0000-0000-000055830000}"/>
    <cellStyle name="Normal 27 3 2 4 3 4" xfId="31221" xr:uid="{00000000-0005-0000-0000-000056830000}"/>
    <cellStyle name="Normal 27 3 2 4 4" xfId="7445" xr:uid="{00000000-0005-0000-0000-000057830000}"/>
    <cellStyle name="Normal 27 3 2 4 4 2" xfId="20070" xr:uid="{00000000-0005-0000-0000-000058830000}"/>
    <cellStyle name="Normal 27 3 2 4 4 2 2" xfId="55286" xr:uid="{00000000-0005-0000-0000-000059830000}"/>
    <cellStyle name="Normal 27 3 2 4 4 3" xfId="42689" xr:uid="{00000000-0005-0000-0000-00005A830000}"/>
    <cellStyle name="Normal 27 3 2 4 4 4" xfId="32675" xr:uid="{00000000-0005-0000-0000-00005B830000}"/>
    <cellStyle name="Normal 27 3 2 4 5" xfId="9226" xr:uid="{00000000-0005-0000-0000-00005C830000}"/>
    <cellStyle name="Normal 27 3 2 4 5 2" xfId="21846" xr:uid="{00000000-0005-0000-0000-00005D830000}"/>
    <cellStyle name="Normal 27 3 2 4 5 2 2" xfId="57062" xr:uid="{00000000-0005-0000-0000-00005E830000}"/>
    <cellStyle name="Normal 27 3 2 4 5 3" xfId="44465" xr:uid="{00000000-0005-0000-0000-00005F830000}"/>
    <cellStyle name="Normal 27 3 2 4 5 4" xfId="34451" xr:uid="{00000000-0005-0000-0000-000060830000}"/>
    <cellStyle name="Normal 27 3 2 4 6" xfId="11019" xr:uid="{00000000-0005-0000-0000-000061830000}"/>
    <cellStyle name="Normal 27 3 2 4 6 2" xfId="23622" xr:uid="{00000000-0005-0000-0000-000062830000}"/>
    <cellStyle name="Normal 27 3 2 4 6 2 2" xfId="58838" xr:uid="{00000000-0005-0000-0000-000063830000}"/>
    <cellStyle name="Normal 27 3 2 4 6 3" xfId="46241" xr:uid="{00000000-0005-0000-0000-000064830000}"/>
    <cellStyle name="Normal 27 3 2 4 6 4" xfId="36227" xr:uid="{00000000-0005-0000-0000-000065830000}"/>
    <cellStyle name="Normal 27 3 2 4 7" xfId="15386" xr:uid="{00000000-0005-0000-0000-000066830000}"/>
    <cellStyle name="Normal 27 3 2 4 7 2" xfId="50602" xr:uid="{00000000-0005-0000-0000-000067830000}"/>
    <cellStyle name="Normal 27 3 2 4 7 3" xfId="27991" xr:uid="{00000000-0005-0000-0000-000068830000}"/>
    <cellStyle name="Normal 27 3 2 4 8" xfId="13608" xr:uid="{00000000-0005-0000-0000-000069830000}"/>
    <cellStyle name="Normal 27 3 2 4 8 2" xfId="48826" xr:uid="{00000000-0005-0000-0000-00006A830000}"/>
    <cellStyle name="Normal 27 3 2 4 9" xfId="38005" xr:uid="{00000000-0005-0000-0000-00006B830000}"/>
    <cellStyle name="Normal 27 3 2 5" xfId="3854" xr:uid="{00000000-0005-0000-0000-00006C830000}"/>
    <cellStyle name="Normal 27 3 2 5 2" xfId="8577" xr:uid="{00000000-0005-0000-0000-00006D830000}"/>
    <cellStyle name="Normal 27 3 2 5 2 2" xfId="21202" xr:uid="{00000000-0005-0000-0000-00006E830000}"/>
    <cellStyle name="Normal 27 3 2 5 2 2 2" xfId="56418" xr:uid="{00000000-0005-0000-0000-00006F830000}"/>
    <cellStyle name="Normal 27 3 2 5 2 3" xfId="43821" xr:uid="{00000000-0005-0000-0000-000070830000}"/>
    <cellStyle name="Normal 27 3 2 5 2 4" xfId="33807" xr:uid="{00000000-0005-0000-0000-000071830000}"/>
    <cellStyle name="Normal 27 3 2 5 3" xfId="10358" xr:uid="{00000000-0005-0000-0000-000072830000}"/>
    <cellStyle name="Normal 27 3 2 5 3 2" xfId="22978" xr:uid="{00000000-0005-0000-0000-000073830000}"/>
    <cellStyle name="Normal 27 3 2 5 3 2 2" xfId="58194" xr:uid="{00000000-0005-0000-0000-000074830000}"/>
    <cellStyle name="Normal 27 3 2 5 3 3" xfId="45597" xr:uid="{00000000-0005-0000-0000-000075830000}"/>
    <cellStyle name="Normal 27 3 2 5 3 4" xfId="35583" xr:uid="{00000000-0005-0000-0000-000076830000}"/>
    <cellStyle name="Normal 27 3 2 5 4" xfId="12153" xr:uid="{00000000-0005-0000-0000-000077830000}"/>
    <cellStyle name="Normal 27 3 2 5 4 2" xfId="24754" xr:uid="{00000000-0005-0000-0000-000078830000}"/>
    <cellStyle name="Normal 27 3 2 5 4 2 2" xfId="59970" xr:uid="{00000000-0005-0000-0000-000079830000}"/>
    <cellStyle name="Normal 27 3 2 5 4 3" xfId="47373" xr:uid="{00000000-0005-0000-0000-00007A830000}"/>
    <cellStyle name="Normal 27 3 2 5 4 4" xfId="37359" xr:uid="{00000000-0005-0000-0000-00007B830000}"/>
    <cellStyle name="Normal 27 3 2 5 5" xfId="16518" xr:uid="{00000000-0005-0000-0000-00007C830000}"/>
    <cellStyle name="Normal 27 3 2 5 5 2" xfId="51734" xr:uid="{00000000-0005-0000-0000-00007D830000}"/>
    <cellStyle name="Normal 27 3 2 5 5 3" xfId="29123" xr:uid="{00000000-0005-0000-0000-00007E830000}"/>
    <cellStyle name="Normal 27 3 2 5 6" xfId="14740" xr:uid="{00000000-0005-0000-0000-00007F830000}"/>
    <cellStyle name="Normal 27 3 2 5 6 2" xfId="49958" xr:uid="{00000000-0005-0000-0000-000080830000}"/>
    <cellStyle name="Normal 27 3 2 5 7" xfId="39137" xr:uid="{00000000-0005-0000-0000-000081830000}"/>
    <cellStyle name="Normal 27 3 2 5 8" xfId="27347" xr:uid="{00000000-0005-0000-0000-000082830000}"/>
    <cellStyle name="Normal 27 3 2 6" xfId="4194" xr:uid="{00000000-0005-0000-0000-000083830000}"/>
    <cellStyle name="Normal 27 3 2 6 2" xfId="16840" xr:uid="{00000000-0005-0000-0000-000084830000}"/>
    <cellStyle name="Normal 27 3 2 6 2 2" xfId="52056" xr:uid="{00000000-0005-0000-0000-000085830000}"/>
    <cellStyle name="Normal 27 3 2 6 2 3" xfId="29445" xr:uid="{00000000-0005-0000-0000-000086830000}"/>
    <cellStyle name="Normal 27 3 2 6 3" xfId="13286" xr:uid="{00000000-0005-0000-0000-000087830000}"/>
    <cellStyle name="Normal 27 3 2 6 3 2" xfId="48504" xr:uid="{00000000-0005-0000-0000-000088830000}"/>
    <cellStyle name="Normal 27 3 2 6 4" xfId="39459" xr:uid="{00000000-0005-0000-0000-000089830000}"/>
    <cellStyle name="Normal 27 3 2 6 5" xfId="25893" xr:uid="{00000000-0005-0000-0000-00008A830000}"/>
    <cellStyle name="Normal 27 3 2 7" xfId="5664" xr:uid="{00000000-0005-0000-0000-00008B830000}"/>
    <cellStyle name="Normal 27 3 2 7 2" xfId="18294" xr:uid="{00000000-0005-0000-0000-00008C830000}"/>
    <cellStyle name="Normal 27 3 2 7 2 2" xfId="53510" xr:uid="{00000000-0005-0000-0000-00008D830000}"/>
    <cellStyle name="Normal 27 3 2 7 3" xfId="40913" xr:uid="{00000000-0005-0000-0000-00008E830000}"/>
    <cellStyle name="Normal 27 3 2 7 4" xfId="30899" xr:uid="{00000000-0005-0000-0000-00008F830000}"/>
    <cellStyle name="Normal 27 3 2 8" xfId="7123" xr:uid="{00000000-0005-0000-0000-000090830000}"/>
    <cellStyle name="Normal 27 3 2 8 2" xfId="19748" xr:uid="{00000000-0005-0000-0000-000091830000}"/>
    <cellStyle name="Normal 27 3 2 8 2 2" xfId="54964" xr:uid="{00000000-0005-0000-0000-000092830000}"/>
    <cellStyle name="Normal 27 3 2 8 3" xfId="42367" xr:uid="{00000000-0005-0000-0000-000093830000}"/>
    <cellStyle name="Normal 27 3 2 8 4" xfId="32353" xr:uid="{00000000-0005-0000-0000-000094830000}"/>
    <cellStyle name="Normal 27 3 2 9" xfId="8904" xr:uid="{00000000-0005-0000-0000-000095830000}"/>
    <cellStyle name="Normal 27 3 2 9 2" xfId="21524" xr:uid="{00000000-0005-0000-0000-000096830000}"/>
    <cellStyle name="Normal 27 3 2 9 2 2" xfId="56740" xr:uid="{00000000-0005-0000-0000-000097830000}"/>
    <cellStyle name="Normal 27 3 2 9 3" xfId="44143" xr:uid="{00000000-0005-0000-0000-000098830000}"/>
    <cellStyle name="Normal 27 3 2 9 4" xfId="34129" xr:uid="{00000000-0005-0000-0000-000099830000}"/>
    <cellStyle name="Normal 27 3 3" xfId="3039" xr:uid="{00000000-0005-0000-0000-00009A830000}"/>
    <cellStyle name="Normal 27 3 3 10" xfId="25411" xr:uid="{00000000-0005-0000-0000-00009B830000}"/>
    <cellStyle name="Normal 27 3 3 11" xfId="60946" xr:uid="{00000000-0005-0000-0000-00009C830000}"/>
    <cellStyle name="Normal 27 3 3 2" xfId="4843" xr:uid="{00000000-0005-0000-0000-00009D830000}"/>
    <cellStyle name="Normal 27 3 3 2 2" xfId="17489" xr:uid="{00000000-0005-0000-0000-00009E830000}"/>
    <cellStyle name="Normal 27 3 3 2 2 2" xfId="52705" xr:uid="{00000000-0005-0000-0000-00009F830000}"/>
    <cellStyle name="Normal 27 3 3 2 2 3" xfId="30094" xr:uid="{00000000-0005-0000-0000-0000A0830000}"/>
    <cellStyle name="Normal 27 3 3 2 3" xfId="13935" xr:uid="{00000000-0005-0000-0000-0000A1830000}"/>
    <cellStyle name="Normal 27 3 3 2 3 2" xfId="49153" xr:uid="{00000000-0005-0000-0000-0000A2830000}"/>
    <cellStyle name="Normal 27 3 3 2 4" xfId="40108" xr:uid="{00000000-0005-0000-0000-0000A3830000}"/>
    <cellStyle name="Normal 27 3 3 2 5" xfId="26542" xr:uid="{00000000-0005-0000-0000-0000A4830000}"/>
    <cellStyle name="Normal 27 3 3 3" xfId="6313" xr:uid="{00000000-0005-0000-0000-0000A5830000}"/>
    <cellStyle name="Normal 27 3 3 3 2" xfId="18943" xr:uid="{00000000-0005-0000-0000-0000A6830000}"/>
    <cellStyle name="Normal 27 3 3 3 2 2" xfId="54159" xr:uid="{00000000-0005-0000-0000-0000A7830000}"/>
    <cellStyle name="Normal 27 3 3 3 3" xfId="41562" xr:uid="{00000000-0005-0000-0000-0000A8830000}"/>
    <cellStyle name="Normal 27 3 3 3 4" xfId="31548" xr:uid="{00000000-0005-0000-0000-0000A9830000}"/>
    <cellStyle name="Normal 27 3 3 4" xfId="7772" xr:uid="{00000000-0005-0000-0000-0000AA830000}"/>
    <cellStyle name="Normal 27 3 3 4 2" xfId="20397" xr:uid="{00000000-0005-0000-0000-0000AB830000}"/>
    <cellStyle name="Normal 27 3 3 4 2 2" xfId="55613" xr:uid="{00000000-0005-0000-0000-0000AC830000}"/>
    <cellStyle name="Normal 27 3 3 4 3" xfId="43016" xr:uid="{00000000-0005-0000-0000-0000AD830000}"/>
    <cellStyle name="Normal 27 3 3 4 4" xfId="33002" xr:uid="{00000000-0005-0000-0000-0000AE830000}"/>
    <cellStyle name="Normal 27 3 3 5" xfId="9553" xr:uid="{00000000-0005-0000-0000-0000AF830000}"/>
    <cellStyle name="Normal 27 3 3 5 2" xfId="22173" xr:uid="{00000000-0005-0000-0000-0000B0830000}"/>
    <cellStyle name="Normal 27 3 3 5 2 2" xfId="57389" xr:uid="{00000000-0005-0000-0000-0000B1830000}"/>
    <cellStyle name="Normal 27 3 3 5 3" xfId="44792" xr:uid="{00000000-0005-0000-0000-0000B2830000}"/>
    <cellStyle name="Normal 27 3 3 5 4" xfId="34778" xr:uid="{00000000-0005-0000-0000-0000B3830000}"/>
    <cellStyle name="Normal 27 3 3 6" xfId="11346" xr:uid="{00000000-0005-0000-0000-0000B4830000}"/>
    <cellStyle name="Normal 27 3 3 6 2" xfId="23949" xr:uid="{00000000-0005-0000-0000-0000B5830000}"/>
    <cellStyle name="Normal 27 3 3 6 2 2" xfId="59165" xr:uid="{00000000-0005-0000-0000-0000B6830000}"/>
    <cellStyle name="Normal 27 3 3 6 3" xfId="46568" xr:uid="{00000000-0005-0000-0000-0000B7830000}"/>
    <cellStyle name="Normal 27 3 3 6 4" xfId="36554" xr:uid="{00000000-0005-0000-0000-0000B8830000}"/>
    <cellStyle name="Normal 27 3 3 7" xfId="15713" xr:uid="{00000000-0005-0000-0000-0000B9830000}"/>
    <cellStyle name="Normal 27 3 3 7 2" xfId="50929" xr:uid="{00000000-0005-0000-0000-0000BA830000}"/>
    <cellStyle name="Normal 27 3 3 7 3" xfId="28318" xr:uid="{00000000-0005-0000-0000-0000BB830000}"/>
    <cellStyle name="Normal 27 3 3 8" xfId="12804" xr:uid="{00000000-0005-0000-0000-0000BC830000}"/>
    <cellStyle name="Normal 27 3 3 8 2" xfId="48022" xr:uid="{00000000-0005-0000-0000-0000BD830000}"/>
    <cellStyle name="Normal 27 3 3 9" xfId="38332" xr:uid="{00000000-0005-0000-0000-0000BE830000}"/>
    <cellStyle name="Normal 27 3 4" xfId="2867" xr:uid="{00000000-0005-0000-0000-0000BF830000}"/>
    <cellStyle name="Normal 27 3 4 10" xfId="25252" xr:uid="{00000000-0005-0000-0000-0000C0830000}"/>
    <cellStyle name="Normal 27 3 4 11" xfId="60787" xr:uid="{00000000-0005-0000-0000-0000C1830000}"/>
    <cellStyle name="Normal 27 3 4 2" xfId="4684" xr:uid="{00000000-0005-0000-0000-0000C2830000}"/>
    <cellStyle name="Normal 27 3 4 2 2" xfId="17330" xr:uid="{00000000-0005-0000-0000-0000C3830000}"/>
    <cellStyle name="Normal 27 3 4 2 2 2" xfId="52546" xr:uid="{00000000-0005-0000-0000-0000C4830000}"/>
    <cellStyle name="Normal 27 3 4 2 2 3" xfId="29935" xr:uid="{00000000-0005-0000-0000-0000C5830000}"/>
    <cellStyle name="Normal 27 3 4 2 3" xfId="13776" xr:uid="{00000000-0005-0000-0000-0000C6830000}"/>
    <cellStyle name="Normal 27 3 4 2 3 2" xfId="48994" xr:uid="{00000000-0005-0000-0000-0000C7830000}"/>
    <cellStyle name="Normal 27 3 4 2 4" xfId="39949" xr:uid="{00000000-0005-0000-0000-0000C8830000}"/>
    <cellStyle name="Normal 27 3 4 2 5" xfId="26383" xr:uid="{00000000-0005-0000-0000-0000C9830000}"/>
    <cellStyle name="Normal 27 3 4 3" xfId="6154" xr:uid="{00000000-0005-0000-0000-0000CA830000}"/>
    <cellStyle name="Normal 27 3 4 3 2" xfId="18784" xr:uid="{00000000-0005-0000-0000-0000CB830000}"/>
    <cellStyle name="Normal 27 3 4 3 2 2" xfId="54000" xr:uid="{00000000-0005-0000-0000-0000CC830000}"/>
    <cellStyle name="Normal 27 3 4 3 3" xfId="41403" xr:uid="{00000000-0005-0000-0000-0000CD830000}"/>
    <cellStyle name="Normal 27 3 4 3 4" xfId="31389" xr:uid="{00000000-0005-0000-0000-0000CE830000}"/>
    <cellStyle name="Normal 27 3 4 4" xfId="7613" xr:uid="{00000000-0005-0000-0000-0000CF830000}"/>
    <cellStyle name="Normal 27 3 4 4 2" xfId="20238" xr:uid="{00000000-0005-0000-0000-0000D0830000}"/>
    <cellStyle name="Normal 27 3 4 4 2 2" xfId="55454" xr:uid="{00000000-0005-0000-0000-0000D1830000}"/>
    <cellStyle name="Normal 27 3 4 4 3" xfId="42857" xr:uid="{00000000-0005-0000-0000-0000D2830000}"/>
    <cellStyle name="Normal 27 3 4 4 4" xfId="32843" xr:uid="{00000000-0005-0000-0000-0000D3830000}"/>
    <cellStyle name="Normal 27 3 4 5" xfId="9394" xr:uid="{00000000-0005-0000-0000-0000D4830000}"/>
    <cellStyle name="Normal 27 3 4 5 2" xfId="22014" xr:uid="{00000000-0005-0000-0000-0000D5830000}"/>
    <cellStyle name="Normal 27 3 4 5 2 2" xfId="57230" xr:uid="{00000000-0005-0000-0000-0000D6830000}"/>
    <cellStyle name="Normal 27 3 4 5 3" xfId="44633" xr:uid="{00000000-0005-0000-0000-0000D7830000}"/>
    <cellStyle name="Normal 27 3 4 5 4" xfId="34619" xr:uid="{00000000-0005-0000-0000-0000D8830000}"/>
    <cellStyle name="Normal 27 3 4 6" xfId="11187" xr:uid="{00000000-0005-0000-0000-0000D9830000}"/>
    <cellStyle name="Normal 27 3 4 6 2" xfId="23790" xr:uid="{00000000-0005-0000-0000-0000DA830000}"/>
    <cellStyle name="Normal 27 3 4 6 2 2" xfId="59006" xr:uid="{00000000-0005-0000-0000-0000DB830000}"/>
    <cellStyle name="Normal 27 3 4 6 3" xfId="46409" xr:uid="{00000000-0005-0000-0000-0000DC830000}"/>
    <cellStyle name="Normal 27 3 4 6 4" xfId="36395" xr:uid="{00000000-0005-0000-0000-0000DD830000}"/>
    <cellStyle name="Normal 27 3 4 7" xfId="15554" xr:uid="{00000000-0005-0000-0000-0000DE830000}"/>
    <cellStyle name="Normal 27 3 4 7 2" xfId="50770" xr:uid="{00000000-0005-0000-0000-0000DF830000}"/>
    <cellStyle name="Normal 27 3 4 7 3" xfId="28159" xr:uid="{00000000-0005-0000-0000-0000E0830000}"/>
    <cellStyle name="Normal 27 3 4 8" xfId="12645" xr:uid="{00000000-0005-0000-0000-0000E1830000}"/>
    <cellStyle name="Normal 27 3 4 8 2" xfId="47863" xr:uid="{00000000-0005-0000-0000-0000E2830000}"/>
    <cellStyle name="Normal 27 3 4 9" xfId="38173" xr:uid="{00000000-0005-0000-0000-0000E3830000}"/>
    <cellStyle name="Normal 27 3 5" xfId="3375" xr:uid="{00000000-0005-0000-0000-0000E4830000}"/>
    <cellStyle name="Normal 27 3 5 10" xfId="26870" xr:uid="{00000000-0005-0000-0000-0000E5830000}"/>
    <cellStyle name="Normal 27 3 5 11" xfId="61274" xr:uid="{00000000-0005-0000-0000-0000E6830000}"/>
    <cellStyle name="Normal 27 3 5 2" xfId="5171" xr:uid="{00000000-0005-0000-0000-0000E7830000}"/>
    <cellStyle name="Normal 27 3 5 2 2" xfId="17817" xr:uid="{00000000-0005-0000-0000-0000E8830000}"/>
    <cellStyle name="Normal 27 3 5 2 2 2" xfId="53033" xr:uid="{00000000-0005-0000-0000-0000E9830000}"/>
    <cellStyle name="Normal 27 3 5 2 3" xfId="40436" xr:uid="{00000000-0005-0000-0000-0000EA830000}"/>
    <cellStyle name="Normal 27 3 5 2 4" xfId="30422" xr:uid="{00000000-0005-0000-0000-0000EB830000}"/>
    <cellStyle name="Normal 27 3 5 3" xfId="6641" xr:uid="{00000000-0005-0000-0000-0000EC830000}"/>
    <cellStyle name="Normal 27 3 5 3 2" xfId="19271" xr:uid="{00000000-0005-0000-0000-0000ED830000}"/>
    <cellStyle name="Normal 27 3 5 3 2 2" xfId="54487" xr:uid="{00000000-0005-0000-0000-0000EE830000}"/>
    <cellStyle name="Normal 27 3 5 3 3" xfId="41890" xr:uid="{00000000-0005-0000-0000-0000EF830000}"/>
    <cellStyle name="Normal 27 3 5 3 4" xfId="31876" xr:uid="{00000000-0005-0000-0000-0000F0830000}"/>
    <cellStyle name="Normal 27 3 5 4" xfId="8100" xr:uid="{00000000-0005-0000-0000-0000F1830000}"/>
    <cellStyle name="Normal 27 3 5 4 2" xfId="20725" xr:uid="{00000000-0005-0000-0000-0000F2830000}"/>
    <cellStyle name="Normal 27 3 5 4 2 2" xfId="55941" xr:uid="{00000000-0005-0000-0000-0000F3830000}"/>
    <cellStyle name="Normal 27 3 5 4 3" xfId="43344" xr:uid="{00000000-0005-0000-0000-0000F4830000}"/>
    <cellStyle name="Normal 27 3 5 4 4" xfId="33330" xr:uid="{00000000-0005-0000-0000-0000F5830000}"/>
    <cellStyle name="Normal 27 3 5 5" xfId="9881" xr:uid="{00000000-0005-0000-0000-0000F6830000}"/>
    <cellStyle name="Normal 27 3 5 5 2" xfId="22501" xr:uid="{00000000-0005-0000-0000-0000F7830000}"/>
    <cellStyle name="Normal 27 3 5 5 2 2" xfId="57717" xr:uid="{00000000-0005-0000-0000-0000F8830000}"/>
    <cellStyle name="Normal 27 3 5 5 3" xfId="45120" xr:uid="{00000000-0005-0000-0000-0000F9830000}"/>
    <cellStyle name="Normal 27 3 5 5 4" xfId="35106" xr:uid="{00000000-0005-0000-0000-0000FA830000}"/>
    <cellStyle name="Normal 27 3 5 6" xfId="11674" xr:uid="{00000000-0005-0000-0000-0000FB830000}"/>
    <cellStyle name="Normal 27 3 5 6 2" xfId="24277" xr:uid="{00000000-0005-0000-0000-0000FC830000}"/>
    <cellStyle name="Normal 27 3 5 6 2 2" xfId="59493" xr:uid="{00000000-0005-0000-0000-0000FD830000}"/>
    <cellStyle name="Normal 27 3 5 6 3" xfId="46896" xr:uid="{00000000-0005-0000-0000-0000FE830000}"/>
    <cellStyle name="Normal 27 3 5 6 4" xfId="36882" xr:uid="{00000000-0005-0000-0000-0000FF830000}"/>
    <cellStyle name="Normal 27 3 5 7" xfId="16041" xr:uid="{00000000-0005-0000-0000-000000840000}"/>
    <cellStyle name="Normal 27 3 5 7 2" xfId="51257" xr:uid="{00000000-0005-0000-0000-000001840000}"/>
    <cellStyle name="Normal 27 3 5 7 3" xfId="28646" xr:uid="{00000000-0005-0000-0000-000002840000}"/>
    <cellStyle name="Normal 27 3 5 8" xfId="14263" xr:uid="{00000000-0005-0000-0000-000003840000}"/>
    <cellStyle name="Normal 27 3 5 8 2" xfId="49481" xr:uid="{00000000-0005-0000-0000-000004840000}"/>
    <cellStyle name="Normal 27 3 5 9" xfId="38660" xr:uid="{00000000-0005-0000-0000-000005840000}"/>
    <cellStyle name="Normal 27 3 6" xfId="2536" xr:uid="{00000000-0005-0000-0000-000006840000}"/>
    <cellStyle name="Normal 27 3 6 10" xfId="26061" xr:uid="{00000000-0005-0000-0000-000007840000}"/>
    <cellStyle name="Normal 27 3 6 11" xfId="60465" xr:uid="{00000000-0005-0000-0000-000008840000}"/>
    <cellStyle name="Normal 27 3 6 2" xfId="4362" xr:uid="{00000000-0005-0000-0000-000009840000}"/>
    <cellStyle name="Normal 27 3 6 2 2" xfId="17008" xr:uid="{00000000-0005-0000-0000-00000A840000}"/>
    <cellStyle name="Normal 27 3 6 2 2 2" xfId="52224" xr:uid="{00000000-0005-0000-0000-00000B840000}"/>
    <cellStyle name="Normal 27 3 6 2 3" xfId="39627" xr:uid="{00000000-0005-0000-0000-00000C840000}"/>
    <cellStyle name="Normal 27 3 6 2 4" xfId="29613" xr:uid="{00000000-0005-0000-0000-00000D840000}"/>
    <cellStyle name="Normal 27 3 6 3" xfId="5832" xr:uid="{00000000-0005-0000-0000-00000E840000}"/>
    <cellStyle name="Normal 27 3 6 3 2" xfId="18462" xr:uid="{00000000-0005-0000-0000-00000F840000}"/>
    <cellStyle name="Normal 27 3 6 3 2 2" xfId="53678" xr:uid="{00000000-0005-0000-0000-000010840000}"/>
    <cellStyle name="Normal 27 3 6 3 3" xfId="41081" xr:uid="{00000000-0005-0000-0000-000011840000}"/>
    <cellStyle name="Normal 27 3 6 3 4" xfId="31067" xr:uid="{00000000-0005-0000-0000-000012840000}"/>
    <cellStyle name="Normal 27 3 6 4" xfId="7291" xr:uid="{00000000-0005-0000-0000-000013840000}"/>
    <cellStyle name="Normal 27 3 6 4 2" xfId="19916" xr:uid="{00000000-0005-0000-0000-000014840000}"/>
    <cellStyle name="Normal 27 3 6 4 2 2" xfId="55132" xr:uid="{00000000-0005-0000-0000-000015840000}"/>
    <cellStyle name="Normal 27 3 6 4 3" xfId="42535" xr:uid="{00000000-0005-0000-0000-000016840000}"/>
    <cellStyle name="Normal 27 3 6 4 4" xfId="32521" xr:uid="{00000000-0005-0000-0000-000017840000}"/>
    <cellStyle name="Normal 27 3 6 5" xfId="9072" xr:uid="{00000000-0005-0000-0000-000018840000}"/>
    <cellStyle name="Normal 27 3 6 5 2" xfId="21692" xr:uid="{00000000-0005-0000-0000-000019840000}"/>
    <cellStyle name="Normal 27 3 6 5 2 2" xfId="56908" xr:uid="{00000000-0005-0000-0000-00001A840000}"/>
    <cellStyle name="Normal 27 3 6 5 3" xfId="44311" xr:uid="{00000000-0005-0000-0000-00001B840000}"/>
    <cellStyle name="Normal 27 3 6 5 4" xfId="34297" xr:uid="{00000000-0005-0000-0000-00001C840000}"/>
    <cellStyle name="Normal 27 3 6 6" xfId="10865" xr:uid="{00000000-0005-0000-0000-00001D840000}"/>
    <cellStyle name="Normal 27 3 6 6 2" xfId="23468" xr:uid="{00000000-0005-0000-0000-00001E840000}"/>
    <cellStyle name="Normal 27 3 6 6 2 2" xfId="58684" xr:uid="{00000000-0005-0000-0000-00001F840000}"/>
    <cellStyle name="Normal 27 3 6 6 3" xfId="46087" xr:uid="{00000000-0005-0000-0000-000020840000}"/>
    <cellStyle name="Normal 27 3 6 6 4" xfId="36073" xr:uid="{00000000-0005-0000-0000-000021840000}"/>
    <cellStyle name="Normal 27 3 6 7" xfId="15232" xr:uid="{00000000-0005-0000-0000-000022840000}"/>
    <cellStyle name="Normal 27 3 6 7 2" xfId="50448" xr:uid="{00000000-0005-0000-0000-000023840000}"/>
    <cellStyle name="Normal 27 3 6 7 3" xfId="27837" xr:uid="{00000000-0005-0000-0000-000024840000}"/>
    <cellStyle name="Normal 27 3 6 8" xfId="13454" xr:uid="{00000000-0005-0000-0000-000025840000}"/>
    <cellStyle name="Normal 27 3 6 8 2" xfId="48672" xr:uid="{00000000-0005-0000-0000-000026840000}"/>
    <cellStyle name="Normal 27 3 6 9" xfId="37851" xr:uid="{00000000-0005-0000-0000-000027840000}"/>
    <cellStyle name="Normal 27 3 7" xfId="3699" xr:uid="{00000000-0005-0000-0000-000028840000}"/>
    <cellStyle name="Normal 27 3 7 2" xfId="8423" xr:uid="{00000000-0005-0000-0000-000029840000}"/>
    <cellStyle name="Normal 27 3 7 2 2" xfId="21048" xr:uid="{00000000-0005-0000-0000-00002A840000}"/>
    <cellStyle name="Normal 27 3 7 2 2 2" xfId="56264" xr:uid="{00000000-0005-0000-0000-00002B840000}"/>
    <cellStyle name="Normal 27 3 7 2 3" xfId="43667" xr:uid="{00000000-0005-0000-0000-00002C840000}"/>
    <cellStyle name="Normal 27 3 7 2 4" xfId="33653" xr:uid="{00000000-0005-0000-0000-00002D840000}"/>
    <cellStyle name="Normal 27 3 7 3" xfId="10204" xr:uid="{00000000-0005-0000-0000-00002E840000}"/>
    <cellStyle name="Normal 27 3 7 3 2" xfId="22824" xr:uid="{00000000-0005-0000-0000-00002F840000}"/>
    <cellStyle name="Normal 27 3 7 3 2 2" xfId="58040" xr:uid="{00000000-0005-0000-0000-000030840000}"/>
    <cellStyle name="Normal 27 3 7 3 3" xfId="45443" xr:uid="{00000000-0005-0000-0000-000031840000}"/>
    <cellStyle name="Normal 27 3 7 3 4" xfId="35429" xr:uid="{00000000-0005-0000-0000-000032840000}"/>
    <cellStyle name="Normal 27 3 7 4" xfId="11999" xr:uid="{00000000-0005-0000-0000-000033840000}"/>
    <cellStyle name="Normal 27 3 7 4 2" xfId="24600" xr:uid="{00000000-0005-0000-0000-000034840000}"/>
    <cellStyle name="Normal 27 3 7 4 2 2" xfId="59816" xr:uid="{00000000-0005-0000-0000-000035840000}"/>
    <cellStyle name="Normal 27 3 7 4 3" xfId="47219" xr:uid="{00000000-0005-0000-0000-000036840000}"/>
    <cellStyle name="Normal 27 3 7 4 4" xfId="37205" xr:uid="{00000000-0005-0000-0000-000037840000}"/>
    <cellStyle name="Normal 27 3 7 5" xfId="16364" xr:uid="{00000000-0005-0000-0000-000038840000}"/>
    <cellStyle name="Normal 27 3 7 5 2" xfId="51580" xr:uid="{00000000-0005-0000-0000-000039840000}"/>
    <cellStyle name="Normal 27 3 7 5 3" xfId="28969" xr:uid="{00000000-0005-0000-0000-00003A840000}"/>
    <cellStyle name="Normal 27 3 7 6" xfId="14586" xr:uid="{00000000-0005-0000-0000-00003B840000}"/>
    <cellStyle name="Normal 27 3 7 6 2" xfId="49804" xr:uid="{00000000-0005-0000-0000-00003C840000}"/>
    <cellStyle name="Normal 27 3 7 7" xfId="38983" xr:uid="{00000000-0005-0000-0000-00003D840000}"/>
    <cellStyle name="Normal 27 3 7 8" xfId="27193" xr:uid="{00000000-0005-0000-0000-00003E840000}"/>
    <cellStyle name="Normal 27 3 8" xfId="4035" xr:uid="{00000000-0005-0000-0000-00003F840000}"/>
    <cellStyle name="Normal 27 3 8 2" xfId="16686" xr:uid="{00000000-0005-0000-0000-000040840000}"/>
    <cellStyle name="Normal 27 3 8 2 2" xfId="51902" xr:uid="{00000000-0005-0000-0000-000041840000}"/>
    <cellStyle name="Normal 27 3 8 2 3" xfId="29291" xr:uid="{00000000-0005-0000-0000-000042840000}"/>
    <cellStyle name="Normal 27 3 8 3" xfId="13132" xr:uid="{00000000-0005-0000-0000-000043840000}"/>
    <cellStyle name="Normal 27 3 8 3 2" xfId="48350" xr:uid="{00000000-0005-0000-0000-000044840000}"/>
    <cellStyle name="Normal 27 3 8 4" xfId="39305" xr:uid="{00000000-0005-0000-0000-000045840000}"/>
    <cellStyle name="Normal 27 3 8 5" xfId="25739" xr:uid="{00000000-0005-0000-0000-000046840000}"/>
    <cellStyle name="Normal 27 3 9" xfId="5510" xr:uid="{00000000-0005-0000-0000-000047840000}"/>
    <cellStyle name="Normal 27 3 9 2" xfId="18140" xr:uid="{00000000-0005-0000-0000-000048840000}"/>
    <cellStyle name="Normal 27 3 9 2 2" xfId="53356" xr:uid="{00000000-0005-0000-0000-000049840000}"/>
    <cellStyle name="Normal 27 3 9 3" xfId="40759" xr:uid="{00000000-0005-0000-0000-00004A840000}"/>
    <cellStyle name="Normal 27 3 9 4" xfId="30745" xr:uid="{00000000-0005-0000-0000-00004B840000}"/>
    <cellStyle name="Normal 27 4" xfId="1248" xr:uid="{00000000-0005-0000-0000-00004C840000}"/>
    <cellStyle name="Normal 27 4 10" xfId="10632" xr:uid="{00000000-0005-0000-0000-00004D840000}"/>
    <cellStyle name="Normal 27 4 10 2" xfId="23243" xr:uid="{00000000-0005-0000-0000-00004E840000}"/>
    <cellStyle name="Normal 27 4 10 2 2" xfId="58459" xr:uid="{00000000-0005-0000-0000-00004F840000}"/>
    <cellStyle name="Normal 27 4 10 3" xfId="45862" xr:uid="{00000000-0005-0000-0000-000050840000}"/>
    <cellStyle name="Normal 27 4 10 4" xfId="35848" xr:uid="{00000000-0005-0000-0000-000051840000}"/>
    <cellStyle name="Normal 27 4 11" xfId="14990" xr:uid="{00000000-0005-0000-0000-000052840000}"/>
    <cellStyle name="Normal 27 4 11 2" xfId="50206" xr:uid="{00000000-0005-0000-0000-000053840000}"/>
    <cellStyle name="Normal 27 4 11 3" xfId="27595" xr:uid="{00000000-0005-0000-0000-000054840000}"/>
    <cellStyle name="Normal 27 4 12" xfId="12403" xr:uid="{00000000-0005-0000-0000-000055840000}"/>
    <cellStyle name="Normal 27 4 12 2" xfId="47621" xr:uid="{00000000-0005-0000-0000-000056840000}"/>
    <cellStyle name="Normal 27 4 13" xfId="37609" xr:uid="{00000000-0005-0000-0000-000057840000}"/>
    <cellStyle name="Normal 27 4 14" xfId="25010" xr:uid="{00000000-0005-0000-0000-000058840000}"/>
    <cellStyle name="Normal 27 4 15" xfId="60223" xr:uid="{00000000-0005-0000-0000-000059840000}"/>
    <cellStyle name="Normal 27 4 2" xfId="3126" xr:uid="{00000000-0005-0000-0000-00005A840000}"/>
    <cellStyle name="Normal 27 4 2 10" xfId="25494" xr:uid="{00000000-0005-0000-0000-00005B840000}"/>
    <cellStyle name="Normal 27 4 2 11" xfId="61029" xr:uid="{00000000-0005-0000-0000-00005C840000}"/>
    <cellStyle name="Normal 27 4 2 2" xfId="4926" xr:uid="{00000000-0005-0000-0000-00005D840000}"/>
    <cellStyle name="Normal 27 4 2 2 2" xfId="17572" xr:uid="{00000000-0005-0000-0000-00005E840000}"/>
    <cellStyle name="Normal 27 4 2 2 2 2" xfId="52788" xr:uid="{00000000-0005-0000-0000-00005F840000}"/>
    <cellStyle name="Normal 27 4 2 2 2 3" xfId="30177" xr:uid="{00000000-0005-0000-0000-000060840000}"/>
    <cellStyle name="Normal 27 4 2 2 3" xfId="14018" xr:uid="{00000000-0005-0000-0000-000061840000}"/>
    <cellStyle name="Normal 27 4 2 2 3 2" xfId="49236" xr:uid="{00000000-0005-0000-0000-000062840000}"/>
    <cellStyle name="Normal 27 4 2 2 4" xfId="40191" xr:uid="{00000000-0005-0000-0000-000063840000}"/>
    <cellStyle name="Normal 27 4 2 2 5" xfId="26625" xr:uid="{00000000-0005-0000-0000-000064840000}"/>
    <cellStyle name="Normal 27 4 2 3" xfId="6396" xr:uid="{00000000-0005-0000-0000-000065840000}"/>
    <cellStyle name="Normal 27 4 2 3 2" xfId="19026" xr:uid="{00000000-0005-0000-0000-000066840000}"/>
    <cellStyle name="Normal 27 4 2 3 2 2" xfId="54242" xr:uid="{00000000-0005-0000-0000-000067840000}"/>
    <cellStyle name="Normal 27 4 2 3 3" xfId="41645" xr:uid="{00000000-0005-0000-0000-000068840000}"/>
    <cellStyle name="Normal 27 4 2 3 4" xfId="31631" xr:uid="{00000000-0005-0000-0000-000069840000}"/>
    <cellStyle name="Normal 27 4 2 4" xfId="7855" xr:uid="{00000000-0005-0000-0000-00006A840000}"/>
    <cellStyle name="Normal 27 4 2 4 2" xfId="20480" xr:uid="{00000000-0005-0000-0000-00006B840000}"/>
    <cellStyle name="Normal 27 4 2 4 2 2" xfId="55696" xr:uid="{00000000-0005-0000-0000-00006C840000}"/>
    <cellStyle name="Normal 27 4 2 4 3" xfId="43099" xr:uid="{00000000-0005-0000-0000-00006D840000}"/>
    <cellStyle name="Normal 27 4 2 4 4" xfId="33085" xr:uid="{00000000-0005-0000-0000-00006E840000}"/>
    <cellStyle name="Normal 27 4 2 5" xfId="9636" xr:uid="{00000000-0005-0000-0000-00006F840000}"/>
    <cellStyle name="Normal 27 4 2 5 2" xfId="22256" xr:uid="{00000000-0005-0000-0000-000070840000}"/>
    <cellStyle name="Normal 27 4 2 5 2 2" xfId="57472" xr:uid="{00000000-0005-0000-0000-000071840000}"/>
    <cellStyle name="Normal 27 4 2 5 3" xfId="44875" xr:uid="{00000000-0005-0000-0000-000072840000}"/>
    <cellStyle name="Normal 27 4 2 5 4" xfId="34861" xr:uid="{00000000-0005-0000-0000-000073840000}"/>
    <cellStyle name="Normal 27 4 2 6" xfId="11429" xr:uid="{00000000-0005-0000-0000-000074840000}"/>
    <cellStyle name="Normal 27 4 2 6 2" xfId="24032" xr:uid="{00000000-0005-0000-0000-000075840000}"/>
    <cellStyle name="Normal 27 4 2 6 2 2" xfId="59248" xr:uid="{00000000-0005-0000-0000-000076840000}"/>
    <cellStyle name="Normal 27 4 2 6 3" xfId="46651" xr:uid="{00000000-0005-0000-0000-000077840000}"/>
    <cellStyle name="Normal 27 4 2 6 4" xfId="36637" xr:uid="{00000000-0005-0000-0000-000078840000}"/>
    <cellStyle name="Normal 27 4 2 7" xfId="15796" xr:uid="{00000000-0005-0000-0000-000079840000}"/>
    <cellStyle name="Normal 27 4 2 7 2" xfId="51012" xr:uid="{00000000-0005-0000-0000-00007A840000}"/>
    <cellStyle name="Normal 27 4 2 7 3" xfId="28401" xr:uid="{00000000-0005-0000-0000-00007B840000}"/>
    <cellStyle name="Normal 27 4 2 8" xfId="12887" xr:uid="{00000000-0005-0000-0000-00007C840000}"/>
    <cellStyle name="Normal 27 4 2 8 2" xfId="48105" xr:uid="{00000000-0005-0000-0000-00007D840000}"/>
    <cellStyle name="Normal 27 4 2 9" xfId="38415" xr:uid="{00000000-0005-0000-0000-00007E840000}"/>
    <cellStyle name="Normal 27 4 3" xfId="3455" xr:uid="{00000000-0005-0000-0000-00007F840000}"/>
    <cellStyle name="Normal 27 4 3 10" xfId="26950" xr:uid="{00000000-0005-0000-0000-000080840000}"/>
    <cellStyle name="Normal 27 4 3 11" xfId="61354" xr:uid="{00000000-0005-0000-0000-000081840000}"/>
    <cellStyle name="Normal 27 4 3 2" xfId="5251" xr:uid="{00000000-0005-0000-0000-000082840000}"/>
    <cellStyle name="Normal 27 4 3 2 2" xfId="17897" xr:uid="{00000000-0005-0000-0000-000083840000}"/>
    <cellStyle name="Normal 27 4 3 2 2 2" xfId="53113" xr:uid="{00000000-0005-0000-0000-000084840000}"/>
    <cellStyle name="Normal 27 4 3 2 3" xfId="40516" xr:uid="{00000000-0005-0000-0000-000085840000}"/>
    <cellStyle name="Normal 27 4 3 2 4" xfId="30502" xr:uid="{00000000-0005-0000-0000-000086840000}"/>
    <cellStyle name="Normal 27 4 3 3" xfId="6721" xr:uid="{00000000-0005-0000-0000-000087840000}"/>
    <cellStyle name="Normal 27 4 3 3 2" xfId="19351" xr:uid="{00000000-0005-0000-0000-000088840000}"/>
    <cellStyle name="Normal 27 4 3 3 2 2" xfId="54567" xr:uid="{00000000-0005-0000-0000-000089840000}"/>
    <cellStyle name="Normal 27 4 3 3 3" xfId="41970" xr:uid="{00000000-0005-0000-0000-00008A840000}"/>
    <cellStyle name="Normal 27 4 3 3 4" xfId="31956" xr:uid="{00000000-0005-0000-0000-00008B840000}"/>
    <cellStyle name="Normal 27 4 3 4" xfId="8180" xr:uid="{00000000-0005-0000-0000-00008C840000}"/>
    <cellStyle name="Normal 27 4 3 4 2" xfId="20805" xr:uid="{00000000-0005-0000-0000-00008D840000}"/>
    <cellStyle name="Normal 27 4 3 4 2 2" xfId="56021" xr:uid="{00000000-0005-0000-0000-00008E840000}"/>
    <cellStyle name="Normal 27 4 3 4 3" xfId="43424" xr:uid="{00000000-0005-0000-0000-00008F840000}"/>
    <cellStyle name="Normal 27 4 3 4 4" xfId="33410" xr:uid="{00000000-0005-0000-0000-000090840000}"/>
    <cellStyle name="Normal 27 4 3 5" xfId="9961" xr:uid="{00000000-0005-0000-0000-000091840000}"/>
    <cellStyle name="Normal 27 4 3 5 2" xfId="22581" xr:uid="{00000000-0005-0000-0000-000092840000}"/>
    <cellStyle name="Normal 27 4 3 5 2 2" xfId="57797" xr:uid="{00000000-0005-0000-0000-000093840000}"/>
    <cellStyle name="Normal 27 4 3 5 3" xfId="45200" xr:uid="{00000000-0005-0000-0000-000094840000}"/>
    <cellStyle name="Normal 27 4 3 5 4" xfId="35186" xr:uid="{00000000-0005-0000-0000-000095840000}"/>
    <cellStyle name="Normal 27 4 3 6" xfId="11754" xr:uid="{00000000-0005-0000-0000-000096840000}"/>
    <cellStyle name="Normal 27 4 3 6 2" xfId="24357" xr:uid="{00000000-0005-0000-0000-000097840000}"/>
    <cellStyle name="Normal 27 4 3 6 2 2" xfId="59573" xr:uid="{00000000-0005-0000-0000-000098840000}"/>
    <cellStyle name="Normal 27 4 3 6 3" xfId="46976" xr:uid="{00000000-0005-0000-0000-000099840000}"/>
    <cellStyle name="Normal 27 4 3 6 4" xfId="36962" xr:uid="{00000000-0005-0000-0000-00009A840000}"/>
    <cellStyle name="Normal 27 4 3 7" xfId="16121" xr:uid="{00000000-0005-0000-0000-00009B840000}"/>
    <cellStyle name="Normal 27 4 3 7 2" xfId="51337" xr:uid="{00000000-0005-0000-0000-00009C840000}"/>
    <cellStyle name="Normal 27 4 3 7 3" xfId="28726" xr:uid="{00000000-0005-0000-0000-00009D840000}"/>
    <cellStyle name="Normal 27 4 3 8" xfId="14343" xr:uid="{00000000-0005-0000-0000-00009E840000}"/>
    <cellStyle name="Normal 27 4 3 8 2" xfId="49561" xr:uid="{00000000-0005-0000-0000-00009F840000}"/>
    <cellStyle name="Normal 27 4 3 9" xfId="38740" xr:uid="{00000000-0005-0000-0000-0000A0840000}"/>
    <cellStyle name="Normal 27 4 4" xfId="2617" xr:uid="{00000000-0005-0000-0000-0000A1840000}"/>
    <cellStyle name="Normal 27 4 4 10" xfId="26141" xr:uid="{00000000-0005-0000-0000-0000A2840000}"/>
    <cellStyle name="Normal 27 4 4 11" xfId="60545" xr:uid="{00000000-0005-0000-0000-0000A3840000}"/>
    <cellStyle name="Normal 27 4 4 2" xfId="4442" xr:uid="{00000000-0005-0000-0000-0000A4840000}"/>
    <cellStyle name="Normal 27 4 4 2 2" xfId="17088" xr:uid="{00000000-0005-0000-0000-0000A5840000}"/>
    <cellStyle name="Normal 27 4 4 2 2 2" xfId="52304" xr:uid="{00000000-0005-0000-0000-0000A6840000}"/>
    <cellStyle name="Normal 27 4 4 2 3" xfId="39707" xr:uid="{00000000-0005-0000-0000-0000A7840000}"/>
    <cellStyle name="Normal 27 4 4 2 4" xfId="29693" xr:uid="{00000000-0005-0000-0000-0000A8840000}"/>
    <cellStyle name="Normal 27 4 4 3" xfId="5912" xr:uid="{00000000-0005-0000-0000-0000A9840000}"/>
    <cellStyle name="Normal 27 4 4 3 2" xfId="18542" xr:uid="{00000000-0005-0000-0000-0000AA840000}"/>
    <cellStyle name="Normal 27 4 4 3 2 2" xfId="53758" xr:uid="{00000000-0005-0000-0000-0000AB840000}"/>
    <cellStyle name="Normal 27 4 4 3 3" xfId="41161" xr:uid="{00000000-0005-0000-0000-0000AC840000}"/>
    <cellStyle name="Normal 27 4 4 3 4" xfId="31147" xr:uid="{00000000-0005-0000-0000-0000AD840000}"/>
    <cellStyle name="Normal 27 4 4 4" xfId="7371" xr:uid="{00000000-0005-0000-0000-0000AE840000}"/>
    <cellStyle name="Normal 27 4 4 4 2" xfId="19996" xr:uid="{00000000-0005-0000-0000-0000AF840000}"/>
    <cellStyle name="Normal 27 4 4 4 2 2" xfId="55212" xr:uid="{00000000-0005-0000-0000-0000B0840000}"/>
    <cellStyle name="Normal 27 4 4 4 3" xfId="42615" xr:uid="{00000000-0005-0000-0000-0000B1840000}"/>
    <cellStyle name="Normal 27 4 4 4 4" xfId="32601" xr:uid="{00000000-0005-0000-0000-0000B2840000}"/>
    <cellStyle name="Normal 27 4 4 5" xfId="9152" xr:uid="{00000000-0005-0000-0000-0000B3840000}"/>
    <cellStyle name="Normal 27 4 4 5 2" xfId="21772" xr:uid="{00000000-0005-0000-0000-0000B4840000}"/>
    <cellStyle name="Normal 27 4 4 5 2 2" xfId="56988" xr:uid="{00000000-0005-0000-0000-0000B5840000}"/>
    <cellStyle name="Normal 27 4 4 5 3" xfId="44391" xr:uid="{00000000-0005-0000-0000-0000B6840000}"/>
    <cellStyle name="Normal 27 4 4 5 4" xfId="34377" xr:uid="{00000000-0005-0000-0000-0000B7840000}"/>
    <cellStyle name="Normal 27 4 4 6" xfId="10945" xr:uid="{00000000-0005-0000-0000-0000B8840000}"/>
    <cellStyle name="Normal 27 4 4 6 2" xfId="23548" xr:uid="{00000000-0005-0000-0000-0000B9840000}"/>
    <cellStyle name="Normal 27 4 4 6 2 2" xfId="58764" xr:uid="{00000000-0005-0000-0000-0000BA840000}"/>
    <cellStyle name="Normal 27 4 4 6 3" xfId="46167" xr:uid="{00000000-0005-0000-0000-0000BB840000}"/>
    <cellStyle name="Normal 27 4 4 6 4" xfId="36153" xr:uid="{00000000-0005-0000-0000-0000BC840000}"/>
    <cellStyle name="Normal 27 4 4 7" xfId="15312" xr:uid="{00000000-0005-0000-0000-0000BD840000}"/>
    <cellStyle name="Normal 27 4 4 7 2" xfId="50528" xr:uid="{00000000-0005-0000-0000-0000BE840000}"/>
    <cellStyle name="Normal 27 4 4 7 3" xfId="27917" xr:uid="{00000000-0005-0000-0000-0000BF840000}"/>
    <cellStyle name="Normal 27 4 4 8" xfId="13534" xr:uid="{00000000-0005-0000-0000-0000C0840000}"/>
    <cellStyle name="Normal 27 4 4 8 2" xfId="48752" xr:uid="{00000000-0005-0000-0000-0000C1840000}"/>
    <cellStyle name="Normal 27 4 4 9" xfId="37931" xr:uid="{00000000-0005-0000-0000-0000C2840000}"/>
    <cellStyle name="Normal 27 4 5" xfId="3780" xr:uid="{00000000-0005-0000-0000-0000C3840000}"/>
    <cellStyle name="Normal 27 4 5 2" xfId="8503" xr:uid="{00000000-0005-0000-0000-0000C4840000}"/>
    <cellStyle name="Normal 27 4 5 2 2" xfId="21128" xr:uid="{00000000-0005-0000-0000-0000C5840000}"/>
    <cellStyle name="Normal 27 4 5 2 2 2" xfId="56344" xr:uid="{00000000-0005-0000-0000-0000C6840000}"/>
    <cellStyle name="Normal 27 4 5 2 3" xfId="43747" xr:uid="{00000000-0005-0000-0000-0000C7840000}"/>
    <cellStyle name="Normal 27 4 5 2 4" xfId="33733" xr:uid="{00000000-0005-0000-0000-0000C8840000}"/>
    <cellStyle name="Normal 27 4 5 3" xfId="10284" xr:uid="{00000000-0005-0000-0000-0000C9840000}"/>
    <cellStyle name="Normal 27 4 5 3 2" xfId="22904" xr:uid="{00000000-0005-0000-0000-0000CA840000}"/>
    <cellStyle name="Normal 27 4 5 3 2 2" xfId="58120" xr:uid="{00000000-0005-0000-0000-0000CB840000}"/>
    <cellStyle name="Normal 27 4 5 3 3" xfId="45523" xr:uid="{00000000-0005-0000-0000-0000CC840000}"/>
    <cellStyle name="Normal 27 4 5 3 4" xfId="35509" xr:uid="{00000000-0005-0000-0000-0000CD840000}"/>
    <cellStyle name="Normal 27 4 5 4" xfId="12079" xr:uid="{00000000-0005-0000-0000-0000CE840000}"/>
    <cellStyle name="Normal 27 4 5 4 2" xfId="24680" xr:uid="{00000000-0005-0000-0000-0000CF840000}"/>
    <cellStyle name="Normal 27 4 5 4 2 2" xfId="59896" xr:uid="{00000000-0005-0000-0000-0000D0840000}"/>
    <cellStyle name="Normal 27 4 5 4 3" xfId="47299" xr:uid="{00000000-0005-0000-0000-0000D1840000}"/>
    <cellStyle name="Normal 27 4 5 4 4" xfId="37285" xr:uid="{00000000-0005-0000-0000-0000D2840000}"/>
    <cellStyle name="Normal 27 4 5 5" xfId="16444" xr:uid="{00000000-0005-0000-0000-0000D3840000}"/>
    <cellStyle name="Normal 27 4 5 5 2" xfId="51660" xr:uid="{00000000-0005-0000-0000-0000D4840000}"/>
    <cellStyle name="Normal 27 4 5 5 3" xfId="29049" xr:uid="{00000000-0005-0000-0000-0000D5840000}"/>
    <cellStyle name="Normal 27 4 5 6" xfId="14666" xr:uid="{00000000-0005-0000-0000-0000D6840000}"/>
    <cellStyle name="Normal 27 4 5 6 2" xfId="49884" xr:uid="{00000000-0005-0000-0000-0000D7840000}"/>
    <cellStyle name="Normal 27 4 5 7" xfId="39063" xr:uid="{00000000-0005-0000-0000-0000D8840000}"/>
    <cellStyle name="Normal 27 4 5 8" xfId="27273" xr:uid="{00000000-0005-0000-0000-0000D9840000}"/>
    <cellStyle name="Normal 27 4 6" xfId="4120" xr:uid="{00000000-0005-0000-0000-0000DA840000}"/>
    <cellStyle name="Normal 27 4 6 2" xfId="16766" xr:uid="{00000000-0005-0000-0000-0000DB840000}"/>
    <cellStyle name="Normal 27 4 6 2 2" xfId="51982" xr:uid="{00000000-0005-0000-0000-0000DC840000}"/>
    <cellStyle name="Normal 27 4 6 2 3" xfId="29371" xr:uid="{00000000-0005-0000-0000-0000DD840000}"/>
    <cellStyle name="Normal 27 4 6 3" xfId="13212" xr:uid="{00000000-0005-0000-0000-0000DE840000}"/>
    <cellStyle name="Normal 27 4 6 3 2" xfId="48430" xr:uid="{00000000-0005-0000-0000-0000DF840000}"/>
    <cellStyle name="Normal 27 4 6 4" xfId="39385" xr:uid="{00000000-0005-0000-0000-0000E0840000}"/>
    <cellStyle name="Normal 27 4 6 5" xfId="25819" xr:uid="{00000000-0005-0000-0000-0000E1840000}"/>
    <cellStyle name="Normal 27 4 7" xfId="5590" xr:uid="{00000000-0005-0000-0000-0000E2840000}"/>
    <cellStyle name="Normal 27 4 7 2" xfId="18220" xr:uid="{00000000-0005-0000-0000-0000E3840000}"/>
    <cellStyle name="Normal 27 4 7 2 2" xfId="53436" xr:uid="{00000000-0005-0000-0000-0000E4840000}"/>
    <cellStyle name="Normal 27 4 7 3" xfId="40839" xr:uid="{00000000-0005-0000-0000-0000E5840000}"/>
    <cellStyle name="Normal 27 4 7 4" xfId="30825" xr:uid="{00000000-0005-0000-0000-0000E6840000}"/>
    <cellStyle name="Normal 27 4 8" xfId="7049" xr:uid="{00000000-0005-0000-0000-0000E7840000}"/>
    <cellStyle name="Normal 27 4 8 2" xfId="19674" xr:uid="{00000000-0005-0000-0000-0000E8840000}"/>
    <cellStyle name="Normal 27 4 8 2 2" xfId="54890" xr:uid="{00000000-0005-0000-0000-0000E9840000}"/>
    <cellStyle name="Normal 27 4 8 3" xfId="42293" xr:uid="{00000000-0005-0000-0000-0000EA840000}"/>
    <cellStyle name="Normal 27 4 8 4" xfId="32279" xr:uid="{00000000-0005-0000-0000-0000EB840000}"/>
    <cellStyle name="Normal 27 4 9" xfId="8830" xr:uid="{00000000-0005-0000-0000-0000EC840000}"/>
    <cellStyle name="Normal 27 4 9 2" xfId="21450" xr:uid="{00000000-0005-0000-0000-0000ED840000}"/>
    <cellStyle name="Normal 27 4 9 2 2" xfId="56666" xr:uid="{00000000-0005-0000-0000-0000EE840000}"/>
    <cellStyle name="Normal 27 4 9 3" xfId="44069" xr:uid="{00000000-0005-0000-0000-0000EF840000}"/>
    <cellStyle name="Normal 27 4 9 4" xfId="34055" xr:uid="{00000000-0005-0000-0000-0000F0840000}"/>
    <cellStyle name="Normal 27 5" xfId="2951" xr:uid="{00000000-0005-0000-0000-0000F1840000}"/>
    <cellStyle name="Normal 27 5 10" xfId="25332" xr:uid="{00000000-0005-0000-0000-0000F2840000}"/>
    <cellStyle name="Normal 27 5 11" xfId="60867" xr:uid="{00000000-0005-0000-0000-0000F3840000}"/>
    <cellStyle name="Normal 27 5 2" xfId="4764" xr:uid="{00000000-0005-0000-0000-0000F4840000}"/>
    <cellStyle name="Normal 27 5 2 2" xfId="17410" xr:uid="{00000000-0005-0000-0000-0000F5840000}"/>
    <cellStyle name="Normal 27 5 2 2 2" xfId="52626" xr:uid="{00000000-0005-0000-0000-0000F6840000}"/>
    <cellStyle name="Normal 27 5 2 2 3" xfId="30015" xr:uid="{00000000-0005-0000-0000-0000F7840000}"/>
    <cellStyle name="Normal 27 5 2 3" xfId="13856" xr:uid="{00000000-0005-0000-0000-0000F8840000}"/>
    <cellStyle name="Normal 27 5 2 3 2" xfId="49074" xr:uid="{00000000-0005-0000-0000-0000F9840000}"/>
    <cellStyle name="Normal 27 5 2 4" xfId="40029" xr:uid="{00000000-0005-0000-0000-0000FA840000}"/>
    <cellStyle name="Normal 27 5 2 5" xfId="26463" xr:uid="{00000000-0005-0000-0000-0000FB840000}"/>
    <cellStyle name="Normal 27 5 3" xfId="6234" xr:uid="{00000000-0005-0000-0000-0000FC840000}"/>
    <cellStyle name="Normal 27 5 3 2" xfId="18864" xr:uid="{00000000-0005-0000-0000-0000FD840000}"/>
    <cellStyle name="Normal 27 5 3 2 2" xfId="54080" xr:uid="{00000000-0005-0000-0000-0000FE840000}"/>
    <cellStyle name="Normal 27 5 3 3" xfId="41483" xr:uid="{00000000-0005-0000-0000-0000FF840000}"/>
    <cellStyle name="Normal 27 5 3 4" xfId="31469" xr:uid="{00000000-0005-0000-0000-000000850000}"/>
    <cellStyle name="Normal 27 5 4" xfId="7693" xr:uid="{00000000-0005-0000-0000-000001850000}"/>
    <cellStyle name="Normal 27 5 4 2" xfId="20318" xr:uid="{00000000-0005-0000-0000-000002850000}"/>
    <cellStyle name="Normal 27 5 4 2 2" xfId="55534" xr:uid="{00000000-0005-0000-0000-000003850000}"/>
    <cellStyle name="Normal 27 5 4 3" xfId="42937" xr:uid="{00000000-0005-0000-0000-000004850000}"/>
    <cellStyle name="Normal 27 5 4 4" xfId="32923" xr:uid="{00000000-0005-0000-0000-000005850000}"/>
    <cellStyle name="Normal 27 5 5" xfId="9474" xr:uid="{00000000-0005-0000-0000-000006850000}"/>
    <cellStyle name="Normal 27 5 5 2" xfId="22094" xr:uid="{00000000-0005-0000-0000-000007850000}"/>
    <cellStyle name="Normal 27 5 5 2 2" xfId="57310" xr:uid="{00000000-0005-0000-0000-000008850000}"/>
    <cellStyle name="Normal 27 5 5 3" xfId="44713" xr:uid="{00000000-0005-0000-0000-000009850000}"/>
    <cellStyle name="Normal 27 5 5 4" xfId="34699" xr:uid="{00000000-0005-0000-0000-00000A850000}"/>
    <cellStyle name="Normal 27 5 6" xfId="11267" xr:uid="{00000000-0005-0000-0000-00000B850000}"/>
    <cellStyle name="Normal 27 5 6 2" xfId="23870" xr:uid="{00000000-0005-0000-0000-00000C850000}"/>
    <cellStyle name="Normal 27 5 6 2 2" xfId="59086" xr:uid="{00000000-0005-0000-0000-00000D850000}"/>
    <cellStyle name="Normal 27 5 6 3" xfId="46489" xr:uid="{00000000-0005-0000-0000-00000E850000}"/>
    <cellStyle name="Normal 27 5 6 4" xfId="36475" xr:uid="{00000000-0005-0000-0000-00000F850000}"/>
    <cellStyle name="Normal 27 5 7" xfId="15634" xr:uid="{00000000-0005-0000-0000-000010850000}"/>
    <cellStyle name="Normal 27 5 7 2" xfId="50850" xr:uid="{00000000-0005-0000-0000-000011850000}"/>
    <cellStyle name="Normal 27 5 7 3" xfId="28239" xr:uid="{00000000-0005-0000-0000-000012850000}"/>
    <cellStyle name="Normal 27 5 8" xfId="12725" xr:uid="{00000000-0005-0000-0000-000013850000}"/>
    <cellStyle name="Normal 27 5 8 2" xfId="47943" xr:uid="{00000000-0005-0000-0000-000014850000}"/>
    <cellStyle name="Normal 27 5 9" xfId="38253" xr:uid="{00000000-0005-0000-0000-000015850000}"/>
    <cellStyle name="Normal 27 6" xfId="2789" xr:uid="{00000000-0005-0000-0000-000016850000}"/>
    <cellStyle name="Normal 27 6 10" xfId="25180" xr:uid="{00000000-0005-0000-0000-000017850000}"/>
    <cellStyle name="Normal 27 6 11" xfId="60715" xr:uid="{00000000-0005-0000-0000-000018850000}"/>
    <cellStyle name="Normal 27 6 2" xfId="4612" xr:uid="{00000000-0005-0000-0000-000019850000}"/>
    <cellStyle name="Normal 27 6 2 2" xfId="17258" xr:uid="{00000000-0005-0000-0000-00001A850000}"/>
    <cellStyle name="Normal 27 6 2 2 2" xfId="52474" xr:uid="{00000000-0005-0000-0000-00001B850000}"/>
    <cellStyle name="Normal 27 6 2 2 3" xfId="29863" xr:uid="{00000000-0005-0000-0000-00001C850000}"/>
    <cellStyle name="Normal 27 6 2 3" xfId="13704" xr:uid="{00000000-0005-0000-0000-00001D850000}"/>
    <cellStyle name="Normal 27 6 2 3 2" xfId="48922" xr:uid="{00000000-0005-0000-0000-00001E850000}"/>
    <cellStyle name="Normal 27 6 2 4" xfId="39877" xr:uid="{00000000-0005-0000-0000-00001F850000}"/>
    <cellStyle name="Normal 27 6 2 5" xfId="26311" xr:uid="{00000000-0005-0000-0000-000020850000}"/>
    <cellStyle name="Normal 27 6 3" xfId="6082" xr:uid="{00000000-0005-0000-0000-000021850000}"/>
    <cellStyle name="Normal 27 6 3 2" xfId="18712" xr:uid="{00000000-0005-0000-0000-000022850000}"/>
    <cellStyle name="Normal 27 6 3 2 2" xfId="53928" xr:uid="{00000000-0005-0000-0000-000023850000}"/>
    <cellStyle name="Normal 27 6 3 3" xfId="41331" xr:uid="{00000000-0005-0000-0000-000024850000}"/>
    <cellStyle name="Normal 27 6 3 4" xfId="31317" xr:uid="{00000000-0005-0000-0000-000025850000}"/>
    <cellStyle name="Normal 27 6 4" xfId="7541" xr:uid="{00000000-0005-0000-0000-000026850000}"/>
    <cellStyle name="Normal 27 6 4 2" xfId="20166" xr:uid="{00000000-0005-0000-0000-000027850000}"/>
    <cellStyle name="Normal 27 6 4 2 2" xfId="55382" xr:uid="{00000000-0005-0000-0000-000028850000}"/>
    <cellStyle name="Normal 27 6 4 3" xfId="42785" xr:uid="{00000000-0005-0000-0000-000029850000}"/>
    <cellStyle name="Normal 27 6 4 4" xfId="32771" xr:uid="{00000000-0005-0000-0000-00002A850000}"/>
    <cellStyle name="Normal 27 6 5" xfId="9322" xr:uid="{00000000-0005-0000-0000-00002B850000}"/>
    <cellStyle name="Normal 27 6 5 2" xfId="21942" xr:uid="{00000000-0005-0000-0000-00002C850000}"/>
    <cellStyle name="Normal 27 6 5 2 2" xfId="57158" xr:uid="{00000000-0005-0000-0000-00002D850000}"/>
    <cellStyle name="Normal 27 6 5 3" xfId="44561" xr:uid="{00000000-0005-0000-0000-00002E850000}"/>
    <cellStyle name="Normal 27 6 5 4" xfId="34547" xr:uid="{00000000-0005-0000-0000-00002F850000}"/>
    <cellStyle name="Normal 27 6 6" xfId="11115" xr:uid="{00000000-0005-0000-0000-000030850000}"/>
    <cellStyle name="Normal 27 6 6 2" xfId="23718" xr:uid="{00000000-0005-0000-0000-000031850000}"/>
    <cellStyle name="Normal 27 6 6 2 2" xfId="58934" xr:uid="{00000000-0005-0000-0000-000032850000}"/>
    <cellStyle name="Normal 27 6 6 3" xfId="46337" xr:uid="{00000000-0005-0000-0000-000033850000}"/>
    <cellStyle name="Normal 27 6 6 4" xfId="36323" xr:uid="{00000000-0005-0000-0000-000034850000}"/>
    <cellStyle name="Normal 27 6 7" xfId="15482" xr:uid="{00000000-0005-0000-0000-000035850000}"/>
    <cellStyle name="Normal 27 6 7 2" xfId="50698" xr:uid="{00000000-0005-0000-0000-000036850000}"/>
    <cellStyle name="Normal 27 6 7 3" xfId="28087" xr:uid="{00000000-0005-0000-0000-000037850000}"/>
    <cellStyle name="Normal 27 6 8" xfId="12573" xr:uid="{00000000-0005-0000-0000-000038850000}"/>
    <cellStyle name="Normal 27 6 8 2" xfId="47791" xr:uid="{00000000-0005-0000-0000-000039850000}"/>
    <cellStyle name="Normal 27 6 9" xfId="38101" xr:uid="{00000000-0005-0000-0000-00003A850000}"/>
    <cellStyle name="Normal 27 7" xfId="3303" xr:uid="{00000000-0005-0000-0000-00003B850000}"/>
    <cellStyle name="Normal 27 7 10" xfId="26798" xr:uid="{00000000-0005-0000-0000-00003C850000}"/>
    <cellStyle name="Normal 27 7 11" xfId="61202" xr:uid="{00000000-0005-0000-0000-00003D850000}"/>
    <cellStyle name="Normal 27 7 2" xfId="5099" xr:uid="{00000000-0005-0000-0000-00003E850000}"/>
    <cellStyle name="Normal 27 7 2 2" xfId="17745" xr:uid="{00000000-0005-0000-0000-00003F850000}"/>
    <cellStyle name="Normal 27 7 2 2 2" xfId="52961" xr:uid="{00000000-0005-0000-0000-000040850000}"/>
    <cellStyle name="Normal 27 7 2 3" xfId="40364" xr:uid="{00000000-0005-0000-0000-000041850000}"/>
    <cellStyle name="Normal 27 7 2 4" xfId="30350" xr:uid="{00000000-0005-0000-0000-000042850000}"/>
    <cellStyle name="Normal 27 7 3" xfId="6569" xr:uid="{00000000-0005-0000-0000-000043850000}"/>
    <cellStyle name="Normal 27 7 3 2" xfId="19199" xr:uid="{00000000-0005-0000-0000-000044850000}"/>
    <cellStyle name="Normal 27 7 3 2 2" xfId="54415" xr:uid="{00000000-0005-0000-0000-000045850000}"/>
    <cellStyle name="Normal 27 7 3 3" xfId="41818" xr:uid="{00000000-0005-0000-0000-000046850000}"/>
    <cellStyle name="Normal 27 7 3 4" xfId="31804" xr:uid="{00000000-0005-0000-0000-000047850000}"/>
    <cellStyle name="Normal 27 7 4" xfId="8028" xr:uid="{00000000-0005-0000-0000-000048850000}"/>
    <cellStyle name="Normal 27 7 4 2" xfId="20653" xr:uid="{00000000-0005-0000-0000-000049850000}"/>
    <cellStyle name="Normal 27 7 4 2 2" xfId="55869" xr:uid="{00000000-0005-0000-0000-00004A850000}"/>
    <cellStyle name="Normal 27 7 4 3" xfId="43272" xr:uid="{00000000-0005-0000-0000-00004B850000}"/>
    <cellStyle name="Normal 27 7 4 4" xfId="33258" xr:uid="{00000000-0005-0000-0000-00004C850000}"/>
    <cellStyle name="Normal 27 7 5" xfId="9809" xr:uid="{00000000-0005-0000-0000-00004D850000}"/>
    <cellStyle name="Normal 27 7 5 2" xfId="22429" xr:uid="{00000000-0005-0000-0000-00004E850000}"/>
    <cellStyle name="Normal 27 7 5 2 2" xfId="57645" xr:uid="{00000000-0005-0000-0000-00004F850000}"/>
    <cellStyle name="Normal 27 7 5 3" xfId="45048" xr:uid="{00000000-0005-0000-0000-000050850000}"/>
    <cellStyle name="Normal 27 7 5 4" xfId="35034" xr:uid="{00000000-0005-0000-0000-000051850000}"/>
    <cellStyle name="Normal 27 7 6" xfId="11602" xr:uid="{00000000-0005-0000-0000-000052850000}"/>
    <cellStyle name="Normal 27 7 6 2" xfId="24205" xr:uid="{00000000-0005-0000-0000-000053850000}"/>
    <cellStyle name="Normal 27 7 6 2 2" xfId="59421" xr:uid="{00000000-0005-0000-0000-000054850000}"/>
    <cellStyle name="Normal 27 7 6 3" xfId="46824" xr:uid="{00000000-0005-0000-0000-000055850000}"/>
    <cellStyle name="Normal 27 7 6 4" xfId="36810" xr:uid="{00000000-0005-0000-0000-000056850000}"/>
    <cellStyle name="Normal 27 7 7" xfId="15969" xr:uid="{00000000-0005-0000-0000-000057850000}"/>
    <cellStyle name="Normal 27 7 7 2" xfId="51185" xr:uid="{00000000-0005-0000-0000-000058850000}"/>
    <cellStyle name="Normal 27 7 7 3" xfId="28574" xr:uid="{00000000-0005-0000-0000-000059850000}"/>
    <cellStyle name="Normal 27 7 8" xfId="14191" xr:uid="{00000000-0005-0000-0000-00005A850000}"/>
    <cellStyle name="Normal 27 7 8 2" xfId="49409" xr:uid="{00000000-0005-0000-0000-00005B850000}"/>
    <cellStyle name="Normal 27 7 9" xfId="38588" xr:uid="{00000000-0005-0000-0000-00005C850000}"/>
    <cellStyle name="Normal 27 8" xfId="2459" xr:uid="{00000000-0005-0000-0000-00005D850000}"/>
    <cellStyle name="Normal 27 8 10" xfId="25989" xr:uid="{00000000-0005-0000-0000-00005E850000}"/>
    <cellStyle name="Normal 27 8 11" xfId="60393" xr:uid="{00000000-0005-0000-0000-00005F850000}"/>
    <cellStyle name="Normal 27 8 2" xfId="4290" xr:uid="{00000000-0005-0000-0000-000060850000}"/>
    <cellStyle name="Normal 27 8 2 2" xfId="16936" xr:uid="{00000000-0005-0000-0000-000061850000}"/>
    <cellStyle name="Normal 27 8 2 2 2" xfId="52152" xr:uid="{00000000-0005-0000-0000-000062850000}"/>
    <cellStyle name="Normal 27 8 2 3" xfId="39555" xr:uid="{00000000-0005-0000-0000-000063850000}"/>
    <cellStyle name="Normal 27 8 2 4" xfId="29541" xr:uid="{00000000-0005-0000-0000-000064850000}"/>
    <cellStyle name="Normal 27 8 3" xfId="5760" xr:uid="{00000000-0005-0000-0000-000065850000}"/>
    <cellStyle name="Normal 27 8 3 2" xfId="18390" xr:uid="{00000000-0005-0000-0000-000066850000}"/>
    <cellStyle name="Normal 27 8 3 2 2" xfId="53606" xr:uid="{00000000-0005-0000-0000-000067850000}"/>
    <cellStyle name="Normal 27 8 3 3" xfId="41009" xr:uid="{00000000-0005-0000-0000-000068850000}"/>
    <cellStyle name="Normal 27 8 3 4" xfId="30995" xr:uid="{00000000-0005-0000-0000-000069850000}"/>
    <cellStyle name="Normal 27 8 4" xfId="7219" xr:uid="{00000000-0005-0000-0000-00006A850000}"/>
    <cellStyle name="Normal 27 8 4 2" xfId="19844" xr:uid="{00000000-0005-0000-0000-00006B850000}"/>
    <cellStyle name="Normal 27 8 4 2 2" xfId="55060" xr:uid="{00000000-0005-0000-0000-00006C850000}"/>
    <cellStyle name="Normal 27 8 4 3" xfId="42463" xr:uid="{00000000-0005-0000-0000-00006D850000}"/>
    <cellStyle name="Normal 27 8 4 4" xfId="32449" xr:uid="{00000000-0005-0000-0000-00006E850000}"/>
    <cellStyle name="Normal 27 8 5" xfId="9000" xr:uid="{00000000-0005-0000-0000-00006F850000}"/>
    <cellStyle name="Normal 27 8 5 2" xfId="21620" xr:uid="{00000000-0005-0000-0000-000070850000}"/>
    <cellStyle name="Normal 27 8 5 2 2" xfId="56836" xr:uid="{00000000-0005-0000-0000-000071850000}"/>
    <cellStyle name="Normal 27 8 5 3" xfId="44239" xr:uid="{00000000-0005-0000-0000-000072850000}"/>
    <cellStyle name="Normal 27 8 5 4" xfId="34225" xr:uid="{00000000-0005-0000-0000-000073850000}"/>
    <cellStyle name="Normal 27 8 6" xfId="10793" xr:uid="{00000000-0005-0000-0000-000074850000}"/>
    <cellStyle name="Normal 27 8 6 2" xfId="23396" xr:uid="{00000000-0005-0000-0000-000075850000}"/>
    <cellStyle name="Normal 27 8 6 2 2" xfId="58612" xr:uid="{00000000-0005-0000-0000-000076850000}"/>
    <cellStyle name="Normal 27 8 6 3" xfId="46015" xr:uid="{00000000-0005-0000-0000-000077850000}"/>
    <cellStyle name="Normal 27 8 6 4" xfId="36001" xr:uid="{00000000-0005-0000-0000-000078850000}"/>
    <cellStyle name="Normal 27 8 7" xfId="15160" xr:uid="{00000000-0005-0000-0000-000079850000}"/>
    <cellStyle name="Normal 27 8 7 2" xfId="50376" xr:uid="{00000000-0005-0000-0000-00007A850000}"/>
    <cellStyle name="Normal 27 8 7 3" xfId="27765" xr:uid="{00000000-0005-0000-0000-00007B850000}"/>
    <cellStyle name="Normal 27 8 8" xfId="13382" xr:uid="{00000000-0005-0000-0000-00007C850000}"/>
    <cellStyle name="Normal 27 8 8 2" xfId="48600" xr:uid="{00000000-0005-0000-0000-00007D850000}"/>
    <cellStyle name="Normal 27 8 9" xfId="37779" xr:uid="{00000000-0005-0000-0000-00007E850000}"/>
    <cellStyle name="Normal 27 9" xfId="3627" xr:uid="{00000000-0005-0000-0000-00007F850000}"/>
    <cellStyle name="Normal 27 9 2" xfId="8351" xr:uid="{00000000-0005-0000-0000-000080850000}"/>
    <cellStyle name="Normal 27 9 2 2" xfId="20976" xr:uid="{00000000-0005-0000-0000-000081850000}"/>
    <cellStyle name="Normal 27 9 2 2 2" xfId="56192" xr:uid="{00000000-0005-0000-0000-000082850000}"/>
    <cellStyle name="Normal 27 9 2 3" xfId="43595" xr:uid="{00000000-0005-0000-0000-000083850000}"/>
    <cellStyle name="Normal 27 9 2 4" xfId="33581" xr:uid="{00000000-0005-0000-0000-000084850000}"/>
    <cellStyle name="Normal 27 9 3" xfId="10132" xr:uid="{00000000-0005-0000-0000-000085850000}"/>
    <cellStyle name="Normal 27 9 3 2" xfId="22752" xr:uid="{00000000-0005-0000-0000-000086850000}"/>
    <cellStyle name="Normal 27 9 3 2 2" xfId="57968" xr:uid="{00000000-0005-0000-0000-000087850000}"/>
    <cellStyle name="Normal 27 9 3 3" xfId="45371" xr:uid="{00000000-0005-0000-0000-000088850000}"/>
    <cellStyle name="Normal 27 9 3 4" xfId="35357" xr:uid="{00000000-0005-0000-0000-000089850000}"/>
    <cellStyle name="Normal 27 9 4" xfId="11927" xr:uid="{00000000-0005-0000-0000-00008A850000}"/>
    <cellStyle name="Normal 27 9 4 2" xfId="24528" xr:uid="{00000000-0005-0000-0000-00008B850000}"/>
    <cellStyle name="Normal 27 9 4 2 2" xfId="59744" xr:uid="{00000000-0005-0000-0000-00008C850000}"/>
    <cellStyle name="Normal 27 9 4 3" xfId="47147" xr:uid="{00000000-0005-0000-0000-00008D850000}"/>
    <cellStyle name="Normal 27 9 4 4" xfId="37133" xr:uid="{00000000-0005-0000-0000-00008E850000}"/>
    <cellStyle name="Normal 27 9 5" xfId="16292" xr:uid="{00000000-0005-0000-0000-00008F850000}"/>
    <cellStyle name="Normal 27 9 5 2" xfId="51508" xr:uid="{00000000-0005-0000-0000-000090850000}"/>
    <cellStyle name="Normal 27 9 5 3" xfId="28897" xr:uid="{00000000-0005-0000-0000-000091850000}"/>
    <cellStyle name="Normal 27 9 6" xfId="14514" xr:uid="{00000000-0005-0000-0000-000092850000}"/>
    <cellStyle name="Normal 27 9 6 2" xfId="49732" xr:uid="{00000000-0005-0000-0000-000093850000}"/>
    <cellStyle name="Normal 27 9 7" xfId="38911" xr:uid="{00000000-0005-0000-0000-000094850000}"/>
    <cellStyle name="Normal 27 9 8" xfId="27121" xr:uid="{00000000-0005-0000-0000-000095850000}"/>
    <cellStyle name="Normal 27_District Target Attainment" xfId="1249" xr:uid="{00000000-0005-0000-0000-000096850000}"/>
    <cellStyle name="Normal 28" xfId="1250" xr:uid="{00000000-0005-0000-0000-000097850000}"/>
    <cellStyle name="Normal 28 10" xfId="10633" xr:uid="{00000000-0005-0000-0000-000098850000}"/>
    <cellStyle name="Normal 28 10 2" xfId="23244" xr:uid="{00000000-0005-0000-0000-000099850000}"/>
    <cellStyle name="Normal 28 10 2 2" xfId="58460" xr:uid="{00000000-0005-0000-0000-00009A850000}"/>
    <cellStyle name="Normal 28 10 3" xfId="45863" xr:uid="{00000000-0005-0000-0000-00009B850000}"/>
    <cellStyle name="Normal 28 10 4" xfId="35849" xr:uid="{00000000-0005-0000-0000-00009C850000}"/>
    <cellStyle name="Normal 28 11" xfId="15138" xr:uid="{00000000-0005-0000-0000-00009D850000}"/>
    <cellStyle name="Normal 28 11 2" xfId="50354" xr:uid="{00000000-0005-0000-0000-00009E850000}"/>
    <cellStyle name="Normal 28 11 3" xfId="27743" xr:uid="{00000000-0005-0000-0000-00009F850000}"/>
    <cellStyle name="Normal 28 12" xfId="12551" xr:uid="{00000000-0005-0000-0000-0000A0850000}"/>
    <cellStyle name="Normal 28 12 2" xfId="47769" xr:uid="{00000000-0005-0000-0000-0000A1850000}"/>
    <cellStyle name="Normal 28 13" xfId="37757" xr:uid="{00000000-0005-0000-0000-0000A2850000}"/>
    <cellStyle name="Normal 28 14" xfId="25158" xr:uid="{00000000-0005-0000-0000-0000A3850000}"/>
    <cellStyle name="Normal 28 15" xfId="60371" xr:uid="{00000000-0005-0000-0000-0000A4850000}"/>
    <cellStyle name="Normal 28 2" xfId="3274" xr:uid="{00000000-0005-0000-0000-0000A5850000}"/>
    <cellStyle name="Normal 28 2 10" xfId="25642" xr:uid="{00000000-0005-0000-0000-0000A6850000}"/>
    <cellStyle name="Normal 28 2 11" xfId="61177" xr:uid="{00000000-0005-0000-0000-0000A7850000}"/>
    <cellStyle name="Normal 28 2 2" xfId="5074" xr:uid="{00000000-0005-0000-0000-0000A8850000}"/>
    <cellStyle name="Normal 28 2 2 2" xfId="17720" xr:uid="{00000000-0005-0000-0000-0000A9850000}"/>
    <cellStyle name="Normal 28 2 2 2 2" xfId="52936" xr:uid="{00000000-0005-0000-0000-0000AA850000}"/>
    <cellStyle name="Normal 28 2 2 2 3" xfId="30325" xr:uid="{00000000-0005-0000-0000-0000AB850000}"/>
    <cellStyle name="Normal 28 2 2 3" xfId="14166" xr:uid="{00000000-0005-0000-0000-0000AC850000}"/>
    <cellStyle name="Normal 28 2 2 3 2" xfId="49384" xr:uid="{00000000-0005-0000-0000-0000AD850000}"/>
    <cellStyle name="Normal 28 2 2 4" xfId="40339" xr:uid="{00000000-0005-0000-0000-0000AE850000}"/>
    <cellStyle name="Normal 28 2 2 5" xfId="26773" xr:uid="{00000000-0005-0000-0000-0000AF850000}"/>
    <cellStyle name="Normal 28 2 3" xfId="6544" xr:uid="{00000000-0005-0000-0000-0000B0850000}"/>
    <cellStyle name="Normal 28 2 3 2" xfId="19174" xr:uid="{00000000-0005-0000-0000-0000B1850000}"/>
    <cellStyle name="Normal 28 2 3 2 2" xfId="54390" xr:uid="{00000000-0005-0000-0000-0000B2850000}"/>
    <cellStyle name="Normal 28 2 3 3" xfId="41793" xr:uid="{00000000-0005-0000-0000-0000B3850000}"/>
    <cellStyle name="Normal 28 2 3 4" xfId="31779" xr:uid="{00000000-0005-0000-0000-0000B4850000}"/>
    <cellStyle name="Normal 28 2 4" xfId="8003" xr:uid="{00000000-0005-0000-0000-0000B5850000}"/>
    <cellStyle name="Normal 28 2 4 2" xfId="20628" xr:uid="{00000000-0005-0000-0000-0000B6850000}"/>
    <cellStyle name="Normal 28 2 4 2 2" xfId="55844" xr:uid="{00000000-0005-0000-0000-0000B7850000}"/>
    <cellStyle name="Normal 28 2 4 3" xfId="43247" xr:uid="{00000000-0005-0000-0000-0000B8850000}"/>
    <cellStyle name="Normal 28 2 4 4" xfId="33233" xr:uid="{00000000-0005-0000-0000-0000B9850000}"/>
    <cellStyle name="Normal 28 2 5" xfId="9784" xr:uid="{00000000-0005-0000-0000-0000BA850000}"/>
    <cellStyle name="Normal 28 2 5 2" xfId="22404" xr:uid="{00000000-0005-0000-0000-0000BB850000}"/>
    <cellStyle name="Normal 28 2 5 2 2" xfId="57620" xr:uid="{00000000-0005-0000-0000-0000BC850000}"/>
    <cellStyle name="Normal 28 2 5 3" xfId="45023" xr:uid="{00000000-0005-0000-0000-0000BD850000}"/>
    <cellStyle name="Normal 28 2 5 4" xfId="35009" xr:uid="{00000000-0005-0000-0000-0000BE850000}"/>
    <cellStyle name="Normal 28 2 6" xfId="11577" xr:uid="{00000000-0005-0000-0000-0000BF850000}"/>
    <cellStyle name="Normal 28 2 6 2" xfId="24180" xr:uid="{00000000-0005-0000-0000-0000C0850000}"/>
    <cellStyle name="Normal 28 2 6 2 2" xfId="59396" xr:uid="{00000000-0005-0000-0000-0000C1850000}"/>
    <cellStyle name="Normal 28 2 6 3" xfId="46799" xr:uid="{00000000-0005-0000-0000-0000C2850000}"/>
    <cellStyle name="Normal 28 2 6 4" xfId="36785" xr:uid="{00000000-0005-0000-0000-0000C3850000}"/>
    <cellStyle name="Normal 28 2 7" xfId="15944" xr:uid="{00000000-0005-0000-0000-0000C4850000}"/>
    <cellStyle name="Normal 28 2 7 2" xfId="51160" xr:uid="{00000000-0005-0000-0000-0000C5850000}"/>
    <cellStyle name="Normal 28 2 7 3" xfId="28549" xr:uid="{00000000-0005-0000-0000-0000C6850000}"/>
    <cellStyle name="Normal 28 2 8" xfId="13035" xr:uid="{00000000-0005-0000-0000-0000C7850000}"/>
    <cellStyle name="Normal 28 2 8 2" xfId="48253" xr:uid="{00000000-0005-0000-0000-0000C8850000}"/>
    <cellStyle name="Normal 28 2 9" xfId="38563" xr:uid="{00000000-0005-0000-0000-0000C9850000}"/>
    <cellStyle name="Normal 28 3" xfId="3603" xr:uid="{00000000-0005-0000-0000-0000CA850000}"/>
    <cellStyle name="Normal 28 3 10" xfId="27098" xr:uid="{00000000-0005-0000-0000-0000CB850000}"/>
    <cellStyle name="Normal 28 3 11" xfId="61502" xr:uid="{00000000-0005-0000-0000-0000CC850000}"/>
    <cellStyle name="Normal 28 3 2" xfId="5399" xr:uid="{00000000-0005-0000-0000-0000CD850000}"/>
    <cellStyle name="Normal 28 3 2 2" xfId="18045" xr:uid="{00000000-0005-0000-0000-0000CE850000}"/>
    <cellStyle name="Normal 28 3 2 2 2" xfId="53261" xr:uid="{00000000-0005-0000-0000-0000CF850000}"/>
    <cellStyle name="Normal 28 3 2 3" xfId="40664" xr:uid="{00000000-0005-0000-0000-0000D0850000}"/>
    <cellStyle name="Normal 28 3 2 4" xfId="30650" xr:uid="{00000000-0005-0000-0000-0000D1850000}"/>
    <cellStyle name="Normal 28 3 3" xfId="6869" xr:uid="{00000000-0005-0000-0000-0000D2850000}"/>
    <cellStyle name="Normal 28 3 3 2" xfId="19499" xr:uid="{00000000-0005-0000-0000-0000D3850000}"/>
    <cellStyle name="Normal 28 3 3 2 2" xfId="54715" xr:uid="{00000000-0005-0000-0000-0000D4850000}"/>
    <cellStyle name="Normal 28 3 3 3" xfId="42118" xr:uid="{00000000-0005-0000-0000-0000D5850000}"/>
    <cellStyle name="Normal 28 3 3 4" xfId="32104" xr:uid="{00000000-0005-0000-0000-0000D6850000}"/>
    <cellStyle name="Normal 28 3 4" xfId="8328" xr:uid="{00000000-0005-0000-0000-0000D7850000}"/>
    <cellStyle name="Normal 28 3 4 2" xfId="20953" xr:uid="{00000000-0005-0000-0000-0000D8850000}"/>
    <cellStyle name="Normal 28 3 4 2 2" xfId="56169" xr:uid="{00000000-0005-0000-0000-0000D9850000}"/>
    <cellStyle name="Normal 28 3 4 3" xfId="43572" xr:uid="{00000000-0005-0000-0000-0000DA850000}"/>
    <cellStyle name="Normal 28 3 4 4" xfId="33558" xr:uid="{00000000-0005-0000-0000-0000DB850000}"/>
    <cellStyle name="Normal 28 3 5" xfId="10109" xr:uid="{00000000-0005-0000-0000-0000DC850000}"/>
    <cellStyle name="Normal 28 3 5 2" xfId="22729" xr:uid="{00000000-0005-0000-0000-0000DD850000}"/>
    <cellStyle name="Normal 28 3 5 2 2" xfId="57945" xr:uid="{00000000-0005-0000-0000-0000DE850000}"/>
    <cellStyle name="Normal 28 3 5 3" xfId="45348" xr:uid="{00000000-0005-0000-0000-0000DF850000}"/>
    <cellStyle name="Normal 28 3 5 4" xfId="35334" xr:uid="{00000000-0005-0000-0000-0000E0850000}"/>
    <cellStyle name="Normal 28 3 6" xfId="11902" xr:uid="{00000000-0005-0000-0000-0000E1850000}"/>
    <cellStyle name="Normal 28 3 6 2" xfId="24505" xr:uid="{00000000-0005-0000-0000-0000E2850000}"/>
    <cellStyle name="Normal 28 3 6 2 2" xfId="59721" xr:uid="{00000000-0005-0000-0000-0000E3850000}"/>
    <cellStyle name="Normal 28 3 6 3" xfId="47124" xr:uid="{00000000-0005-0000-0000-0000E4850000}"/>
    <cellStyle name="Normal 28 3 6 4" xfId="37110" xr:uid="{00000000-0005-0000-0000-0000E5850000}"/>
    <cellStyle name="Normal 28 3 7" xfId="16269" xr:uid="{00000000-0005-0000-0000-0000E6850000}"/>
    <cellStyle name="Normal 28 3 7 2" xfId="51485" xr:uid="{00000000-0005-0000-0000-0000E7850000}"/>
    <cellStyle name="Normal 28 3 7 3" xfId="28874" xr:uid="{00000000-0005-0000-0000-0000E8850000}"/>
    <cellStyle name="Normal 28 3 8" xfId="14491" xr:uid="{00000000-0005-0000-0000-0000E9850000}"/>
    <cellStyle name="Normal 28 3 8 2" xfId="49709" xr:uid="{00000000-0005-0000-0000-0000EA850000}"/>
    <cellStyle name="Normal 28 3 9" xfId="38888" xr:uid="{00000000-0005-0000-0000-0000EB850000}"/>
    <cellStyle name="Normal 28 4" xfId="2765" xr:uid="{00000000-0005-0000-0000-0000EC850000}"/>
    <cellStyle name="Normal 28 4 10" xfId="26289" xr:uid="{00000000-0005-0000-0000-0000ED850000}"/>
    <cellStyle name="Normal 28 4 11" xfId="60693" xr:uid="{00000000-0005-0000-0000-0000EE850000}"/>
    <cellStyle name="Normal 28 4 2" xfId="4590" xr:uid="{00000000-0005-0000-0000-0000EF850000}"/>
    <cellStyle name="Normal 28 4 2 2" xfId="17236" xr:uid="{00000000-0005-0000-0000-0000F0850000}"/>
    <cellStyle name="Normal 28 4 2 2 2" xfId="52452" xr:uid="{00000000-0005-0000-0000-0000F1850000}"/>
    <cellStyle name="Normal 28 4 2 3" xfId="39855" xr:uid="{00000000-0005-0000-0000-0000F2850000}"/>
    <cellStyle name="Normal 28 4 2 4" xfId="29841" xr:uid="{00000000-0005-0000-0000-0000F3850000}"/>
    <cellStyle name="Normal 28 4 3" xfId="6060" xr:uid="{00000000-0005-0000-0000-0000F4850000}"/>
    <cellStyle name="Normal 28 4 3 2" xfId="18690" xr:uid="{00000000-0005-0000-0000-0000F5850000}"/>
    <cellStyle name="Normal 28 4 3 2 2" xfId="53906" xr:uid="{00000000-0005-0000-0000-0000F6850000}"/>
    <cellStyle name="Normal 28 4 3 3" xfId="41309" xr:uid="{00000000-0005-0000-0000-0000F7850000}"/>
    <cellStyle name="Normal 28 4 3 4" xfId="31295" xr:uid="{00000000-0005-0000-0000-0000F8850000}"/>
    <cellStyle name="Normal 28 4 4" xfId="7519" xr:uid="{00000000-0005-0000-0000-0000F9850000}"/>
    <cellStyle name="Normal 28 4 4 2" xfId="20144" xr:uid="{00000000-0005-0000-0000-0000FA850000}"/>
    <cellStyle name="Normal 28 4 4 2 2" xfId="55360" xr:uid="{00000000-0005-0000-0000-0000FB850000}"/>
    <cellStyle name="Normal 28 4 4 3" xfId="42763" xr:uid="{00000000-0005-0000-0000-0000FC850000}"/>
    <cellStyle name="Normal 28 4 4 4" xfId="32749" xr:uid="{00000000-0005-0000-0000-0000FD850000}"/>
    <cellStyle name="Normal 28 4 5" xfId="9300" xr:uid="{00000000-0005-0000-0000-0000FE850000}"/>
    <cellStyle name="Normal 28 4 5 2" xfId="21920" xr:uid="{00000000-0005-0000-0000-0000FF850000}"/>
    <cellStyle name="Normal 28 4 5 2 2" xfId="57136" xr:uid="{00000000-0005-0000-0000-000000860000}"/>
    <cellStyle name="Normal 28 4 5 3" xfId="44539" xr:uid="{00000000-0005-0000-0000-000001860000}"/>
    <cellStyle name="Normal 28 4 5 4" xfId="34525" xr:uid="{00000000-0005-0000-0000-000002860000}"/>
    <cellStyle name="Normal 28 4 6" xfId="11093" xr:uid="{00000000-0005-0000-0000-000003860000}"/>
    <cellStyle name="Normal 28 4 6 2" xfId="23696" xr:uid="{00000000-0005-0000-0000-000004860000}"/>
    <cellStyle name="Normal 28 4 6 2 2" xfId="58912" xr:uid="{00000000-0005-0000-0000-000005860000}"/>
    <cellStyle name="Normal 28 4 6 3" xfId="46315" xr:uid="{00000000-0005-0000-0000-000006860000}"/>
    <cellStyle name="Normal 28 4 6 4" xfId="36301" xr:uid="{00000000-0005-0000-0000-000007860000}"/>
    <cellStyle name="Normal 28 4 7" xfId="15460" xr:uid="{00000000-0005-0000-0000-000008860000}"/>
    <cellStyle name="Normal 28 4 7 2" xfId="50676" xr:uid="{00000000-0005-0000-0000-000009860000}"/>
    <cellStyle name="Normal 28 4 7 3" xfId="28065" xr:uid="{00000000-0005-0000-0000-00000A860000}"/>
    <cellStyle name="Normal 28 4 8" xfId="13682" xr:uid="{00000000-0005-0000-0000-00000B860000}"/>
    <cellStyle name="Normal 28 4 8 2" xfId="48900" xr:uid="{00000000-0005-0000-0000-00000C860000}"/>
    <cellStyle name="Normal 28 4 9" xfId="38079" xr:uid="{00000000-0005-0000-0000-00000D860000}"/>
    <cellStyle name="Normal 28 5" xfId="3928" xr:uid="{00000000-0005-0000-0000-00000E860000}"/>
    <cellStyle name="Normal 28 5 2" xfId="8651" xr:uid="{00000000-0005-0000-0000-00000F860000}"/>
    <cellStyle name="Normal 28 5 2 2" xfId="21276" xr:uid="{00000000-0005-0000-0000-000010860000}"/>
    <cellStyle name="Normal 28 5 2 2 2" xfId="56492" xr:uid="{00000000-0005-0000-0000-000011860000}"/>
    <cellStyle name="Normal 28 5 2 3" xfId="43895" xr:uid="{00000000-0005-0000-0000-000012860000}"/>
    <cellStyle name="Normal 28 5 2 4" xfId="33881" xr:uid="{00000000-0005-0000-0000-000013860000}"/>
    <cellStyle name="Normal 28 5 3" xfId="10432" xr:uid="{00000000-0005-0000-0000-000014860000}"/>
    <cellStyle name="Normal 28 5 3 2" xfId="23052" xr:uid="{00000000-0005-0000-0000-000015860000}"/>
    <cellStyle name="Normal 28 5 3 2 2" xfId="58268" xr:uid="{00000000-0005-0000-0000-000016860000}"/>
    <cellStyle name="Normal 28 5 3 3" xfId="45671" xr:uid="{00000000-0005-0000-0000-000017860000}"/>
    <cellStyle name="Normal 28 5 3 4" xfId="35657" xr:uid="{00000000-0005-0000-0000-000018860000}"/>
    <cellStyle name="Normal 28 5 4" xfId="12227" xr:uid="{00000000-0005-0000-0000-000019860000}"/>
    <cellStyle name="Normal 28 5 4 2" xfId="24828" xr:uid="{00000000-0005-0000-0000-00001A860000}"/>
    <cellStyle name="Normal 28 5 4 2 2" xfId="60044" xr:uid="{00000000-0005-0000-0000-00001B860000}"/>
    <cellStyle name="Normal 28 5 4 3" xfId="47447" xr:uid="{00000000-0005-0000-0000-00001C860000}"/>
    <cellStyle name="Normal 28 5 4 4" xfId="37433" xr:uid="{00000000-0005-0000-0000-00001D860000}"/>
    <cellStyle name="Normal 28 5 5" xfId="16592" xr:uid="{00000000-0005-0000-0000-00001E860000}"/>
    <cellStyle name="Normal 28 5 5 2" xfId="51808" xr:uid="{00000000-0005-0000-0000-00001F860000}"/>
    <cellStyle name="Normal 28 5 5 3" xfId="29197" xr:uid="{00000000-0005-0000-0000-000020860000}"/>
    <cellStyle name="Normal 28 5 6" xfId="14814" xr:uid="{00000000-0005-0000-0000-000021860000}"/>
    <cellStyle name="Normal 28 5 6 2" xfId="50032" xr:uid="{00000000-0005-0000-0000-000022860000}"/>
    <cellStyle name="Normal 28 5 7" xfId="39211" xr:uid="{00000000-0005-0000-0000-000023860000}"/>
    <cellStyle name="Normal 28 5 8" xfId="27421" xr:uid="{00000000-0005-0000-0000-000024860000}"/>
    <cellStyle name="Normal 28 6" xfId="4268" xr:uid="{00000000-0005-0000-0000-000025860000}"/>
    <cellStyle name="Normal 28 6 2" xfId="16914" xr:uid="{00000000-0005-0000-0000-000026860000}"/>
    <cellStyle name="Normal 28 6 2 2" xfId="52130" xr:uid="{00000000-0005-0000-0000-000027860000}"/>
    <cellStyle name="Normal 28 6 2 3" xfId="29519" xr:uid="{00000000-0005-0000-0000-000028860000}"/>
    <cellStyle name="Normal 28 6 3" xfId="13360" xr:uid="{00000000-0005-0000-0000-000029860000}"/>
    <cellStyle name="Normal 28 6 3 2" xfId="48578" xr:uid="{00000000-0005-0000-0000-00002A860000}"/>
    <cellStyle name="Normal 28 6 4" xfId="39533" xr:uid="{00000000-0005-0000-0000-00002B860000}"/>
    <cellStyle name="Normal 28 6 5" xfId="25967" xr:uid="{00000000-0005-0000-0000-00002C860000}"/>
    <cellStyle name="Normal 28 7" xfId="5738" xr:uid="{00000000-0005-0000-0000-00002D860000}"/>
    <cellStyle name="Normal 28 7 2" xfId="18368" xr:uid="{00000000-0005-0000-0000-00002E860000}"/>
    <cellStyle name="Normal 28 7 2 2" xfId="53584" xr:uid="{00000000-0005-0000-0000-00002F860000}"/>
    <cellStyle name="Normal 28 7 3" xfId="40987" xr:uid="{00000000-0005-0000-0000-000030860000}"/>
    <cellStyle name="Normal 28 7 4" xfId="30973" xr:uid="{00000000-0005-0000-0000-000031860000}"/>
    <cellStyle name="Normal 28 8" xfId="7197" xr:uid="{00000000-0005-0000-0000-000032860000}"/>
    <cellStyle name="Normal 28 8 2" xfId="19822" xr:uid="{00000000-0005-0000-0000-000033860000}"/>
    <cellStyle name="Normal 28 8 2 2" xfId="55038" xr:uid="{00000000-0005-0000-0000-000034860000}"/>
    <cellStyle name="Normal 28 8 3" xfId="42441" xr:uid="{00000000-0005-0000-0000-000035860000}"/>
    <cellStyle name="Normal 28 8 4" xfId="32427" xr:uid="{00000000-0005-0000-0000-000036860000}"/>
    <cellStyle name="Normal 28 9" xfId="8978" xr:uid="{00000000-0005-0000-0000-000037860000}"/>
    <cellStyle name="Normal 28 9 2" xfId="21598" xr:uid="{00000000-0005-0000-0000-000038860000}"/>
    <cellStyle name="Normal 28 9 2 2" xfId="56814" xr:uid="{00000000-0005-0000-0000-000039860000}"/>
    <cellStyle name="Normal 28 9 3" xfId="44217" xr:uid="{00000000-0005-0000-0000-00003A860000}"/>
    <cellStyle name="Normal 28 9 4" xfId="34203" xr:uid="{00000000-0005-0000-0000-00003B860000}"/>
    <cellStyle name="Normal 29" xfId="1251" xr:uid="{00000000-0005-0000-0000-00003C860000}"/>
    <cellStyle name="Normal 29 10" xfId="10634" xr:uid="{00000000-0005-0000-0000-00003D860000}"/>
    <cellStyle name="Normal 29 10 2" xfId="23245" xr:uid="{00000000-0005-0000-0000-00003E860000}"/>
    <cellStyle name="Normal 29 10 2 2" xfId="58461" xr:uid="{00000000-0005-0000-0000-00003F860000}"/>
    <cellStyle name="Normal 29 10 3" xfId="45864" xr:uid="{00000000-0005-0000-0000-000040860000}"/>
    <cellStyle name="Normal 29 10 4" xfId="35850" xr:uid="{00000000-0005-0000-0000-000041860000}"/>
    <cellStyle name="Normal 29 11" xfId="15139" xr:uid="{00000000-0005-0000-0000-000042860000}"/>
    <cellStyle name="Normal 29 11 2" xfId="50355" xr:uid="{00000000-0005-0000-0000-000043860000}"/>
    <cellStyle name="Normal 29 11 3" xfId="27744" xr:uid="{00000000-0005-0000-0000-000044860000}"/>
    <cellStyle name="Normal 29 12" xfId="12552" xr:uid="{00000000-0005-0000-0000-000045860000}"/>
    <cellStyle name="Normal 29 12 2" xfId="47770" xr:uid="{00000000-0005-0000-0000-000046860000}"/>
    <cellStyle name="Normal 29 13" xfId="37758" xr:uid="{00000000-0005-0000-0000-000047860000}"/>
    <cellStyle name="Normal 29 14" xfId="25159" xr:uid="{00000000-0005-0000-0000-000048860000}"/>
    <cellStyle name="Normal 29 15" xfId="60372" xr:uid="{00000000-0005-0000-0000-000049860000}"/>
    <cellStyle name="Normal 29 2" xfId="3275" xr:uid="{00000000-0005-0000-0000-00004A860000}"/>
    <cellStyle name="Normal 29 2 10" xfId="25643" xr:uid="{00000000-0005-0000-0000-00004B860000}"/>
    <cellStyle name="Normal 29 2 11" xfId="61178" xr:uid="{00000000-0005-0000-0000-00004C860000}"/>
    <cellStyle name="Normal 29 2 2" xfId="5075" xr:uid="{00000000-0005-0000-0000-00004D860000}"/>
    <cellStyle name="Normal 29 2 2 2" xfId="17721" xr:uid="{00000000-0005-0000-0000-00004E860000}"/>
    <cellStyle name="Normal 29 2 2 2 2" xfId="52937" xr:uid="{00000000-0005-0000-0000-00004F860000}"/>
    <cellStyle name="Normal 29 2 2 2 3" xfId="30326" xr:uid="{00000000-0005-0000-0000-000050860000}"/>
    <cellStyle name="Normal 29 2 2 3" xfId="14167" xr:uid="{00000000-0005-0000-0000-000051860000}"/>
    <cellStyle name="Normal 29 2 2 3 2" xfId="49385" xr:uid="{00000000-0005-0000-0000-000052860000}"/>
    <cellStyle name="Normal 29 2 2 4" xfId="40340" xr:uid="{00000000-0005-0000-0000-000053860000}"/>
    <cellStyle name="Normal 29 2 2 5" xfId="26774" xr:uid="{00000000-0005-0000-0000-000054860000}"/>
    <cellStyle name="Normal 29 2 3" xfId="6545" xr:uid="{00000000-0005-0000-0000-000055860000}"/>
    <cellStyle name="Normal 29 2 3 2" xfId="19175" xr:uid="{00000000-0005-0000-0000-000056860000}"/>
    <cellStyle name="Normal 29 2 3 2 2" xfId="54391" xr:uid="{00000000-0005-0000-0000-000057860000}"/>
    <cellStyle name="Normal 29 2 3 3" xfId="41794" xr:uid="{00000000-0005-0000-0000-000058860000}"/>
    <cellStyle name="Normal 29 2 3 4" xfId="31780" xr:uid="{00000000-0005-0000-0000-000059860000}"/>
    <cellStyle name="Normal 29 2 4" xfId="8004" xr:uid="{00000000-0005-0000-0000-00005A860000}"/>
    <cellStyle name="Normal 29 2 4 2" xfId="20629" xr:uid="{00000000-0005-0000-0000-00005B860000}"/>
    <cellStyle name="Normal 29 2 4 2 2" xfId="55845" xr:uid="{00000000-0005-0000-0000-00005C860000}"/>
    <cellStyle name="Normal 29 2 4 3" xfId="43248" xr:uid="{00000000-0005-0000-0000-00005D860000}"/>
    <cellStyle name="Normal 29 2 4 4" xfId="33234" xr:uid="{00000000-0005-0000-0000-00005E860000}"/>
    <cellStyle name="Normal 29 2 5" xfId="9785" xr:uid="{00000000-0005-0000-0000-00005F860000}"/>
    <cellStyle name="Normal 29 2 5 2" xfId="22405" xr:uid="{00000000-0005-0000-0000-000060860000}"/>
    <cellStyle name="Normal 29 2 5 2 2" xfId="57621" xr:uid="{00000000-0005-0000-0000-000061860000}"/>
    <cellStyle name="Normal 29 2 5 3" xfId="45024" xr:uid="{00000000-0005-0000-0000-000062860000}"/>
    <cellStyle name="Normal 29 2 5 4" xfId="35010" xr:uid="{00000000-0005-0000-0000-000063860000}"/>
    <cellStyle name="Normal 29 2 6" xfId="11578" xr:uid="{00000000-0005-0000-0000-000064860000}"/>
    <cellStyle name="Normal 29 2 6 2" xfId="24181" xr:uid="{00000000-0005-0000-0000-000065860000}"/>
    <cellStyle name="Normal 29 2 6 2 2" xfId="59397" xr:uid="{00000000-0005-0000-0000-000066860000}"/>
    <cellStyle name="Normal 29 2 6 3" xfId="46800" xr:uid="{00000000-0005-0000-0000-000067860000}"/>
    <cellStyle name="Normal 29 2 6 4" xfId="36786" xr:uid="{00000000-0005-0000-0000-000068860000}"/>
    <cellStyle name="Normal 29 2 7" xfId="15945" xr:uid="{00000000-0005-0000-0000-000069860000}"/>
    <cellStyle name="Normal 29 2 7 2" xfId="51161" xr:uid="{00000000-0005-0000-0000-00006A860000}"/>
    <cellStyle name="Normal 29 2 7 3" xfId="28550" xr:uid="{00000000-0005-0000-0000-00006B860000}"/>
    <cellStyle name="Normal 29 2 8" xfId="13036" xr:uid="{00000000-0005-0000-0000-00006C860000}"/>
    <cellStyle name="Normal 29 2 8 2" xfId="48254" xr:uid="{00000000-0005-0000-0000-00006D860000}"/>
    <cellStyle name="Normal 29 2 9" xfId="38564" xr:uid="{00000000-0005-0000-0000-00006E860000}"/>
    <cellStyle name="Normal 29 3" xfId="3604" xr:uid="{00000000-0005-0000-0000-00006F860000}"/>
    <cellStyle name="Normal 29 3 10" xfId="27099" xr:uid="{00000000-0005-0000-0000-000070860000}"/>
    <cellStyle name="Normal 29 3 11" xfId="61503" xr:uid="{00000000-0005-0000-0000-000071860000}"/>
    <cellStyle name="Normal 29 3 2" xfId="5400" xr:uid="{00000000-0005-0000-0000-000072860000}"/>
    <cellStyle name="Normal 29 3 2 2" xfId="18046" xr:uid="{00000000-0005-0000-0000-000073860000}"/>
    <cellStyle name="Normal 29 3 2 2 2" xfId="53262" xr:uid="{00000000-0005-0000-0000-000074860000}"/>
    <cellStyle name="Normal 29 3 2 3" xfId="40665" xr:uid="{00000000-0005-0000-0000-000075860000}"/>
    <cellStyle name="Normal 29 3 2 4" xfId="30651" xr:uid="{00000000-0005-0000-0000-000076860000}"/>
    <cellStyle name="Normal 29 3 3" xfId="6870" xr:uid="{00000000-0005-0000-0000-000077860000}"/>
    <cellStyle name="Normal 29 3 3 2" xfId="19500" xr:uid="{00000000-0005-0000-0000-000078860000}"/>
    <cellStyle name="Normal 29 3 3 2 2" xfId="54716" xr:uid="{00000000-0005-0000-0000-000079860000}"/>
    <cellStyle name="Normal 29 3 3 3" xfId="42119" xr:uid="{00000000-0005-0000-0000-00007A860000}"/>
    <cellStyle name="Normal 29 3 3 4" xfId="32105" xr:uid="{00000000-0005-0000-0000-00007B860000}"/>
    <cellStyle name="Normal 29 3 4" xfId="8329" xr:uid="{00000000-0005-0000-0000-00007C860000}"/>
    <cellStyle name="Normal 29 3 4 2" xfId="20954" xr:uid="{00000000-0005-0000-0000-00007D860000}"/>
    <cellStyle name="Normal 29 3 4 2 2" xfId="56170" xr:uid="{00000000-0005-0000-0000-00007E860000}"/>
    <cellStyle name="Normal 29 3 4 3" xfId="43573" xr:uid="{00000000-0005-0000-0000-00007F860000}"/>
    <cellStyle name="Normal 29 3 4 4" xfId="33559" xr:uid="{00000000-0005-0000-0000-000080860000}"/>
    <cellStyle name="Normal 29 3 5" xfId="10110" xr:uid="{00000000-0005-0000-0000-000081860000}"/>
    <cellStyle name="Normal 29 3 5 2" xfId="22730" xr:uid="{00000000-0005-0000-0000-000082860000}"/>
    <cellStyle name="Normal 29 3 5 2 2" xfId="57946" xr:uid="{00000000-0005-0000-0000-000083860000}"/>
    <cellStyle name="Normal 29 3 5 3" xfId="45349" xr:uid="{00000000-0005-0000-0000-000084860000}"/>
    <cellStyle name="Normal 29 3 5 4" xfId="35335" xr:uid="{00000000-0005-0000-0000-000085860000}"/>
    <cellStyle name="Normal 29 3 6" xfId="11903" xr:uid="{00000000-0005-0000-0000-000086860000}"/>
    <cellStyle name="Normal 29 3 6 2" xfId="24506" xr:uid="{00000000-0005-0000-0000-000087860000}"/>
    <cellStyle name="Normal 29 3 6 2 2" xfId="59722" xr:uid="{00000000-0005-0000-0000-000088860000}"/>
    <cellStyle name="Normal 29 3 6 3" xfId="47125" xr:uid="{00000000-0005-0000-0000-000089860000}"/>
    <cellStyle name="Normal 29 3 6 4" xfId="37111" xr:uid="{00000000-0005-0000-0000-00008A860000}"/>
    <cellStyle name="Normal 29 3 7" xfId="16270" xr:uid="{00000000-0005-0000-0000-00008B860000}"/>
    <cellStyle name="Normal 29 3 7 2" xfId="51486" xr:uid="{00000000-0005-0000-0000-00008C860000}"/>
    <cellStyle name="Normal 29 3 7 3" xfId="28875" xr:uid="{00000000-0005-0000-0000-00008D860000}"/>
    <cellStyle name="Normal 29 3 8" xfId="14492" xr:uid="{00000000-0005-0000-0000-00008E860000}"/>
    <cellStyle name="Normal 29 3 8 2" xfId="49710" xr:uid="{00000000-0005-0000-0000-00008F860000}"/>
    <cellStyle name="Normal 29 3 9" xfId="38889" xr:uid="{00000000-0005-0000-0000-000090860000}"/>
    <cellStyle name="Normal 29 4" xfId="2766" xr:uid="{00000000-0005-0000-0000-000091860000}"/>
    <cellStyle name="Normal 29 4 10" xfId="26290" xr:uid="{00000000-0005-0000-0000-000092860000}"/>
    <cellStyle name="Normal 29 4 11" xfId="60694" xr:uid="{00000000-0005-0000-0000-000093860000}"/>
    <cellStyle name="Normal 29 4 2" xfId="4591" xr:uid="{00000000-0005-0000-0000-000094860000}"/>
    <cellStyle name="Normal 29 4 2 2" xfId="17237" xr:uid="{00000000-0005-0000-0000-000095860000}"/>
    <cellStyle name="Normal 29 4 2 2 2" xfId="52453" xr:uid="{00000000-0005-0000-0000-000096860000}"/>
    <cellStyle name="Normal 29 4 2 3" xfId="39856" xr:uid="{00000000-0005-0000-0000-000097860000}"/>
    <cellStyle name="Normal 29 4 2 4" xfId="29842" xr:uid="{00000000-0005-0000-0000-000098860000}"/>
    <cellStyle name="Normal 29 4 3" xfId="6061" xr:uid="{00000000-0005-0000-0000-000099860000}"/>
    <cellStyle name="Normal 29 4 3 2" xfId="18691" xr:uid="{00000000-0005-0000-0000-00009A860000}"/>
    <cellStyle name="Normal 29 4 3 2 2" xfId="53907" xr:uid="{00000000-0005-0000-0000-00009B860000}"/>
    <cellStyle name="Normal 29 4 3 3" xfId="41310" xr:uid="{00000000-0005-0000-0000-00009C860000}"/>
    <cellStyle name="Normal 29 4 3 4" xfId="31296" xr:uid="{00000000-0005-0000-0000-00009D860000}"/>
    <cellStyle name="Normal 29 4 4" xfId="7520" xr:uid="{00000000-0005-0000-0000-00009E860000}"/>
    <cellStyle name="Normal 29 4 4 2" xfId="20145" xr:uid="{00000000-0005-0000-0000-00009F860000}"/>
    <cellStyle name="Normal 29 4 4 2 2" xfId="55361" xr:uid="{00000000-0005-0000-0000-0000A0860000}"/>
    <cellStyle name="Normal 29 4 4 3" xfId="42764" xr:uid="{00000000-0005-0000-0000-0000A1860000}"/>
    <cellStyle name="Normal 29 4 4 4" xfId="32750" xr:uid="{00000000-0005-0000-0000-0000A2860000}"/>
    <cellStyle name="Normal 29 4 5" xfId="9301" xr:uid="{00000000-0005-0000-0000-0000A3860000}"/>
    <cellStyle name="Normal 29 4 5 2" xfId="21921" xr:uid="{00000000-0005-0000-0000-0000A4860000}"/>
    <cellStyle name="Normal 29 4 5 2 2" xfId="57137" xr:uid="{00000000-0005-0000-0000-0000A5860000}"/>
    <cellStyle name="Normal 29 4 5 3" xfId="44540" xr:uid="{00000000-0005-0000-0000-0000A6860000}"/>
    <cellStyle name="Normal 29 4 5 4" xfId="34526" xr:uid="{00000000-0005-0000-0000-0000A7860000}"/>
    <cellStyle name="Normal 29 4 6" xfId="11094" xr:uid="{00000000-0005-0000-0000-0000A8860000}"/>
    <cellStyle name="Normal 29 4 6 2" xfId="23697" xr:uid="{00000000-0005-0000-0000-0000A9860000}"/>
    <cellStyle name="Normal 29 4 6 2 2" xfId="58913" xr:uid="{00000000-0005-0000-0000-0000AA860000}"/>
    <cellStyle name="Normal 29 4 6 3" xfId="46316" xr:uid="{00000000-0005-0000-0000-0000AB860000}"/>
    <cellStyle name="Normal 29 4 6 4" xfId="36302" xr:uid="{00000000-0005-0000-0000-0000AC860000}"/>
    <cellStyle name="Normal 29 4 7" xfId="15461" xr:uid="{00000000-0005-0000-0000-0000AD860000}"/>
    <cellStyle name="Normal 29 4 7 2" xfId="50677" xr:uid="{00000000-0005-0000-0000-0000AE860000}"/>
    <cellStyle name="Normal 29 4 7 3" xfId="28066" xr:uid="{00000000-0005-0000-0000-0000AF860000}"/>
    <cellStyle name="Normal 29 4 8" xfId="13683" xr:uid="{00000000-0005-0000-0000-0000B0860000}"/>
    <cellStyle name="Normal 29 4 8 2" xfId="48901" xr:uid="{00000000-0005-0000-0000-0000B1860000}"/>
    <cellStyle name="Normal 29 4 9" xfId="38080" xr:uid="{00000000-0005-0000-0000-0000B2860000}"/>
    <cellStyle name="Normal 29 5" xfId="3929" xr:uid="{00000000-0005-0000-0000-0000B3860000}"/>
    <cellStyle name="Normal 29 5 2" xfId="8652" xr:uid="{00000000-0005-0000-0000-0000B4860000}"/>
    <cellStyle name="Normal 29 5 2 2" xfId="21277" xr:uid="{00000000-0005-0000-0000-0000B5860000}"/>
    <cellStyle name="Normal 29 5 2 2 2" xfId="56493" xr:uid="{00000000-0005-0000-0000-0000B6860000}"/>
    <cellStyle name="Normal 29 5 2 3" xfId="43896" xr:uid="{00000000-0005-0000-0000-0000B7860000}"/>
    <cellStyle name="Normal 29 5 2 4" xfId="33882" xr:uid="{00000000-0005-0000-0000-0000B8860000}"/>
    <cellStyle name="Normal 29 5 3" xfId="10433" xr:uid="{00000000-0005-0000-0000-0000B9860000}"/>
    <cellStyle name="Normal 29 5 3 2" xfId="23053" xr:uid="{00000000-0005-0000-0000-0000BA860000}"/>
    <cellStyle name="Normal 29 5 3 2 2" xfId="58269" xr:uid="{00000000-0005-0000-0000-0000BB860000}"/>
    <cellStyle name="Normal 29 5 3 3" xfId="45672" xr:uid="{00000000-0005-0000-0000-0000BC860000}"/>
    <cellStyle name="Normal 29 5 3 4" xfId="35658" xr:uid="{00000000-0005-0000-0000-0000BD860000}"/>
    <cellStyle name="Normal 29 5 4" xfId="12228" xr:uid="{00000000-0005-0000-0000-0000BE860000}"/>
    <cellStyle name="Normal 29 5 4 2" xfId="24829" xr:uid="{00000000-0005-0000-0000-0000BF860000}"/>
    <cellStyle name="Normal 29 5 4 2 2" xfId="60045" xr:uid="{00000000-0005-0000-0000-0000C0860000}"/>
    <cellStyle name="Normal 29 5 4 3" xfId="47448" xr:uid="{00000000-0005-0000-0000-0000C1860000}"/>
    <cellStyle name="Normal 29 5 4 4" xfId="37434" xr:uid="{00000000-0005-0000-0000-0000C2860000}"/>
    <cellStyle name="Normal 29 5 5" xfId="16593" xr:uid="{00000000-0005-0000-0000-0000C3860000}"/>
    <cellStyle name="Normal 29 5 5 2" xfId="51809" xr:uid="{00000000-0005-0000-0000-0000C4860000}"/>
    <cellStyle name="Normal 29 5 5 3" xfId="29198" xr:uid="{00000000-0005-0000-0000-0000C5860000}"/>
    <cellStyle name="Normal 29 5 6" xfId="14815" xr:uid="{00000000-0005-0000-0000-0000C6860000}"/>
    <cellStyle name="Normal 29 5 6 2" xfId="50033" xr:uid="{00000000-0005-0000-0000-0000C7860000}"/>
    <cellStyle name="Normal 29 5 7" xfId="39212" xr:uid="{00000000-0005-0000-0000-0000C8860000}"/>
    <cellStyle name="Normal 29 5 8" xfId="27422" xr:uid="{00000000-0005-0000-0000-0000C9860000}"/>
    <cellStyle name="Normal 29 6" xfId="4269" xr:uid="{00000000-0005-0000-0000-0000CA860000}"/>
    <cellStyle name="Normal 29 6 2" xfId="16915" xr:uid="{00000000-0005-0000-0000-0000CB860000}"/>
    <cellStyle name="Normal 29 6 2 2" xfId="52131" xr:uid="{00000000-0005-0000-0000-0000CC860000}"/>
    <cellStyle name="Normal 29 6 2 3" xfId="29520" xr:uid="{00000000-0005-0000-0000-0000CD860000}"/>
    <cellStyle name="Normal 29 6 3" xfId="13361" xr:uid="{00000000-0005-0000-0000-0000CE860000}"/>
    <cellStyle name="Normal 29 6 3 2" xfId="48579" xr:uid="{00000000-0005-0000-0000-0000CF860000}"/>
    <cellStyle name="Normal 29 6 4" xfId="39534" xr:uid="{00000000-0005-0000-0000-0000D0860000}"/>
    <cellStyle name="Normal 29 6 5" xfId="25968" xr:uid="{00000000-0005-0000-0000-0000D1860000}"/>
    <cellStyle name="Normal 29 7" xfId="5739" xr:uid="{00000000-0005-0000-0000-0000D2860000}"/>
    <cellStyle name="Normal 29 7 2" xfId="18369" xr:uid="{00000000-0005-0000-0000-0000D3860000}"/>
    <cellStyle name="Normal 29 7 2 2" xfId="53585" xr:uid="{00000000-0005-0000-0000-0000D4860000}"/>
    <cellStyle name="Normal 29 7 3" xfId="40988" xr:uid="{00000000-0005-0000-0000-0000D5860000}"/>
    <cellStyle name="Normal 29 7 4" xfId="30974" xr:uid="{00000000-0005-0000-0000-0000D6860000}"/>
    <cellStyle name="Normal 29 8" xfId="7198" xr:uid="{00000000-0005-0000-0000-0000D7860000}"/>
    <cellStyle name="Normal 29 8 2" xfId="19823" xr:uid="{00000000-0005-0000-0000-0000D8860000}"/>
    <cellStyle name="Normal 29 8 2 2" xfId="55039" xr:uid="{00000000-0005-0000-0000-0000D9860000}"/>
    <cellStyle name="Normal 29 8 3" xfId="42442" xr:uid="{00000000-0005-0000-0000-0000DA860000}"/>
    <cellStyle name="Normal 29 8 4" xfId="32428" xr:uid="{00000000-0005-0000-0000-0000DB860000}"/>
    <cellStyle name="Normal 29 9" xfId="8979" xr:uid="{00000000-0005-0000-0000-0000DC860000}"/>
    <cellStyle name="Normal 29 9 2" xfId="21599" xr:uid="{00000000-0005-0000-0000-0000DD860000}"/>
    <cellStyle name="Normal 29 9 2 2" xfId="56815" xr:uid="{00000000-0005-0000-0000-0000DE860000}"/>
    <cellStyle name="Normal 29 9 3" xfId="44218" xr:uid="{00000000-0005-0000-0000-0000DF860000}"/>
    <cellStyle name="Normal 29 9 4" xfId="34204" xr:uid="{00000000-0005-0000-0000-0000E0860000}"/>
    <cellStyle name="Normal 3" xfId="15" xr:uid="{00000000-0005-0000-0000-0000E1860000}"/>
    <cellStyle name="Normal 3 2" xfId="1252" xr:uid="{00000000-0005-0000-0000-0000E2860000}"/>
    <cellStyle name="Normal 3 2 2" xfId="1253" xr:uid="{00000000-0005-0000-0000-0000E3860000}"/>
    <cellStyle name="Normal 3 2 2 10" xfId="3000" xr:uid="{00000000-0005-0000-0000-0000E4860000}"/>
    <cellStyle name="Normal 3 2 2 10 10" xfId="25374" xr:uid="{00000000-0005-0000-0000-0000E5860000}"/>
    <cellStyle name="Normal 3 2 2 10 11" xfId="60909" xr:uid="{00000000-0005-0000-0000-0000E6860000}"/>
    <cellStyle name="Normal 3 2 2 10 2" xfId="4806" xr:uid="{00000000-0005-0000-0000-0000E7860000}"/>
    <cellStyle name="Normal 3 2 2 10 2 2" xfId="17452" xr:uid="{00000000-0005-0000-0000-0000E8860000}"/>
    <cellStyle name="Normal 3 2 2 10 2 2 2" xfId="52668" xr:uid="{00000000-0005-0000-0000-0000E9860000}"/>
    <cellStyle name="Normal 3 2 2 10 2 2 3" xfId="30057" xr:uid="{00000000-0005-0000-0000-0000EA860000}"/>
    <cellStyle name="Normal 3 2 2 10 2 3" xfId="13898" xr:uid="{00000000-0005-0000-0000-0000EB860000}"/>
    <cellStyle name="Normal 3 2 2 10 2 3 2" xfId="49116" xr:uid="{00000000-0005-0000-0000-0000EC860000}"/>
    <cellStyle name="Normal 3 2 2 10 2 4" xfId="40071" xr:uid="{00000000-0005-0000-0000-0000ED860000}"/>
    <cellStyle name="Normal 3 2 2 10 2 5" xfId="26505" xr:uid="{00000000-0005-0000-0000-0000EE860000}"/>
    <cellStyle name="Normal 3 2 2 10 3" xfId="6276" xr:uid="{00000000-0005-0000-0000-0000EF860000}"/>
    <cellStyle name="Normal 3 2 2 10 3 2" xfId="18906" xr:uid="{00000000-0005-0000-0000-0000F0860000}"/>
    <cellStyle name="Normal 3 2 2 10 3 2 2" xfId="54122" xr:uid="{00000000-0005-0000-0000-0000F1860000}"/>
    <cellStyle name="Normal 3 2 2 10 3 3" xfId="41525" xr:uid="{00000000-0005-0000-0000-0000F2860000}"/>
    <cellStyle name="Normal 3 2 2 10 3 4" xfId="31511" xr:uid="{00000000-0005-0000-0000-0000F3860000}"/>
    <cellStyle name="Normal 3 2 2 10 4" xfId="7735" xr:uid="{00000000-0005-0000-0000-0000F4860000}"/>
    <cellStyle name="Normal 3 2 2 10 4 2" xfId="20360" xr:uid="{00000000-0005-0000-0000-0000F5860000}"/>
    <cellStyle name="Normal 3 2 2 10 4 2 2" xfId="55576" xr:uid="{00000000-0005-0000-0000-0000F6860000}"/>
    <cellStyle name="Normal 3 2 2 10 4 3" xfId="42979" xr:uid="{00000000-0005-0000-0000-0000F7860000}"/>
    <cellStyle name="Normal 3 2 2 10 4 4" xfId="32965" xr:uid="{00000000-0005-0000-0000-0000F8860000}"/>
    <cellStyle name="Normal 3 2 2 10 5" xfId="9516" xr:uid="{00000000-0005-0000-0000-0000F9860000}"/>
    <cellStyle name="Normal 3 2 2 10 5 2" xfId="22136" xr:uid="{00000000-0005-0000-0000-0000FA860000}"/>
    <cellStyle name="Normal 3 2 2 10 5 2 2" xfId="57352" xr:uid="{00000000-0005-0000-0000-0000FB860000}"/>
    <cellStyle name="Normal 3 2 2 10 5 3" xfId="44755" xr:uid="{00000000-0005-0000-0000-0000FC860000}"/>
    <cellStyle name="Normal 3 2 2 10 5 4" xfId="34741" xr:uid="{00000000-0005-0000-0000-0000FD860000}"/>
    <cellStyle name="Normal 3 2 2 10 6" xfId="11309" xr:uid="{00000000-0005-0000-0000-0000FE860000}"/>
    <cellStyle name="Normal 3 2 2 10 6 2" xfId="23912" xr:uid="{00000000-0005-0000-0000-0000FF860000}"/>
    <cellStyle name="Normal 3 2 2 10 6 2 2" xfId="59128" xr:uid="{00000000-0005-0000-0000-000000870000}"/>
    <cellStyle name="Normal 3 2 2 10 6 3" xfId="46531" xr:uid="{00000000-0005-0000-0000-000001870000}"/>
    <cellStyle name="Normal 3 2 2 10 6 4" xfId="36517" xr:uid="{00000000-0005-0000-0000-000002870000}"/>
    <cellStyle name="Normal 3 2 2 10 7" xfId="15676" xr:uid="{00000000-0005-0000-0000-000003870000}"/>
    <cellStyle name="Normal 3 2 2 10 7 2" xfId="50892" xr:uid="{00000000-0005-0000-0000-000004870000}"/>
    <cellStyle name="Normal 3 2 2 10 7 3" xfId="28281" xr:uid="{00000000-0005-0000-0000-000005870000}"/>
    <cellStyle name="Normal 3 2 2 10 8" xfId="12767" xr:uid="{00000000-0005-0000-0000-000006870000}"/>
    <cellStyle name="Normal 3 2 2 10 8 2" xfId="47985" xr:uid="{00000000-0005-0000-0000-000007870000}"/>
    <cellStyle name="Normal 3 2 2 10 9" xfId="38295" xr:uid="{00000000-0005-0000-0000-000008870000}"/>
    <cellStyle name="Normal 3 2 2 11" xfId="2833" xr:uid="{00000000-0005-0000-0000-000009870000}"/>
    <cellStyle name="Normal 3 2 2 11 10" xfId="25219" xr:uid="{00000000-0005-0000-0000-00000A870000}"/>
    <cellStyle name="Normal 3 2 2 11 11" xfId="60754" xr:uid="{00000000-0005-0000-0000-00000B870000}"/>
    <cellStyle name="Normal 3 2 2 11 2" xfId="4651" xr:uid="{00000000-0005-0000-0000-00000C870000}"/>
    <cellStyle name="Normal 3 2 2 11 2 2" xfId="17297" xr:uid="{00000000-0005-0000-0000-00000D870000}"/>
    <cellStyle name="Normal 3 2 2 11 2 2 2" xfId="52513" xr:uid="{00000000-0005-0000-0000-00000E870000}"/>
    <cellStyle name="Normal 3 2 2 11 2 2 3" xfId="29902" xr:uid="{00000000-0005-0000-0000-00000F870000}"/>
    <cellStyle name="Normal 3 2 2 11 2 3" xfId="13743" xr:uid="{00000000-0005-0000-0000-000010870000}"/>
    <cellStyle name="Normal 3 2 2 11 2 3 2" xfId="48961" xr:uid="{00000000-0005-0000-0000-000011870000}"/>
    <cellStyle name="Normal 3 2 2 11 2 4" xfId="39916" xr:uid="{00000000-0005-0000-0000-000012870000}"/>
    <cellStyle name="Normal 3 2 2 11 2 5" xfId="26350" xr:uid="{00000000-0005-0000-0000-000013870000}"/>
    <cellStyle name="Normal 3 2 2 11 3" xfId="6121" xr:uid="{00000000-0005-0000-0000-000014870000}"/>
    <cellStyle name="Normal 3 2 2 11 3 2" xfId="18751" xr:uid="{00000000-0005-0000-0000-000015870000}"/>
    <cellStyle name="Normal 3 2 2 11 3 2 2" xfId="53967" xr:uid="{00000000-0005-0000-0000-000016870000}"/>
    <cellStyle name="Normal 3 2 2 11 3 3" xfId="41370" xr:uid="{00000000-0005-0000-0000-000017870000}"/>
    <cellStyle name="Normal 3 2 2 11 3 4" xfId="31356" xr:uid="{00000000-0005-0000-0000-000018870000}"/>
    <cellStyle name="Normal 3 2 2 11 4" xfId="7580" xr:uid="{00000000-0005-0000-0000-000019870000}"/>
    <cellStyle name="Normal 3 2 2 11 4 2" xfId="20205" xr:uid="{00000000-0005-0000-0000-00001A870000}"/>
    <cellStyle name="Normal 3 2 2 11 4 2 2" xfId="55421" xr:uid="{00000000-0005-0000-0000-00001B870000}"/>
    <cellStyle name="Normal 3 2 2 11 4 3" xfId="42824" xr:uid="{00000000-0005-0000-0000-00001C870000}"/>
    <cellStyle name="Normal 3 2 2 11 4 4" xfId="32810" xr:uid="{00000000-0005-0000-0000-00001D870000}"/>
    <cellStyle name="Normal 3 2 2 11 5" xfId="9361" xr:uid="{00000000-0005-0000-0000-00001E870000}"/>
    <cellStyle name="Normal 3 2 2 11 5 2" xfId="21981" xr:uid="{00000000-0005-0000-0000-00001F870000}"/>
    <cellStyle name="Normal 3 2 2 11 5 2 2" xfId="57197" xr:uid="{00000000-0005-0000-0000-000020870000}"/>
    <cellStyle name="Normal 3 2 2 11 5 3" xfId="44600" xr:uid="{00000000-0005-0000-0000-000021870000}"/>
    <cellStyle name="Normal 3 2 2 11 5 4" xfId="34586" xr:uid="{00000000-0005-0000-0000-000022870000}"/>
    <cellStyle name="Normal 3 2 2 11 6" xfId="11154" xr:uid="{00000000-0005-0000-0000-000023870000}"/>
    <cellStyle name="Normal 3 2 2 11 6 2" xfId="23757" xr:uid="{00000000-0005-0000-0000-000024870000}"/>
    <cellStyle name="Normal 3 2 2 11 6 2 2" xfId="58973" xr:uid="{00000000-0005-0000-0000-000025870000}"/>
    <cellStyle name="Normal 3 2 2 11 6 3" xfId="46376" xr:uid="{00000000-0005-0000-0000-000026870000}"/>
    <cellStyle name="Normal 3 2 2 11 6 4" xfId="36362" xr:uid="{00000000-0005-0000-0000-000027870000}"/>
    <cellStyle name="Normal 3 2 2 11 7" xfId="15521" xr:uid="{00000000-0005-0000-0000-000028870000}"/>
    <cellStyle name="Normal 3 2 2 11 7 2" xfId="50737" xr:uid="{00000000-0005-0000-0000-000029870000}"/>
    <cellStyle name="Normal 3 2 2 11 7 3" xfId="28126" xr:uid="{00000000-0005-0000-0000-00002A870000}"/>
    <cellStyle name="Normal 3 2 2 11 8" xfId="12612" xr:uid="{00000000-0005-0000-0000-00002B870000}"/>
    <cellStyle name="Normal 3 2 2 11 8 2" xfId="47830" xr:uid="{00000000-0005-0000-0000-00002C870000}"/>
    <cellStyle name="Normal 3 2 2 11 9" xfId="38140" xr:uid="{00000000-0005-0000-0000-00002D870000}"/>
    <cellStyle name="Normal 3 2 2 12" xfId="3342" xr:uid="{00000000-0005-0000-0000-00002E870000}"/>
    <cellStyle name="Normal 3 2 2 12 10" xfId="26837" xr:uid="{00000000-0005-0000-0000-00002F870000}"/>
    <cellStyle name="Normal 3 2 2 12 11" xfId="61241" xr:uid="{00000000-0005-0000-0000-000030870000}"/>
    <cellStyle name="Normal 3 2 2 12 2" xfId="5138" xr:uid="{00000000-0005-0000-0000-000031870000}"/>
    <cellStyle name="Normal 3 2 2 12 2 2" xfId="17784" xr:uid="{00000000-0005-0000-0000-000032870000}"/>
    <cellStyle name="Normal 3 2 2 12 2 2 2" xfId="53000" xr:uid="{00000000-0005-0000-0000-000033870000}"/>
    <cellStyle name="Normal 3 2 2 12 2 3" xfId="40403" xr:uid="{00000000-0005-0000-0000-000034870000}"/>
    <cellStyle name="Normal 3 2 2 12 2 4" xfId="30389" xr:uid="{00000000-0005-0000-0000-000035870000}"/>
    <cellStyle name="Normal 3 2 2 12 3" xfId="6608" xr:uid="{00000000-0005-0000-0000-000036870000}"/>
    <cellStyle name="Normal 3 2 2 12 3 2" xfId="19238" xr:uid="{00000000-0005-0000-0000-000037870000}"/>
    <cellStyle name="Normal 3 2 2 12 3 2 2" xfId="54454" xr:uid="{00000000-0005-0000-0000-000038870000}"/>
    <cellStyle name="Normal 3 2 2 12 3 3" xfId="41857" xr:uid="{00000000-0005-0000-0000-000039870000}"/>
    <cellStyle name="Normal 3 2 2 12 3 4" xfId="31843" xr:uid="{00000000-0005-0000-0000-00003A870000}"/>
    <cellStyle name="Normal 3 2 2 12 4" xfId="8067" xr:uid="{00000000-0005-0000-0000-00003B870000}"/>
    <cellStyle name="Normal 3 2 2 12 4 2" xfId="20692" xr:uid="{00000000-0005-0000-0000-00003C870000}"/>
    <cellStyle name="Normal 3 2 2 12 4 2 2" xfId="55908" xr:uid="{00000000-0005-0000-0000-00003D870000}"/>
    <cellStyle name="Normal 3 2 2 12 4 3" xfId="43311" xr:uid="{00000000-0005-0000-0000-00003E870000}"/>
    <cellStyle name="Normal 3 2 2 12 4 4" xfId="33297" xr:uid="{00000000-0005-0000-0000-00003F870000}"/>
    <cellStyle name="Normal 3 2 2 12 5" xfId="9848" xr:uid="{00000000-0005-0000-0000-000040870000}"/>
    <cellStyle name="Normal 3 2 2 12 5 2" xfId="22468" xr:uid="{00000000-0005-0000-0000-000041870000}"/>
    <cellStyle name="Normal 3 2 2 12 5 2 2" xfId="57684" xr:uid="{00000000-0005-0000-0000-000042870000}"/>
    <cellStyle name="Normal 3 2 2 12 5 3" xfId="45087" xr:uid="{00000000-0005-0000-0000-000043870000}"/>
    <cellStyle name="Normal 3 2 2 12 5 4" xfId="35073" xr:uid="{00000000-0005-0000-0000-000044870000}"/>
    <cellStyle name="Normal 3 2 2 12 6" xfId="11641" xr:uid="{00000000-0005-0000-0000-000045870000}"/>
    <cellStyle name="Normal 3 2 2 12 6 2" xfId="24244" xr:uid="{00000000-0005-0000-0000-000046870000}"/>
    <cellStyle name="Normal 3 2 2 12 6 2 2" xfId="59460" xr:uid="{00000000-0005-0000-0000-000047870000}"/>
    <cellStyle name="Normal 3 2 2 12 6 3" xfId="46863" xr:uid="{00000000-0005-0000-0000-000048870000}"/>
    <cellStyle name="Normal 3 2 2 12 6 4" xfId="36849" xr:uid="{00000000-0005-0000-0000-000049870000}"/>
    <cellStyle name="Normal 3 2 2 12 7" xfId="16008" xr:uid="{00000000-0005-0000-0000-00004A870000}"/>
    <cellStyle name="Normal 3 2 2 12 7 2" xfId="51224" xr:uid="{00000000-0005-0000-0000-00004B870000}"/>
    <cellStyle name="Normal 3 2 2 12 7 3" xfId="28613" xr:uid="{00000000-0005-0000-0000-00004C870000}"/>
    <cellStyle name="Normal 3 2 2 12 8" xfId="14230" xr:uid="{00000000-0005-0000-0000-00004D870000}"/>
    <cellStyle name="Normal 3 2 2 12 8 2" xfId="49448" xr:uid="{00000000-0005-0000-0000-00004E870000}"/>
    <cellStyle name="Normal 3 2 2 12 9" xfId="38627" xr:uid="{00000000-0005-0000-0000-00004F870000}"/>
    <cellStyle name="Normal 3 2 2 13" xfId="2503" xr:uid="{00000000-0005-0000-0000-000050870000}"/>
    <cellStyle name="Normal 3 2 2 13 10" xfId="26028" xr:uid="{00000000-0005-0000-0000-000051870000}"/>
    <cellStyle name="Normal 3 2 2 13 11" xfId="60432" xr:uid="{00000000-0005-0000-0000-000052870000}"/>
    <cellStyle name="Normal 3 2 2 13 2" xfId="4329" xr:uid="{00000000-0005-0000-0000-000053870000}"/>
    <cellStyle name="Normal 3 2 2 13 2 2" xfId="16975" xr:uid="{00000000-0005-0000-0000-000054870000}"/>
    <cellStyle name="Normal 3 2 2 13 2 2 2" xfId="52191" xr:uid="{00000000-0005-0000-0000-000055870000}"/>
    <cellStyle name="Normal 3 2 2 13 2 3" xfId="39594" xr:uid="{00000000-0005-0000-0000-000056870000}"/>
    <cellStyle name="Normal 3 2 2 13 2 4" xfId="29580" xr:uid="{00000000-0005-0000-0000-000057870000}"/>
    <cellStyle name="Normal 3 2 2 13 3" xfId="5799" xr:uid="{00000000-0005-0000-0000-000058870000}"/>
    <cellStyle name="Normal 3 2 2 13 3 2" xfId="18429" xr:uid="{00000000-0005-0000-0000-000059870000}"/>
    <cellStyle name="Normal 3 2 2 13 3 2 2" xfId="53645" xr:uid="{00000000-0005-0000-0000-00005A870000}"/>
    <cellStyle name="Normal 3 2 2 13 3 3" xfId="41048" xr:uid="{00000000-0005-0000-0000-00005B870000}"/>
    <cellStyle name="Normal 3 2 2 13 3 4" xfId="31034" xr:uid="{00000000-0005-0000-0000-00005C870000}"/>
    <cellStyle name="Normal 3 2 2 13 4" xfId="7258" xr:uid="{00000000-0005-0000-0000-00005D870000}"/>
    <cellStyle name="Normal 3 2 2 13 4 2" xfId="19883" xr:uid="{00000000-0005-0000-0000-00005E870000}"/>
    <cellStyle name="Normal 3 2 2 13 4 2 2" xfId="55099" xr:uid="{00000000-0005-0000-0000-00005F870000}"/>
    <cellStyle name="Normal 3 2 2 13 4 3" xfId="42502" xr:uid="{00000000-0005-0000-0000-000060870000}"/>
    <cellStyle name="Normal 3 2 2 13 4 4" xfId="32488" xr:uid="{00000000-0005-0000-0000-000061870000}"/>
    <cellStyle name="Normal 3 2 2 13 5" xfId="9039" xr:uid="{00000000-0005-0000-0000-000062870000}"/>
    <cellStyle name="Normal 3 2 2 13 5 2" xfId="21659" xr:uid="{00000000-0005-0000-0000-000063870000}"/>
    <cellStyle name="Normal 3 2 2 13 5 2 2" xfId="56875" xr:uid="{00000000-0005-0000-0000-000064870000}"/>
    <cellStyle name="Normal 3 2 2 13 5 3" xfId="44278" xr:uid="{00000000-0005-0000-0000-000065870000}"/>
    <cellStyle name="Normal 3 2 2 13 5 4" xfId="34264" xr:uid="{00000000-0005-0000-0000-000066870000}"/>
    <cellStyle name="Normal 3 2 2 13 6" xfId="10832" xr:uid="{00000000-0005-0000-0000-000067870000}"/>
    <cellStyle name="Normal 3 2 2 13 6 2" xfId="23435" xr:uid="{00000000-0005-0000-0000-000068870000}"/>
    <cellStyle name="Normal 3 2 2 13 6 2 2" xfId="58651" xr:uid="{00000000-0005-0000-0000-000069870000}"/>
    <cellStyle name="Normal 3 2 2 13 6 3" xfId="46054" xr:uid="{00000000-0005-0000-0000-00006A870000}"/>
    <cellStyle name="Normal 3 2 2 13 6 4" xfId="36040" xr:uid="{00000000-0005-0000-0000-00006B870000}"/>
    <cellStyle name="Normal 3 2 2 13 7" xfId="15199" xr:uid="{00000000-0005-0000-0000-00006C870000}"/>
    <cellStyle name="Normal 3 2 2 13 7 2" xfId="50415" xr:uid="{00000000-0005-0000-0000-00006D870000}"/>
    <cellStyle name="Normal 3 2 2 13 7 3" xfId="27804" xr:uid="{00000000-0005-0000-0000-00006E870000}"/>
    <cellStyle name="Normal 3 2 2 13 8" xfId="13421" xr:uid="{00000000-0005-0000-0000-00006F870000}"/>
    <cellStyle name="Normal 3 2 2 13 8 2" xfId="48639" xr:uid="{00000000-0005-0000-0000-000070870000}"/>
    <cellStyle name="Normal 3 2 2 13 9" xfId="37818" xr:uid="{00000000-0005-0000-0000-000071870000}"/>
    <cellStyle name="Normal 3 2 2 14" xfId="3666" xr:uid="{00000000-0005-0000-0000-000072870000}"/>
    <cellStyle name="Normal 3 2 2 14 2" xfId="8390" xr:uid="{00000000-0005-0000-0000-000073870000}"/>
    <cellStyle name="Normal 3 2 2 14 2 2" xfId="21015" xr:uid="{00000000-0005-0000-0000-000074870000}"/>
    <cellStyle name="Normal 3 2 2 14 2 2 2" xfId="56231" xr:uid="{00000000-0005-0000-0000-000075870000}"/>
    <cellStyle name="Normal 3 2 2 14 2 3" xfId="43634" xr:uid="{00000000-0005-0000-0000-000076870000}"/>
    <cellStyle name="Normal 3 2 2 14 2 4" xfId="33620" xr:uid="{00000000-0005-0000-0000-000077870000}"/>
    <cellStyle name="Normal 3 2 2 14 3" xfId="10171" xr:uid="{00000000-0005-0000-0000-000078870000}"/>
    <cellStyle name="Normal 3 2 2 14 3 2" xfId="22791" xr:uid="{00000000-0005-0000-0000-000079870000}"/>
    <cellStyle name="Normal 3 2 2 14 3 2 2" xfId="58007" xr:uid="{00000000-0005-0000-0000-00007A870000}"/>
    <cellStyle name="Normal 3 2 2 14 3 3" xfId="45410" xr:uid="{00000000-0005-0000-0000-00007B870000}"/>
    <cellStyle name="Normal 3 2 2 14 3 4" xfId="35396" xr:uid="{00000000-0005-0000-0000-00007C870000}"/>
    <cellStyle name="Normal 3 2 2 14 4" xfId="11966" xr:uid="{00000000-0005-0000-0000-00007D870000}"/>
    <cellStyle name="Normal 3 2 2 14 4 2" xfId="24567" xr:uid="{00000000-0005-0000-0000-00007E870000}"/>
    <cellStyle name="Normal 3 2 2 14 4 2 2" xfId="59783" xr:uid="{00000000-0005-0000-0000-00007F870000}"/>
    <cellStyle name="Normal 3 2 2 14 4 3" xfId="47186" xr:uid="{00000000-0005-0000-0000-000080870000}"/>
    <cellStyle name="Normal 3 2 2 14 4 4" xfId="37172" xr:uid="{00000000-0005-0000-0000-000081870000}"/>
    <cellStyle name="Normal 3 2 2 14 5" xfId="16331" xr:uid="{00000000-0005-0000-0000-000082870000}"/>
    <cellStyle name="Normal 3 2 2 14 5 2" xfId="51547" xr:uid="{00000000-0005-0000-0000-000083870000}"/>
    <cellStyle name="Normal 3 2 2 14 5 3" xfId="28936" xr:uid="{00000000-0005-0000-0000-000084870000}"/>
    <cellStyle name="Normal 3 2 2 14 6" xfId="14553" xr:uid="{00000000-0005-0000-0000-000085870000}"/>
    <cellStyle name="Normal 3 2 2 14 6 2" xfId="49771" xr:uid="{00000000-0005-0000-0000-000086870000}"/>
    <cellStyle name="Normal 3 2 2 14 7" xfId="38950" xr:uid="{00000000-0005-0000-0000-000087870000}"/>
    <cellStyle name="Normal 3 2 2 14 8" xfId="27160" xr:uid="{00000000-0005-0000-0000-000088870000}"/>
    <cellStyle name="Normal 3 2 2 15" xfId="3998" xr:uid="{00000000-0005-0000-0000-000089870000}"/>
    <cellStyle name="Normal 3 2 2 15 2" xfId="16653" xr:uid="{00000000-0005-0000-0000-00008A870000}"/>
    <cellStyle name="Normal 3 2 2 15 2 2" xfId="51869" xr:uid="{00000000-0005-0000-0000-00008B870000}"/>
    <cellStyle name="Normal 3 2 2 15 2 3" xfId="29258" xr:uid="{00000000-0005-0000-0000-00008C870000}"/>
    <cellStyle name="Normal 3 2 2 15 3" xfId="13099" xr:uid="{00000000-0005-0000-0000-00008D870000}"/>
    <cellStyle name="Normal 3 2 2 15 3 2" xfId="48317" xr:uid="{00000000-0005-0000-0000-00008E870000}"/>
    <cellStyle name="Normal 3 2 2 15 4" xfId="39272" xr:uid="{00000000-0005-0000-0000-00008F870000}"/>
    <cellStyle name="Normal 3 2 2 15 5" xfId="25706" xr:uid="{00000000-0005-0000-0000-000090870000}"/>
    <cellStyle name="Normal 3 2 2 16" xfId="5477" xr:uid="{00000000-0005-0000-0000-000091870000}"/>
    <cellStyle name="Normal 3 2 2 16 2" xfId="18107" xr:uid="{00000000-0005-0000-0000-000092870000}"/>
    <cellStyle name="Normal 3 2 2 16 2 2" xfId="53323" xr:uid="{00000000-0005-0000-0000-000093870000}"/>
    <cellStyle name="Normal 3 2 2 16 3" xfId="40726" xr:uid="{00000000-0005-0000-0000-000094870000}"/>
    <cellStyle name="Normal 3 2 2 16 4" xfId="30712" xr:uid="{00000000-0005-0000-0000-000095870000}"/>
    <cellStyle name="Normal 3 2 2 17" xfId="6933" xr:uid="{00000000-0005-0000-0000-000096870000}"/>
    <cellStyle name="Normal 3 2 2 17 2" xfId="19561" xr:uid="{00000000-0005-0000-0000-000097870000}"/>
    <cellStyle name="Normal 3 2 2 17 2 2" xfId="54777" xr:uid="{00000000-0005-0000-0000-000098870000}"/>
    <cellStyle name="Normal 3 2 2 17 3" xfId="42180" xr:uid="{00000000-0005-0000-0000-000099870000}"/>
    <cellStyle name="Normal 3 2 2 17 4" xfId="32166" xr:uid="{00000000-0005-0000-0000-00009A870000}"/>
    <cellStyle name="Normal 3 2 2 18" xfId="8715" xr:uid="{00000000-0005-0000-0000-00009B870000}"/>
    <cellStyle name="Normal 3 2 2 18 2" xfId="21337" xr:uid="{00000000-0005-0000-0000-00009C870000}"/>
    <cellStyle name="Normal 3 2 2 18 2 2" xfId="56553" xr:uid="{00000000-0005-0000-0000-00009D870000}"/>
    <cellStyle name="Normal 3 2 2 18 3" xfId="43956" xr:uid="{00000000-0005-0000-0000-00009E870000}"/>
    <cellStyle name="Normal 3 2 2 18 4" xfId="33942" xr:uid="{00000000-0005-0000-0000-00009F870000}"/>
    <cellStyle name="Normal 3 2 2 19" xfId="10635" xr:uid="{00000000-0005-0000-0000-0000A0870000}"/>
    <cellStyle name="Normal 3 2 2 19 2" xfId="23246" xr:uid="{00000000-0005-0000-0000-0000A1870000}"/>
    <cellStyle name="Normal 3 2 2 19 2 2" xfId="58462" xr:uid="{00000000-0005-0000-0000-0000A2870000}"/>
    <cellStyle name="Normal 3 2 2 19 3" xfId="45865" xr:uid="{00000000-0005-0000-0000-0000A3870000}"/>
    <cellStyle name="Normal 3 2 2 19 4" xfId="35851" xr:uid="{00000000-0005-0000-0000-0000A4870000}"/>
    <cellStyle name="Normal 3 2 2 2" xfId="1254" xr:uid="{00000000-0005-0000-0000-0000A5870000}"/>
    <cellStyle name="Normal 3 2 2 2 2" xfId="1255" xr:uid="{00000000-0005-0000-0000-0000A6870000}"/>
    <cellStyle name="Normal 3 2 2 2_District Target Attainment" xfId="1256" xr:uid="{00000000-0005-0000-0000-0000A7870000}"/>
    <cellStyle name="Normal 3 2 2 20" xfId="14876" xr:uid="{00000000-0005-0000-0000-0000A8870000}"/>
    <cellStyle name="Normal 3 2 2 20 2" xfId="50093" xr:uid="{00000000-0005-0000-0000-0000A9870000}"/>
    <cellStyle name="Normal 3 2 2 20 3" xfId="27482" xr:uid="{00000000-0005-0000-0000-0000AA870000}"/>
    <cellStyle name="Normal 3 2 2 21" xfId="12290" xr:uid="{00000000-0005-0000-0000-0000AB870000}"/>
    <cellStyle name="Normal 3 2 2 21 2" xfId="47508" xr:uid="{00000000-0005-0000-0000-0000AC870000}"/>
    <cellStyle name="Normal 3 2 2 22" xfId="37495" xr:uid="{00000000-0005-0000-0000-0000AD870000}"/>
    <cellStyle name="Normal 3 2 2 23" xfId="24897" xr:uid="{00000000-0005-0000-0000-0000AE870000}"/>
    <cellStyle name="Normal 3 2 2 24" xfId="60110" xr:uid="{00000000-0005-0000-0000-0000AF870000}"/>
    <cellStyle name="Normal 3 2 2 3" xfId="1257" xr:uid="{00000000-0005-0000-0000-0000B0870000}"/>
    <cellStyle name="Normal 3 2 2 3 10" xfId="5478" xr:uid="{00000000-0005-0000-0000-0000B1870000}"/>
    <cellStyle name="Normal 3 2 2 3 10 2" xfId="18108" xr:uid="{00000000-0005-0000-0000-0000B2870000}"/>
    <cellStyle name="Normal 3 2 2 3 10 2 2" xfId="53324" xr:uid="{00000000-0005-0000-0000-0000B3870000}"/>
    <cellStyle name="Normal 3 2 2 3 10 3" xfId="40727" xr:uid="{00000000-0005-0000-0000-0000B4870000}"/>
    <cellStyle name="Normal 3 2 2 3 10 4" xfId="30713" xr:uid="{00000000-0005-0000-0000-0000B5870000}"/>
    <cellStyle name="Normal 3 2 2 3 11" xfId="6934" xr:uid="{00000000-0005-0000-0000-0000B6870000}"/>
    <cellStyle name="Normal 3 2 2 3 11 2" xfId="19562" xr:uid="{00000000-0005-0000-0000-0000B7870000}"/>
    <cellStyle name="Normal 3 2 2 3 11 2 2" xfId="54778" xr:uid="{00000000-0005-0000-0000-0000B8870000}"/>
    <cellStyle name="Normal 3 2 2 3 11 3" xfId="42181" xr:uid="{00000000-0005-0000-0000-0000B9870000}"/>
    <cellStyle name="Normal 3 2 2 3 11 4" xfId="32167" xr:uid="{00000000-0005-0000-0000-0000BA870000}"/>
    <cellStyle name="Normal 3 2 2 3 12" xfId="8716" xr:uid="{00000000-0005-0000-0000-0000BB870000}"/>
    <cellStyle name="Normal 3 2 2 3 12 2" xfId="21338" xr:uid="{00000000-0005-0000-0000-0000BC870000}"/>
    <cellStyle name="Normal 3 2 2 3 12 2 2" xfId="56554" xr:uid="{00000000-0005-0000-0000-0000BD870000}"/>
    <cellStyle name="Normal 3 2 2 3 12 3" xfId="43957" xr:uid="{00000000-0005-0000-0000-0000BE870000}"/>
    <cellStyle name="Normal 3 2 2 3 12 4" xfId="33943" xr:uid="{00000000-0005-0000-0000-0000BF870000}"/>
    <cellStyle name="Normal 3 2 2 3 13" xfId="10636" xr:uid="{00000000-0005-0000-0000-0000C0870000}"/>
    <cellStyle name="Normal 3 2 2 3 13 2" xfId="23247" xr:uid="{00000000-0005-0000-0000-0000C1870000}"/>
    <cellStyle name="Normal 3 2 2 3 13 2 2" xfId="58463" xr:uid="{00000000-0005-0000-0000-0000C2870000}"/>
    <cellStyle name="Normal 3 2 2 3 13 3" xfId="45866" xr:uid="{00000000-0005-0000-0000-0000C3870000}"/>
    <cellStyle name="Normal 3 2 2 3 13 4" xfId="35852" xr:uid="{00000000-0005-0000-0000-0000C4870000}"/>
    <cellStyle name="Normal 3 2 2 3 14" xfId="14877" xr:uid="{00000000-0005-0000-0000-0000C5870000}"/>
    <cellStyle name="Normal 3 2 2 3 14 2" xfId="50094" xr:uid="{00000000-0005-0000-0000-0000C6870000}"/>
    <cellStyle name="Normal 3 2 2 3 14 3" xfId="27483" xr:uid="{00000000-0005-0000-0000-0000C7870000}"/>
    <cellStyle name="Normal 3 2 2 3 15" xfId="12291" xr:uid="{00000000-0005-0000-0000-0000C8870000}"/>
    <cellStyle name="Normal 3 2 2 3 15 2" xfId="47509" xr:uid="{00000000-0005-0000-0000-0000C9870000}"/>
    <cellStyle name="Normal 3 2 2 3 16" xfId="37496" xr:uid="{00000000-0005-0000-0000-0000CA870000}"/>
    <cellStyle name="Normal 3 2 2 3 17" xfId="24898" xr:uid="{00000000-0005-0000-0000-0000CB870000}"/>
    <cellStyle name="Normal 3 2 2 3 18" xfId="60111" xr:uid="{00000000-0005-0000-0000-0000CC870000}"/>
    <cellStyle name="Normal 3 2 2 3 2" xfId="1258" xr:uid="{00000000-0005-0000-0000-0000CD870000}"/>
    <cellStyle name="Normal 3 2 2 3 2 10" xfId="7008" xr:uid="{00000000-0005-0000-0000-0000CE870000}"/>
    <cellStyle name="Normal 3 2 2 3 2 10 2" xfId="19634" xr:uid="{00000000-0005-0000-0000-0000CF870000}"/>
    <cellStyle name="Normal 3 2 2 3 2 10 2 2" xfId="54850" xr:uid="{00000000-0005-0000-0000-0000D0870000}"/>
    <cellStyle name="Normal 3 2 2 3 2 10 3" xfId="42253" xr:uid="{00000000-0005-0000-0000-0000D1870000}"/>
    <cellStyle name="Normal 3 2 2 3 2 10 4" xfId="32239" xr:uid="{00000000-0005-0000-0000-0000D2870000}"/>
    <cellStyle name="Normal 3 2 2 3 2 11" xfId="8789" xr:uid="{00000000-0005-0000-0000-0000D3870000}"/>
    <cellStyle name="Normal 3 2 2 3 2 11 2" xfId="21410" xr:uid="{00000000-0005-0000-0000-0000D4870000}"/>
    <cellStyle name="Normal 3 2 2 3 2 11 2 2" xfId="56626" xr:uid="{00000000-0005-0000-0000-0000D5870000}"/>
    <cellStyle name="Normal 3 2 2 3 2 11 3" xfId="44029" xr:uid="{00000000-0005-0000-0000-0000D6870000}"/>
    <cellStyle name="Normal 3 2 2 3 2 11 4" xfId="34015" xr:uid="{00000000-0005-0000-0000-0000D7870000}"/>
    <cellStyle name="Normal 3 2 2 3 2 12" xfId="10637" xr:uid="{00000000-0005-0000-0000-0000D8870000}"/>
    <cellStyle name="Normal 3 2 2 3 2 12 2" xfId="23248" xr:uid="{00000000-0005-0000-0000-0000D9870000}"/>
    <cellStyle name="Normal 3 2 2 3 2 12 2 2" xfId="58464" xr:uid="{00000000-0005-0000-0000-0000DA870000}"/>
    <cellStyle name="Normal 3 2 2 3 2 12 3" xfId="45867" xr:uid="{00000000-0005-0000-0000-0000DB870000}"/>
    <cellStyle name="Normal 3 2 2 3 2 12 4" xfId="35853" xr:uid="{00000000-0005-0000-0000-0000DC870000}"/>
    <cellStyle name="Normal 3 2 2 3 2 13" xfId="14949" xr:uid="{00000000-0005-0000-0000-0000DD870000}"/>
    <cellStyle name="Normal 3 2 2 3 2 13 2" xfId="50166" xr:uid="{00000000-0005-0000-0000-0000DE870000}"/>
    <cellStyle name="Normal 3 2 2 3 2 13 3" xfId="27555" xr:uid="{00000000-0005-0000-0000-0000DF870000}"/>
    <cellStyle name="Normal 3 2 2 3 2 14" xfId="12363" xr:uid="{00000000-0005-0000-0000-0000E0870000}"/>
    <cellStyle name="Normal 3 2 2 3 2 14 2" xfId="47581" xr:uid="{00000000-0005-0000-0000-0000E1870000}"/>
    <cellStyle name="Normal 3 2 2 3 2 15" xfId="37568" xr:uid="{00000000-0005-0000-0000-0000E2870000}"/>
    <cellStyle name="Normal 3 2 2 3 2 16" xfId="24970" xr:uid="{00000000-0005-0000-0000-0000E3870000}"/>
    <cellStyle name="Normal 3 2 2 3 2 17" xfId="60183" xr:uid="{00000000-0005-0000-0000-0000E4870000}"/>
    <cellStyle name="Normal 3 2 2 3 2 2" xfId="1259" xr:uid="{00000000-0005-0000-0000-0000E5870000}"/>
    <cellStyle name="Normal 3 2 2 3 2 2 10" xfId="10638" xr:uid="{00000000-0005-0000-0000-0000E6870000}"/>
    <cellStyle name="Normal 3 2 2 3 2 2 10 2" xfId="23249" xr:uid="{00000000-0005-0000-0000-0000E7870000}"/>
    <cellStyle name="Normal 3 2 2 3 2 2 10 2 2" xfId="58465" xr:uid="{00000000-0005-0000-0000-0000E8870000}"/>
    <cellStyle name="Normal 3 2 2 3 2 2 10 3" xfId="45868" xr:uid="{00000000-0005-0000-0000-0000E9870000}"/>
    <cellStyle name="Normal 3 2 2 3 2 2 10 4" xfId="35854" xr:uid="{00000000-0005-0000-0000-0000EA870000}"/>
    <cellStyle name="Normal 3 2 2 3 2 2 11" xfId="15104" xr:uid="{00000000-0005-0000-0000-0000EB870000}"/>
    <cellStyle name="Normal 3 2 2 3 2 2 11 2" xfId="50320" xr:uid="{00000000-0005-0000-0000-0000EC870000}"/>
    <cellStyle name="Normal 3 2 2 3 2 2 11 3" xfId="27709" xr:uid="{00000000-0005-0000-0000-0000ED870000}"/>
    <cellStyle name="Normal 3 2 2 3 2 2 12" xfId="12517" xr:uid="{00000000-0005-0000-0000-0000EE870000}"/>
    <cellStyle name="Normal 3 2 2 3 2 2 12 2" xfId="47735" xr:uid="{00000000-0005-0000-0000-0000EF870000}"/>
    <cellStyle name="Normal 3 2 2 3 2 2 13" xfId="37723" xr:uid="{00000000-0005-0000-0000-0000F0870000}"/>
    <cellStyle name="Normal 3 2 2 3 2 2 14" xfId="25124" xr:uid="{00000000-0005-0000-0000-0000F1870000}"/>
    <cellStyle name="Normal 3 2 2 3 2 2 15" xfId="60337" xr:uid="{00000000-0005-0000-0000-0000F2870000}"/>
    <cellStyle name="Normal 3 2 2 3 2 2 2" xfId="3240" xr:uid="{00000000-0005-0000-0000-0000F3870000}"/>
    <cellStyle name="Normal 3 2 2 3 2 2 2 10" xfId="25608" xr:uid="{00000000-0005-0000-0000-0000F4870000}"/>
    <cellStyle name="Normal 3 2 2 3 2 2 2 11" xfId="61143" xr:uid="{00000000-0005-0000-0000-0000F5870000}"/>
    <cellStyle name="Normal 3 2 2 3 2 2 2 2" xfId="5040" xr:uid="{00000000-0005-0000-0000-0000F6870000}"/>
    <cellStyle name="Normal 3 2 2 3 2 2 2 2 2" xfId="17686" xr:uid="{00000000-0005-0000-0000-0000F7870000}"/>
    <cellStyle name="Normal 3 2 2 3 2 2 2 2 2 2" xfId="52902" xr:uid="{00000000-0005-0000-0000-0000F8870000}"/>
    <cellStyle name="Normal 3 2 2 3 2 2 2 2 2 3" xfId="30291" xr:uid="{00000000-0005-0000-0000-0000F9870000}"/>
    <cellStyle name="Normal 3 2 2 3 2 2 2 2 3" xfId="14132" xr:uid="{00000000-0005-0000-0000-0000FA870000}"/>
    <cellStyle name="Normal 3 2 2 3 2 2 2 2 3 2" xfId="49350" xr:uid="{00000000-0005-0000-0000-0000FB870000}"/>
    <cellStyle name="Normal 3 2 2 3 2 2 2 2 4" xfId="40305" xr:uid="{00000000-0005-0000-0000-0000FC870000}"/>
    <cellStyle name="Normal 3 2 2 3 2 2 2 2 5" xfId="26739" xr:uid="{00000000-0005-0000-0000-0000FD870000}"/>
    <cellStyle name="Normal 3 2 2 3 2 2 2 3" xfId="6510" xr:uid="{00000000-0005-0000-0000-0000FE870000}"/>
    <cellStyle name="Normal 3 2 2 3 2 2 2 3 2" xfId="19140" xr:uid="{00000000-0005-0000-0000-0000FF870000}"/>
    <cellStyle name="Normal 3 2 2 3 2 2 2 3 2 2" xfId="54356" xr:uid="{00000000-0005-0000-0000-000000880000}"/>
    <cellStyle name="Normal 3 2 2 3 2 2 2 3 3" xfId="41759" xr:uid="{00000000-0005-0000-0000-000001880000}"/>
    <cellStyle name="Normal 3 2 2 3 2 2 2 3 4" xfId="31745" xr:uid="{00000000-0005-0000-0000-000002880000}"/>
    <cellStyle name="Normal 3 2 2 3 2 2 2 4" xfId="7969" xr:uid="{00000000-0005-0000-0000-000003880000}"/>
    <cellStyle name="Normal 3 2 2 3 2 2 2 4 2" xfId="20594" xr:uid="{00000000-0005-0000-0000-000004880000}"/>
    <cellStyle name="Normal 3 2 2 3 2 2 2 4 2 2" xfId="55810" xr:uid="{00000000-0005-0000-0000-000005880000}"/>
    <cellStyle name="Normal 3 2 2 3 2 2 2 4 3" xfId="43213" xr:uid="{00000000-0005-0000-0000-000006880000}"/>
    <cellStyle name="Normal 3 2 2 3 2 2 2 4 4" xfId="33199" xr:uid="{00000000-0005-0000-0000-000007880000}"/>
    <cellStyle name="Normal 3 2 2 3 2 2 2 5" xfId="9750" xr:uid="{00000000-0005-0000-0000-000008880000}"/>
    <cellStyle name="Normal 3 2 2 3 2 2 2 5 2" xfId="22370" xr:uid="{00000000-0005-0000-0000-000009880000}"/>
    <cellStyle name="Normal 3 2 2 3 2 2 2 5 2 2" xfId="57586" xr:uid="{00000000-0005-0000-0000-00000A880000}"/>
    <cellStyle name="Normal 3 2 2 3 2 2 2 5 3" xfId="44989" xr:uid="{00000000-0005-0000-0000-00000B880000}"/>
    <cellStyle name="Normal 3 2 2 3 2 2 2 5 4" xfId="34975" xr:uid="{00000000-0005-0000-0000-00000C880000}"/>
    <cellStyle name="Normal 3 2 2 3 2 2 2 6" xfId="11543" xr:uid="{00000000-0005-0000-0000-00000D880000}"/>
    <cellStyle name="Normal 3 2 2 3 2 2 2 6 2" xfId="24146" xr:uid="{00000000-0005-0000-0000-00000E880000}"/>
    <cellStyle name="Normal 3 2 2 3 2 2 2 6 2 2" xfId="59362" xr:uid="{00000000-0005-0000-0000-00000F880000}"/>
    <cellStyle name="Normal 3 2 2 3 2 2 2 6 3" xfId="46765" xr:uid="{00000000-0005-0000-0000-000010880000}"/>
    <cellStyle name="Normal 3 2 2 3 2 2 2 6 4" xfId="36751" xr:uid="{00000000-0005-0000-0000-000011880000}"/>
    <cellStyle name="Normal 3 2 2 3 2 2 2 7" xfId="15910" xr:uid="{00000000-0005-0000-0000-000012880000}"/>
    <cellStyle name="Normal 3 2 2 3 2 2 2 7 2" xfId="51126" xr:uid="{00000000-0005-0000-0000-000013880000}"/>
    <cellStyle name="Normal 3 2 2 3 2 2 2 7 3" xfId="28515" xr:uid="{00000000-0005-0000-0000-000014880000}"/>
    <cellStyle name="Normal 3 2 2 3 2 2 2 8" xfId="13001" xr:uid="{00000000-0005-0000-0000-000015880000}"/>
    <cellStyle name="Normal 3 2 2 3 2 2 2 8 2" xfId="48219" xr:uid="{00000000-0005-0000-0000-000016880000}"/>
    <cellStyle name="Normal 3 2 2 3 2 2 2 9" xfId="38529" xr:uid="{00000000-0005-0000-0000-000017880000}"/>
    <cellStyle name="Normal 3 2 2 3 2 2 3" xfId="3569" xr:uid="{00000000-0005-0000-0000-000018880000}"/>
    <cellStyle name="Normal 3 2 2 3 2 2 3 10" xfId="27064" xr:uid="{00000000-0005-0000-0000-000019880000}"/>
    <cellStyle name="Normal 3 2 2 3 2 2 3 11" xfId="61468" xr:uid="{00000000-0005-0000-0000-00001A880000}"/>
    <cellStyle name="Normal 3 2 2 3 2 2 3 2" xfId="5365" xr:uid="{00000000-0005-0000-0000-00001B880000}"/>
    <cellStyle name="Normal 3 2 2 3 2 2 3 2 2" xfId="18011" xr:uid="{00000000-0005-0000-0000-00001C880000}"/>
    <cellStyle name="Normal 3 2 2 3 2 2 3 2 2 2" xfId="53227" xr:uid="{00000000-0005-0000-0000-00001D880000}"/>
    <cellStyle name="Normal 3 2 2 3 2 2 3 2 3" xfId="40630" xr:uid="{00000000-0005-0000-0000-00001E880000}"/>
    <cellStyle name="Normal 3 2 2 3 2 2 3 2 4" xfId="30616" xr:uid="{00000000-0005-0000-0000-00001F880000}"/>
    <cellStyle name="Normal 3 2 2 3 2 2 3 3" xfId="6835" xr:uid="{00000000-0005-0000-0000-000020880000}"/>
    <cellStyle name="Normal 3 2 2 3 2 2 3 3 2" xfId="19465" xr:uid="{00000000-0005-0000-0000-000021880000}"/>
    <cellStyle name="Normal 3 2 2 3 2 2 3 3 2 2" xfId="54681" xr:uid="{00000000-0005-0000-0000-000022880000}"/>
    <cellStyle name="Normal 3 2 2 3 2 2 3 3 3" xfId="42084" xr:uid="{00000000-0005-0000-0000-000023880000}"/>
    <cellStyle name="Normal 3 2 2 3 2 2 3 3 4" xfId="32070" xr:uid="{00000000-0005-0000-0000-000024880000}"/>
    <cellStyle name="Normal 3 2 2 3 2 2 3 4" xfId="8294" xr:uid="{00000000-0005-0000-0000-000025880000}"/>
    <cellStyle name="Normal 3 2 2 3 2 2 3 4 2" xfId="20919" xr:uid="{00000000-0005-0000-0000-000026880000}"/>
    <cellStyle name="Normal 3 2 2 3 2 2 3 4 2 2" xfId="56135" xr:uid="{00000000-0005-0000-0000-000027880000}"/>
    <cellStyle name="Normal 3 2 2 3 2 2 3 4 3" xfId="43538" xr:uid="{00000000-0005-0000-0000-000028880000}"/>
    <cellStyle name="Normal 3 2 2 3 2 2 3 4 4" xfId="33524" xr:uid="{00000000-0005-0000-0000-000029880000}"/>
    <cellStyle name="Normal 3 2 2 3 2 2 3 5" xfId="10075" xr:uid="{00000000-0005-0000-0000-00002A880000}"/>
    <cellStyle name="Normal 3 2 2 3 2 2 3 5 2" xfId="22695" xr:uid="{00000000-0005-0000-0000-00002B880000}"/>
    <cellStyle name="Normal 3 2 2 3 2 2 3 5 2 2" xfId="57911" xr:uid="{00000000-0005-0000-0000-00002C880000}"/>
    <cellStyle name="Normal 3 2 2 3 2 2 3 5 3" xfId="45314" xr:uid="{00000000-0005-0000-0000-00002D880000}"/>
    <cellStyle name="Normal 3 2 2 3 2 2 3 5 4" xfId="35300" xr:uid="{00000000-0005-0000-0000-00002E880000}"/>
    <cellStyle name="Normal 3 2 2 3 2 2 3 6" xfId="11868" xr:uid="{00000000-0005-0000-0000-00002F880000}"/>
    <cellStyle name="Normal 3 2 2 3 2 2 3 6 2" xfId="24471" xr:uid="{00000000-0005-0000-0000-000030880000}"/>
    <cellStyle name="Normal 3 2 2 3 2 2 3 6 2 2" xfId="59687" xr:uid="{00000000-0005-0000-0000-000031880000}"/>
    <cellStyle name="Normal 3 2 2 3 2 2 3 6 3" xfId="47090" xr:uid="{00000000-0005-0000-0000-000032880000}"/>
    <cellStyle name="Normal 3 2 2 3 2 2 3 6 4" xfId="37076" xr:uid="{00000000-0005-0000-0000-000033880000}"/>
    <cellStyle name="Normal 3 2 2 3 2 2 3 7" xfId="16235" xr:uid="{00000000-0005-0000-0000-000034880000}"/>
    <cellStyle name="Normal 3 2 2 3 2 2 3 7 2" xfId="51451" xr:uid="{00000000-0005-0000-0000-000035880000}"/>
    <cellStyle name="Normal 3 2 2 3 2 2 3 7 3" xfId="28840" xr:uid="{00000000-0005-0000-0000-000036880000}"/>
    <cellStyle name="Normal 3 2 2 3 2 2 3 8" xfId="14457" xr:uid="{00000000-0005-0000-0000-000037880000}"/>
    <cellStyle name="Normal 3 2 2 3 2 2 3 8 2" xfId="49675" xr:uid="{00000000-0005-0000-0000-000038880000}"/>
    <cellStyle name="Normal 3 2 2 3 2 2 3 9" xfId="38854" xr:uid="{00000000-0005-0000-0000-000039880000}"/>
    <cellStyle name="Normal 3 2 2 3 2 2 4" xfId="2731" xr:uid="{00000000-0005-0000-0000-00003A880000}"/>
    <cellStyle name="Normal 3 2 2 3 2 2 4 10" xfId="26255" xr:uid="{00000000-0005-0000-0000-00003B880000}"/>
    <cellStyle name="Normal 3 2 2 3 2 2 4 11" xfId="60659" xr:uid="{00000000-0005-0000-0000-00003C880000}"/>
    <cellStyle name="Normal 3 2 2 3 2 2 4 2" xfId="4556" xr:uid="{00000000-0005-0000-0000-00003D880000}"/>
    <cellStyle name="Normal 3 2 2 3 2 2 4 2 2" xfId="17202" xr:uid="{00000000-0005-0000-0000-00003E880000}"/>
    <cellStyle name="Normal 3 2 2 3 2 2 4 2 2 2" xfId="52418" xr:uid="{00000000-0005-0000-0000-00003F880000}"/>
    <cellStyle name="Normal 3 2 2 3 2 2 4 2 3" xfId="39821" xr:uid="{00000000-0005-0000-0000-000040880000}"/>
    <cellStyle name="Normal 3 2 2 3 2 2 4 2 4" xfId="29807" xr:uid="{00000000-0005-0000-0000-000041880000}"/>
    <cellStyle name="Normal 3 2 2 3 2 2 4 3" xfId="6026" xr:uid="{00000000-0005-0000-0000-000042880000}"/>
    <cellStyle name="Normal 3 2 2 3 2 2 4 3 2" xfId="18656" xr:uid="{00000000-0005-0000-0000-000043880000}"/>
    <cellStyle name="Normal 3 2 2 3 2 2 4 3 2 2" xfId="53872" xr:uid="{00000000-0005-0000-0000-000044880000}"/>
    <cellStyle name="Normal 3 2 2 3 2 2 4 3 3" xfId="41275" xr:uid="{00000000-0005-0000-0000-000045880000}"/>
    <cellStyle name="Normal 3 2 2 3 2 2 4 3 4" xfId="31261" xr:uid="{00000000-0005-0000-0000-000046880000}"/>
    <cellStyle name="Normal 3 2 2 3 2 2 4 4" xfId="7485" xr:uid="{00000000-0005-0000-0000-000047880000}"/>
    <cellStyle name="Normal 3 2 2 3 2 2 4 4 2" xfId="20110" xr:uid="{00000000-0005-0000-0000-000048880000}"/>
    <cellStyle name="Normal 3 2 2 3 2 2 4 4 2 2" xfId="55326" xr:uid="{00000000-0005-0000-0000-000049880000}"/>
    <cellStyle name="Normal 3 2 2 3 2 2 4 4 3" xfId="42729" xr:uid="{00000000-0005-0000-0000-00004A880000}"/>
    <cellStyle name="Normal 3 2 2 3 2 2 4 4 4" xfId="32715" xr:uid="{00000000-0005-0000-0000-00004B880000}"/>
    <cellStyle name="Normal 3 2 2 3 2 2 4 5" xfId="9266" xr:uid="{00000000-0005-0000-0000-00004C880000}"/>
    <cellStyle name="Normal 3 2 2 3 2 2 4 5 2" xfId="21886" xr:uid="{00000000-0005-0000-0000-00004D880000}"/>
    <cellStyle name="Normal 3 2 2 3 2 2 4 5 2 2" xfId="57102" xr:uid="{00000000-0005-0000-0000-00004E880000}"/>
    <cellStyle name="Normal 3 2 2 3 2 2 4 5 3" xfId="44505" xr:uid="{00000000-0005-0000-0000-00004F880000}"/>
    <cellStyle name="Normal 3 2 2 3 2 2 4 5 4" xfId="34491" xr:uid="{00000000-0005-0000-0000-000050880000}"/>
    <cellStyle name="Normal 3 2 2 3 2 2 4 6" xfId="11059" xr:uid="{00000000-0005-0000-0000-000051880000}"/>
    <cellStyle name="Normal 3 2 2 3 2 2 4 6 2" xfId="23662" xr:uid="{00000000-0005-0000-0000-000052880000}"/>
    <cellStyle name="Normal 3 2 2 3 2 2 4 6 2 2" xfId="58878" xr:uid="{00000000-0005-0000-0000-000053880000}"/>
    <cellStyle name="Normal 3 2 2 3 2 2 4 6 3" xfId="46281" xr:uid="{00000000-0005-0000-0000-000054880000}"/>
    <cellStyle name="Normal 3 2 2 3 2 2 4 6 4" xfId="36267" xr:uid="{00000000-0005-0000-0000-000055880000}"/>
    <cellStyle name="Normal 3 2 2 3 2 2 4 7" xfId="15426" xr:uid="{00000000-0005-0000-0000-000056880000}"/>
    <cellStyle name="Normal 3 2 2 3 2 2 4 7 2" xfId="50642" xr:uid="{00000000-0005-0000-0000-000057880000}"/>
    <cellStyle name="Normal 3 2 2 3 2 2 4 7 3" xfId="28031" xr:uid="{00000000-0005-0000-0000-000058880000}"/>
    <cellStyle name="Normal 3 2 2 3 2 2 4 8" xfId="13648" xr:uid="{00000000-0005-0000-0000-000059880000}"/>
    <cellStyle name="Normal 3 2 2 3 2 2 4 8 2" xfId="48866" xr:uid="{00000000-0005-0000-0000-00005A880000}"/>
    <cellStyle name="Normal 3 2 2 3 2 2 4 9" xfId="38045" xr:uid="{00000000-0005-0000-0000-00005B880000}"/>
    <cellStyle name="Normal 3 2 2 3 2 2 5" xfId="3894" xr:uid="{00000000-0005-0000-0000-00005C880000}"/>
    <cellStyle name="Normal 3 2 2 3 2 2 5 2" xfId="8617" xr:uid="{00000000-0005-0000-0000-00005D880000}"/>
    <cellStyle name="Normal 3 2 2 3 2 2 5 2 2" xfId="21242" xr:uid="{00000000-0005-0000-0000-00005E880000}"/>
    <cellStyle name="Normal 3 2 2 3 2 2 5 2 2 2" xfId="56458" xr:uid="{00000000-0005-0000-0000-00005F880000}"/>
    <cellStyle name="Normal 3 2 2 3 2 2 5 2 3" xfId="43861" xr:uid="{00000000-0005-0000-0000-000060880000}"/>
    <cellStyle name="Normal 3 2 2 3 2 2 5 2 4" xfId="33847" xr:uid="{00000000-0005-0000-0000-000061880000}"/>
    <cellStyle name="Normal 3 2 2 3 2 2 5 3" xfId="10398" xr:uid="{00000000-0005-0000-0000-000062880000}"/>
    <cellStyle name="Normal 3 2 2 3 2 2 5 3 2" xfId="23018" xr:uid="{00000000-0005-0000-0000-000063880000}"/>
    <cellStyle name="Normal 3 2 2 3 2 2 5 3 2 2" xfId="58234" xr:uid="{00000000-0005-0000-0000-000064880000}"/>
    <cellStyle name="Normal 3 2 2 3 2 2 5 3 3" xfId="45637" xr:uid="{00000000-0005-0000-0000-000065880000}"/>
    <cellStyle name="Normal 3 2 2 3 2 2 5 3 4" xfId="35623" xr:uid="{00000000-0005-0000-0000-000066880000}"/>
    <cellStyle name="Normal 3 2 2 3 2 2 5 4" xfId="12193" xr:uid="{00000000-0005-0000-0000-000067880000}"/>
    <cellStyle name="Normal 3 2 2 3 2 2 5 4 2" xfId="24794" xr:uid="{00000000-0005-0000-0000-000068880000}"/>
    <cellStyle name="Normal 3 2 2 3 2 2 5 4 2 2" xfId="60010" xr:uid="{00000000-0005-0000-0000-000069880000}"/>
    <cellStyle name="Normal 3 2 2 3 2 2 5 4 3" xfId="47413" xr:uid="{00000000-0005-0000-0000-00006A880000}"/>
    <cellStyle name="Normal 3 2 2 3 2 2 5 4 4" xfId="37399" xr:uid="{00000000-0005-0000-0000-00006B880000}"/>
    <cellStyle name="Normal 3 2 2 3 2 2 5 5" xfId="16558" xr:uid="{00000000-0005-0000-0000-00006C880000}"/>
    <cellStyle name="Normal 3 2 2 3 2 2 5 5 2" xfId="51774" xr:uid="{00000000-0005-0000-0000-00006D880000}"/>
    <cellStyle name="Normal 3 2 2 3 2 2 5 5 3" xfId="29163" xr:uid="{00000000-0005-0000-0000-00006E880000}"/>
    <cellStyle name="Normal 3 2 2 3 2 2 5 6" xfId="14780" xr:uid="{00000000-0005-0000-0000-00006F880000}"/>
    <cellStyle name="Normal 3 2 2 3 2 2 5 6 2" xfId="49998" xr:uid="{00000000-0005-0000-0000-000070880000}"/>
    <cellStyle name="Normal 3 2 2 3 2 2 5 7" xfId="39177" xr:uid="{00000000-0005-0000-0000-000071880000}"/>
    <cellStyle name="Normal 3 2 2 3 2 2 5 8" xfId="27387" xr:uid="{00000000-0005-0000-0000-000072880000}"/>
    <cellStyle name="Normal 3 2 2 3 2 2 6" xfId="4234" xr:uid="{00000000-0005-0000-0000-000073880000}"/>
    <cellStyle name="Normal 3 2 2 3 2 2 6 2" xfId="16880" xr:uid="{00000000-0005-0000-0000-000074880000}"/>
    <cellStyle name="Normal 3 2 2 3 2 2 6 2 2" xfId="52096" xr:uid="{00000000-0005-0000-0000-000075880000}"/>
    <cellStyle name="Normal 3 2 2 3 2 2 6 2 3" xfId="29485" xr:uid="{00000000-0005-0000-0000-000076880000}"/>
    <cellStyle name="Normal 3 2 2 3 2 2 6 3" xfId="13326" xr:uid="{00000000-0005-0000-0000-000077880000}"/>
    <cellStyle name="Normal 3 2 2 3 2 2 6 3 2" xfId="48544" xr:uid="{00000000-0005-0000-0000-000078880000}"/>
    <cellStyle name="Normal 3 2 2 3 2 2 6 4" xfId="39499" xr:uid="{00000000-0005-0000-0000-000079880000}"/>
    <cellStyle name="Normal 3 2 2 3 2 2 6 5" xfId="25933" xr:uid="{00000000-0005-0000-0000-00007A880000}"/>
    <cellStyle name="Normal 3 2 2 3 2 2 7" xfId="5704" xr:uid="{00000000-0005-0000-0000-00007B880000}"/>
    <cellStyle name="Normal 3 2 2 3 2 2 7 2" xfId="18334" xr:uid="{00000000-0005-0000-0000-00007C880000}"/>
    <cellStyle name="Normal 3 2 2 3 2 2 7 2 2" xfId="53550" xr:uid="{00000000-0005-0000-0000-00007D880000}"/>
    <cellStyle name="Normal 3 2 2 3 2 2 7 3" xfId="40953" xr:uid="{00000000-0005-0000-0000-00007E880000}"/>
    <cellStyle name="Normal 3 2 2 3 2 2 7 4" xfId="30939" xr:uid="{00000000-0005-0000-0000-00007F880000}"/>
    <cellStyle name="Normal 3 2 2 3 2 2 8" xfId="7163" xr:uid="{00000000-0005-0000-0000-000080880000}"/>
    <cellStyle name="Normal 3 2 2 3 2 2 8 2" xfId="19788" xr:uid="{00000000-0005-0000-0000-000081880000}"/>
    <cellStyle name="Normal 3 2 2 3 2 2 8 2 2" xfId="55004" xr:uid="{00000000-0005-0000-0000-000082880000}"/>
    <cellStyle name="Normal 3 2 2 3 2 2 8 3" xfId="42407" xr:uid="{00000000-0005-0000-0000-000083880000}"/>
    <cellStyle name="Normal 3 2 2 3 2 2 8 4" xfId="32393" xr:uid="{00000000-0005-0000-0000-000084880000}"/>
    <cellStyle name="Normal 3 2 2 3 2 2 9" xfId="8944" xr:uid="{00000000-0005-0000-0000-000085880000}"/>
    <cellStyle name="Normal 3 2 2 3 2 2 9 2" xfId="21564" xr:uid="{00000000-0005-0000-0000-000086880000}"/>
    <cellStyle name="Normal 3 2 2 3 2 2 9 2 2" xfId="56780" xr:uid="{00000000-0005-0000-0000-000087880000}"/>
    <cellStyle name="Normal 3 2 2 3 2 2 9 3" xfId="44183" xr:uid="{00000000-0005-0000-0000-000088880000}"/>
    <cellStyle name="Normal 3 2 2 3 2 2 9 4" xfId="34169" xr:uid="{00000000-0005-0000-0000-000089880000}"/>
    <cellStyle name="Normal 3 2 2 3 2 3" xfId="3080" xr:uid="{00000000-0005-0000-0000-00008A880000}"/>
    <cellStyle name="Normal 3 2 2 3 2 3 10" xfId="25451" xr:uid="{00000000-0005-0000-0000-00008B880000}"/>
    <cellStyle name="Normal 3 2 2 3 2 3 11" xfId="60986" xr:uid="{00000000-0005-0000-0000-00008C880000}"/>
    <cellStyle name="Normal 3 2 2 3 2 3 2" xfId="4883" xr:uid="{00000000-0005-0000-0000-00008D880000}"/>
    <cellStyle name="Normal 3 2 2 3 2 3 2 2" xfId="17529" xr:uid="{00000000-0005-0000-0000-00008E880000}"/>
    <cellStyle name="Normal 3 2 2 3 2 3 2 2 2" xfId="52745" xr:uid="{00000000-0005-0000-0000-00008F880000}"/>
    <cellStyle name="Normal 3 2 2 3 2 3 2 2 3" xfId="30134" xr:uid="{00000000-0005-0000-0000-000090880000}"/>
    <cellStyle name="Normal 3 2 2 3 2 3 2 3" xfId="13975" xr:uid="{00000000-0005-0000-0000-000091880000}"/>
    <cellStyle name="Normal 3 2 2 3 2 3 2 3 2" xfId="49193" xr:uid="{00000000-0005-0000-0000-000092880000}"/>
    <cellStyle name="Normal 3 2 2 3 2 3 2 4" xfId="40148" xr:uid="{00000000-0005-0000-0000-000093880000}"/>
    <cellStyle name="Normal 3 2 2 3 2 3 2 5" xfId="26582" xr:uid="{00000000-0005-0000-0000-000094880000}"/>
    <cellStyle name="Normal 3 2 2 3 2 3 3" xfId="6353" xr:uid="{00000000-0005-0000-0000-000095880000}"/>
    <cellStyle name="Normal 3 2 2 3 2 3 3 2" xfId="18983" xr:uid="{00000000-0005-0000-0000-000096880000}"/>
    <cellStyle name="Normal 3 2 2 3 2 3 3 2 2" xfId="54199" xr:uid="{00000000-0005-0000-0000-000097880000}"/>
    <cellStyle name="Normal 3 2 2 3 2 3 3 3" xfId="41602" xr:uid="{00000000-0005-0000-0000-000098880000}"/>
    <cellStyle name="Normal 3 2 2 3 2 3 3 4" xfId="31588" xr:uid="{00000000-0005-0000-0000-000099880000}"/>
    <cellStyle name="Normal 3 2 2 3 2 3 4" xfId="7812" xr:uid="{00000000-0005-0000-0000-00009A880000}"/>
    <cellStyle name="Normal 3 2 2 3 2 3 4 2" xfId="20437" xr:uid="{00000000-0005-0000-0000-00009B880000}"/>
    <cellStyle name="Normal 3 2 2 3 2 3 4 2 2" xfId="55653" xr:uid="{00000000-0005-0000-0000-00009C880000}"/>
    <cellStyle name="Normal 3 2 2 3 2 3 4 3" xfId="43056" xr:uid="{00000000-0005-0000-0000-00009D880000}"/>
    <cellStyle name="Normal 3 2 2 3 2 3 4 4" xfId="33042" xr:uid="{00000000-0005-0000-0000-00009E880000}"/>
    <cellStyle name="Normal 3 2 2 3 2 3 5" xfId="9593" xr:uid="{00000000-0005-0000-0000-00009F880000}"/>
    <cellStyle name="Normal 3 2 2 3 2 3 5 2" xfId="22213" xr:uid="{00000000-0005-0000-0000-0000A0880000}"/>
    <cellStyle name="Normal 3 2 2 3 2 3 5 2 2" xfId="57429" xr:uid="{00000000-0005-0000-0000-0000A1880000}"/>
    <cellStyle name="Normal 3 2 2 3 2 3 5 3" xfId="44832" xr:uid="{00000000-0005-0000-0000-0000A2880000}"/>
    <cellStyle name="Normal 3 2 2 3 2 3 5 4" xfId="34818" xr:uid="{00000000-0005-0000-0000-0000A3880000}"/>
    <cellStyle name="Normal 3 2 2 3 2 3 6" xfId="11386" xr:uid="{00000000-0005-0000-0000-0000A4880000}"/>
    <cellStyle name="Normal 3 2 2 3 2 3 6 2" xfId="23989" xr:uid="{00000000-0005-0000-0000-0000A5880000}"/>
    <cellStyle name="Normal 3 2 2 3 2 3 6 2 2" xfId="59205" xr:uid="{00000000-0005-0000-0000-0000A6880000}"/>
    <cellStyle name="Normal 3 2 2 3 2 3 6 3" xfId="46608" xr:uid="{00000000-0005-0000-0000-0000A7880000}"/>
    <cellStyle name="Normal 3 2 2 3 2 3 6 4" xfId="36594" xr:uid="{00000000-0005-0000-0000-0000A8880000}"/>
    <cellStyle name="Normal 3 2 2 3 2 3 7" xfId="15753" xr:uid="{00000000-0005-0000-0000-0000A9880000}"/>
    <cellStyle name="Normal 3 2 2 3 2 3 7 2" xfId="50969" xr:uid="{00000000-0005-0000-0000-0000AA880000}"/>
    <cellStyle name="Normal 3 2 2 3 2 3 7 3" xfId="28358" xr:uid="{00000000-0005-0000-0000-0000AB880000}"/>
    <cellStyle name="Normal 3 2 2 3 2 3 8" xfId="12844" xr:uid="{00000000-0005-0000-0000-0000AC880000}"/>
    <cellStyle name="Normal 3 2 2 3 2 3 8 2" xfId="48062" xr:uid="{00000000-0005-0000-0000-0000AD880000}"/>
    <cellStyle name="Normal 3 2 2 3 2 3 9" xfId="38372" xr:uid="{00000000-0005-0000-0000-0000AE880000}"/>
    <cellStyle name="Normal 3 2 2 3 2 4" xfId="2907" xr:uid="{00000000-0005-0000-0000-0000AF880000}"/>
    <cellStyle name="Normal 3 2 2 3 2 4 10" xfId="25292" xr:uid="{00000000-0005-0000-0000-0000B0880000}"/>
    <cellStyle name="Normal 3 2 2 3 2 4 11" xfId="60827" xr:uid="{00000000-0005-0000-0000-0000B1880000}"/>
    <cellStyle name="Normal 3 2 2 3 2 4 2" xfId="4724" xr:uid="{00000000-0005-0000-0000-0000B2880000}"/>
    <cellStyle name="Normal 3 2 2 3 2 4 2 2" xfId="17370" xr:uid="{00000000-0005-0000-0000-0000B3880000}"/>
    <cellStyle name="Normal 3 2 2 3 2 4 2 2 2" xfId="52586" xr:uid="{00000000-0005-0000-0000-0000B4880000}"/>
    <cellStyle name="Normal 3 2 2 3 2 4 2 2 3" xfId="29975" xr:uid="{00000000-0005-0000-0000-0000B5880000}"/>
    <cellStyle name="Normal 3 2 2 3 2 4 2 3" xfId="13816" xr:uid="{00000000-0005-0000-0000-0000B6880000}"/>
    <cellStyle name="Normal 3 2 2 3 2 4 2 3 2" xfId="49034" xr:uid="{00000000-0005-0000-0000-0000B7880000}"/>
    <cellStyle name="Normal 3 2 2 3 2 4 2 4" xfId="39989" xr:uid="{00000000-0005-0000-0000-0000B8880000}"/>
    <cellStyle name="Normal 3 2 2 3 2 4 2 5" xfId="26423" xr:uid="{00000000-0005-0000-0000-0000B9880000}"/>
    <cellStyle name="Normal 3 2 2 3 2 4 3" xfId="6194" xr:uid="{00000000-0005-0000-0000-0000BA880000}"/>
    <cellStyle name="Normal 3 2 2 3 2 4 3 2" xfId="18824" xr:uid="{00000000-0005-0000-0000-0000BB880000}"/>
    <cellStyle name="Normal 3 2 2 3 2 4 3 2 2" xfId="54040" xr:uid="{00000000-0005-0000-0000-0000BC880000}"/>
    <cellStyle name="Normal 3 2 2 3 2 4 3 3" xfId="41443" xr:uid="{00000000-0005-0000-0000-0000BD880000}"/>
    <cellStyle name="Normal 3 2 2 3 2 4 3 4" xfId="31429" xr:uid="{00000000-0005-0000-0000-0000BE880000}"/>
    <cellStyle name="Normal 3 2 2 3 2 4 4" xfId="7653" xr:uid="{00000000-0005-0000-0000-0000BF880000}"/>
    <cellStyle name="Normal 3 2 2 3 2 4 4 2" xfId="20278" xr:uid="{00000000-0005-0000-0000-0000C0880000}"/>
    <cellStyle name="Normal 3 2 2 3 2 4 4 2 2" xfId="55494" xr:uid="{00000000-0005-0000-0000-0000C1880000}"/>
    <cellStyle name="Normal 3 2 2 3 2 4 4 3" xfId="42897" xr:uid="{00000000-0005-0000-0000-0000C2880000}"/>
    <cellStyle name="Normal 3 2 2 3 2 4 4 4" xfId="32883" xr:uid="{00000000-0005-0000-0000-0000C3880000}"/>
    <cellStyle name="Normal 3 2 2 3 2 4 5" xfId="9434" xr:uid="{00000000-0005-0000-0000-0000C4880000}"/>
    <cellStyle name="Normal 3 2 2 3 2 4 5 2" xfId="22054" xr:uid="{00000000-0005-0000-0000-0000C5880000}"/>
    <cellStyle name="Normal 3 2 2 3 2 4 5 2 2" xfId="57270" xr:uid="{00000000-0005-0000-0000-0000C6880000}"/>
    <cellStyle name="Normal 3 2 2 3 2 4 5 3" xfId="44673" xr:uid="{00000000-0005-0000-0000-0000C7880000}"/>
    <cellStyle name="Normal 3 2 2 3 2 4 5 4" xfId="34659" xr:uid="{00000000-0005-0000-0000-0000C8880000}"/>
    <cellStyle name="Normal 3 2 2 3 2 4 6" xfId="11227" xr:uid="{00000000-0005-0000-0000-0000C9880000}"/>
    <cellStyle name="Normal 3 2 2 3 2 4 6 2" xfId="23830" xr:uid="{00000000-0005-0000-0000-0000CA880000}"/>
    <cellStyle name="Normal 3 2 2 3 2 4 6 2 2" xfId="59046" xr:uid="{00000000-0005-0000-0000-0000CB880000}"/>
    <cellStyle name="Normal 3 2 2 3 2 4 6 3" xfId="46449" xr:uid="{00000000-0005-0000-0000-0000CC880000}"/>
    <cellStyle name="Normal 3 2 2 3 2 4 6 4" xfId="36435" xr:uid="{00000000-0005-0000-0000-0000CD880000}"/>
    <cellStyle name="Normal 3 2 2 3 2 4 7" xfId="15594" xr:uid="{00000000-0005-0000-0000-0000CE880000}"/>
    <cellStyle name="Normal 3 2 2 3 2 4 7 2" xfId="50810" xr:uid="{00000000-0005-0000-0000-0000CF880000}"/>
    <cellStyle name="Normal 3 2 2 3 2 4 7 3" xfId="28199" xr:uid="{00000000-0005-0000-0000-0000D0880000}"/>
    <cellStyle name="Normal 3 2 2 3 2 4 8" xfId="12685" xr:uid="{00000000-0005-0000-0000-0000D1880000}"/>
    <cellStyle name="Normal 3 2 2 3 2 4 8 2" xfId="47903" xr:uid="{00000000-0005-0000-0000-0000D2880000}"/>
    <cellStyle name="Normal 3 2 2 3 2 4 9" xfId="38213" xr:uid="{00000000-0005-0000-0000-0000D3880000}"/>
    <cellStyle name="Normal 3 2 2 3 2 5" xfId="3415" xr:uid="{00000000-0005-0000-0000-0000D4880000}"/>
    <cellStyle name="Normal 3 2 2 3 2 5 10" xfId="26910" xr:uid="{00000000-0005-0000-0000-0000D5880000}"/>
    <cellStyle name="Normal 3 2 2 3 2 5 11" xfId="61314" xr:uid="{00000000-0005-0000-0000-0000D6880000}"/>
    <cellStyle name="Normal 3 2 2 3 2 5 2" xfId="5211" xr:uid="{00000000-0005-0000-0000-0000D7880000}"/>
    <cellStyle name="Normal 3 2 2 3 2 5 2 2" xfId="17857" xr:uid="{00000000-0005-0000-0000-0000D8880000}"/>
    <cellStyle name="Normal 3 2 2 3 2 5 2 2 2" xfId="53073" xr:uid="{00000000-0005-0000-0000-0000D9880000}"/>
    <cellStyle name="Normal 3 2 2 3 2 5 2 3" xfId="40476" xr:uid="{00000000-0005-0000-0000-0000DA880000}"/>
    <cellStyle name="Normal 3 2 2 3 2 5 2 4" xfId="30462" xr:uid="{00000000-0005-0000-0000-0000DB880000}"/>
    <cellStyle name="Normal 3 2 2 3 2 5 3" xfId="6681" xr:uid="{00000000-0005-0000-0000-0000DC880000}"/>
    <cellStyle name="Normal 3 2 2 3 2 5 3 2" xfId="19311" xr:uid="{00000000-0005-0000-0000-0000DD880000}"/>
    <cellStyle name="Normal 3 2 2 3 2 5 3 2 2" xfId="54527" xr:uid="{00000000-0005-0000-0000-0000DE880000}"/>
    <cellStyle name="Normal 3 2 2 3 2 5 3 3" xfId="41930" xr:uid="{00000000-0005-0000-0000-0000DF880000}"/>
    <cellStyle name="Normal 3 2 2 3 2 5 3 4" xfId="31916" xr:uid="{00000000-0005-0000-0000-0000E0880000}"/>
    <cellStyle name="Normal 3 2 2 3 2 5 4" xfId="8140" xr:uid="{00000000-0005-0000-0000-0000E1880000}"/>
    <cellStyle name="Normal 3 2 2 3 2 5 4 2" xfId="20765" xr:uid="{00000000-0005-0000-0000-0000E2880000}"/>
    <cellStyle name="Normal 3 2 2 3 2 5 4 2 2" xfId="55981" xr:uid="{00000000-0005-0000-0000-0000E3880000}"/>
    <cellStyle name="Normal 3 2 2 3 2 5 4 3" xfId="43384" xr:uid="{00000000-0005-0000-0000-0000E4880000}"/>
    <cellStyle name="Normal 3 2 2 3 2 5 4 4" xfId="33370" xr:uid="{00000000-0005-0000-0000-0000E5880000}"/>
    <cellStyle name="Normal 3 2 2 3 2 5 5" xfId="9921" xr:uid="{00000000-0005-0000-0000-0000E6880000}"/>
    <cellStyle name="Normal 3 2 2 3 2 5 5 2" xfId="22541" xr:uid="{00000000-0005-0000-0000-0000E7880000}"/>
    <cellStyle name="Normal 3 2 2 3 2 5 5 2 2" xfId="57757" xr:uid="{00000000-0005-0000-0000-0000E8880000}"/>
    <cellStyle name="Normal 3 2 2 3 2 5 5 3" xfId="45160" xr:uid="{00000000-0005-0000-0000-0000E9880000}"/>
    <cellStyle name="Normal 3 2 2 3 2 5 5 4" xfId="35146" xr:uid="{00000000-0005-0000-0000-0000EA880000}"/>
    <cellStyle name="Normal 3 2 2 3 2 5 6" xfId="11714" xr:uid="{00000000-0005-0000-0000-0000EB880000}"/>
    <cellStyle name="Normal 3 2 2 3 2 5 6 2" xfId="24317" xr:uid="{00000000-0005-0000-0000-0000EC880000}"/>
    <cellStyle name="Normal 3 2 2 3 2 5 6 2 2" xfId="59533" xr:uid="{00000000-0005-0000-0000-0000ED880000}"/>
    <cellStyle name="Normal 3 2 2 3 2 5 6 3" xfId="46936" xr:uid="{00000000-0005-0000-0000-0000EE880000}"/>
    <cellStyle name="Normal 3 2 2 3 2 5 6 4" xfId="36922" xr:uid="{00000000-0005-0000-0000-0000EF880000}"/>
    <cellStyle name="Normal 3 2 2 3 2 5 7" xfId="16081" xr:uid="{00000000-0005-0000-0000-0000F0880000}"/>
    <cellStyle name="Normal 3 2 2 3 2 5 7 2" xfId="51297" xr:uid="{00000000-0005-0000-0000-0000F1880000}"/>
    <cellStyle name="Normal 3 2 2 3 2 5 7 3" xfId="28686" xr:uid="{00000000-0005-0000-0000-0000F2880000}"/>
    <cellStyle name="Normal 3 2 2 3 2 5 8" xfId="14303" xr:uid="{00000000-0005-0000-0000-0000F3880000}"/>
    <cellStyle name="Normal 3 2 2 3 2 5 8 2" xfId="49521" xr:uid="{00000000-0005-0000-0000-0000F4880000}"/>
    <cellStyle name="Normal 3 2 2 3 2 5 9" xfId="38700" xr:uid="{00000000-0005-0000-0000-0000F5880000}"/>
    <cellStyle name="Normal 3 2 2 3 2 6" xfId="2576" xr:uid="{00000000-0005-0000-0000-0000F6880000}"/>
    <cellStyle name="Normal 3 2 2 3 2 6 10" xfId="26101" xr:uid="{00000000-0005-0000-0000-0000F7880000}"/>
    <cellStyle name="Normal 3 2 2 3 2 6 11" xfId="60505" xr:uid="{00000000-0005-0000-0000-0000F8880000}"/>
    <cellStyle name="Normal 3 2 2 3 2 6 2" xfId="4402" xr:uid="{00000000-0005-0000-0000-0000F9880000}"/>
    <cellStyle name="Normal 3 2 2 3 2 6 2 2" xfId="17048" xr:uid="{00000000-0005-0000-0000-0000FA880000}"/>
    <cellStyle name="Normal 3 2 2 3 2 6 2 2 2" xfId="52264" xr:uid="{00000000-0005-0000-0000-0000FB880000}"/>
    <cellStyle name="Normal 3 2 2 3 2 6 2 3" xfId="39667" xr:uid="{00000000-0005-0000-0000-0000FC880000}"/>
    <cellStyle name="Normal 3 2 2 3 2 6 2 4" xfId="29653" xr:uid="{00000000-0005-0000-0000-0000FD880000}"/>
    <cellStyle name="Normal 3 2 2 3 2 6 3" xfId="5872" xr:uid="{00000000-0005-0000-0000-0000FE880000}"/>
    <cellStyle name="Normal 3 2 2 3 2 6 3 2" xfId="18502" xr:uid="{00000000-0005-0000-0000-0000FF880000}"/>
    <cellStyle name="Normal 3 2 2 3 2 6 3 2 2" xfId="53718" xr:uid="{00000000-0005-0000-0000-000000890000}"/>
    <cellStyle name="Normal 3 2 2 3 2 6 3 3" xfId="41121" xr:uid="{00000000-0005-0000-0000-000001890000}"/>
    <cellStyle name="Normal 3 2 2 3 2 6 3 4" xfId="31107" xr:uid="{00000000-0005-0000-0000-000002890000}"/>
    <cellStyle name="Normal 3 2 2 3 2 6 4" xfId="7331" xr:uid="{00000000-0005-0000-0000-000003890000}"/>
    <cellStyle name="Normal 3 2 2 3 2 6 4 2" xfId="19956" xr:uid="{00000000-0005-0000-0000-000004890000}"/>
    <cellStyle name="Normal 3 2 2 3 2 6 4 2 2" xfId="55172" xr:uid="{00000000-0005-0000-0000-000005890000}"/>
    <cellStyle name="Normal 3 2 2 3 2 6 4 3" xfId="42575" xr:uid="{00000000-0005-0000-0000-000006890000}"/>
    <cellStyle name="Normal 3 2 2 3 2 6 4 4" xfId="32561" xr:uid="{00000000-0005-0000-0000-000007890000}"/>
    <cellStyle name="Normal 3 2 2 3 2 6 5" xfId="9112" xr:uid="{00000000-0005-0000-0000-000008890000}"/>
    <cellStyle name="Normal 3 2 2 3 2 6 5 2" xfId="21732" xr:uid="{00000000-0005-0000-0000-000009890000}"/>
    <cellStyle name="Normal 3 2 2 3 2 6 5 2 2" xfId="56948" xr:uid="{00000000-0005-0000-0000-00000A890000}"/>
    <cellStyle name="Normal 3 2 2 3 2 6 5 3" xfId="44351" xr:uid="{00000000-0005-0000-0000-00000B890000}"/>
    <cellStyle name="Normal 3 2 2 3 2 6 5 4" xfId="34337" xr:uid="{00000000-0005-0000-0000-00000C890000}"/>
    <cellStyle name="Normal 3 2 2 3 2 6 6" xfId="10905" xr:uid="{00000000-0005-0000-0000-00000D890000}"/>
    <cellStyle name="Normal 3 2 2 3 2 6 6 2" xfId="23508" xr:uid="{00000000-0005-0000-0000-00000E890000}"/>
    <cellStyle name="Normal 3 2 2 3 2 6 6 2 2" xfId="58724" xr:uid="{00000000-0005-0000-0000-00000F890000}"/>
    <cellStyle name="Normal 3 2 2 3 2 6 6 3" xfId="46127" xr:uid="{00000000-0005-0000-0000-000010890000}"/>
    <cellStyle name="Normal 3 2 2 3 2 6 6 4" xfId="36113" xr:uid="{00000000-0005-0000-0000-000011890000}"/>
    <cellStyle name="Normal 3 2 2 3 2 6 7" xfId="15272" xr:uid="{00000000-0005-0000-0000-000012890000}"/>
    <cellStyle name="Normal 3 2 2 3 2 6 7 2" xfId="50488" xr:uid="{00000000-0005-0000-0000-000013890000}"/>
    <cellStyle name="Normal 3 2 2 3 2 6 7 3" xfId="27877" xr:uid="{00000000-0005-0000-0000-000014890000}"/>
    <cellStyle name="Normal 3 2 2 3 2 6 8" xfId="13494" xr:uid="{00000000-0005-0000-0000-000015890000}"/>
    <cellStyle name="Normal 3 2 2 3 2 6 8 2" xfId="48712" xr:uid="{00000000-0005-0000-0000-000016890000}"/>
    <cellStyle name="Normal 3 2 2 3 2 6 9" xfId="37891" xr:uid="{00000000-0005-0000-0000-000017890000}"/>
    <cellStyle name="Normal 3 2 2 3 2 7" xfId="3739" xr:uid="{00000000-0005-0000-0000-000018890000}"/>
    <cellStyle name="Normal 3 2 2 3 2 7 2" xfId="8463" xr:uid="{00000000-0005-0000-0000-000019890000}"/>
    <cellStyle name="Normal 3 2 2 3 2 7 2 2" xfId="21088" xr:uid="{00000000-0005-0000-0000-00001A890000}"/>
    <cellStyle name="Normal 3 2 2 3 2 7 2 2 2" xfId="56304" xr:uid="{00000000-0005-0000-0000-00001B890000}"/>
    <cellStyle name="Normal 3 2 2 3 2 7 2 3" xfId="43707" xr:uid="{00000000-0005-0000-0000-00001C890000}"/>
    <cellStyle name="Normal 3 2 2 3 2 7 2 4" xfId="33693" xr:uid="{00000000-0005-0000-0000-00001D890000}"/>
    <cellStyle name="Normal 3 2 2 3 2 7 3" xfId="10244" xr:uid="{00000000-0005-0000-0000-00001E890000}"/>
    <cellStyle name="Normal 3 2 2 3 2 7 3 2" xfId="22864" xr:uid="{00000000-0005-0000-0000-00001F890000}"/>
    <cellStyle name="Normal 3 2 2 3 2 7 3 2 2" xfId="58080" xr:uid="{00000000-0005-0000-0000-000020890000}"/>
    <cellStyle name="Normal 3 2 2 3 2 7 3 3" xfId="45483" xr:uid="{00000000-0005-0000-0000-000021890000}"/>
    <cellStyle name="Normal 3 2 2 3 2 7 3 4" xfId="35469" xr:uid="{00000000-0005-0000-0000-000022890000}"/>
    <cellStyle name="Normal 3 2 2 3 2 7 4" xfId="12039" xr:uid="{00000000-0005-0000-0000-000023890000}"/>
    <cellStyle name="Normal 3 2 2 3 2 7 4 2" xfId="24640" xr:uid="{00000000-0005-0000-0000-000024890000}"/>
    <cellStyle name="Normal 3 2 2 3 2 7 4 2 2" xfId="59856" xr:uid="{00000000-0005-0000-0000-000025890000}"/>
    <cellStyle name="Normal 3 2 2 3 2 7 4 3" xfId="47259" xr:uid="{00000000-0005-0000-0000-000026890000}"/>
    <cellStyle name="Normal 3 2 2 3 2 7 4 4" xfId="37245" xr:uid="{00000000-0005-0000-0000-000027890000}"/>
    <cellStyle name="Normal 3 2 2 3 2 7 5" xfId="16404" xr:uid="{00000000-0005-0000-0000-000028890000}"/>
    <cellStyle name="Normal 3 2 2 3 2 7 5 2" xfId="51620" xr:uid="{00000000-0005-0000-0000-000029890000}"/>
    <cellStyle name="Normal 3 2 2 3 2 7 5 3" xfId="29009" xr:uid="{00000000-0005-0000-0000-00002A890000}"/>
    <cellStyle name="Normal 3 2 2 3 2 7 6" xfId="14626" xr:uid="{00000000-0005-0000-0000-00002B890000}"/>
    <cellStyle name="Normal 3 2 2 3 2 7 6 2" xfId="49844" xr:uid="{00000000-0005-0000-0000-00002C890000}"/>
    <cellStyle name="Normal 3 2 2 3 2 7 7" xfId="39023" xr:uid="{00000000-0005-0000-0000-00002D890000}"/>
    <cellStyle name="Normal 3 2 2 3 2 7 8" xfId="27233" xr:uid="{00000000-0005-0000-0000-00002E890000}"/>
    <cellStyle name="Normal 3 2 2 3 2 8" xfId="4077" xr:uid="{00000000-0005-0000-0000-00002F890000}"/>
    <cellStyle name="Normal 3 2 2 3 2 8 2" xfId="16726" xr:uid="{00000000-0005-0000-0000-000030890000}"/>
    <cellStyle name="Normal 3 2 2 3 2 8 2 2" xfId="51942" xr:uid="{00000000-0005-0000-0000-000031890000}"/>
    <cellStyle name="Normal 3 2 2 3 2 8 2 3" xfId="29331" xr:uid="{00000000-0005-0000-0000-000032890000}"/>
    <cellStyle name="Normal 3 2 2 3 2 8 3" xfId="13172" xr:uid="{00000000-0005-0000-0000-000033890000}"/>
    <cellStyle name="Normal 3 2 2 3 2 8 3 2" xfId="48390" xr:uid="{00000000-0005-0000-0000-000034890000}"/>
    <cellStyle name="Normal 3 2 2 3 2 8 4" xfId="39345" xr:uid="{00000000-0005-0000-0000-000035890000}"/>
    <cellStyle name="Normal 3 2 2 3 2 8 5" xfId="25779" xr:uid="{00000000-0005-0000-0000-000036890000}"/>
    <cellStyle name="Normal 3 2 2 3 2 9" xfId="5550" xr:uid="{00000000-0005-0000-0000-000037890000}"/>
    <cellStyle name="Normal 3 2 2 3 2 9 2" xfId="18180" xr:uid="{00000000-0005-0000-0000-000038890000}"/>
    <cellStyle name="Normal 3 2 2 3 2 9 2 2" xfId="53396" xr:uid="{00000000-0005-0000-0000-000039890000}"/>
    <cellStyle name="Normal 3 2 2 3 2 9 3" xfId="40799" xr:uid="{00000000-0005-0000-0000-00003A890000}"/>
    <cellStyle name="Normal 3 2 2 3 2 9 4" xfId="30785" xr:uid="{00000000-0005-0000-0000-00003B890000}"/>
    <cellStyle name="Normal 3 2 2 3 3" xfId="1260" xr:uid="{00000000-0005-0000-0000-00003C890000}"/>
    <cellStyle name="Normal 3 2 2 3 3 10" xfId="10639" xr:uid="{00000000-0005-0000-0000-00003D890000}"/>
    <cellStyle name="Normal 3 2 2 3 3 10 2" xfId="23250" xr:uid="{00000000-0005-0000-0000-00003E890000}"/>
    <cellStyle name="Normal 3 2 2 3 3 10 2 2" xfId="58466" xr:uid="{00000000-0005-0000-0000-00003F890000}"/>
    <cellStyle name="Normal 3 2 2 3 3 10 3" xfId="45869" xr:uid="{00000000-0005-0000-0000-000040890000}"/>
    <cellStyle name="Normal 3 2 2 3 3 10 4" xfId="35855" xr:uid="{00000000-0005-0000-0000-000041890000}"/>
    <cellStyle name="Normal 3 2 2 3 3 11" xfId="15030" xr:uid="{00000000-0005-0000-0000-000042890000}"/>
    <cellStyle name="Normal 3 2 2 3 3 11 2" xfId="50246" xr:uid="{00000000-0005-0000-0000-000043890000}"/>
    <cellStyle name="Normal 3 2 2 3 3 11 3" xfId="27635" xr:uid="{00000000-0005-0000-0000-000044890000}"/>
    <cellStyle name="Normal 3 2 2 3 3 12" xfId="12443" xr:uid="{00000000-0005-0000-0000-000045890000}"/>
    <cellStyle name="Normal 3 2 2 3 3 12 2" xfId="47661" xr:uid="{00000000-0005-0000-0000-000046890000}"/>
    <cellStyle name="Normal 3 2 2 3 3 13" xfId="37649" xr:uid="{00000000-0005-0000-0000-000047890000}"/>
    <cellStyle name="Normal 3 2 2 3 3 14" xfId="25050" xr:uid="{00000000-0005-0000-0000-000048890000}"/>
    <cellStyle name="Normal 3 2 2 3 3 15" xfId="60263" xr:uid="{00000000-0005-0000-0000-000049890000}"/>
    <cellStyle name="Normal 3 2 2 3 3 2" xfId="3166" xr:uid="{00000000-0005-0000-0000-00004A890000}"/>
    <cellStyle name="Normal 3 2 2 3 3 2 10" xfId="25534" xr:uid="{00000000-0005-0000-0000-00004B890000}"/>
    <cellStyle name="Normal 3 2 2 3 3 2 11" xfId="61069" xr:uid="{00000000-0005-0000-0000-00004C890000}"/>
    <cellStyle name="Normal 3 2 2 3 3 2 2" xfId="4966" xr:uid="{00000000-0005-0000-0000-00004D890000}"/>
    <cellStyle name="Normal 3 2 2 3 3 2 2 2" xfId="17612" xr:uid="{00000000-0005-0000-0000-00004E890000}"/>
    <cellStyle name="Normal 3 2 2 3 3 2 2 2 2" xfId="52828" xr:uid="{00000000-0005-0000-0000-00004F890000}"/>
    <cellStyle name="Normal 3 2 2 3 3 2 2 2 3" xfId="30217" xr:uid="{00000000-0005-0000-0000-000050890000}"/>
    <cellStyle name="Normal 3 2 2 3 3 2 2 3" xfId="14058" xr:uid="{00000000-0005-0000-0000-000051890000}"/>
    <cellStyle name="Normal 3 2 2 3 3 2 2 3 2" xfId="49276" xr:uid="{00000000-0005-0000-0000-000052890000}"/>
    <cellStyle name="Normal 3 2 2 3 3 2 2 4" xfId="40231" xr:uid="{00000000-0005-0000-0000-000053890000}"/>
    <cellStyle name="Normal 3 2 2 3 3 2 2 5" xfId="26665" xr:uid="{00000000-0005-0000-0000-000054890000}"/>
    <cellStyle name="Normal 3 2 2 3 3 2 3" xfId="6436" xr:uid="{00000000-0005-0000-0000-000055890000}"/>
    <cellStyle name="Normal 3 2 2 3 3 2 3 2" xfId="19066" xr:uid="{00000000-0005-0000-0000-000056890000}"/>
    <cellStyle name="Normal 3 2 2 3 3 2 3 2 2" xfId="54282" xr:uid="{00000000-0005-0000-0000-000057890000}"/>
    <cellStyle name="Normal 3 2 2 3 3 2 3 3" xfId="41685" xr:uid="{00000000-0005-0000-0000-000058890000}"/>
    <cellStyle name="Normal 3 2 2 3 3 2 3 4" xfId="31671" xr:uid="{00000000-0005-0000-0000-000059890000}"/>
    <cellStyle name="Normal 3 2 2 3 3 2 4" xfId="7895" xr:uid="{00000000-0005-0000-0000-00005A890000}"/>
    <cellStyle name="Normal 3 2 2 3 3 2 4 2" xfId="20520" xr:uid="{00000000-0005-0000-0000-00005B890000}"/>
    <cellStyle name="Normal 3 2 2 3 3 2 4 2 2" xfId="55736" xr:uid="{00000000-0005-0000-0000-00005C890000}"/>
    <cellStyle name="Normal 3 2 2 3 3 2 4 3" xfId="43139" xr:uid="{00000000-0005-0000-0000-00005D890000}"/>
    <cellStyle name="Normal 3 2 2 3 3 2 4 4" xfId="33125" xr:uid="{00000000-0005-0000-0000-00005E890000}"/>
    <cellStyle name="Normal 3 2 2 3 3 2 5" xfId="9676" xr:uid="{00000000-0005-0000-0000-00005F890000}"/>
    <cellStyle name="Normal 3 2 2 3 3 2 5 2" xfId="22296" xr:uid="{00000000-0005-0000-0000-000060890000}"/>
    <cellStyle name="Normal 3 2 2 3 3 2 5 2 2" xfId="57512" xr:uid="{00000000-0005-0000-0000-000061890000}"/>
    <cellStyle name="Normal 3 2 2 3 3 2 5 3" xfId="44915" xr:uid="{00000000-0005-0000-0000-000062890000}"/>
    <cellStyle name="Normal 3 2 2 3 3 2 5 4" xfId="34901" xr:uid="{00000000-0005-0000-0000-000063890000}"/>
    <cellStyle name="Normal 3 2 2 3 3 2 6" xfId="11469" xr:uid="{00000000-0005-0000-0000-000064890000}"/>
    <cellStyle name="Normal 3 2 2 3 3 2 6 2" xfId="24072" xr:uid="{00000000-0005-0000-0000-000065890000}"/>
    <cellStyle name="Normal 3 2 2 3 3 2 6 2 2" xfId="59288" xr:uid="{00000000-0005-0000-0000-000066890000}"/>
    <cellStyle name="Normal 3 2 2 3 3 2 6 3" xfId="46691" xr:uid="{00000000-0005-0000-0000-000067890000}"/>
    <cellStyle name="Normal 3 2 2 3 3 2 6 4" xfId="36677" xr:uid="{00000000-0005-0000-0000-000068890000}"/>
    <cellStyle name="Normal 3 2 2 3 3 2 7" xfId="15836" xr:uid="{00000000-0005-0000-0000-000069890000}"/>
    <cellStyle name="Normal 3 2 2 3 3 2 7 2" xfId="51052" xr:uid="{00000000-0005-0000-0000-00006A890000}"/>
    <cellStyle name="Normal 3 2 2 3 3 2 7 3" xfId="28441" xr:uid="{00000000-0005-0000-0000-00006B890000}"/>
    <cellStyle name="Normal 3 2 2 3 3 2 8" xfId="12927" xr:uid="{00000000-0005-0000-0000-00006C890000}"/>
    <cellStyle name="Normal 3 2 2 3 3 2 8 2" xfId="48145" xr:uid="{00000000-0005-0000-0000-00006D890000}"/>
    <cellStyle name="Normal 3 2 2 3 3 2 9" xfId="38455" xr:uid="{00000000-0005-0000-0000-00006E890000}"/>
    <cellStyle name="Normal 3 2 2 3 3 3" xfId="3495" xr:uid="{00000000-0005-0000-0000-00006F890000}"/>
    <cellStyle name="Normal 3 2 2 3 3 3 10" xfId="26990" xr:uid="{00000000-0005-0000-0000-000070890000}"/>
    <cellStyle name="Normal 3 2 2 3 3 3 11" xfId="61394" xr:uid="{00000000-0005-0000-0000-000071890000}"/>
    <cellStyle name="Normal 3 2 2 3 3 3 2" xfId="5291" xr:uid="{00000000-0005-0000-0000-000072890000}"/>
    <cellStyle name="Normal 3 2 2 3 3 3 2 2" xfId="17937" xr:uid="{00000000-0005-0000-0000-000073890000}"/>
    <cellStyle name="Normal 3 2 2 3 3 3 2 2 2" xfId="53153" xr:uid="{00000000-0005-0000-0000-000074890000}"/>
    <cellStyle name="Normal 3 2 2 3 3 3 2 3" xfId="40556" xr:uid="{00000000-0005-0000-0000-000075890000}"/>
    <cellStyle name="Normal 3 2 2 3 3 3 2 4" xfId="30542" xr:uid="{00000000-0005-0000-0000-000076890000}"/>
    <cellStyle name="Normal 3 2 2 3 3 3 3" xfId="6761" xr:uid="{00000000-0005-0000-0000-000077890000}"/>
    <cellStyle name="Normal 3 2 2 3 3 3 3 2" xfId="19391" xr:uid="{00000000-0005-0000-0000-000078890000}"/>
    <cellStyle name="Normal 3 2 2 3 3 3 3 2 2" xfId="54607" xr:uid="{00000000-0005-0000-0000-000079890000}"/>
    <cellStyle name="Normal 3 2 2 3 3 3 3 3" xfId="42010" xr:uid="{00000000-0005-0000-0000-00007A890000}"/>
    <cellStyle name="Normal 3 2 2 3 3 3 3 4" xfId="31996" xr:uid="{00000000-0005-0000-0000-00007B890000}"/>
    <cellStyle name="Normal 3 2 2 3 3 3 4" xfId="8220" xr:uid="{00000000-0005-0000-0000-00007C890000}"/>
    <cellStyle name="Normal 3 2 2 3 3 3 4 2" xfId="20845" xr:uid="{00000000-0005-0000-0000-00007D890000}"/>
    <cellStyle name="Normal 3 2 2 3 3 3 4 2 2" xfId="56061" xr:uid="{00000000-0005-0000-0000-00007E890000}"/>
    <cellStyle name="Normal 3 2 2 3 3 3 4 3" xfId="43464" xr:uid="{00000000-0005-0000-0000-00007F890000}"/>
    <cellStyle name="Normal 3 2 2 3 3 3 4 4" xfId="33450" xr:uid="{00000000-0005-0000-0000-000080890000}"/>
    <cellStyle name="Normal 3 2 2 3 3 3 5" xfId="10001" xr:uid="{00000000-0005-0000-0000-000081890000}"/>
    <cellStyle name="Normal 3 2 2 3 3 3 5 2" xfId="22621" xr:uid="{00000000-0005-0000-0000-000082890000}"/>
    <cellStyle name="Normal 3 2 2 3 3 3 5 2 2" xfId="57837" xr:uid="{00000000-0005-0000-0000-000083890000}"/>
    <cellStyle name="Normal 3 2 2 3 3 3 5 3" xfId="45240" xr:uid="{00000000-0005-0000-0000-000084890000}"/>
    <cellStyle name="Normal 3 2 2 3 3 3 5 4" xfId="35226" xr:uid="{00000000-0005-0000-0000-000085890000}"/>
    <cellStyle name="Normal 3 2 2 3 3 3 6" xfId="11794" xr:uid="{00000000-0005-0000-0000-000086890000}"/>
    <cellStyle name="Normal 3 2 2 3 3 3 6 2" xfId="24397" xr:uid="{00000000-0005-0000-0000-000087890000}"/>
    <cellStyle name="Normal 3 2 2 3 3 3 6 2 2" xfId="59613" xr:uid="{00000000-0005-0000-0000-000088890000}"/>
    <cellStyle name="Normal 3 2 2 3 3 3 6 3" xfId="47016" xr:uid="{00000000-0005-0000-0000-000089890000}"/>
    <cellStyle name="Normal 3 2 2 3 3 3 6 4" xfId="37002" xr:uid="{00000000-0005-0000-0000-00008A890000}"/>
    <cellStyle name="Normal 3 2 2 3 3 3 7" xfId="16161" xr:uid="{00000000-0005-0000-0000-00008B890000}"/>
    <cellStyle name="Normal 3 2 2 3 3 3 7 2" xfId="51377" xr:uid="{00000000-0005-0000-0000-00008C890000}"/>
    <cellStyle name="Normal 3 2 2 3 3 3 7 3" xfId="28766" xr:uid="{00000000-0005-0000-0000-00008D890000}"/>
    <cellStyle name="Normal 3 2 2 3 3 3 8" xfId="14383" xr:uid="{00000000-0005-0000-0000-00008E890000}"/>
    <cellStyle name="Normal 3 2 2 3 3 3 8 2" xfId="49601" xr:uid="{00000000-0005-0000-0000-00008F890000}"/>
    <cellStyle name="Normal 3 2 2 3 3 3 9" xfId="38780" xr:uid="{00000000-0005-0000-0000-000090890000}"/>
    <cellStyle name="Normal 3 2 2 3 3 4" xfId="2657" xr:uid="{00000000-0005-0000-0000-000091890000}"/>
    <cellStyle name="Normal 3 2 2 3 3 4 10" xfId="26181" xr:uid="{00000000-0005-0000-0000-000092890000}"/>
    <cellStyle name="Normal 3 2 2 3 3 4 11" xfId="60585" xr:uid="{00000000-0005-0000-0000-000093890000}"/>
    <cellStyle name="Normal 3 2 2 3 3 4 2" xfId="4482" xr:uid="{00000000-0005-0000-0000-000094890000}"/>
    <cellStyle name="Normal 3 2 2 3 3 4 2 2" xfId="17128" xr:uid="{00000000-0005-0000-0000-000095890000}"/>
    <cellStyle name="Normal 3 2 2 3 3 4 2 2 2" xfId="52344" xr:uid="{00000000-0005-0000-0000-000096890000}"/>
    <cellStyle name="Normal 3 2 2 3 3 4 2 3" xfId="39747" xr:uid="{00000000-0005-0000-0000-000097890000}"/>
    <cellStyle name="Normal 3 2 2 3 3 4 2 4" xfId="29733" xr:uid="{00000000-0005-0000-0000-000098890000}"/>
    <cellStyle name="Normal 3 2 2 3 3 4 3" xfId="5952" xr:uid="{00000000-0005-0000-0000-000099890000}"/>
    <cellStyle name="Normal 3 2 2 3 3 4 3 2" xfId="18582" xr:uid="{00000000-0005-0000-0000-00009A890000}"/>
    <cellStyle name="Normal 3 2 2 3 3 4 3 2 2" xfId="53798" xr:uid="{00000000-0005-0000-0000-00009B890000}"/>
    <cellStyle name="Normal 3 2 2 3 3 4 3 3" xfId="41201" xr:uid="{00000000-0005-0000-0000-00009C890000}"/>
    <cellStyle name="Normal 3 2 2 3 3 4 3 4" xfId="31187" xr:uid="{00000000-0005-0000-0000-00009D890000}"/>
    <cellStyle name="Normal 3 2 2 3 3 4 4" xfId="7411" xr:uid="{00000000-0005-0000-0000-00009E890000}"/>
    <cellStyle name="Normal 3 2 2 3 3 4 4 2" xfId="20036" xr:uid="{00000000-0005-0000-0000-00009F890000}"/>
    <cellStyle name="Normal 3 2 2 3 3 4 4 2 2" xfId="55252" xr:uid="{00000000-0005-0000-0000-0000A0890000}"/>
    <cellStyle name="Normal 3 2 2 3 3 4 4 3" xfId="42655" xr:uid="{00000000-0005-0000-0000-0000A1890000}"/>
    <cellStyle name="Normal 3 2 2 3 3 4 4 4" xfId="32641" xr:uid="{00000000-0005-0000-0000-0000A2890000}"/>
    <cellStyle name="Normal 3 2 2 3 3 4 5" xfId="9192" xr:uid="{00000000-0005-0000-0000-0000A3890000}"/>
    <cellStyle name="Normal 3 2 2 3 3 4 5 2" xfId="21812" xr:uid="{00000000-0005-0000-0000-0000A4890000}"/>
    <cellStyle name="Normal 3 2 2 3 3 4 5 2 2" xfId="57028" xr:uid="{00000000-0005-0000-0000-0000A5890000}"/>
    <cellStyle name="Normal 3 2 2 3 3 4 5 3" xfId="44431" xr:uid="{00000000-0005-0000-0000-0000A6890000}"/>
    <cellStyle name="Normal 3 2 2 3 3 4 5 4" xfId="34417" xr:uid="{00000000-0005-0000-0000-0000A7890000}"/>
    <cellStyle name="Normal 3 2 2 3 3 4 6" xfId="10985" xr:uid="{00000000-0005-0000-0000-0000A8890000}"/>
    <cellStyle name="Normal 3 2 2 3 3 4 6 2" xfId="23588" xr:uid="{00000000-0005-0000-0000-0000A9890000}"/>
    <cellStyle name="Normal 3 2 2 3 3 4 6 2 2" xfId="58804" xr:uid="{00000000-0005-0000-0000-0000AA890000}"/>
    <cellStyle name="Normal 3 2 2 3 3 4 6 3" xfId="46207" xr:uid="{00000000-0005-0000-0000-0000AB890000}"/>
    <cellStyle name="Normal 3 2 2 3 3 4 6 4" xfId="36193" xr:uid="{00000000-0005-0000-0000-0000AC890000}"/>
    <cellStyle name="Normal 3 2 2 3 3 4 7" xfId="15352" xr:uid="{00000000-0005-0000-0000-0000AD890000}"/>
    <cellStyle name="Normal 3 2 2 3 3 4 7 2" xfId="50568" xr:uid="{00000000-0005-0000-0000-0000AE890000}"/>
    <cellStyle name="Normal 3 2 2 3 3 4 7 3" xfId="27957" xr:uid="{00000000-0005-0000-0000-0000AF890000}"/>
    <cellStyle name="Normal 3 2 2 3 3 4 8" xfId="13574" xr:uid="{00000000-0005-0000-0000-0000B0890000}"/>
    <cellStyle name="Normal 3 2 2 3 3 4 8 2" xfId="48792" xr:uid="{00000000-0005-0000-0000-0000B1890000}"/>
    <cellStyle name="Normal 3 2 2 3 3 4 9" xfId="37971" xr:uid="{00000000-0005-0000-0000-0000B2890000}"/>
    <cellStyle name="Normal 3 2 2 3 3 5" xfId="3820" xr:uid="{00000000-0005-0000-0000-0000B3890000}"/>
    <cellStyle name="Normal 3 2 2 3 3 5 2" xfId="8543" xr:uid="{00000000-0005-0000-0000-0000B4890000}"/>
    <cellStyle name="Normal 3 2 2 3 3 5 2 2" xfId="21168" xr:uid="{00000000-0005-0000-0000-0000B5890000}"/>
    <cellStyle name="Normal 3 2 2 3 3 5 2 2 2" xfId="56384" xr:uid="{00000000-0005-0000-0000-0000B6890000}"/>
    <cellStyle name="Normal 3 2 2 3 3 5 2 3" xfId="43787" xr:uid="{00000000-0005-0000-0000-0000B7890000}"/>
    <cellStyle name="Normal 3 2 2 3 3 5 2 4" xfId="33773" xr:uid="{00000000-0005-0000-0000-0000B8890000}"/>
    <cellStyle name="Normal 3 2 2 3 3 5 3" xfId="10324" xr:uid="{00000000-0005-0000-0000-0000B9890000}"/>
    <cellStyle name="Normal 3 2 2 3 3 5 3 2" xfId="22944" xr:uid="{00000000-0005-0000-0000-0000BA890000}"/>
    <cellStyle name="Normal 3 2 2 3 3 5 3 2 2" xfId="58160" xr:uid="{00000000-0005-0000-0000-0000BB890000}"/>
    <cellStyle name="Normal 3 2 2 3 3 5 3 3" xfId="45563" xr:uid="{00000000-0005-0000-0000-0000BC890000}"/>
    <cellStyle name="Normal 3 2 2 3 3 5 3 4" xfId="35549" xr:uid="{00000000-0005-0000-0000-0000BD890000}"/>
    <cellStyle name="Normal 3 2 2 3 3 5 4" xfId="12119" xr:uid="{00000000-0005-0000-0000-0000BE890000}"/>
    <cellStyle name="Normal 3 2 2 3 3 5 4 2" xfId="24720" xr:uid="{00000000-0005-0000-0000-0000BF890000}"/>
    <cellStyle name="Normal 3 2 2 3 3 5 4 2 2" xfId="59936" xr:uid="{00000000-0005-0000-0000-0000C0890000}"/>
    <cellStyle name="Normal 3 2 2 3 3 5 4 3" xfId="47339" xr:uid="{00000000-0005-0000-0000-0000C1890000}"/>
    <cellStyle name="Normal 3 2 2 3 3 5 4 4" xfId="37325" xr:uid="{00000000-0005-0000-0000-0000C2890000}"/>
    <cellStyle name="Normal 3 2 2 3 3 5 5" xfId="16484" xr:uid="{00000000-0005-0000-0000-0000C3890000}"/>
    <cellStyle name="Normal 3 2 2 3 3 5 5 2" xfId="51700" xr:uid="{00000000-0005-0000-0000-0000C4890000}"/>
    <cellStyle name="Normal 3 2 2 3 3 5 5 3" xfId="29089" xr:uid="{00000000-0005-0000-0000-0000C5890000}"/>
    <cellStyle name="Normal 3 2 2 3 3 5 6" xfId="14706" xr:uid="{00000000-0005-0000-0000-0000C6890000}"/>
    <cellStyle name="Normal 3 2 2 3 3 5 6 2" xfId="49924" xr:uid="{00000000-0005-0000-0000-0000C7890000}"/>
    <cellStyle name="Normal 3 2 2 3 3 5 7" xfId="39103" xr:uid="{00000000-0005-0000-0000-0000C8890000}"/>
    <cellStyle name="Normal 3 2 2 3 3 5 8" xfId="27313" xr:uid="{00000000-0005-0000-0000-0000C9890000}"/>
    <cellStyle name="Normal 3 2 2 3 3 6" xfId="4160" xr:uid="{00000000-0005-0000-0000-0000CA890000}"/>
    <cellStyle name="Normal 3 2 2 3 3 6 2" xfId="16806" xr:uid="{00000000-0005-0000-0000-0000CB890000}"/>
    <cellStyle name="Normal 3 2 2 3 3 6 2 2" xfId="52022" xr:uid="{00000000-0005-0000-0000-0000CC890000}"/>
    <cellStyle name="Normal 3 2 2 3 3 6 2 3" xfId="29411" xr:uid="{00000000-0005-0000-0000-0000CD890000}"/>
    <cellStyle name="Normal 3 2 2 3 3 6 3" xfId="13252" xr:uid="{00000000-0005-0000-0000-0000CE890000}"/>
    <cellStyle name="Normal 3 2 2 3 3 6 3 2" xfId="48470" xr:uid="{00000000-0005-0000-0000-0000CF890000}"/>
    <cellStyle name="Normal 3 2 2 3 3 6 4" xfId="39425" xr:uid="{00000000-0005-0000-0000-0000D0890000}"/>
    <cellStyle name="Normal 3 2 2 3 3 6 5" xfId="25859" xr:uid="{00000000-0005-0000-0000-0000D1890000}"/>
    <cellStyle name="Normal 3 2 2 3 3 7" xfId="5630" xr:uid="{00000000-0005-0000-0000-0000D2890000}"/>
    <cellStyle name="Normal 3 2 2 3 3 7 2" xfId="18260" xr:uid="{00000000-0005-0000-0000-0000D3890000}"/>
    <cellStyle name="Normal 3 2 2 3 3 7 2 2" xfId="53476" xr:uid="{00000000-0005-0000-0000-0000D4890000}"/>
    <cellStyle name="Normal 3 2 2 3 3 7 3" xfId="40879" xr:uid="{00000000-0005-0000-0000-0000D5890000}"/>
    <cellStyle name="Normal 3 2 2 3 3 7 4" xfId="30865" xr:uid="{00000000-0005-0000-0000-0000D6890000}"/>
    <cellStyle name="Normal 3 2 2 3 3 8" xfId="7089" xr:uid="{00000000-0005-0000-0000-0000D7890000}"/>
    <cellStyle name="Normal 3 2 2 3 3 8 2" xfId="19714" xr:uid="{00000000-0005-0000-0000-0000D8890000}"/>
    <cellStyle name="Normal 3 2 2 3 3 8 2 2" xfId="54930" xr:uid="{00000000-0005-0000-0000-0000D9890000}"/>
    <cellStyle name="Normal 3 2 2 3 3 8 3" xfId="42333" xr:uid="{00000000-0005-0000-0000-0000DA890000}"/>
    <cellStyle name="Normal 3 2 2 3 3 8 4" xfId="32319" xr:uid="{00000000-0005-0000-0000-0000DB890000}"/>
    <cellStyle name="Normal 3 2 2 3 3 9" xfId="8870" xr:uid="{00000000-0005-0000-0000-0000DC890000}"/>
    <cellStyle name="Normal 3 2 2 3 3 9 2" xfId="21490" xr:uid="{00000000-0005-0000-0000-0000DD890000}"/>
    <cellStyle name="Normal 3 2 2 3 3 9 2 2" xfId="56706" xr:uid="{00000000-0005-0000-0000-0000DE890000}"/>
    <cellStyle name="Normal 3 2 2 3 3 9 3" xfId="44109" xr:uid="{00000000-0005-0000-0000-0000DF890000}"/>
    <cellStyle name="Normal 3 2 2 3 3 9 4" xfId="34095" xr:uid="{00000000-0005-0000-0000-0000E0890000}"/>
    <cellStyle name="Normal 3 2 2 3 4" xfId="3001" xr:uid="{00000000-0005-0000-0000-0000E1890000}"/>
    <cellStyle name="Normal 3 2 2 3 4 10" xfId="25375" xr:uid="{00000000-0005-0000-0000-0000E2890000}"/>
    <cellStyle name="Normal 3 2 2 3 4 11" xfId="60910" xr:uid="{00000000-0005-0000-0000-0000E3890000}"/>
    <cellStyle name="Normal 3 2 2 3 4 2" xfId="4807" xr:uid="{00000000-0005-0000-0000-0000E4890000}"/>
    <cellStyle name="Normal 3 2 2 3 4 2 2" xfId="17453" xr:uid="{00000000-0005-0000-0000-0000E5890000}"/>
    <cellStyle name="Normal 3 2 2 3 4 2 2 2" xfId="52669" xr:uid="{00000000-0005-0000-0000-0000E6890000}"/>
    <cellStyle name="Normal 3 2 2 3 4 2 2 3" xfId="30058" xr:uid="{00000000-0005-0000-0000-0000E7890000}"/>
    <cellStyle name="Normal 3 2 2 3 4 2 3" xfId="13899" xr:uid="{00000000-0005-0000-0000-0000E8890000}"/>
    <cellStyle name="Normal 3 2 2 3 4 2 3 2" xfId="49117" xr:uid="{00000000-0005-0000-0000-0000E9890000}"/>
    <cellStyle name="Normal 3 2 2 3 4 2 4" xfId="40072" xr:uid="{00000000-0005-0000-0000-0000EA890000}"/>
    <cellStyle name="Normal 3 2 2 3 4 2 5" xfId="26506" xr:uid="{00000000-0005-0000-0000-0000EB890000}"/>
    <cellStyle name="Normal 3 2 2 3 4 3" xfId="6277" xr:uid="{00000000-0005-0000-0000-0000EC890000}"/>
    <cellStyle name="Normal 3 2 2 3 4 3 2" xfId="18907" xr:uid="{00000000-0005-0000-0000-0000ED890000}"/>
    <cellStyle name="Normal 3 2 2 3 4 3 2 2" xfId="54123" xr:uid="{00000000-0005-0000-0000-0000EE890000}"/>
    <cellStyle name="Normal 3 2 2 3 4 3 3" xfId="41526" xr:uid="{00000000-0005-0000-0000-0000EF890000}"/>
    <cellStyle name="Normal 3 2 2 3 4 3 4" xfId="31512" xr:uid="{00000000-0005-0000-0000-0000F0890000}"/>
    <cellStyle name="Normal 3 2 2 3 4 4" xfId="7736" xr:uid="{00000000-0005-0000-0000-0000F1890000}"/>
    <cellStyle name="Normal 3 2 2 3 4 4 2" xfId="20361" xr:uid="{00000000-0005-0000-0000-0000F2890000}"/>
    <cellStyle name="Normal 3 2 2 3 4 4 2 2" xfId="55577" xr:uid="{00000000-0005-0000-0000-0000F3890000}"/>
    <cellStyle name="Normal 3 2 2 3 4 4 3" xfId="42980" xr:uid="{00000000-0005-0000-0000-0000F4890000}"/>
    <cellStyle name="Normal 3 2 2 3 4 4 4" xfId="32966" xr:uid="{00000000-0005-0000-0000-0000F5890000}"/>
    <cellStyle name="Normal 3 2 2 3 4 5" xfId="9517" xr:uid="{00000000-0005-0000-0000-0000F6890000}"/>
    <cellStyle name="Normal 3 2 2 3 4 5 2" xfId="22137" xr:uid="{00000000-0005-0000-0000-0000F7890000}"/>
    <cellStyle name="Normal 3 2 2 3 4 5 2 2" xfId="57353" xr:uid="{00000000-0005-0000-0000-0000F8890000}"/>
    <cellStyle name="Normal 3 2 2 3 4 5 3" xfId="44756" xr:uid="{00000000-0005-0000-0000-0000F9890000}"/>
    <cellStyle name="Normal 3 2 2 3 4 5 4" xfId="34742" xr:uid="{00000000-0005-0000-0000-0000FA890000}"/>
    <cellStyle name="Normal 3 2 2 3 4 6" xfId="11310" xr:uid="{00000000-0005-0000-0000-0000FB890000}"/>
    <cellStyle name="Normal 3 2 2 3 4 6 2" xfId="23913" xr:uid="{00000000-0005-0000-0000-0000FC890000}"/>
    <cellStyle name="Normal 3 2 2 3 4 6 2 2" xfId="59129" xr:uid="{00000000-0005-0000-0000-0000FD890000}"/>
    <cellStyle name="Normal 3 2 2 3 4 6 3" xfId="46532" xr:uid="{00000000-0005-0000-0000-0000FE890000}"/>
    <cellStyle name="Normal 3 2 2 3 4 6 4" xfId="36518" xr:uid="{00000000-0005-0000-0000-0000FF890000}"/>
    <cellStyle name="Normal 3 2 2 3 4 7" xfId="15677" xr:uid="{00000000-0005-0000-0000-0000008A0000}"/>
    <cellStyle name="Normal 3 2 2 3 4 7 2" xfId="50893" xr:uid="{00000000-0005-0000-0000-0000018A0000}"/>
    <cellStyle name="Normal 3 2 2 3 4 7 3" xfId="28282" xr:uid="{00000000-0005-0000-0000-0000028A0000}"/>
    <cellStyle name="Normal 3 2 2 3 4 8" xfId="12768" xr:uid="{00000000-0005-0000-0000-0000038A0000}"/>
    <cellStyle name="Normal 3 2 2 3 4 8 2" xfId="47986" xr:uid="{00000000-0005-0000-0000-0000048A0000}"/>
    <cellStyle name="Normal 3 2 2 3 4 9" xfId="38296" xr:uid="{00000000-0005-0000-0000-0000058A0000}"/>
    <cellStyle name="Normal 3 2 2 3 5" xfId="2834" xr:uid="{00000000-0005-0000-0000-0000068A0000}"/>
    <cellStyle name="Normal 3 2 2 3 5 10" xfId="25220" xr:uid="{00000000-0005-0000-0000-0000078A0000}"/>
    <cellStyle name="Normal 3 2 2 3 5 11" xfId="60755" xr:uid="{00000000-0005-0000-0000-0000088A0000}"/>
    <cellStyle name="Normal 3 2 2 3 5 2" xfId="4652" xr:uid="{00000000-0005-0000-0000-0000098A0000}"/>
    <cellStyle name="Normal 3 2 2 3 5 2 2" xfId="17298" xr:uid="{00000000-0005-0000-0000-00000A8A0000}"/>
    <cellStyle name="Normal 3 2 2 3 5 2 2 2" xfId="52514" xr:uid="{00000000-0005-0000-0000-00000B8A0000}"/>
    <cellStyle name="Normal 3 2 2 3 5 2 2 3" xfId="29903" xr:uid="{00000000-0005-0000-0000-00000C8A0000}"/>
    <cellStyle name="Normal 3 2 2 3 5 2 3" xfId="13744" xr:uid="{00000000-0005-0000-0000-00000D8A0000}"/>
    <cellStyle name="Normal 3 2 2 3 5 2 3 2" xfId="48962" xr:uid="{00000000-0005-0000-0000-00000E8A0000}"/>
    <cellStyle name="Normal 3 2 2 3 5 2 4" xfId="39917" xr:uid="{00000000-0005-0000-0000-00000F8A0000}"/>
    <cellStyle name="Normal 3 2 2 3 5 2 5" xfId="26351" xr:uid="{00000000-0005-0000-0000-0000108A0000}"/>
    <cellStyle name="Normal 3 2 2 3 5 3" xfId="6122" xr:uid="{00000000-0005-0000-0000-0000118A0000}"/>
    <cellStyle name="Normal 3 2 2 3 5 3 2" xfId="18752" xr:uid="{00000000-0005-0000-0000-0000128A0000}"/>
    <cellStyle name="Normal 3 2 2 3 5 3 2 2" xfId="53968" xr:uid="{00000000-0005-0000-0000-0000138A0000}"/>
    <cellStyle name="Normal 3 2 2 3 5 3 3" xfId="41371" xr:uid="{00000000-0005-0000-0000-0000148A0000}"/>
    <cellStyle name="Normal 3 2 2 3 5 3 4" xfId="31357" xr:uid="{00000000-0005-0000-0000-0000158A0000}"/>
    <cellStyle name="Normal 3 2 2 3 5 4" xfId="7581" xr:uid="{00000000-0005-0000-0000-0000168A0000}"/>
    <cellStyle name="Normal 3 2 2 3 5 4 2" xfId="20206" xr:uid="{00000000-0005-0000-0000-0000178A0000}"/>
    <cellStyle name="Normal 3 2 2 3 5 4 2 2" xfId="55422" xr:uid="{00000000-0005-0000-0000-0000188A0000}"/>
    <cellStyle name="Normal 3 2 2 3 5 4 3" xfId="42825" xr:uid="{00000000-0005-0000-0000-0000198A0000}"/>
    <cellStyle name="Normal 3 2 2 3 5 4 4" xfId="32811" xr:uid="{00000000-0005-0000-0000-00001A8A0000}"/>
    <cellStyle name="Normal 3 2 2 3 5 5" xfId="9362" xr:uid="{00000000-0005-0000-0000-00001B8A0000}"/>
    <cellStyle name="Normal 3 2 2 3 5 5 2" xfId="21982" xr:uid="{00000000-0005-0000-0000-00001C8A0000}"/>
    <cellStyle name="Normal 3 2 2 3 5 5 2 2" xfId="57198" xr:uid="{00000000-0005-0000-0000-00001D8A0000}"/>
    <cellStyle name="Normal 3 2 2 3 5 5 3" xfId="44601" xr:uid="{00000000-0005-0000-0000-00001E8A0000}"/>
    <cellStyle name="Normal 3 2 2 3 5 5 4" xfId="34587" xr:uid="{00000000-0005-0000-0000-00001F8A0000}"/>
    <cellStyle name="Normal 3 2 2 3 5 6" xfId="11155" xr:uid="{00000000-0005-0000-0000-0000208A0000}"/>
    <cellStyle name="Normal 3 2 2 3 5 6 2" xfId="23758" xr:uid="{00000000-0005-0000-0000-0000218A0000}"/>
    <cellStyle name="Normal 3 2 2 3 5 6 2 2" xfId="58974" xr:uid="{00000000-0005-0000-0000-0000228A0000}"/>
    <cellStyle name="Normal 3 2 2 3 5 6 3" xfId="46377" xr:uid="{00000000-0005-0000-0000-0000238A0000}"/>
    <cellStyle name="Normal 3 2 2 3 5 6 4" xfId="36363" xr:uid="{00000000-0005-0000-0000-0000248A0000}"/>
    <cellStyle name="Normal 3 2 2 3 5 7" xfId="15522" xr:uid="{00000000-0005-0000-0000-0000258A0000}"/>
    <cellStyle name="Normal 3 2 2 3 5 7 2" xfId="50738" xr:uid="{00000000-0005-0000-0000-0000268A0000}"/>
    <cellStyle name="Normal 3 2 2 3 5 7 3" xfId="28127" xr:uid="{00000000-0005-0000-0000-0000278A0000}"/>
    <cellStyle name="Normal 3 2 2 3 5 8" xfId="12613" xr:uid="{00000000-0005-0000-0000-0000288A0000}"/>
    <cellStyle name="Normal 3 2 2 3 5 8 2" xfId="47831" xr:uid="{00000000-0005-0000-0000-0000298A0000}"/>
    <cellStyle name="Normal 3 2 2 3 5 9" xfId="38141" xr:uid="{00000000-0005-0000-0000-00002A8A0000}"/>
    <cellStyle name="Normal 3 2 2 3 6" xfId="3343" xr:uid="{00000000-0005-0000-0000-00002B8A0000}"/>
    <cellStyle name="Normal 3 2 2 3 6 10" xfId="26838" xr:uid="{00000000-0005-0000-0000-00002C8A0000}"/>
    <cellStyle name="Normal 3 2 2 3 6 11" xfId="61242" xr:uid="{00000000-0005-0000-0000-00002D8A0000}"/>
    <cellStyle name="Normal 3 2 2 3 6 2" xfId="5139" xr:uid="{00000000-0005-0000-0000-00002E8A0000}"/>
    <cellStyle name="Normal 3 2 2 3 6 2 2" xfId="17785" xr:uid="{00000000-0005-0000-0000-00002F8A0000}"/>
    <cellStyle name="Normal 3 2 2 3 6 2 2 2" xfId="53001" xr:uid="{00000000-0005-0000-0000-0000308A0000}"/>
    <cellStyle name="Normal 3 2 2 3 6 2 3" xfId="40404" xr:uid="{00000000-0005-0000-0000-0000318A0000}"/>
    <cellStyle name="Normal 3 2 2 3 6 2 4" xfId="30390" xr:uid="{00000000-0005-0000-0000-0000328A0000}"/>
    <cellStyle name="Normal 3 2 2 3 6 3" xfId="6609" xr:uid="{00000000-0005-0000-0000-0000338A0000}"/>
    <cellStyle name="Normal 3 2 2 3 6 3 2" xfId="19239" xr:uid="{00000000-0005-0000-0000-0000348A0000}"/>
    <cellStyle name="Normal 3 2 2 3 6 3 2 2" xfId="54455" xr:uid="{00000000-0005-0000-0000-0000358A0000}"/>
    <cellStyle name="Normal 3 2 2 3 6 3 3" xfId="41858" xr:uid="{00000000-0005-0000-0000-0000368A0000}"/>
    <cellStyle name="Normal 3 2 2 3 6 3 4" xfId="31844" xr:uid="{00000000-0005-0000-0000-0000378A0000}"/>
    <cellStyle name="Normal 3 2 2 3 6 4" xfId="8068" xr:uid="{00000000-0005-0000-0000-0000388A0000}"/>
    <cellStyle name="Normal 3 2 2 3 6 4 2" xfId="20693" xr:uid="{00000000-0005-0000-0000-0000398A0000}"/>
    <cellStyle name="Normal 3 2 2 3 6 4 2 2" xfId="55909" xr:uid="{00000000-0005-0000-0000-00003A8A0000}"/>
    <cellStyle name="Normal 3 2 2 3 6 4 3" xfId="43312" xr:uid="{00000000-0005-0000-0000-00003B8A0000}"/>
    <cellStyle name="Normal 3 2 2 3 6 4 4" xfId="33298" xr:uid="{00000000-0005-0000-0000-00003C8A0000}"/>
    <cellStyle name="Normal 3 2 2 3 6 5" xfId="9849" xr:uid="{00000000-0005-0000-0000-00003D8A0000}"/>
    <cellStyle name="Normal 3 2 2 3 6 5 2" xfId="22469" xr:uid="{00000000-0005-0000-0000-00003E8A0000}"/>
    <cellStyle name="Normal 3 2 2 3 6 5 2 2" xfId="57685" xr:uid="{00000000-0005-0000-0000-00003F8A0000}"/>
    <cellStyle name="Normal 3 2 2 3 6 5 3" xfId="45088" xr:uid="{00000000-0005-0000-0000-0000408A0000}"/>
    <cellStyle name="Normal 3 2 2 3 6 5 4" xfId="35074" xr:uid="{00000000-0005-0000-0000-0000418A0000}"/>
    <cellStyle name="Normal 3 2 2 3 6 6" xfId="11642" xr:uid="{00000000-0005-0000-0000-0000428A0000}"/>
    <cellStyle name="Normal 3 2 2 3 6 6 2" xfId="24245" xr:uid="{00000000-0005-0000-0000-0000438A0000}"/>
    <cellStyle name="Normal 3 2 2 3 6 6 2 2" xfId="59461" xr:uid="{00000000-0005-0000-0000-0000448A0000}"/>
    <cellStyle name="Normal 3 2 2 3 6 6 3" xfId="46864" xr:uid="{00000000-0005-0000-0000-0000458A0000}"/>
    <cellStyle name="Normal 3 2 2 3 6 6 4" xfId="36850" xr:uid="{00000000-0005-0000-0000-0000468A0000}"/>
    <cellStyle name="Normal 3 2 2 3 6 7" xfId="16009" xr:uid="{00000000-0005-0000-0000-0000478A0000}"/>
    <cellStyle name="Normal 3 2 2 3 6 7 2" xfId="51225" xr:uid="{00000000-0005-0000-0000-0000488A0000}"/>
    <cellStyle name="Normal 3 2 2 3 6 7 3" xfId="28614" xr:uid="{00000000-0005-0000-0000-0000498A0000}"/>
    <cellStyle name="Normal 3 2 2 3 6 8" xfId="14231" xr:uid="{00000000-0005-0000-0000-00004A8A0000}"/>
    <cellStyle name="Normal 3 2 2 3 6 8 2" xfId="49449" xr:uid="{00000000-0005-0000-0000-00004B8A0000}"/>
    <cellStyle name="Normal 3 2 2 3 6 9" xfId="38628" xr:uid="{00000000-0005-0000-0000-00004C8A0000}"/>
    <cellStyle name="Normal 3 2 2 3 7" xfId="2504" xr:uid="{00000000-0005-0000-0000-00004D8A0000}"/>
    <cellStyle name="Normal 3 2 2 3 7 10" xfId="26029" xr:uid="{00000000-0005-0000-0000-00004E8A0000}"/>
    <cellStyle name="Normal 3 2 2 3 7 11" xfId="60433" xr:uid="{00000000-0005-0000-0000-00004F8A0000}"/>
    <cellStyle name="Normal 3 2 2 3 7 2" xfId="4330" xr:uid="{00000000-0005-0000-0000-0000508A0000}"/>
    <cellStyle name="Normal 3 2 2 3 7 2 2" xfId="16976" xr:uid="{00000000-0005-0000-0000-0000518A0000}"/>
    <cellStyle name="Normal 3 2 2 3 7 2 2 2" xfId="52192" xr:uid="{00000000-0005-0000-0000-0000528A0000}"/>
    <cellStyle name="Normal 3 2 2 3 7 2 3" xfId="39595" xr:uid="{00000000-0005-0000-0000-0000538A0000}"/>
    <cellStyle name="Normal 3 2 2 3 7 2 4" xfId="29581" xr:uid="{00000000-0005-0000-0000-0000548A0000}"/>
    <cellStyle name="Normal 3 2 2 3 7 3" xfId="5800" xr:uid="{00000000-0005-0000-0000-0000558A0000}"/>
    <cellStyle name="Normal 3 2 2 3 7 3 2" xfId="18430" xr:uid="{00000000-0005-0000-0000-0000568A0000}"/>
    <cellStyle name="Normal 3 2 2 3 7 3 2 2" xfId="53646" xr:uid="{00000000-0005-0000-0000-0000578A0000}"/>
    <cellStyle name="Normal 3 2 2 3 7 3 3" xfId="41049" xr:uid="{00000000-0005-0000-0000-0000588A0000}"/>
    <cellStyle name="Normal 3 2 2 3 7 3 4" xfId="31035" xr:uid="{00000000-0005-0000-0000-0000598A0000}"/>
    <cellStyle name="Normal 3 2 2 3 7 4" xfId="7259" xr:uid="{00000000-0005-0000-0000-00005A8A0000}"/>
    <cellStyle name="Normal 3 2 2 3 7 4 2" xfId="19884" xr:uid="{00000000-0005-0000-0000-00005B8A0000}"/>
    <cellStyle name="Normal 3 2 2 3 7 4 2 2" xfId="55100" xr:uid="{00000000-0005-0000-0000-00005C8A0000}"/>
    <cellStyle name="Normal 3 2 2 3 7 4 3" xfId="42503" xr:uid="{00000000-0005-0000-0000-00005D8A0000}"/>
    <cellStyle name="Normal 3 2 2 3 7 4 4" xfId="32489" xr:uid="{00000000-0005-0000-0000-00005E8A0000}"/>
    <cellStyle name="Normal 3 2 2 3 7 5" xfId="9040" xr:uid="{00000000-0005-0000-0000-00005F8A0000}"/>
    <cellStyle name="Normal 3 2 2 3 7 5 2" xfId="21660" xr:uid="{00000000-0005-0000-0000-0000608A0000}"/>
    <cellStyle name="Normal 3 2 2 3 7 5 2 2" xfId="56876" xr:uid="{00000000-0005-0000-0000-0000618A0000}"/>
    <cellStyle name="Normal 3 2 2 3 7 5 3" xfId="44279" xr:uid="{00000000-0005-0000-0000-0000628A0000}"/>
    <cellStyle name="Normal 3 2 2 3 7 5 4" xfId="34265" xr:uid="{00000000-0005-0000-0000-0000638A0000}"/>
    <cellStyle name="Normal 3 2 2 3 7 6" xfId="10833" xr:uid="{00000000-0005-0000-0000-0000648A0000}"/>
    <cellStyle name="Normal 3 2 2 3 7 6 2" xfId="23436" xr:uid="{00000000-0005-0000-0000-0000658A0000}"/>
    <cellStyle name="Normal 3 2 2 3 7 6 2 2" xfId="58652" xr:uid="{00000000-0005-0000-0000-0000668A0000}"/>
    <cellStyle name="Normal 3 2 2 3 7 6 3" xfId="46055" xr:uid="{00000000-0005-0000-0000-0000678A0000}"/>
    <cellStyle name="Normal 3 2 2 3 7 6 4" xfId="36041" xr:uid="{00000000-0005-0000-0000-0000688A0000}"/>
    <cellStyle name="Normal 3 2 2 3 7 7" xfId="15200" xr:uid="{00000000-0005-0000-0000-0000698A0000}"/>
    <cellStyle name="Normal 3 2 2 3 7 7 2" xfId="50416" xr:uid="{00000000-0005-0000-0000-00006A8A0000}"/>
    <cellStyle name="Normal 3 2 2 3 7 7 3" xfId="27805" xr:uid="{00000000-0005-0000-0000-00006B8A0000}"/>
    <cellStyle name="Normal 3 2 2 3 7 8" xfId="13422" xr:uid="{00000000-0005-0000-0000-00006C8A0000}"/>
    <cellStyle name="Normal 3 2 2 3 7 8 2" xfId="48640" xr:uid="{00000000-0005-0000-0000-00006D8A0000}"/>
    <cellStyle name="Normal 3 2 2 3 7 9" xfId="37819" xr:uid="{00000000-0005-0000-0000-00006E8A0000}"/>
    <cellStyle name="Normal 3 2 2 3 8" xfId="3667" xr:uid="{00000000-0005-0000-0000-00006F8A0000}"/>
    <cellStyle name="Normal 3 2 2 3 8 2" xfId="8391" xr:uid="{00000000-0005-0000-0000-0000708A0000}"/>
    <cellStyle name="Normal 3 2 2 3 8 2 2" xfId="21016" xr:uid="{00000000-0005-0000-0000-0000718A0000}"/>
    <cellStyle name="Normal 3 2 2 3 8 2 2 2" xfId="56232" xr:uid="{00000000-0005-0000-0000-0000728A0000}"/>
    <cellStyle name="Normal 3 2 2 3 8 2 3" xfId="43635" xr:uid="{00000000-0005-0000-0000-0000738A0000}"/>
    <cellStyle name="Normal 3 2 2 3 8 2 4" xfId="33621" xr:uid="{00000000-0005-0000-0000-0000748A0000}"/>
    <cellStyle name="Normal 3 2 2 3 8 3" xfId="10172" xr:uid="{00000000-0005-0000-0000-0000758A0000}"/>
    <cellStyle name="Normal 3 2 2 3 8 3 2" xfId="22792" xr:uid="{00000000-0005-0000-0000-0000768A0000}"/>
    <cellStyle name="Normal 3 2 2 3 8 3 2 2" xfId="58008" xr:uid="{00000000-0005-0000-0000-0000778A0000}"/>
    <cellStyle name="Normal 3 2 2 3 8 3 3" xfId="45411" xr:uid="{00000000-0005-0000-0000-0000788A0000}"/>
    <cellStyle name="Normal 3 2 2 3 8 3 4" xfId="35397" xr:uid="{00000000-0005-0000-0000-0000798A0000}"/>
    <cellStyle name="Normal 3 2 2 3 8 4" xfId="11967" xr:uid="{00000000-0005-0000-0000-00007A8A0000}"/>
    <cellStyle name="Normal 3 2 2 3 8 4 2" xfId="24568" xr:uid="{00000000-0005-0000-0000-00007B8A0000}"/>
    <cellStyle name="Normal 3 2 2 3 8 4 2 2" xfId="59784" xr:uid="{00000000-0005-0000-0000-00007C8A0000}"/>
    <cellStyle name="Normal 3 2 2 3 8 4 3" xfId="47187" xr:uid="{00000000-0005-0000-0000-00007D8A0000}"/>
    <cellStyle name="Normal 3 2 2 3 8 4 4" xfId="37173" xr:uid="{00000000-0005-0000-0000-00007E8A0000}"/>
    <cellStyle name="Normal 3 2 2 3 8 5" xfId="16332" xr:uid="{00000000-0005-0000-0000-00007F8A0000}"/>
    <cellStyle name="Normal 3 2 2 3 8 5 2" xfId="51548" xr:uid="{00000000-0005-0000-0000-0000808A0000}"/>
    <cellStyle name="Normal 3 2 2 3 8 5 3" xfId="28937" xr:uid="{00000000-0005-0000-0000-0000818A0000}"/>
    <cellStyle name="Normal 3 2 2 3 8 6" xfId="14554" xr:uid="{00000000-0005-0000-0000-0000828A0000}"/>
    <cellStyle name="Normal 3 2 2 3 8 6 2" xfId="49772" xr:uid="{00000000-0005-0000-0000-0000838A0000}"/>
    <cellStyle name="Normal 3 2 2 3 8 7" xfId="38951" xr:uid="{00000000-0005-0000-0000-0000848A0000}"/>
    <cellStyle name="Normal 3 2 2 3 8 8" xfId="27161" xr:uid="{00000000-0005-0000-0000-0000858A0000}"/>
    <cellStyle name="Normal 3 2 2 3 9" xfId="3999" xr:uid="{00000000-0005-0000-0000-0000868A0000}"/>
    <cellStyle name="Normal 3 2 2 3 9 2" xfId="16654" xr:uid="{00000000-0005-0000-0000-0000878A0000}"/>
    <cellStyle name="Normal 3 2 2 3 9 2 2" xfId="51870" xr:uid="{00000000-0005-0000-0000-0000888A0000}"/>
    <cellStyle name="Normal 3 2 2 3 9 2 3" xfId="29259" xr:uid="{00000000-0005-0000-0000-0000898A0000}"/>
    <cellStyle name="Normal 3 2 2 3 9 3" xfId="13100" xr:uid="{00000000-0005-0000-0000-00008A8A0000}"/>
    <cellStyle name="Normal 3 2 2 3 9 3 2" xfId="48318" xr:uid="{00000000-0005-0000-0000-00008B8A0000}"/>
    <cellStyle name="Normal 3 2 2 3 9 4" xfId="39273" xr:uid="{00000000-0005-0000-0000-00008C8A0000}"/>
    <cellStyle name="Normal 3 2 2 3 9 5" xfId="25707" xr:uid="{00000000-0005-0000-0000-00008D8A0000}"/>
    <cellStyle name="Normal 3 2 2 3_District Target Attainment" xfId="1261" xr:uid="{00000000-0005-0000-0000-00008E8A0000}"/>
    <cellStyle name="Normal 3 2 2 4" xfId="1262" xr:uid="{00000000-0005-0000-0000-00008F8A0000}"/>
    <cellStyle name="Normal 3 2 2 5" xfId="1263" xr:uid="{00000000-0005-0000-0000-0000908A0000}"/>
    <cellStyle name="Normal 3 2 2 5 10" xfId="5479" xr:uid="{00000000-0005-0000-0000-0000918A0000}"/>
    <cellStyle name="Normal 3 2 2 5 10 2" xfId="18109" xr:uid="{00000000-0005-0000-0000-0000928A0000}"/>
    <cellStyle name="Normal 3 2 2 5 10 2 2" xfId="53325" xr:uid="{00000000-0005-0000-0000-0000938A0000}"/>
    <cellStyle name="Normal 3 2 2 5 10 3" xfId="40728" xr:uid="{00000000-0005-0000-0000-0000948A0000}"/>
    <cellStyle name="Normal 3 2 2 5 10 4" xfId="30714" xr:uid="{00000000-0005-0000-0000-0000958A0000}"/>
    <cellStyle name="Normal 3 2 2 5 11" xfId="6935" xr:uid="{00000000-0005-0000-0000-0000968A0000}"/>
    <cellStyle name="Normal 3 2 2 5 11 2" xfId="19563" xr:uid="{00000000-0005-0000-0000-0000978A0000}"/>
    <cellStyle name="Normal 3 2 2 5 11 2 2" xfId="54779" xr:uid="{00000000-0005-0000-0000-0000988A0000}"/>
    <cellStyle name="Normal 3 2 2 5 11 3" xfId="42182" xr:uid="{00000000-0005-0000-0000-0000998A0000}"/>
    <cellStyle name="Normal 3 2 2 5 11 4" xfId="32168" xr:uid="{00000000-0005-0000-0000-00009A8A0000}"/>
    <cellStyle name="Normal 3 2 2 5 12" xfId="8717" xr:uid="{00000000-0005-0000-0000-00009B8A0000}"/>
    <cellStyle name="Normal 3 2 2 5 12 2" xfId="21339" xr:uid="{00000000-0005-0000-0000-00009C8A0000}"/>
    <cellStyle name="Normal 3 2 2 5 12 2 2" xfId="56555" xr:uid="{00000000-0005-0000-0000-00009D8A0000}"/>
    <cellStyle name="Normal 3 2 2 5 12 3" xfId="43958" xr:uid="{00000000-0005-0000-0000-00009E8A0000}"/>
    <cellStyle name="Normal 3 2 2 5 12 4" xfId="33944" xr:uid="{00000000-0005-0000-0000-00009F8A0000}"/>
    <cellStyle name="Normal 3 2 2 5 13" xfId="10640" xr:uid="{00000000-0005-0000-0000-0000A08A0000}"/>
    <cellStyle name="Normal 3 2 2 5 13 2" xfId="23251" xr:uid="{00000000-0005-0000-0000-0000A18A0000}"/>
    <cellStyle name="Normal 3 2 2 5 13 2 2" xfId="58467" xr:uid="{00000000-0005-0000-0000-0000A28A0000}"/>
    <cellStyle name="Normal 3 2 2 5 13 3" xfId="45870" xr:uid="{00000000-0005-0000-0000-0000A38A0000}"/>
    <cellStyle name="Normal 3 2 2 5 13 4" xfId="35856" xr:uid="{00000000-0005-0000-0000-0000A48A0000}"/>
    <cellStyle name="Normal 3 2 2 5 14" xfId="14878" xr:uid="{00000000-0005-0000-0000-0000A58A0000}"/>
    <cellStyle name="Normal 3 2 2 5 14 2" xfId="50095" xr:uid="{00000000-0005-0000-0000-0000A68A0000}"/>
    <cellStyle name="Normal 3 2 2 5 14 3" xfId="27484" xr:uid="{00000000-0005-0000-0000-0000A78A0000}"/>
    <cellStyle name="Normal 3 2 2 5 15" xfId="12292" xr:uid="{00000000-0005-0000-0000-0000A88A0000}"/>
    <cellStyle name="Normal 3 2 2 5 15 2" xfId="47510" xr:uid="{00000000-0005-0000-0000-0000A98A0000}"/>
    <cellStyle name="Normal 3 2 2 5 16" xfId="37497" xr:uid="{00000000-0005-0000-0000-0000AA8A0000}"/>
    <cellStyle name="Normal 3 2 2 5 17" xfId="24899" xr:uid="{00000000-0005-0000-0000-0000AB8A0000}"/>
    <cellStyle name="Normal 3 2 2 5 18" xfId="60112" xr:uid="{00000000-0005-0000-0000-0000AC8A0000}"/>
    <cellStyle name="Normal 3 2 2 5 2" xfId="1264" xr:uid="{00000000-0005-0000-0000-0000AD8A0000}"/>
    <cellStyle name="Normal 3 2 2 5 2 10" xfId="7009" xr:uid="{00000000-0005-0000-0000-0000AE8A0000}"/>
    <cellStyle name="Normal 3 2 2 5 2 10 2" xfId="19635" xr:uid="{00000000-0005-0000-0000-0000AF8A0000}"/>
    <cellStyle name="Normal 3 2 2 5 2 10 2 2" xfId="54851" xr:uid="{00000000-0005-0000-0000-0000B08A0000}"/>
    <cellStyle name="Normal 3 2 2 5 2 10 3" xfId="42254" xr:uid="{00000000-0005-0000-0000-0000B18A0000}"/>
    <cellStyle name="Normal 3 2 2 5 2 10 4" xfId="32240" xr:uid="{00000000-0005-0000-0000-0000B28A0000}"/>
    <cellStyle name="Normal 3 2 2 5 2 11" xfId="8790" xr:uid="{00000000-0005-0000-0000-0000B38A0000}"/>
    <cellStyle name="Normal 3 2 2 5 2 11 2" xfId="21411" xr:uid="{00000000-0005-0000-0000-0000B48A0000}"/>
    <cellStyle name="Normal 3 2 2 5 2 11 2 2" xfId="56627" xr:uid="{00000000-0005-0000-0000-0000B58A0000}"/>
    <cellStyle name="Normal 3 2 2 5 2 11 3" xfId="44030" xr:uid="{00000000-0005-0000-0000-0000B68A0000}"/>
    <cellStyle name="Normal 3 2 2 5 2 11 4" xfId="34016" xr:uid="{00000000-0005-0000-0000-0000B78A0000}"/>
    <cellStyle name="Normal 3 2 2 5 2 12" xfId="10641" xr:uid="{00000000-0005-0000-0000-0000B88A0000}"/>
    <cellStyle name="Normal 3 2 2 5 2 12 2" xfId="23252" xr:uid="{00000000-0005-0000-0000-0000B98A0000}"/>
    <cellStyle name="Normal 3 2 2 5 2 12 2 2" xfId="58468" xr:uid="{00000000-0005-0000-0000-0000BA8A0000}"/>
    <cellStyle name="Normal 3 2 2 5 2 12 3" xfId="45871" xr:uid="{00000000-0005-0000-0000-0000BB8A0000}"/>
    <cellStyle name="Normal 3 2 2 5 2 12 4" xfId="35857" xr:uid="{00000000-0005-0000-0000-0000BC8A0000}"/>
    <cellStyle name="Normal 3 2 2 5 2 13" xfId="14950" xr:uid="{00000000-0005-0000-0000-0000BD8A0000}"/>
    <cellStyle name="Normal 3 2 2 5 2 13 2" xfId="50167" xr:uid="{00000000-0005-0000-0000-0000BE8A0000}"/>
    <cellStyle name="Normal 3 2 2 5 2 13 3" xfId="27556" xr:uid="{00000000-0005-0000-0000-0000BF8A0000}"/>
    <cellStyle name="Normal 3 2 2 5 2 14" xfId="12364" xr:uid="{00000000-0005-0000-0000-0000C08A0000}"/>
    <cellStyle name="Normal 3 2 2 5 2 14 2" xfId="47582" xr:uid="{00000000-0005-0000-0000-0000C18A0000}"/>
    <cellStyle name="Normal 3 2 2 5 2 15" xfId="37569" xr:uid="{00000000-0005-0000-0000-0000C28A0000}"/>
    <cellStyle name="Normal 3 2 2 5 2 16" xfId="24971" xr:uid="{00000000-0005-0000-0000-0000C38A0000}"/>
    <cellStyle name="Normal 3 2 2 5 2 17" xfId="60184" xr:uid="{00000000-0005-0000-0000-0000C48A0000}"/>
    <cellStyle name="Normal 3 2 2 5 2 2" xfId="1265" xr:uid="{00000000-0005-0000-0000-0000C58A0000}"/>
    <cellStyle name="Normal 3 2 2 5 2 2 10" xfId="10642" xr:uid="{00000000-0005-0000-0000-0000C68A0000}"/>
    <cellStyle name="Normal 3 2 2 5 2 2 10 2" xfId="23253" xr:uid="{00000000-0005-0000-0000-0000C78A0000}"/>
    <cellStyle name="Normal 3 2 2 5 2 2 10 2 2" xfId="58469" xr:uid="{00000000-0005-0000-0000-0000C88A0000}"/>
    <cellStyle name="Normal 3 2 2 5 2 2 10 3" xfId="45872" xr:uid="{00000000-0005-0000-0000-0000C98A0000}"/>
    <cellStyle name="Normal 3 2 2 5 2 2 10 4" xfId="35858" xr:uid="{00000000-0005-0000-0000-0000CA8A0000}"/>
    <cellStyle name="Normal 3 2 2 5 2 2 11" xfId="15105" xr:uid="{00000000-0005-0000-0000-0000CB8A0000}"/>
    <cellStyle name="Normal 3 2 2 5 2 2 11 2" xfId="50321" xr:uid="{00000000-0005-0000-0000-0000CC8A0000}"/>
    <cellStyle name="Normal 3 2 2 5 2 2 11 3" xfId="27710" xr:uid="{00000000-0005-0000-0000-0000CD8A0000}"/>
    <cellStyle name="Normal 3 2 2 5 2 2 12" xfId="12518" xr:uid="{00000000-0005-0000-0000-0000CE8A0000}"/>
    <cellStyle name="Normal 3 2 2 5 2 2 12 2" xfId="47736" xr:uid="{00000000-0005-0000-0000-0000CF8A0000}"/>
    <cellStyle name="Normal 3 2 2 5 2 2 13" xfId="37724" xr:uid="{00000000-0005-0000-0000-0000D08A0000}"/>
    <cellStyle name="Normal 3 2 2 5 2 2 14" xfId="25125" xr:uid="{00000000-0005-0000-0000-0000D18A0000}"/>
    <cellStyle name="Normal 3 2 2 5 2 2 15" xfId="60338" xr:uid="{00000000-0005-0000-0000-0000D28A0000}"/>
    <cellStyle name="Normal 3 2 2 5 2 2 2" xfId="3241" xr:uid="{00000000-0005-0000-0000-0000D38A0000}"/>
    <cellStyle name="Normal 3 2 2 5 2 2 2 10" xfId="25609" xr:uid="{00000000-0005-0000-0000-0000D48A0000}"/>
    <cellStyle name="Normal 3 2 2 5 2 2 2 11" xfId="61144" xr:uid="{00000000-0005-0000-0000-0000D58A0000}"/>
    <cellStyle name="Normal 3 2 2 5 2 2 2 2" xfId="5041" xr:uid="{00000000-0005-0000-0000-0000D68A0000}"/>
    <cellStyle name="Normal 3 2 2 5 2 2 2 2 2" xfId="17687" xr:uid="{00000000-0005-0000-0000-0000D78A0000}"/>
    <cellStyle name="Normal 3 2 2 5 2 2 2 2 2 2" xfId="52903" xr:uid="{00000000-0005-0000-0000-0000D88A0000}"/>
    <cellStyle name="Normal 3 2 2 5 2 2 2 2 2 3" xfId="30292" xr:uid="{00000000-0005-0000-0000-0000D98A0000}"/>
    <cellStyle name="Normal 3 2 2 5 2 2 2 2 3" xfId="14133" xr:uid="{00000000-0005-0000-0000-0000DA8A0000}"/>
    <cellStyle name="Normal 3 2 2 5 2 2 2 2 3 2" xfId="49351" xr:uid="{00000000-0005-0000-0000-0000DB8A0000}"/>
    <cellStyle name="Normal 3 2 2 5 2 2 2 2 4" xfId="40306" xr:uid="{00000000-0005-0000-0000-0000DC8A0000}"/>
    <cellStyle name="Normal 3 2 2 5 2 2 2 2 5" xfId="26740" xr:uid="{00000000-0005-0000-0000-0000DD8A0000}"/>
    <cellStyle name="Normal 3 2 2 5 2 2 2 3" xfId="6511" xr:uid="{00000000-0005-0000-0000-0000DE8A0000}"/>
    <cellStyle name="Normal 3 2 2 5 2 2 2 3 2" xfId="19141" xr:uid="{00000000-0005-0000-0000-0000DF8A0000}"/>
    <cellStyle name="Normal 3 2 2 5 2 2 2 3 2 2" xfId="54357" xr:uid="{00000000-0005-0000-0000-0000E08A0000}"/>
    <cellStyle name="Normal 3 2 2 5 2 2 2 3 3" xfId="41760" xr:uid="{00000000-0005-0000-0000-0000E18A0000}"/>
    <cellStyle name="Normal 3 2 2 5 2 2 2 3 4" xfId="31746" xr:uid="{00000000-0005-0000-0000-0000E28A0000}"/>
    <cellStyle name="Normal 3 2 2 5 2 2 2 4" xfId="7970" xr:uid="{00000000-0005-0000-0000-0000E38A0000}"/>
    <cellStyle name="Normal 3 2 2 5 2 2 2 4 2" xfId="20595" xr:uid="{00000000-0005-0000-0000-0000E48A0000}"/>
    <cellStyle name="Normal 3 2 2 5 2 2 2 4 2 2" xfId="55811" xr:uid="{00000000-0005-0000-0000-0000E58A0000}"/>
    <cellStyle name="Normal 3 2 2 5 2 2 2 4 3" xfId="43214" xr:uid="{00000000-0005-0000-0000-0000E68A0000}"/>
    <cellStyle name="Normal 3 2 2 5 2 2 2 4 4" xfId="33200" xr:uid="{00000000-0005-0000-0000-0000E78A0000}"/>
    <cellStyle name="Normal 3 2 2 5 2 2 2 5" xfId="9751" xr:uid="{00000000-0005-0000-0000-0000E88A0000}"/>
    <cellStyle name="Normal 3 2 2 5 2 2 2 5 2" xfId="22371" xr:uid="{00000000-0005-0000-0000-0000E98A0000}"/>
    <cellStyle name="Normal 3 2 2 5 2 2 2 5 2 2" xfId="57587" xr:uid="{00000000-0005-0000-0000-0000EA8A0000}"/>
    <cellStyle name="Normal 3 2 2 5 2 2 2 5 3" xfId="44990" xr:uid="{00000000-0005-0000-0000-0000EB8A0000}"/>
    <cellStyle name="Normal 3 2 2 5 2 2 2 5 4" xfId="34976" xr:uid="{00000000-0005-0000-0000-0000EC8A0000}"/>
    <cellStyle name="Normal 3 2 2 5 2 2 2 6" xfId="11544" xr:uid="{00000000-0005-0000-0000-0000ED8A0000}"/>
    <cellStyle name="Normal 3 2 2 5 2 2 2 6 2" xfId="24147" xr:uid="{00000000-0005-0000-0000-0000EE8A0000}"/>
    <cellStyle name="Normal 3 2 2 5 2 2 2 6 2 2" xfId="59363" xr:uid="{00000000-0005-0000-0000-0000EF8A0000}"/>
    <cellStyle name="Normal 3 2 2 5 2 2 2 6 3" xfId="46766" xr:uid="{00000000-0005-0000-0000-0000F08A0000}"/>
    <cellStyle name="Normal 3 2 2 5 2 2 2 6 4" xfId="36752" xr:uid="{00000000-0005-0000-0000-0000F18A0000}"/>
    <cellStyle name="Normal 3 2 2 5 2 2 2 7" xfId="15911" xr:uid="{00000000-0005-0000-0000-0000F28A0000}"/>
    <cellStyle name="Normal 3 2 2 5 2 2 2 7 2" xfId="51127" xr:uid="{00000000-0005-0000-0000-0000F38A0000}"/>
    <cellStyle name="Normal 3 2 2 5 2 2 2 7 3" xfId="28516" xr:uid="{00000000-0005-0000-0000-0000F48A0000}"/>
    <cellStyle name="Normal 3 2 2 5 2 2 2 8" xfId="13002" xr:uid="{00000000-0005-0000-0000-0000F58A0000}"/>
    <cellStyle name="Normal 3 2 2 5 2 2 2 8 2" xfId="48220" xr:uid="{00000000-0005-0000-0000-0000F68A0000}"/>
    <cellStyle name="Normal 3 2 2 5 2 2 2 9" xfId="38530" xr:uid="{00000000-0005-0000-0000-0000F78A0000}"/>
    <cellStyle name="Normal 3 2 2 5 2 2 3" xfId="3570" xr:uid="{00000000-0005-0000-0000-0000F88A0000}"/>
    <cellStyle name="Normal 3 2 2 5 2 2 3 10" xfId="27065" xr:uid="{00000000-0005-0000-0000-0000F98A0000}"/>
    <cellStyle name="Normal 3 2 2 5 2 2 3 11" xfId="61469" xr:uid="{00000000-0005-0000-0000-0000FA8A0000}"/>
    <cellStyle name="Normal 3 2 2 5 2 2 3 2" xfId="5366" xr:uid="{00000000-0005-0000-0000-0000FB8A0000}"/>
    <cellStyle name="Normal 3 2 2 5 2 2 3 2 2" xfId="18012" xr:uid="{00000000-0005-0000-0000-0000FC8A0000}"/>
    <cellStyle name="Normal 3 2 2 5 2 2 3 2 2 2" xfId="53228" xr:uid="{00000000-0005-0000-0000-0000FD8A0000}"/>
    <cellStyle name="Normal 3 2 2 5 2 2 3 2 3" xfId="40631" xr:uid="{00000000-0005-0000-0000-0000FE8A0000}"/>
    <cellStyle name="Normal 3 2 2 5 2 2 3 2 4" xfId="30617" xr:uid="{00000000-0005-0000-0000-0000FF8A0000}"/>
    <cellStyle name="Normal 3 2 2 5 2 2 3 3" xfId="6836" xr:uid="{00000000-0005-0000-0000-0000008B0000}"/>
    <cellStyle name="Normal 3 2 2 5 2 2 3 3 2" xfId="19466" xr:uid="{00000000-0005-0000-0000-0000018B0000}"/>
    <cellStyle name="Normal 3 2 2 5 2 2 3 3 2 2" xfId="54682" xr:uid="{00000000-0005-0000-0000-0000028B0000}"/>
    <cellStyle name="Normal 3 2 2 5 2 2 3 3 3" xfId="42085" xr:uid="{00000000-0005-0000-0000-0000038B0000}"/>
    <cellStyle name="Normal 3 2 2 5 2 2 3 3 4" xfId="32071" xr:uid="{00000000-0005-0000-0000-0000048B0000}"/>
    <cellStyle name="Normal 3 2 2 5 2 2 3 4" xfId="8295" xr:uid="{00000000-0005-0000-0000-0000058B0000}"/>
    <cellStyle name="Normal 3 2 2 5 2 2 3 4 2" xfId="20920" xr:uid="{00000000-0005-0000-0000-0000068B0000}"/>
    <cellStyle name="Normal 3 2 2 5 2 2 3 4 2 2" xfId="56136" xr:uid="{00000000-0005-0000-0000-0000078B0000}"/>
    <cellStyle name="Normal 3 2 2 5 2 2 3 4 3" xfId="43539" xr:uid="{00000000-0005-0000-0000-0000088B0000}"/>
    <cellStyle name="Normal 3 2 2 5 2 2 3 4 4" xfId="33525" xr:uid="{00000000-0005-0000-0000-0000098B0000}"/>
    <cellStyle name="Normal 3 2 2 5 2 2 3 5" xfId="10076" xr:uid="{00000000-0005-0000-0000-00000A8B0000}"/>
    <cellStyle name="Normal 3 2 2 5 2 2 3 5 2" xfId="22696" xr:uid="{00000000-0005-0000-0000-00000B8B0000}"/>
    <cellStyle name="Normal 3 2 2 5 2 2 3 5 2 2" xfId="57912" xr:uid="{00000000-0005-0000-0000-00000C8B0000}"/>
    <cellStyle name="Normal 3 2 2 5 2 2 3 5 3" xfId="45315" xr:uid="{00000000-0005-0000-0000-00000D8B0000}"/>
    <cellStyle name="Normal 3 2 2 5 2 2 3 5 4" xfId="35301" xr:uid="{00000000-0005-0000-0000-00000E8B0000}"/>
    <cellStyle name="Normal 3 2 2 5 2 2 3 6" xfId="11869" xr:uid="{00000000-0005-0000-0000-00000F8B0000}"/>
    <cellStyle name="Normal 3 2 2 5 2 2 3 6 2" xfId="24472" xr:uid="{00000000-0005-0000-0000-0000108B0000}"/>
    <cellStyle name="Normal 3 2 2 5 2 2 3 6 2 2" xfId="59688" xr:uid="{00000000-0005-0000-0000-0000118B0000}"/>
    <cellStyle name="Normal 3 2 2 5 2 2 3 6 3" xfId="47091" xr:uid="{00000000-0005-0000-0000-0000128B0000}"/>
    <cellStyle name="Normal 3 2 2 5 2 2 3 6 4" xfId="37077" xr:uid="{00000000-0005-0000-0000-0000138B0000}"/>
    <cellStyle name="Normal 3 2 2 5 2 2 3 7" xfId="16236" xr:uid="{00000000-0005-0000-0000-0000148B0000}"/>
    <cellStyle name="Normal 3 2 2 5 2 2 3 7 2" xfId="51452" xr:uid="{00000000-0005-0000-0000-0000158B0000}"/>
    <cellStyle name="Normal 3 2 2 5 2 2 3 7 3" xfId="28841" xr:uid="{00000000-0005-0000-0000-0000168B0000}"/>
    <cellStyle name="Normal 3 2 2 5 2 2 3 8" xfId="14458" xr:uid="{00000000-0005-0000-0000-0000178B0000}"/>
    <cellStyle name="Normal 3 2 2 5 2 2 3 8 2" xfId="49676" xr:uid="{00000000-0005-0000-0000-0000188B0000}"/>
    <cellStyle name="Normal 3 2 2 5 2 2 3 9" xfId="38855" xr:uid="{00000000-0005-0000-0000-0000198B0000}"/>
    <cellStyle name="Normal 3 2 2 5 2 2 4" xfId="2732" xr:uid="{00000000-0005-0000-0000-00001A8B0000}"/>
    <cellStyle name="Normal 3 2 2 5 2 2 4 10" xfId="26256" xr:uid="{00000000-0005-0000-0000-00001B8B0000}"/>
    <cellStyle name="Normal 3 2 2 5 2 2 4 11" xfId="60660" xr:uid="{00000000-0005-0000-0000-00001C8B0000}"/>
    <cellStyle name="Normal 3 2 2 5 2 2 4 2" xfId="4557" xr:uid="{00000000-0005-0000-0000-00001D8B0000}"/>
    <cellStyle name="Normal 3 2 2 5 2 2 4 2 2" xfId="17203" xr:uid="{00000000-0005-0000-0000-00001E8B0000}"/>
    <cellStyle name="Normal 3 2 2 5 2 2 4 2 2 2" xfId="52419" xr:uid="{00000000-0005-0000-0000-00001F8B0000}"/>
    <cellStyle name="Normal 3 2 2 5 2 2 4 2 3" xfId="39822" xr:uid="{00000000-0005-0000-0000-0000208B0000}"/>
    <cellStyle name="Normal 3 2 2 5 2 2 4 2 4" xfId="29808" xr:uid="{00000000-0005-0000-0000-0000218B0000}"/>
    <cellStyle name="Normal 3 2 2 5 2 2 4 3" xfId="6027" xr:uid="{00000000-0005-0000-0000-0000228B0000}"/>
    <cellStyle name="Normal 3 2 2 5 2 2 4 3 2" xfId="18657" xr:uid="{00000000-0005-0000-0000-0000238B0000}"/>
    <cellStyle name="Normal 3 2 2 5 2 2 4 3 2 2" xfId="53873" xr:uid="{00000000-0005-0000-0000-0000248B0000}"/>
    <cellStyle name="Normal 3 2 2 5 2 2 4 3 3" xfId="41276" xr:uid="{00000000-0005-0000-0000-0000258B0000}"/>
    <cellStyle name="Normal 3 2 2 5 2 2 4 3 4" xfId="31262" xr:uid="{00000000-0005-0000-0000-0000268B0000}"/>
    <cellStyle name="Normal 3 2 2 5 2 2 4 4" xfId="7486" xr:uid="{00000000-0005-0000-0000-0000278B0000}"/>
    <cellStyle name="Normal 3 2 2 5 2 2 4 4 2" xfId="20111" xr:uid="{00000000-0005-0000-0000-0000288B0000}"/>
    <cellStyle name="Normal 3 2 2 5 2 2 4 4 2 2" xfId="55327" xr:uid="{00000000-0005-0000-0000-0000298B0000}"/>
    <cellStyle name="Normal 3 2 2 5 2 2 4 4 3" xfId="42730" xr:uid="{00000000-0005-0000-0000-00002A8B0000}"/>
    <cellStyle name="Normal 3 2 2 5 2 2 4 4 4" xfId="32716" xr:uid="{00000000-0005-0000-0000-00002B8B0000}"/>
    <cellStyle name="Normal 3 2 2 5 2 2 4 5" xfId="9267" xr:uid="{00000000-0005-0000-0000-00002C8B0000}"/>
    <cellStyle name="Normal 3 2 2 5 2 2 4 5 2" xfId="21887" xr:uid="{00000000-0005-0000-0000-00002D8B0000}"/>
    <cellStyle name="Normal 3 2 2 5 2 2 4 5 2 2" xfId="57103" xr:uid="{00000000-0005-0000-0000-00002E8B0000}"/>
    <cellStyle name="Normal 3 2 2 5 2 2 4 5 3" xfId="44506" xr:uid="{00000000-0005-0000-0000-00002F8B0000}"/>
    <cellStyle name="Normal 3 2 2 5 2 2 4 5 4" xfId="34492" xr:uid="{00000000-0005-0000-0000-0000308B0000}"/>
    <cellStyle name="Normal 3 2 2 5 2 2 4 6" xfId="11060" xr:uid="{00000000-0005-0000-0000-0000318B0000}"/>
    <cellStyle name="Normal 3 2 2 5 2 2 4 6 2" xfId="23663" xr:uid="{00000000-0005-0000-0000-0000328B0000}"/>
    <cellStyle name="Normal 3 2 2 5 2 2 4 6 2 2" xfId="58879" xr:uid="{00000000-0005-0000-0000-0000338B0000}"/>
    <cellStyle name="Normal 3 2 2 5 2 2 4 6 3" xfId="46282" xr:uid="{00000000-0005-0000-0000-0000348B0000}"/>
    <cellStyle name="Normal 3 2 2 5 2 2 4 6 4" xfId="36268" xr:uid="{00000000-0005-0000-0000-0000358B0000}"/>
    <cellStyle name="Normal 3 2 2 5 2 2 4 7" xfId="15427" xr:uid="{00000000-0005-0000-0000-0000368B0000}"/>
    <cellStyle name="Normal 3 2 2 5 2 2 4 7 2" xfId="50643" xr:uid="{00000000-0005-0000-0000-0000378B0000}"/>
    <cellStyle name="Normal 3 2 2 5 2 2 4 7 3" xfId="28032" xr:uid="{00000000-0005-0000-0000-0000388B0000}"/>
    <cellStyle name="Normal 3 2 2 5 2 2 4 8" xfId="13649" xr:uid="{00000000-0005-0000-0000-0000398B0000}"/>
    <cellStyle name="Normal 3 2 2 5 2 2 4 8 2" xfId="48867" xr:uid="{00000000-0005-0000-0000-00003A8B0000}"/>
    <cellStyle name="Normal 3 2 2 5 2 2 4 9" xfId="38046" xr:uid="{00000000-0005-0000-0000-00003B8B0000}"/>
    <cellStyle name="Normal 3 2 2 5 2 2 5" xfId="3895" xr:uid="{00000000-0005-0000-0000-00003C8B0000}"/>
    <cellStyle name="Normal 3 2 2 5 2 2 5 2" xfId="8618" xr:uid="{00000000-0005-0000-0000-00003D8B0000}"/>
    <cellStyle name="Normal 3 2 2 5 2 2 5 2 2" xfId="21243" xr:uid="{00000000-0005-0000-0000-00003E8B0000}"/>
    <cellStyle name="Normal 3 2 2 5 2 2 5 2 2 2" xfId="56459" xr:uid="{00000000-0005-0000-0000-00003F8B0000}"/>
    <cellStyle name="Normal 3 2 2 5 2 2 5 2 3" xfId="43862" xr:uid="{00000000-0005-0000-0000-0000408B0000}"/>
    <cellStyle name="Normal 3 2 2 5 2 2 5 2 4" xfId="33848" xr:uid="{00000000-0005-0000-0000-0000418B0000}"/>
    <cellStyle name="Normal 3 2 2 5 2 2 5 3" xfId="10399" xr:uid="{00000000-0005-0000-0000-0000428B0000}"/>
    <cellStyle name="Normal 3 2 2 5 2 2 5 3 2" xfId="23019" xr:uid="{00000000-0005-0000-0000-0000438B0000}"/>
    <cellStyle name="Normal 3 2 2 5 2 2 5 3 2 2" xfId="58235" xr:uid="{00000000-0005-0000-0000-0000448B0000}"/>
    <cellStyle name="Normal 3 2 2 5 2 2 5 3 3" xfId="45638" xr:uid="{00000000-0005-0000-0000-0000458B0000}"/>
    <cellStyle name="Normal 3 2 2 5 2 2 5 3 4" xfId="35624" xr:uid="{00000000-0005-0000-0000-0000468B0000}"/>
    <cellStyle name="Normal 3 2 2 5 2 2 5 4" xfId="12194" xr:uid="{00000000-0005-0000-0000-0000478B0000}"/>
    <cellStyle name="Normal 3 2 2 5 2 2 5 4 2" xfId="24795" xr:uid="{00000000-0005-0000-0000-0000488B0000}"/>
    <cellStyle name="Normal 3 2 2 5 2 2 5 4 2 2" xfId="60011" xr:uid="{00000000-0005-0000-0000-0000498B0000}"/>
    <cellStyle name="Normal 3 2 2 5 2 2 5 4 3" xfId="47414" xr:uid="{00000000-0005-0000-0000-00004A8B0000}"/>
    <cellStyle name="Normal 3 2 2 5 2 2 5 4 4" xfId="37400" xr:uid="{00000000-0005-0000-0000-00004B8B0000}"/>
    <cellStyle name="Normal 3 2 2 5 2 2 5 5" xfId="16559" xr:uid="{00000000-0005-0000-0000-00004C8B0000}"/>
    <cellStyle name="Normal 3 2 2 5 2 2 5 5 2" xfId="51775" xr:uid="{00000000-0005-0000-0000-00004D8B0000}"/>
    <cellStyle name="Normal 3 2 2 5 2 2 5 5 3" xfId="29164" xr:uid="{00000000-0005-0000-0000-00004E8B0000}"/>
    <cellStyle name="Normal 3 2 2 5 2 2 5 6" xfId="14781" xr:uid="{00000000-0005-0000-0000-00004F8B0000}"/>
    <cellStyle name="Normal 3 2 2 5 2 2 5 6 2" xfId="49999" xr:uid="{00000000-0005-0000-0000-0000508B0000}"/>
    <cellStyle name="Normal 3 2 2 5 2 2 5 7" xfId="39178" xr:uid="{00000000-0005-0000-0000-0000518B0000}"/>
    <cellStyle name="Normal 3 2 2 5 2 2 5 8" xfId="27388" xr:uid="{00000000-0005-0000-0000-0000528B0000}"/>
    <cellStyle name="Normal 3 2 2 5 2 2 6" xfId="4235" xr:uid="{00000000-0005-0000-0000-0000538B0000}"/>
    <cellStyle name="Normal 3 2 2 5 2 2 6 2" xfId="16881" xr:uid="{00000000-0005-0000-0000-0000548B0000}"/>
    <cellStyle name="Normal 3 2 2 5 2 2 6 2 2" xfId="52097" xr:uid="{00000000-0005-0000-0000-0000558B0000}"/>
    <cellStyle name="Normal 3 2 2 5 2 2 6 2 3" xfId="29486" xr:uid="{00000000-0005-0000-0000-0000568B0000}"/>
    <cellStyle name="Normal 3 2 2 5 2 2 6 3" xfId="13327" xr:uid="{00000000-0005-0000-0000-0000578B0000}"/>
    <cellStyle name="Normal 3 2 2 5 2 2 6 3 2" xfId="48545" xr:uid="{00000000-0005-0000-0000-0000588B0000}"/>
    <cellStyle name="Normal 3 2 2 5 2 2 6 4" xfId="39500" xr:uid="{00000000-0005-0000-0000-0000598B0000}"/>
    <cellStyle name="Normal 3 2 2 5 2 2 6 5" xfId="25934" xr:uid="{00000000-0005-0000-0000-00005A8B0000}"/>
    <cellStyle name="Normal 3 2 2 5 2 2 7" xfId="5705" xr:uid="{00000000-0005-0000-0000-00005B8B0000}"/>
    <cellStyle name="Normal 3 2 2 5 2 2 7 2" xfId="18335" xr:uid="{00000000-0005-0000-0000-00005C8B0000}"/>
    <cellStyle name="Normal 3 2 2 5 2 2 7 2 2" xfId="53551" xr:uid="{00000000-0005-0000-0000-00005D8B0000}"/>
    <cellStyle name="Normal 3 2 2 5 2 2 7 3" xfId="40954" xr:uid="{00000000-0005-0000-0000-00005E8B0000}"/>
    <cellStyle name="Normal 3 2 2 5 2 2 7 4" xfId="30940" xr:uid="{00000000-0005-0000-0000-00005F8B0000}"/>
    <cellStyle name="Normal 3 2 2 5 2 2 8" xfId="7164" xr:uid="{00000000-0005-0000-0000-0000608B0000}"/>
    <cellStyle name="Normal 3 2 2 5 2 2 8 2" xfId="19789" xr:uid="{00000000-0005-0000-0000-0000618B0000}"/>
    <cellStyle name="Normal 3 2 2 5 2 2 8 2 2" xfId="55005" xr:uid="{00000000-0005-0000-0000-0000628B0000}"/>
    <cellStyle name="Normal 3 2 2 5 2 2 8 3" xfId="42408" xr:uid="{00000000-0005-0000-0000-0000638B0000}"/>
    <cellStyle name="Normal 3 2 2 5 2 2 8 4" xfId="32394" xr:uid="{00000000-0005-0000-0000-0000648B0000}"/>
    <cellStyle name="Normal 3 2 2 5 2 2 9" xfId="8945" xr:uid="{00000000-0005-0000-0000-0000658B0000}"/>
    <cellStyle name="Normal 3 2 2 5 2 2 9 2" xfId="21565" xr:uid="{00000000-0005-0000-0000-0000668B0000}"/>
    <cellStyle name="Normal 3 2 2 5 2 2 9 2 2" xfId="56781" xr:uid="{00000000-0005-0000-0000-0000678B0000}"/>
    <cellStyle name="Normal 3 2 2 5 2 2 9 3" xfId="44184" xr:uid="{00000000-0005-0000-0000-0000688B0000}"/>
    <cellStyle name="Normal 3 2 2 5 2 2 9 4" xfId="34170" xr:uid="{00000000-0005-0000-0000-0000698B0000}"/>
    <cellStyle name="Normal 3 2 2 5 2 3" xfId="3081" xr:uid="{00000000-0005-0000-0000-00006A8B0000}"/>
    <cellStyle name="Normal 3 2 2 5 2 3 10" xfId="25452" xr:uid="{00000000-0005-0000-0000-00006B8B0000}"/>
    <cellStyle name="Normal 3 2 2 5 2 3 11" xfId="60987" xr:uid="{00000000-0005-0000-0000-00006C8B0000}"/>
    <cellStyle name="Normal 3 2 2 5 2 3 2" xfId="4884" xr:uid="{00000000-0005-0000-0000-00006D8B0000}"/>
    <cellStyle name="Normal 3 2 2 5 2 3 2 2" xfId="17530" xr:uid="{00000000-0005-0000-0000-00006E8B0000}"/>
    <cellStyle name="Normal 3 2 2 5 2 3 2 2 2" xfId="52746" xr:uid="{00000000-0005-0000-0000-00006F8B0000}"/>
    <cellStyle name="Normal 3 2 2 5 2 3 2 2 3" xfId="30135" xr:uid="{00000000-0005-0000-0000-0000708B0000}"/>
    <cellStyle name="Normal 3 2 2 5 2 3 2 3" xfId="13976" xr:uid="{00000000-0005-0000-0000-0000718B0000}"/>
    <cellStyle name="Normal 3 2 2 5 2 3 2 3 2" xfId="49194" xr:uid="{00000000-0005-0000-0000-0000728B0000}"/>
    <cellStyle name="Normal 3 2 2 5 2 3 2 4" xfId="40149" xr:uid="{00000000-0005-0000-0000-0000738B0000}"/>
    <cellStyle name="Normal 3 2 2 5 2 3 2 5" xfId="26583" xr:uid="{00000000-0005-0000-0000-0000748B0000}"/>
    <cellStyle name="Normal 3 2 2 5 2 3 3" xfId="6354" xr:uid="{00000000-0005-0000-0000-0000758B0000}"/>
    <cellStyle name="Normal 3 2 2 5 2 3 3 2" xfId="18984" xr:uid="{00000000-0005-0000-0000-0000768B0000}"/>
    <cellStyle name="Normal 3 2 2 5 2 3 3 2 2" xfId="54200" xr:uid="{00000000-0005-0000-0000-0000778B0000}"/>
    <cellStyle name="Normal 3 2 2 5 2 3 3 3" xfId="41603" xr:uid="{00000000-0005-0000-0000-0000788B0000}"/>
    <cellStyle name="Normal 3 2 2 5 2 3 3 4" xfId="31589" xr:uid="{00000000-0005-0000-0000-0000798B0000}"/>
    <cellStyle name="Normal 3 2 2 5 2 3 4" xfId="7813" xr:uid="{00000000-0005-0000-0000-00007A8B0000}"/>
    <cellStyle name="Normal 3 2 2 5 2 3 4 2" xfId="20438" xr:uid="{00000000-0005-0000-0000-00007B8B0000}"/>
    <cellStyle name="Normal 3 2 2 5 2 3 4 2 2" xfId="55654" xr:uid="{00000000-0005-0000-0000-00007C8B0000}"/>
    <cellStyle name="Normal 3 2 2 5 2 3 4 3" xfId="43057" xr:uid="{00000000-0005-0000-0000-00007D8B0000}"/>
    <cellStyle name="Normal 3 2 2 5 2 3 4 4" xfId="33043" xr:uid="{00000000-0005-0000-0000-00007E8B0000}"/>
    <cellStyle name="Normal 3 2 2 5 2 3 5" xfId="9594" xr:uid="{00000000-0005-0000-0000-00007F8B0000}"/>
    <cellStyle name="Normal 3 2 2 5 2 3 5 2" xfId="22214" xr:uid="{00000000-0005-0000-0000-0000808B0000}"/>
    <cellStyle name="Normal 3 2 2 5 2 3 5 2 2" xfId="57430" xr:uid="{00000000-0005-0000-0000-0000818B0000}"/>
    <cellStyle name="Normal 3 2 2 5 2 3 5 3" xfId="44833" xr:uid="{00000000-0005-0000-0000-0000828B0000}"/>
    <cellStyle name="Normal 3 2 2 5 2 3 5 4" xfId="34819" xr:uid="{00000000-0005-0000-0000-0000838B0000}"/>
    <cellStyle name="Normal 3 2 2 5 2 3 6" xfId="11387" xr:uid="{00000000-0005-0000-0000-0000848B0000}"/>
    <cellStyle name="Normal 3 2 2 5 2 3 6 2" xfId="23990" xr:uid="{00000000-0005-0000-0000-0000858B0000}"/>
    <cellStyle name="Normal 3 2 2 5 2 3 6 2 2" xfId="59206" xr:uid="{00000000-0005-0000-0000-0000868B0000}"/>
    <cellStyle name="Normal 3 2 2 5 2 3 6 3" xfId="46609" xr:uid="{00000000-0005-0000-0000-0000878B0000}"/>
    <cellStyle name="Normal 3 2 2 5 2 3 6 4" xfId="36595" xr:uid="{00000000-0005-0000-0000-0000888B0000}"/>
    <cellStyle name="Normal 3 2 2 5 2 3 7" xfId="15754" xr:uid="{00000000-0005-0000-0000-0000898B0000}"/>
    <cellStyle name="Normal 3 2 2 5 2 3 7 2" xfId="50970" xr:uid="{00000000-0005-0000-0000-00008A8B0000}"/>
    <cellStyle name="Normal 3 2 2 5 2 3 7 3" xfId="28359" xr:uid="{00000000-0005-0000-0000-00008B8B0000}"/>
    <cellStyle name="Normal 3 2 2 5 2 3 8" xfId="12845" xr:uid="{00000000-0005-0000-0000-00008C8B0000}"/>
    <cellStyle name="Normal 3 2 2 5 2 3 8 2" xfId="48063" xr:uid="{00000000-0005-0000-0000-00008D8B0000}"/>
    <cellStyle name="Normal 3 2 2 5 2 3 9" xfId="38373" xr:uid="{00000000-0005-0000-0000-00008E8B0000}"/>
    <cellStyle name="Normal 3 2 2 5 2 4" xfId="2908" xr:uid="{00000000-0005-0000-0000-00008F8B0000}"/>
    <cellStyle name="Normal 3 2 2 5 2 4 10" xfId="25293" xr:uid="{00000000-0005-0000-0000-0000908B0000}"/>
    <cellStyle name="Normal 3 2 2 5 2 4 11" xfId="60828" xr:uid="{00000000-0005-0000-0000-0000918B0000}"/>
    <cellStyle name="Normal 3 2 2 5 2 4 2" xfId="4725" xr:uid="{00000000-0005-0000-0000-0000928B0000}"/>
    <cellStyle name="Normal 3 2 2 5 2 4 2 2" xfId="17371" xr:uid="{00000000-0005-0000-0000-0000938B0000}"/>
    <cellStyle name="Normal 3 2 2 5 2 4 2 2 2" xfId="52587" xr:uid="{00000000-0005-0000-0000-0000948B0000}"/>
    <cellStyle name="Normal 3 2 2 5 2 4 2 2 3" xfId="29976" xr:uid="{00000000-0005-0000-0000-0000958B0000}"/>
    <cellStyle name="Normal 3 2 2 5 2 4 2 3" xfId="13817" xr:uid="{00000000-0005-0000-0000-0000968B0000}"/>
    <cellStyle name="Normal 3 2 2 5 2 4 2 3 2" xfId="49035" xr:uid="{00000000-0005-0000-0000-0000978B0000}"/>
    <cellStyle name="Normal 3 2 2 5 2 4 2 4" xfId="39990" xr:uid="{00000000-0005-0000-0000-0000988B0000}"/>
    <cellStyle name="Normal 3 2 2 5 2 4 2 5" xfId="26424" xr:uid="{00000000-0005-0000-0000-0000998B0000}"/>
    <cellStyle name="Normal 3 2 2 5 2 4 3" xfId="6195" xr:uid="{00000000-0005-0000-0000-00009A8B0000}"/>
    <cellStyle name="Normal 3 2 2 5 2 4 3 2" xfId="18825" xr:uid="{00000000-0005-0000-0000-00009B8B0000}"/>
    <cellStyle name="Normal 3 2 2 5 2 4 3 2 2" xfId="54041" xr:uid="{00000000-0005-0000-0000-00009C8B0000}"/>
    <cellStyle name="Normal 3 2 2 5 2 4 3 3" xfId="41444" xr:uid="{00000000-0005-0000-0000-00009D8B0000}"/>
    <cellStyle name="Normal 3 2 2 5 2 4 3 4" xfId="31430" xr:uid="{00000000-0005-0000-0000-00009E8B0000}"/>
    <cellStyle name="Normal 3 2 2 5 2 4 4" xfId="7654" xr:uid="{00000000-0005-0000-0000-00009F8B0000}"/>
    <cellStyle name="Normal 3 2 2 5 2 4 4 2" xfId="20279" xr:uid="{00000000-0005-0000-0000-0000A08B0000}"/>
    <cellStyle name="Normal 3 2 2 5 2 4 4 2 2" xfId="55495" xr:uid="{00000000-0005-0000-0000-0000A18B0000}"/>
    <cellStyle name="Normal 3 2 2 5 2 4 4 3" xfId="42898" xr:uid="{00000000-0005-0000-0000-0000A28B0000}"/>
    <cellStyle name="Normal 3 2 2 5 2 4 4 4" xfId="32884" xr:uid="{00000000-0005-0000-0000-0000A38B0000}"/>
    <cellStyle name="Normal 3 2 2 5 2 4 5" xfId="9435" xr:uid="{00000000-0005-0000-0000-0000A48B0000}"/>
    <cellStyle name="Normal 3 2 2 5 2 4 5 2" xfId="22055" xr:uid="{00000000-0005-0000-0000-0000A58B0000}"/>
    <cellStyle name="Normal 3 2 2 5 2 4 5 2 2" xfId="57271" xr:uid="{00000000-0005-0000-0000-0000A68B0000}"/>
    <cellStyle name="Normal 3 2 2 5 2 4 5 3" xfId="44674" xr:uid="{00000000-0005-0000-0000-0000A78B0000}"/>
    <cellStyle name="Normal 3 2 2 5 2 4 5 4" xfId="34660" xr:uid="{00000000-0005-0000-0000-0000A88B0000}"/>
    <cellStyle name="Normal 3 2 2 5 2 4 6" xfId="11228" xr:uid="{00000000-0005-0000-0000-0000A98B0000}"/>
    <cellStyle name="Normal 3 2 2 5 2 4 6 2" xfId="23831" xr:uid="{00000000-0005-0000-0000-0000AA8B0000}"/>
    <cellStyle name="Normal 3 2 2 5 2 4 6 2 2" xfId="59047" xr:uid="{00000000-0005-0000-0000-0000AB8B0000}"/>
    <cellStyle name="Normal 3 2 2 5 2 4 6 3" xfId="46450" xr:uid="{00000000-0005-0000-0000-0000AC8B0000}"/>
    <cellStyle name="Normal 3 2 2 5 2 4 6 4" xfId="36436" xr:uid="{00000000-0005-0000-0000-0000AD8B0000}"/>
    <cellStyle name="Normal 3 2 2 5 2 4 7" xfId="15595" xr:uid="{00000000-0005-0000-0000-0000AE8B0000}"/>
    <cellStyle name="Normal 3 2 2 5 2 4 7 2" xfId="50811" xr:uid="{00000000-0005-0000-0000-0000AF8B0000}"/>
    <cellStyle name="Normal 3 2 2 5 2 4 7 3" xfId="28200" xr:uid="{00000000-0005-0000-0000-0000B08B0000}"/>
    <cellStyle name="Normal 3 2 2 5 2 4 8" xfId="12686" xr:uid="{00000000-0005-0000-0000-0000B18B0000}"/>
    <cellStyle name="Normal 3 2 2 5 2 4 8 2" xfId="47904" xr:uid="{00000000-0005-0000-0000-0000B28B0000}"/>
    <cellStyle name="Normal 3 2 2 5 2 4 9" xfId="38214" xr:uid="{00000000-0005-0000-0000-0000B38B0000}"/>
    <cellStyle name="Normal 3 2 2 5 2 5" xfId="3416" xr:uid="{00000000-0005-0000-0000-0000B48B0000}"/>
    <cellStyle name="Normal 3 2 2 5 2 5 10" xfId="26911" xr:uid="{00000000-0005-0000-0000-0000B58B0000}"/>
    <cellStyle name="Normal 3 2 2 5 2 5 11" xfId="61315" xr:uid="{00000000-0005-0000-0000-0000B68B0000}"/>
    <cellStyle name="Normal 3 2 2 5 2 5 2" xfId="5212" xr:uid="{00000000-0005-0000-0000-0000B78B0000}"/>
    <cellStyle name="Normal 3 2 2 5 2 5 2 2" xfId="17858" xr:uid="{00000000-0005-0000-0000-0000B88B0000}"/>
    <cellStyle name="Normal 3 2 2 5 2 5 2 2 2" xfId="53074" xr:uid="{00000000-0005-0000-0000-0000B98B0000}"/>
    <cellStyle name="Normal 3 2 2 5 2 5 2 3" xfId="40477" xr:uid="{00000000-0005-0000-0000-0000BA8B0000}"/>
    <cellStyle name="Normal 3 2 2 5 2 5 2 4" xfId="30463" xr:uid="{00000000-0005-0000-0000-0000BB8B0000}"/>
    <cellStyle name="Normal 3 2 2 5 2 5 3" xfId="6682" xr:uid="{00000000-0005-0000-0000-0000BC8B0000}"/>
    <cellStyle name="Normal 3 2 2 5 2 5 3 2" xfId="19312" xr:uid="{00000000-0005-0000-0000-0000BD8B0000}"/>
    <cellStyle name="Normal 3 2 2 5 2 5 3 2 2" xfId="54528" xr:uid="{00000000-0005-0000-0000-0000BE8B0000}"/>
    <cellStyle name="Normal 3 2 2 5 2 5 3 3" xfId="41931" xr:uid="{00000000-0005-0000-0000-0000BF8B0000}"/>
    <cellStyle name="Normal 3 2 2 5 2 5 3 4" xfId="31917" xr:uid="{00000000-0005-0000-0000-0000C08B0000}"/>
    <cellStyle name="Normal 3 2 2 5 2 5 4" xfId="8141" xr:uid="{00000000-0005-0000-0000-0000C18B0000}"/>
    <cellStyle name="Normal 3 2 2 5 2 5 4 2" xfId="20766" xr:uid="{00000000-0005-0000-0000-0000C28B0000}"/>
    <cellStyle name="Normal 3 2 2 5 2 5 4 2 2" xfId="55982" xr:uid="{00000000-0005-0000-0000-0000C38B0000}"/>
    <cellStyle name="Normal 3 2 2 5 2 5 4 3" xfId="43385" xr:uid="{00000000-0005-0000-0000-0000C48B0000}"/>
    <cellStyle name="Normal 3 2 2 5 2 5 4 4" xfId="33371" xr:uid="{00000000-0005-0000-0000-0000C58B0000}"/>
    <cellStyle name="Normal 3 2 2 5 2 5 5" xfId="9922" xr:uid="{00000000-0005-0000-0000-0000C68B0000}"/>
    <cellStyle name="Normal 3 2 2 5 2 5 5 2" xfId="22542" xr:uid="{00000000-0005-0000-0000-0000C78B0000}"/>
    <cellStyle name="Normal 3 2 2 5 2 5 5 2 2" xfId="57758" xr:uid="{00000000-0005-0000-0000-0000C88B0000}"/>
    <cellStyle name="Normal 3 2 2 5 2 5 5 3" xfId="45161" xr:uid="{00000000-0005-0000-0000-0000C98B0000}"/>
    <cellStyle name="Normal 3 2 2 5 2 5 5 4" xfId="35147" xr:uid="{00000000-0005-0000-0000-0000CA8B0000}"/>
    <cellStyle name="Normal 3 2 2 5 2 5 6" xfId="11715" xr:uid="{00000000-0005-0000-0000-0000CB8B0000}"/>
    <cellStyle name="Normal 3 2 2 5 2 5 6 2" xfId="24318" xr:uid="{00000000-0005-0000-0000-0000CC8B0000}"/>
    <cellStyle name="Normal 3 2 2 5 2 5 6 2 2" xfId="59534" xr:uid="{00000000-0005-0000-0000-0000CD8B0000}"/>
    <cellStyle name="Normal 3 2 2 5 2 5 6 3" xfId="46937" xr:uid="{00000000-0005-0000-0000-0000CE8B0000}"/>
    <cellStyle name="Normal 3 2 2 5 2 5 6 4" xfId="36923" xr:uid="{00000000-0005-0000-0000-0000CF8B0000}"/>
    <cellStyle name="Normal 3 2 2 5 2 5 7" xfId="16082" xr:uid="{00000000-0005-0000-0000-0000D08B0000}"/>
    <cellStyle name="Normal 3 2 2 5 2 5 7 2" xfId="51298" xr:uid="{00000000-0005-0000-0000-0000D18B0000}"/>
    <cellStyle name="Normal 3 2 2 5 2 5 7 3" xfId="28687" xr:uid="{00000000-0005-0000-0000-0000D28B0000}"/>
    <cellStyle name="Normal 3 2 2 5 2 5 8" xfId="14304" xr:uid="{00000000-0005-0000-0000-0000D38B0000}"/>
    <cellStyle name="Normal 3 2 2 5 2 5 8 2" xfId="49522" xr:uid="{00000000-0005-0000-0000-0000D48B0000}"/>
    <cellStyle name="Normal 3 2 2 5 2 5 9" xfId="38701" xr:uid="{00000000-0005-0000-0000-0000D58B0000}"/>
    <cellStyle name="Normal 3 2 2 5 2 6" xfId="2577" xr:uid="{00000000-0005-0000-0000-0000D68B0000}"/>
    <cellStyle name="Normal 3 2 2 5 2 6 10" xfId="26102" xr:uid="{00000000-0005-0000-0000-0000D78B0000}"/>
    <cellStyle name="Normal 3 2 2 5 2 6 11" xfId="60506" xr:uid="{00000000-0005-0000-0000-0000D88B0000}"/>
    <cellStyle name="Normal 3 2 2 5 2 6 2" xfId="4403" xr:uid="{00000000-0005-0000-0000-0000D98B0000}"/>
    <cellStyle name="Normal 3 2 2 5 2 6 2 2" xfId="17049" xr:uid="{00000000-0005-0000-0000-0000DA8B0000}"/>
    <cellStyle name="Normal 3 2 2 5 2 6 2 2 2" xfId="52265" xr:uid="{00000000-0005-0000-0000-0000DB8B0000}"/>
    <cellStyle name="Normal 3 2 2 5 2 6 2 3" xfId="39668" xr:uid="{00000000-0005-0000-0000-0000DC8B0000}"/>
    <cellStyle name="Normal 3 2 2 5 2 6 2 4" xfId="29654" xr:uid="{00000000-0005-0000-0000-0000DD8B0000}"/>
    <cellStyle name="Normal 3 2 2 5 2 6 3" xfId="5873" xr:uid="{00000000-0005-0000-0000-0000DE8B0000}"/>
    <cellStyle name="Normal 3 2 2 5 2 6 3 2" xfId="18503" xr:uid="{00000000-0005-0000-0000-0000DF8B0000}"/>
    <cellStyle name="Normal 3 2 2 5 2 6 3 2 2" xfId="53719" xr:uid="{00000000-0005-0000-0000-0000E08B0000}"/>
    <cellStyle name="Normal 3 2 2 5 2 6 3 3" xfId="41122" xr:uid="{00000000-0005-0000-0000-0000E18B0000}"/>
    <cellStyle name="Normal 3 2 2 5 2 6 3 4" xfId="31108" xr:uid="{00000000-0005-0000-0000-0000E28B0000}"/>
    <cellStyle name="Normal 3 2 2 5 2 6 4" xfId="7332" xr:uid="{00000000-0005-0000-0000-0000E38B0000}"/>
    <cellStyle name="Normal 3 2 2 5 2 6 4 2" xfId="19957" xr:uid="{00000000-0005-0000-0000-0000E48B0000}"/>
    <cellStyle name="Normal 3 2 2 5 2 6 4 2 2" xfId="55173" xr:uid="{00000000-0005-0000-0000-0000E58B0000}"/>
    <cellStyle name="Normal 3 2 2 5 2 6 4 3" xfId="42576" xr:uid="{00000000-0005-0000-0000-0000E68B0000}"/>
    <cellStyle name="Normal 3 2 2 5 2 6 4 4" xfId="32562" xr:uid="{00000000-0005-0000-0000-0000E78B0000}"/>
    <cellStyle name="Normal 3 2 2 5 2 6 5" xfId="9113" xr:uid="{00000000-0005-0000-0000-0000E88B0000}"/>
    <cellStyle name="Normal 3 2 2 5 2 6 5 2" xfId="21733" xr:uid="{00000000-0005-0000-0000-0000E98B0000}"/>
    <cellStyle name="Normal 3 2 2 5 2 6 5 2 2" xfId="56949" xr:uid="{00000000-0005-0000-0000-0000EA8B0000}"/>
    <cellStyle name="Normal 3 2 2 5 2 6 5 3" xfId="44352" xr:uid="{00000000-0005-0000-0000-0000EB8B0000}"/>
    <cellStyle name="Normal 3 2 2 5 2 6 5 4" xfId="34338" xr:uid="{00000000-0005-0000-0000-0000EC8B0000}"/>
    <cellStyle name="Normal 3 2 2 5 2 6 6" xfId="10906" xr:uid="{00000000-0005-0000-0000-0000ED8B0000}"/>
    <cellStyle name="Normal 3 2 2 5 2 6 6 2" xfId="23509" xr:uid="{00000000-0005-0000-0000-0000EE8B0000}"/>
    <cellStyle name="Normal 3 2 2 5 2 6 6 2 2" xfId="58725" xr:uid="{00000000-0005-0000-0000-0000EF8B0000}"/>
    <cellStyle name="Normal 3 2 2 5 2 6 6 3" xfId="46128" xr:uid="{00000000-0005-0000-0000-0000F08B0000}"/>
    <cellStyle name="Normal 3 2 2 5 2 6 6 4" xfId="36114" xr:uid="{00000000-0005-0000-0000-0000F18B0000}"/>
    <cellStyle name="Normal 3 2 2 5 2 6 7" xfId="15273" xr:uid="{00000000-0005-0000-0000-0000F28B0000}"/>
    <cellStyle name="Normal 3 2 2 5 2 6 7 2" xfId="50489" xr:uid="{00000000-0005-0000-0000-0000F38B0000}"/>
    <cellStyle name="Normal 3 2 2 5 2 6 7 3" xfId="27878" xr:uid="{00000000-0005-0000-0000-0000F48B0000}"/>
    <cellStyle name="Normal 3 2 2 5 2 6 8" xfId="13495" xr:uid="{00000000-0005-0000-0000-0000F58B0000}"/>
    <cellStyle name="Normal 3 2 2 5 2 6 8 2" xfId="48713" xr:uid="{00000000-0005-0000-0000-0000F68B0000}"/>
    <cellStyle name="Normal 3 2 2 5 2 6 9" xfId="37892" xr:uid="{00000000-0005-0000-0000-0000F78B0000}"/>
    <cellStyle name="Normal 3 2 2 5 2 7" xfId="3740" xr:uid="{00000000-0005-0000-0000-0000F88B0000}"/>
    <cellStyle name="Normal 3 2 2 5 2 7 2" xfId="8464" xr:uid="{00000000-0005-0000-0000-0000F98B0000}"/>
    <cellStyle name="Normal 3 2 2 5 2 7 2 2" xfId="21089" xr:uid="{00000000-0005-0000-0000-0000FA8B0000}"/>
    <cellStyle name="Normal 3 2 2 5 2 7 2 2 2" xfId="56305" xr:uid="{00000000-0005-0000-0000-0000FB8B0000}"/>
    <cellStyle name="Normal 3 2 2 5 2 7 2 3" xfId="43708" xr:uid="{00000000-0005-0000-0000-0000FC8B0000}"/>
    <cellStyle name="Normal 3 2 2 5 2 7 2 4" xfId="33694" xr:uid="{00000000-0005-0000-0000-0000FD8B0000}"/>
    <cellStyle name="Normal 3 2 2 5 2 7 3" xfId="10245" xr:uid="{00000000-0005-0000-0000-0000FE8B0000}"/>
    <cellStyle name="Normal 3 2 2 5 2 7 3 2" xfId="22865" xr:uid="{00000000-0005-0000-0000-0000FF8B0000}"/>
    <cellStyle name="Normal 3 2 2 5 2 7 3 2 2" xfId="58081" xr:uid="{00000000-0005-0000-0000-0000008C0000}"/>
    <cellStyle name="Normal 3 2 2 5 2 7 3 3" xfId="45484" xr:uid="{00000000-0005-0000-0000-0000018C0000}"/>
    <cellStyle name="Normal 3 2 2 5 2 7 3 4" xfId="35470" xr:uid="{00000000-0005-0000-0000-0000028C0000}"/>
    <cellStyle name="Normal 3 2 2 5 2 7 4" xfId="12040" xr:uid="{00000000-0005-0000-0000-0000038C0000}"/>
    <cellStyle name="Normal 3 2 2 5 2 7 4 2" xfId="24641" xr:uid="{00000000-0005-0000-0000-0000048C0000}"/>
    <cellStyle name="Normal 3 2 2 5 2 7 4 2 2" xfId="59857" xr:uid="{00000000-0005-0000-0000-0000058C0000}"/>
    <cellStyle name="Normal 3 2 2 5 2 7 4 3" xfId="47260" xr:uid="{00000000-0005-0000-0000-0000068C0000}"/>
    <cellStyle name="Normal 3 2 2 5 2 7 4 4" xfId="37246" xr:uid="{00000000-0005-0000-0000-0000078C0000}"/>
    <cellStyle name="Normal 3 2 2 5 2 7 5" xfId="16405" xr:uid="{00000000-0005-0000-0000-0000088C0000}"/>
    <cellStyle name="Normal 3 2 2 5 2 7 5 2" xfId="51621" xr:uid="{00000000-0005-0000-0000-0000098C0000}"/>
    <cellStyle name="Normal 3 2 2 5 2 7 5 3" xfId="29010" xr:uid="{00000000-0005-0000-0000-00000A8C0000}"/>
    <cellStyle name="Normal 3 2 2 5 2 7 6" xfId="14627" xr:uid="{00000000-0005-0000-0000-00000B8C0000}"/>
    <cellStyle name="Normal 3 2 2 5 2 7 6 2" xfId="49845" xr:uid="{00000000-0005-0000-0000-00000C8C0000}"/>
    <cellStyle name="Normal 3 2 2 5 2 7 7" xfId="39024" xr:uid="{00000000-0005-0000-0000-00000D8C0000}"/>
    <cellStyle name="Normal 3 2 2 5 2 7 8" xfId="27234" xr:uid="{00000000-0005-0000-0000-00000E8C0000}"/>
    <cellStyle name="Normal 3 2 2 5 2 8" xfId="4078" xr:uid="{00000000-0005-0000-0000-00000F8C0000}"/>
    <cellStyle name="Normal 3 2 2 5 2 8 2" xfId="16727" xr:uid="{00000000-0005-0000-0000-0000108C0000}"/>
    <cellStyle name="Normal 3 2 2 5 2 8 2 2" xfId="51943" xr:uid="{00000000-0005-0000-0000-0000118C0000}"/>
    <cellStyle name="Normal 3 2 2 5 2 8 2 3" xfId="29332" xr:uid="{00000000-0005-0000-0000-0000128C0000}"/>
    <cellStyle name="Normal 3 2 2 5 2 8 3" xfId="13173" xr:uid="{00000000-0005-0000-0000-0000138C0000}"/>
    <cellStyle name="Normal 3 2 2 5 2 8 3 2" xfId="48391" xr:uid="{00000000-0005-0000-0000-0000148C0000}"/>
    <cellStyle name="Normal 3 2 2 5 2 8 4" xfId="39346" xr:uid="{00000000-0005-0000-0000-0000158C0000}"/>
    <cellStyle name="Normal 3 2 2 5 2 8 5" xfId="25780" xr:uid="{00000000-0005-0000-0000-0000168C0000}"/>
    <cellStyle name="Normal 3 2 2 5 2 9" xfId="5551" xr:uid="{00000000-0005-0000-0000-0000178C0000}"/>
    <cellStyle name="Normal 3 2 2 5 2 9 2" xfId="18181" xr:uid="{00000000-0005-0000-0000-0000188C0000}"/>
    <cellStyle name="Normal 3 2 2 5 2 9 2 2" xfId="53397" xr:uid="{00000000-0005-0000-0000-0000198C0000}"/>
    <cellStyle name="Normal 3 2 2 5 2 9 3" xfId="40800" xr:uid="{00000000-0005-0000-0000-00001A8C0000}"/>
    <cellStyle name="Normal 3 2 2 5 2 9 4" xfId="30786" xr:uid="{00000000-0005-0000-0000-00001B8C0000}"/>
    <cellStyle name="Normal 3 2 2 5 3" xfId="1266" xr:uid="{00000000-0005-0000-0000-00001C8C0000}"/>
    <cellStyle name="Normal 3 2 2 5 3 10" xfId="10643" xr:uid="{00000000-0005-0000-0000-00001D8C0000}"/>
    <cellStyle name="Normal 3 2 2 5 3 10 2" xfId="23254" xr:uid="{00000000-0005-0000-0000-00001E8C0000}"/>
    <cellStyle name="Normal 3 2 2 5 3 10 2 2" xfId="58470" xr:uid="{00000000-0005-0000-0000-00001F8C0000}"/>
    <cellStyle name="Normal 3 2 2 5 3 10 3" xfId="45873" xr:uid="{00000000-0005-0000-0000-0000208C0000}"/>
    <cellStyle name="Normal 3 2 2 5 3 10 4" xfId="35859" xr:uid="{00000000-0005-0000-0000-0000218C0000}"/>
    <cellStyle name="Normal 3 2 2 5 3 11" xfId="15031" xr:uid="{00000000-0005-0000-0000-0000228C0000}"/>
    <cellStyle name="Normal 3 2 2 5 3 11 2" xfId="50247" xr:uid="{00000000-0005-0000-0000-0000238C0000}"/>
    <cellStyle name="Normal 3 2 2 5 3 11 3" xfId="27636" xr:uid="{00000000-0005-0000-0000-0000248C0000}"/>
    <cellStyle name="Normal 3 2 2 5 3 12" xfId="12444" xr:uid="{00000000-0005-0000-0000-0000258C0000}"/>
    <cellStyle name="Normal 3 2 2 5 3 12 2" xfId="47662" xr:uid="{00000000-0005-0000-0000-0000268C0000}"/>
    <cellStyle name="Normal 3 2 2 5 3 13" xfId="37650" xr:uid="{00000000-0005-0000-0000-0000278C0000}"/>
    <cellStyle name="Normal 3 2 2 5 3 14" xfId="25051" xr:uid="{00000000-0005-0000-0000-0000288C0000}"/>
    <cellStyle name="Normal 3 2 2 5 3 15" xfId="60264" xr:uid="{00000000-0005-0000-0000-0000298C0000}"/>
    <cellStyle name="Normal 3 2 2 5 3 2" xfId="3167" xr:uid="{00000000-0005-0000-0000-00002A8C0000}"/>
    <cellStyle name="Normal 3 2 2 5 3 2 10" xfId="25535" xr:uid="{00000000-0005-0000-0000-00002B8C0000}"/>
    <cellStyle name="Normal 3 2 2 5 3 2 11" xfId="61070" xr:uid="{00000000-0005-0000-0000-00002C8C0000}"/>
    <cellStyle name="Normal 3 2 2 5 3 2 2" xfId="4967" xr:uid="{00000000-0005-0000-0000-00002D8C0000}"/>
    <cellStyle name="Normal 3 2 2 5 3 2 2 2" xfId="17613" xr:uid="{00000000-0005-0000-0000-00002E8C0000}"/>
    <cellStyle name="Normal 3 2 2 5 3 2 2 2 2" xfId="52829" xr:uid="{00000000-0005-0000-0000-00002F8C0000}"/>
    <cellStyle name="Normal 3 2 2 5 3 2 2 2 3" xfId="30218" xr:uid="{00000000-0005-0000-0000-0000308C0000}"/>
    <cellStyle name="Normal 3 2 2 5 3 2 2 3" xfId="14059" xr:uid="{00000000-0005-0000-0000-0000318C0000}"/>
    <cellStyle name="Normal 3 2 2 5 3 2 2 3 2" xfId="49277" xr:uid="{00000000-0005-0000-0000-0000328C0000}"/>
    <cellStyle name="Normal 3 2 2 5 3 2 2 4" xfId="40232" xr:uid="{00000000-0005-0000-0000-0000338C0000}"/>
    <cellStyle name="Normal 3 2 2 5 3 2 2 5" xfId="26666" xr:uid="{00000000-0005-0000-0000-0000348C0000}"/>
    <cellStyle name="Normal 3 2 2 5 3 2 3" xfId="6437" xr:uid="{00000000-0005-0000-0000-0000358C0000}"/>
    <cellStyle name="Normal 3 2 2 5 3 2 3 2" xfId="19067" xr:uid="{00000000-0005-0000-0000-0000368C0000}"/>
    <cellStyle name="Normal 3 2 2 5 3 2 3 2 2" xfId="54283" xr:uid="{00000000-0005-0000-0000-0000378C0000}"/>
    <cellStyle name="Normal 3 2 2 5 3 2 3 3" xfId="41686" xr:uid="{00000000-0005-0000-0000-0000388C0000}"/>
    <cellStyle name="Normal 3 2 2 5 3 2 3 4" xfId="31672" xr:uid="{00000000-0005-0000-0000-0000398C0000}"/>
    <cellStyle name="Normal 3 2 2 5 3 2 4" xfId="7896" xr:uid="{00000000-0005-0000-0000-00003A8C0000}"/>
    <cellStyle name="Normal 3 2 2 5 3 2 4 2" xfId="20521" xr:uid="{00000000-0005-0000-0000-00003B8C0000}"/>
    <cellStyle name="Normal 3 2 2 5 3 2 4 2 2" xfId="55737" xr:uid="{00000000-0005-0000-0000-00003C8C0000}"/>
    <cellStyle name="Normal 3 2 2 5 3 2 4 3" xfId="43140" xr:uid="{00000000-0005-0000-0000-00003D8C0000}"/>
    <cellStyle name="Normal 3 2 2 5 3 2 4 4" xfId="33126" xr:uid="{00000000-0005-0000-0000-00003E8C0000}"/>
    <cellStyle name="Normal 3 2 2 5 3 2 5" xfId="9677" xr:uid="{00000000-0005-0000-0000-00003F8C0000}"/>
    <cellStyle name="Normal 3 2 2 5 3 2 5 2" xfId="22297" xr:uid="{00000000-0005-0000-0000-0000408C0000}"/>
    <cellStyle name="Normal 3 2 2 5 3 2 5 2 2" xfId="57513" xr:uid="{00000000-0005-0000-0000-0000418C0000}"/>
    <cellStyle name="Normal 3 2 2 5 3 2 5 3" xfId="44916" xr:uid="{00000000-0005-0000-0000-0000428C0000}"/>
    <cellStyle name="Normal 3 2 2 5 3 2 5 4" xfId="34902" xr:uid="{00000000-0005-0000-0000-0000438C0000}"/>
    <cellStyle name="Normal 3 2 2 5 3 2 6" xfId="11470" xr:uid="{00000000-0005-0000-0000-0000448C0000}"/>
    <cellStyle name="Normal 3 2 2 5 3 2 6 2" xfId="24073" xr:uid="{00000000-0005-0000-0000-0000458C0000}"/>
    <cellStyle name="Normal 3 2 2 5 3 2 6 2 2" xfId="59289" xr:uid="{00000000-0005-0000-0000-0000468C0000}"/>
    <cellStyle name="Normal 3 2 2 5 3 2 6 3" xfId="46692" xr:uid="{00000000-0005-0000-0000-0000478C0000}"/>
    <cellStyle name="Normal 3 2 2 5 3 2 6 4" xfId="36678" xr:uid="{00000000-0005-0000-0000-0000488C0000}"/>
    <cellStyle name="Normal 3 2 2 5 3 2 7" xfId="15837" xr:uid="{00000000-0005-0000-0000-0000498C0000}"/>
    <cellStyle name="Normal 3 2 2 5 3 2 7 2" xfId="51053" xr:uid="{00000000-0005-0000-0000-00004A8C0000}"/>
    <cellStyle name="Normal 3 2 2 5 3 2 7 3" xfId="28442" xr:uid="{00000000-0005-0000-0000-00004B8C0000}"/>
    <cellStyle name="Normal 3 2 2 5 3 2 8" xfId="12928" xr:uid="{00000000-0005-0000-0000-00004C8C0000}"/>
    <cellStyle name="Normal 3 2 2 5 3 2 8 2" xfId="48146" xr:uid="{00000000-0005-0000-0000-00004D8C0000}"/>
    <cellStyle name="Normal 3 2 2 5 3 2 9" xfId="38456" xr:uid="{00000000-0005-0000-0000-00004E8C0000}"/>
    <cellStyle name="Normal 3 2 2 5 3 3" xfId="3496" xr:uid="{00000000-0005-0000-0000-00004F8C0000}"/>
    <cellStyle name="Normal 3 2 2 5 3 3 10" xfId="26991" xr:uid="{00000000-0005-0000-0000-0000508C0000}"/>
    <cellStyle name="Normal 3 2 2 5 3 3 11" xfId="61395" xr:uid="{00000000-0005-0000-0000-0000518C0000}"/>
    <cellStyle name="Normal 3 2 2 5 3 3 2" xfId="5292" xr:uid="{00000000-0005-0000-0000-0000528C0000}"/>
    <cellStyle name="Normal 3 2 2 5 3 3 2 2" xfId="17938" xr:uid="{00000000-0005-0000-0000-0000538C0000}"/>
    <cellStyle name="Normal 3 2 2 5 3 3 2 2 2" xfId="53154" xr:uid="{00000000-0005-0000-0000-0000548C0000}"/>
    <cellStyle name="Normal 3 2 2 5 3 3 2 3" xfId="40557" xr:uid="{00000000-0005-0000-0000-0000558C0000}"/>
    <cellStyle name="Normal 3 2 2 5 3 3 2 4" xfId="30543" xr:uid="{00000000-0005-0000-0000-0000568C0000}"/>
    <cellStyle name="Normal 3 2 2 5 3 3 3" xfId="6762" xr:uid="{00000000-0005-0000-0000-0000578C0000}"/>
    <cellStyle name="Normal 3 2 2 5 3 3 3 2" xfId="19392" xr:uid="{00000000-0005-0000-0000-0000588C0000}"/>
    <cellStyle name="Normal 3 2 2 5 3 3 3 2 2" xfId="54608" xr:uid="{00000000-0005-0000-0000-0000598C0000}"/>
    <cellStyle name="Normal 3 2 2 5 3 3 3 3" xfId="42011" xr:uid="{00000000-0005-0000-0000-00005A8C0000}"/>
    <cellStyle name="Normal 3 2 2 5 3 3 3 4" xfId="31997" xr:uid="{00000000-0005-0000-0000-00005B8C0000}"/>
    <cellStyle name="Normal 3 2 2 5 3 3 4" xfId="8221" xr:uid="{00000000-0005-0000-0000-00005C8C0000}"/>
    <cellStyle name="Normal 3 2 2 5 3 3 4 2" xfId="20846" xr:uid="{00000000-0005-0000-0000-00005D8C0000}"/>
    <cellStyle name="Normal 3 2 2 5 3 3 4 2 2" xfId="56062" xr:uid="{00000000-0005-0000-0000-00005E8C0000}"/>
    <cellStyle name="Normal 3 2 2 5 3 3 4 3" xfId="43465" xr:uid="{00000000-0005-0000-0000-00005F8C0000}"/>
    <cellStyle name="Normal 3 2 2 5 3 3 4 4" xfId="33451" xr:uid="{00000000-0005-0000-0000-0000608C0000}"/>
    <cellStyle name="Normal 3 2 2 5 3 3 5" xfId="10002" xr:uid="{00000000-0005-0000-0000-0000618C0000}"/>
    <cellStyle name="Normal 3 2 2 5 3 3 5 2" xfId="22622" xr:uid="{00000000-0005-0000-0000-0000628C0000}"/>
    <cellStyle name="Normal 3 2 2 5 3 3 5 2 2" xfId="57838" xr:uid="{00000000-0005-0000-0000-0000638C0000}"/>
    <cellStyle name="Normal 3 2 2 5 3 3 5 3" xfId="45241" xr:uid="{00000000-0005-0000-0000-0000648C0000}"/>
    <cellStyle name="Normal 3 2 2 5 3 3 5 4" xfId="35227" xr:uid="{00000000-0005-0000-0000-0000658C0000}"/>
    <cellStyle name="Normal 3 2 2 5 3 3 6" xfId="11795" xr:uid="{00000000-0005-0000-0000-0000668C0000}"/>
    <cellStyle name="Normal 3 2 2 5 3 3 6 2" xfId="24398" xr:uid="{00000000-0005-0000-0000-0000678C0000}"/>
    <cellStyle name="Normal 3 2 2 5 3 3 6 2 2" xfId="59614" xr:uid="{00000000-0005-0000-0000-0000688C0000}"/>
    <cellStyle name="Normal 3 2 2 5 3 3 6 3" xfId="47017" xr:uid="{00000000-0005-0000-0000-0000698C0000}"/>
    <cellStyle name="Normal 3 2 2 5 3 3 6 4" xfId="37003" xr:uid="{00000000-0005-0000-0000-00006A8C0000}"/>
    <cellStyle name="Normal 3 2 2 5 3 3 7" xfId="16162" xr:uid="{00000000-0005-0000-0000-00006B8C0000}"/>
    <cellStyle name="Normal 3 2 2 5 3 3 7 2" xfId="51378" xr:uid="{00000000-0005-0000-0000-00006C8C0000}"/>
    <cellStyle name="Normal 3 2 2 5 3 3 7 3" xfId="28767" xr:uid="{00000000-0005-0000-0000-00006D8C0000}"/>
    <cellStyle name="Normal 3 2 2 5 3 3 8" xfId="14384" xr:uid="{00000000-0005-0000-0000-00006E8C0000}"/>
    <cellStyle name="Normal 3 2 2 5 3 3 8 2" xfId="49602" xr:uid="{00000000-0005-0000-0000-00006F8C0000}"/>
    <cellStyle name="Normal 3 2 2 5 3 3 9" xfId="38781" xr:uid="{00000000-0005-0000-0000-0000708C0000}"/>
    <cellStyle name="Normal 3 2 2 5 3 4" xfId="2658" xr:uid="{00000000-0005-0000-0000-0000718C0000}"/>
    <cellStyle name="Normal 3 2 2 5 3 4 10" xfId="26182" xr:uid="{00000000-0005-0000-0000-0000728C0000}"/>
    <cellStyle name="Normal 3 2 2 5 3 4 11" xfId="60586" xr:uid="{00000000-0005-0000-0000-0000738C0000}"/>
    <cellStyle name="Normal 3 2 2 5 3 4 2" xfId="4483" xr:uid="{00000000-0005-0000-0000-0000748C0000}"/>
    <cellStyle name="Normal 3 2 2 5 3 4 2 2" xfId="17129" xr:uid="{00000000-0005-0000-0000-0000758C0000}"/>
    <cellStyle name="Normal 3 2 2 5 3 4 2 2 2" xfId="52345" xr:uid="{00000000-0005-0000-0000-0000768C0000}"/>
    <cellStyle name="Normal 3 2 2 5 3 4 2 3" xfId="39748" xr:uid="{00000000-0005-0000-0000-0000778C0000}"/>
    <cellStyle name="Normal 3 2 2 5 3 4 2 4" xfId="29734" xr:uid="{00000000-0005-0000-0000-0000788C0000}"/>
    <cellStyle name="Normal 3 2 2 5 3 4 3" xfId="5953" xr:uid="{00000000-0005-0000-0000-0000798C0000}"/>
    <cellStyle name="Normal 3 2 2 5 3 4 3 2" xfId="18583" xr:uid="{00000000-0005-0000-0000-00007A8C0000}"/>
    <cellStyle name="Normal 3 2 2 5 3 4 3 2 2" xfId="53799" xr:uid="{00000000-0005-0000-0000-00007B8C0000}"/>
    <cellStyle name="Normal 3 2 2 5 3 4 3 3" xfId="41202" xr:uid="{00000000-0005-0000-0000-00007C8C0000}"/>
    <cellStyle name="Normal 3 2 2 5 3 4 3 4" xfId="31188" xr:uid="{00000000-0005-0000-0000-00007D8C0000}"/>
    <cellStyle name="Normal 3 2 2 5 3 4 4" xfId="7412" xr:uid="{00000000-0005-0000-0000-00007E8C0000}"/>
    <cellStyle name="Normal 3 2 2 5 3 4 4 2" xfId="20037" xr:uid="{00000000-0005-0000-0000-00007F8C0000}"/>
    <cellStyle name="Normal 3 2 2 5 3 4 4 2 2" xfId="55253" xr:uid="{00000000-0005-0000-0000-0000808C0000}"/>
    <cellStyle name="Normal 3 2 2 5 3 4 4 3" xfId="42656" xr:uid="{00000000-0005-0000-0000-0000818C0000}"/>
    <cellStyle name="Normal 3 2 2 5 3 4 4 4" xfId="32642" xr:uid="{00000000-0005-0000-0000-0000828C0000}"/>
    <cellStyle name="Normal 3 2 2 5 3 4 5" xfId="9193" xr:uid="{00000000-0005-0000-0000-0000838C0000}"/>
    <cellStyle name="Normal 3 2 2 5 3 4 5 2" xfId="21813" xr:uid="{00000000-0005-0000-0000-0000848C0000}"/>
    <cellStyle name="Normal 3 2 2 5 3 4 5 2 2" xfId="57029" xr:uid="{00000000-0005-0000-0000-0000858C0000}"/>
    <cellStyle name="Normal 3 2 2 5 3 4 5 3" xfId="44432" xr:uid="{00000000-0005-0000-0000-0000868C0000}"/>
    <cellStyle name="Normal 3 2 2 5 3 4 5 4" xfId="34418" xr:uid="{00000000-0005-0000-0000-0000878C0000}"/>
    <cellStyle name="Normal 3 2 2 5 3 4 6" xfId="10986" xr:uid="{00000000-0005-0000-0000-0000888C0000}"/>
    <cellStyle name="Normal 3 2 2 5 3 4 6 2" xfId="23589" xr:uid="{00000000-0005-0000-0000-0000898C0000}"/>
    <cellStyle name="Normal 3 2 2 5 3 4 6 2 2" xfId="58805" xr:uid="{00000000-0005-0000-0000-00008A8C0000}"/>
    <cellStyle name="Normal 3 2 2 5 3 4 6 3" xfId="46208" xr:uid="{00000000-0005-0000-0000-00008B8C0000}"/>
    <cellStyle name="Normal 3 2 2 5 3 4 6 4" xfId="36194" xr:uid="{00000000-0005-0000-0000-00008C8C0000}"/>
    <cellStyle name="Normal 3 2 2 5 3 4 7" xfId="15353" xr:uid="{00000000-0005-0000-0000-00008D8C0000}"/>
    <cellStyle name="Normal 3 2 2 5 3 4 7 2" xfId="50569" xr:uid="{00000000-0005-0000-0000-00008E8C0000}"/>
    <cellStyle name="Normal 3 2 2 5 3 4 7 3" xfId="27958" xr:uid="{00000000-0005-0000-0000-00008F8C0000}"/>
    <cellStyle name="Normal 3 2 2 5 3 4 8" xfId="13575" xr:uid="{00000000-0005-0000-0000-0000908C0000}"/>
    <cellStyle name="Normal 3 2 2 5 3 4 8 2" xfId="48793" xr:uid="{00000000-0005-0000-0000-0000918C0000}"/>
    <cellStyle name="Normal 3 2 2 5 3 4 9" xfId="37972" xr:uid="{00000000-0005-0000-0000-0000928C0000}"/>
    <cellStyle name="Normal 3 2 2 5 3 5" xfId="3821" xr:uid="{00000000-0005-0000-0000-0000938C0000}"/>
    <cellStyle name="Normal 3 2 2 5 3 5 2" xfId="8544" xr:uid="{00000000-0005-0000-0000-0000948C0000}"/>
    <cellStyle name="Normal 3 2 2 5 3 5 2 2" xfId="21169" xr:uid="{00000000-0005-0000-0000-0000958C0000}"/>
    <cellStyle name="Normal 3 2 2 5 3 5 2 2 2" xfId="56385" xr:uid="{00000000-0005-0000-0000-0000968C0000}"/>
    <cellStyle name="Normal 3 2 2 5 3 5 2 3" xfId="43788" xr:uid="{00000000-0005-0000-0000-0000978C0000}"/>
    <cellStyle name="Normal 3 2 2 5 3 5 2 4" xfId="33774" xr:uid="{00000000-0005-0000-0000-0000988C0000}"/>
    <cellStyle name="Normal 3 2 2 5 3 5 3" xfId="10325" xr:uid="{00000000-0005-0000-0000-0000998C0000}"/>
    <cellStyle name="Normal 3 2 2 5 3 5 3 2" xfId="22945" xr:uid="{00000000-0005-0000-0000-00009A8C0000}"/>
    <cellStyle name="Normal 3 2 2 5 3 5 3 2 2" xfId="58161" xr:uid="{00000000-0005-0000-0000-00009B8C0000}"/>
    <cellStyle name="Normal 3 2 2 5 3 5 3 3" xfId="45564" xr:uid="{00000000-0005-0000-0000-00009C8C0000}"/>
    <cellStyle name="Normal 3 2 2 5 3 5 3 4" xfId="35550" xr:uid="{00000000-0005-0000-0000-00009D8C0000}"/>
    <cellStyle name="Normal 3 2 2 5 3 5 4" xfId="12120" xr:uid="{00000000-0005-0000-0000-00009E8C0000}"/>
    <cellStyle name="Normal 3 2 2 5 3 5 4 2" xfId="24721" xr:uid="{00000000-0005-0000-0000-00009F8C0000}"/>
    <cellStyle name="Normal 3 2 2 5 3 5 4 2 2" xfId="59937" xr:uid="{00000000-0005-0000-0000-0000A08C0000}"/>
    <cellStyle name="Normal 3 2 2 5 3 5 4 3" xfId="47340" xr:uid="{00000000-0005-0000-0000-0000A18C0000}"/>
    <cellStyle name="Normal 3 2 2 5 3 5 4 4" xfId="37326" xr:uid="{00000000-0005-0000-0000-0000A28C0000}"/>
    <cellStyle name="Normal 3 2 2 5 3 5 5" xfId="16485" xr:uid="{00000000-0005-0000-0000-0000A38C0000}"/>
    <cellStyle name="Normal 3 2 2 5 3 5 5 2" xfId="51701" xr:uid="{00000000-0005-0000-0000-0000A48C0000}"/>
    <cellStyle name="Normal 3 2 2 5 3 5 5 3" xfId="29090" xr:uid="{00000000-0005-0000-0000-0000A58C0000}"/>
    <cellStyle name="Normal 3 2 2 5 3 5 6" xfId="14707" xr:uid="{00000000-0005-0000-0000-0000A68C0000}"/>
    <cellStyle name="Normal 3 2 2 5 3 5 6 2" xfId="49925" xr:uid="{00000000-0005-0000-0000-0000A78C0000}"/>
    <cellStyle name="Normal 3 2 2 5 3 5 7" xfId="39104" xr:uid="{00000000-0005-0000-0000-0000A88C0000}"/>
    <cellStyle name="Normal 3 2 2 5 3 5 8" xfId="27314" xr:uid="{00000000-0005-0000-0000-0000A98C0000}"/>
    <cellStyle name="Normal 3 2 2 5 3 6" xfId="4161" xr:uid="{00000000-0005-0000-0000-0000AA8C0000}"/>
    <cellStyle name="Normal 3 2 2 5 3 6 2" xfId="16807" xr:uid="{00000000-0005-0000-0000-0000AB8C0000}"/>
    <cellStyle name="Normal 3 2 2 5 3 6 2 2" xfId="52023" xr:uid="{00000000-0005-0000-0000-0000AC8C0000}"/>
    <cellStyle name="Normal 3 2 2 5 3 6 2 3" xfId="29412" xr:uid="{00000000-0005-0000-0000-0000AD8C0000}"/>
    <cellStyle name="Normal 3 2 2 5 3 6 3" xfId="13253" xr:uid="{00000000-0005-0000-0000-0000AE8C0000}"/>
    <cellStyle name="Normal 3 2 2 5 3 6 3 2" xfId="48471" xr:uid="{00000000-0005-0000-0000-0000AF8C0000}"/>
    <cellStyle name="Normal 3 2 2 5 3 6 4" xfId="39426" xr:uid="{00000000-0005-0000-0000-0000B08C0000}"/>
    <cellStyle name="Normal 3 2 2 5 3 6 5" xfId="25860" xr:uid="{00000000-0005-0000-0000-0000B18C0000}"/>
    <cellStyle name="Normal 3 2 2 5 3 7" xfId="5631" xr:uid="{00000000-0005-0000-0000-0000B28C0000}"/>
    <cellStyle name="Normal 3 2 2 5 3 7 2" xfId="18261" xr:uid="{00000000-0005-0000-0000-0000B38C0000}"/>
    <cellStyle name="Normal 3 2 2 5 3 7 2 2" xfId="53477" xr:uid="{00000000-0005-0000-0000-0000B48C0000}"/>
    <cellStyle name="Normal 3 2 2 5 3 7 3" xfId="40880" xr:uid="{00000000-0005-0000-0000-0000B58C0000}"/>
    <cellStyle name="Normal 3 2 2 5 3 7 4" xfId="30866" xr:uid="{00000000-0005-0000-0000-0000B68C0000}"/>
    <cellStyle name="Normal 3 2 2 5 3 8" xfId="7090" xr:uid="{00000000-0005-0000-0000-0000B78C0000}"/>
    <cellStyle name="Normal 3 2 2 5 3 8 2" xfId="19715" xr:uid="{00000000-0005-0000-0000-0000B88C0000}"/>
    <cellStyle name="Normal 3 2 2 5 3 8 2 2" xfId="54931" xr:uid="{00000000-0005-0000-0000-0000B98C0000}"/>
    <cellStyle name="Normal 3 2 2 5 3 8 3" xfId="42334" xr:uid="{00000000-0005-0000-0000-0000BA8C0000}"/>
    <cellStyle name="Normal 3 2 2 5 3 8 4" xfId="32320" xr:uid="{00000000-0005-0000-0000-0000BB8C0000}"/>
    <cellStyle name="Normal 3 2 2 5 3 9" xfId="8871" xr:uid="{00000000-0005-0000-0000-0000BC8C0000}"/>
    <cellStyle name="Normal 3 2 2 5 3 9 2" xfId="21491" xr:uid="{00000000-0005-0000-0000-0000BD8C0000}"/>
    <cellStyle name="Normal 3 2 2 5 3 9 2 2" xfId="56707" xr:uid="{00000000-0005-0000-0000-0000BE8C0000}"/>
    <cellStyle name="Normal 3 2 2 5 3 9 3" xfId="44110" xr:uid="{00000000-0005-0000-0000-0000BF8C0000}"/>
    <cellStyle name="Normal 3 2 2 5 3 9 4" xfId="34096" xr:uid="{00000000-0005-0000-0000-0000C08C0000}"/>
    <cellStyle name="Normal 3 2 2 5 4" xfId="3002" xr:uid="{00000000-0005-0000-0000-0000C18C0000}"/>
    <cellStyle name="Normal 3 2 2 5 4 10" xfId="25376" xr:uid="{00000000-0005-0000-0000-0000C28C0000}"/>
    <cellStyle name="Normal 3 2 2 5 4 11" xfId="60911" xr:uid="{00000000-0005-0000-0000-0000C38C0000}"/>
    <cellStyle name="Normal 3 2 2 5 4 2" xfId="4808" xr:uid="{00000000-0005-0000-0000-0000C48C0000}"/>
    <cellStyle name="Normal 3 2 2 5 4 2 2" xfId="17454" xr:uid="{00000000-0005-0000-0000-0000C58C0000}"/>
    <cellStyle name="Normal 3 2 2 5 4 2 2 2" xfId="52670" xr:uid="{00000000-0005-0000-0000-0000C68C0000}"/>
    <cellStyle name="Normal 3 2 2 5 4 2 2 3" xfId="30059" xr:uid="{00000000-0005-0000-0000-0000C78C0000}"/>
    <cellStyle name="Normal 3 2 2 5 4 2 3" xfId="13900" xr:uid="{00000000-0005-0000-0000-0000C88C0000}"/>
    <cellStyle name="Normal 3 2 2 5 4 2 3 2" xfId="49118" xr:uid="{00000000-0005-0000-0000-0000C98C0000}"/>
    <cellStyle name="Normal 3 2 2 5 4 2 4" xfId="40073" xr:uid="{00000000-0005-0000-0000-0000CA8C0000}"/>
    <cellStyle name="Normal 3 2 2 5 4 2 5" xfId="26507" xr:uid="{00000000-0005-0000-0000-0000CB8C0000}"/>
    <cellStyle name="Normal 3 2 2 5 4 3" xfId="6278" xr:uid="{00000000-0005-0000-0000-0000CC8C0000}"/>
    <cellStyle name="Normal 3 2 2 5 4 3 2" xfId="18908" xr:uid="{00000000-0005-0000-0000-0000CD8C0000}"/>
    <cellStyle name="Normal 3 2 2 5 4 3 2 2" xfId="54124" xr:uid="{00000000-0005-0000-0000-0000CE8C0000}"/>
    <cellStyle name="Normal 3 2 2 5 4 3 3" xfId="41527" xr:uid="{00000000-0005-0000-0000-0000CF8C0000}"/>
    <cellStyle name="Normal 3 2 2 5 4 3 4" xfId="31513" xr:uid="{00000000-0005-0000-0000-0000D08C0000}"/>
    <cellStyle name="Normal 3 2 2 5 4 4" xfId="7737" xr:uid="{00000000-0005-0000-0000-0000D18C0000}"/>
    <cellStyle name="Normal 3 2 2 5 4 4 2" xfId="20362" xr:uid="{00000000-0005-0000-0000-0000D28C0000}"/>
    <cellStyle name="Normal 3 2 2 5 4 4 2 2" xfId="55578" xr:uid="{00000000-0005-0000-0000-0000D38C0000}"/>
    <cellStyle name="Normal 3 2 2 5 4 4 3" xfId="42981" xr:uid="{00000000-0005-0000-0000-0000D48C0000}"/>
    <cellStyle name="Normal 3 2 2 5 4 4 4" xfId="32967" xr:uid="{00000000-0005-0000-0000-0000D58C0000}"/>
    <cellStyle name="Normal 3 2 2 5 4 5" xfId="9518" xr:uid="{00000000-0005-0000-0000-0000D68C0000}"/>
    <cellStyle name="Normal 3 2 2 5 4 5 2" xfId="22138" xr:uid="{00000000-0005-0000-0000-0000D78C0000}"/>
    <cellStyle name="Normal 3 2 2 5 4 5 2 2" xfId="57354" xr:uid="{00000000-0005-0000-0000-0000D88C0000}"/>
    <cellStyle name="Normal 3 2 2 5 4 5 3" xfId="44757" xr:uid="{00000000-0005-0000-0000-0000D98C0000}"/>
    <cellStyle name="Normal 3 2 2 5 4 5 4" xfId="34743" xr:uid="{00000000-0005-0000-0000-0000DA8C0000}"/>
    <cellStyle name="Normal 3 2 2 5 4 6" xfId="11311" xr:uid="{00000000-0005-0000-0000-0000DB8C0000}"/>
    <cellStyle name="Normal 3 2 2 5 4 6 2" xfId="23914" xr:uid="{00000000-0005-0000-0000-0000DC8C0000}"/>
    <cellStyle name="Normal 3 2 2 5 4 6 2 2" xfId="59130" xr:uid="{00000000-0005-0000-0000-0000DD8C0000}"/>
    <cellStyle name="Normal 3 2 2 5 4 6 3" xfId="46533" xr:uid="{00000000-0005-0000-0000-0000DE8C0000}"/>
    <cellStyle name="Normal 3 2 2 5 4 6 4" xfId="36519" xr:uid="{00000000-0005-0000-0000-0000DF8C0000}"/>
    <cellStyle name="Normal 3 2 2 5 4 7" xfId="15678" xr:uid="{00000000-0005-0000-0000-0000E08C0000}"/>
    <cellStyle name="Normal 3 2 2 5 4 7 2" xfId="50894" xr:uid="{00000000-0005-0000-0000-0000E18C0000}"/>
    <cellStyle name="Normal 3 2 2 5 4 7 3" xfId="28283" xr:uid="{00000000-0005-0000-0000-0000E28C0000}"/>
    <cellStyle name="Normal 3 2 2 5 4 8" xfId="12769" xr:uid="{00000000-0005-0000-0000-0000E38C0000}"/>
    <cellStyle name="Normal 3 2 2 5 4 8 2" xfId="47987" xr:uid="{00000000-0005-0000-0000-0000E48C0000}"/>
    <cellStyle name="Normal 3 2 2 5 4 9" xfId="38297" xr:uid="{00000000-0005-0000-0000-0000E58C0000}"/>
    <cellStyle name="Normal 3 2 2 5 5" xfId="2835" xr:uid="{00000000-0005-0000-0000-0000E68C0000}"/>
    <cellStyle name="Normal 3 2 2 5 5 10" xfId="25221" xr:uid="{00000000-0005-0000-0000-0000E78C0000}"/>
    <cellStyle name="Normal 3 2 2 5 5 11" xfId="60756" xr:uid="{00000000-0005-0000-0000-0000E88C0000}"/>
    <cellStyle name="Normal 3 2 2 5 5 2" xfId="4653" xr:uid="{00000000-0005-0000-0000-0000E98C0000}"/>
    <cellStyle name="Normal 3 2 2 5 5 2 2" xfId="17299" xr:uid="{00000000-0005-0000-0000-0000EA8C0000}"/>
    <cellStyle name="Normal 3 2 2 5 5 2 2 2" xfId="52515" xr:uid="{00000000-0005-0000-0000-0000EB8C0000}"/>
    <cellStyle name="Normal 3 2 2 5 5 2 2 3" xfId="29904" xr:uid="{00000000-0005-0000-0000-0000EC8C0000}"/>
    <cellStyle name="Normal 3 2 2 5 5 2 3" xfId="13745" xr:uid="{00000000-0005-0000-0000-0000ED8C0000}"/>
    <cellStyle name="Normal 3 2 2 5 5 2 3 2" xfId="48963" xr:uid="{00000000-0005-0000-0000-0000EE8C0000}"/>
    <cellStyle name="Normal 3 2 2 5 5 2 4" xfId="39918" xr:uid="{00000000-0005-0000-0000-0000EF8C0000}"/>
    <cellStyle name="Normal 3 2 2 5 5 2 5" xfId="26352" xr:uid="{00000000-0005-0000-0000-0000F08C0000}"/>
    <cellStyle name="Normal 3 2 2 5 5 3" xfId="6123" xr:uid="{00000000-0005-0000-0000-0000F18C0000}"/>
    <cellStyle name="Normal 3 2 2 5 5 3 2" xfId="18753" xr:uid="{00000000-0005-0000-0000-0000F28C0000}"/>
    <cellStyle name="Normal 3 2 2 5 5 3 2 2" xfId="53969" xr:uid="{00000000-0005-0000-0000-0000F38C0000}"/>
    <cellStyle name="Normal 3 2 2 5 5 3 3" xfId="41372" xr:uid="{00000000-0005-0000-0000-0000F48C0000}"/>
    <cellStyle name="Normal 3 2 2 5 5 3 4" xfId="31358" xr:uid="{00000000-0005-0000-0000-0000F58C0000}"/>
    <cellStyle name="Normal 3 2 2 5 5 4" xfId="7582" xr:uid="{00000000-0005-0000-0000-0000F68C0000}"/>
    <cellStyle name="Normal 3 2 2 5 5 4 2" xfId="20207" xr:uid="{00000000-0005-0000-0000-0000F78C0000}"/>
    <cellStyle name="Normal 3 2 2 5 5 4 2 2" xfId="55423" xr:uid="{00000000-0005-0000-0000-0000F88C0000}"/>
    <cellStyle name="Normal 3 2 2 5 5 4 3" xfId="42826" xr:uid="{00000000-0005-0000-0000-0000F98C0000}"/>
    <cellStyle name="Normal 3 2 2 5 5 4 4" xfId="32812" xr:uid="{00000000-0005-0000-0000-0000FA8C0000}"/>
    <cellStyle name="Normal 3 2 2 5 5 5" xfId="9363" xr:uid="{00000000-0005-0000-0000-0000FB8C0000}"/>
    <cellStyle name="Normal 3 2 2 5 5 5 2" xfId="21983" xr:uid="{00000000-0005-0000-0000-0000FC8C0000}"/>
    <cellStyle name="Normal 3 2 2 5 5 5 2 2" xfId="57199" xr:uid="{00000000-0005-0000-0000-0000FD8C0000}"/>
    <cellStyle name="Normal 3 2 2 5 5 5 3" xfId="44602" xr:uid="{00000000-0005-0000-0000-0000FE8C0000}"/>
    <cellStyle name="Normal 3 2 2 5 5 5 4" xfId="34588" xr:uid="{00000000-0005-0000-0000-0000FF8C0000}"/>
    <cellStyle name="Normal 3 2 2 5 5 6" xfId="11156" xr:uid="{00000000-0005-0000-0000-0000008D0000}"/>
    <cellStyle name="Normal 3 2 2 5 5 6 2" xfId="23759" xr:uid="{00000000-0005-0000-0000-0000018D0000}"/>
    <cellStyle name="Normal 3 2 2 5 5 6 2 2" xfId="58975" xr:uid="{00000000-0005-0000-0000-0000028D0000}"/>
    <cellStyle name="Normal 3 2 2 5 5 6 3" xfId="46378" xr:uid="{00000000-0005-0000-0000-0000038D0000}"/>
    <cellStyle name="Normal 3 2 2 5 5 6 4" xfId="36364" xr:uid="{00000000-0005-0000-0000-0000048D0000}"/>
    <cellStyle name="Normal 3 2 2 5 5 7" xfId="15523" xr:uid="{00000000-0005-0000-0000-0000058D0000}"/>
    <cellStyle name="Normal 3 2 2 5 5 7 2" xfId="50739" xr:uid="{00000000-0005-0000-0000-0000068D0000}"/>
    <cellStyle name="Normal 3 2 2 5 5 7 3" xfId="28128" xr:uid="{00000000-0005-0000-0000-0000078D0000}"/>
    <cellStyle name="Normal 3 2 2 5 5 8" xfId="12614" xr:uid="{00000000-0005-0000-0000-0000088D0000}"/>
    <cellStyle name="Normal 3 2 2 5 5 8 2" xfId="47832" xr:uid="{00000000-0005-0000-0000-0000098D0000}"/>
    <cellStyle name="Normal 3 2 2 5 5 9" xfId="38142" xr:uid="{00000000-0005-0000-0000-00000A8D0000}"/>
    <cellStyle name="Normal 3 2 2 5 6" xfId="3344" xr:uid="{00000000-0005-0000-0000-00000B8D0000}"/>
    <cellStyle name="Normal 3 2 2 5 6 10" xfId="26839" xr:uid="{00000000-0005-0000-0000-00000C8D0000}"/>
    <cellStyle name="Normal 3 2 2 5 6 11" xfId="61243" xr:uid="{00000000-0005-0000-0000-00000D8D0000}"/>
    <cellStyle name="Normal 3 2 2 5 6 2" xfId="5140" xr:uid="{00000000-0005-0000-0000-00000E8D0000}"/>
    <cellStyle name="Normal 3 2 2 5 6 2 2" xfId="17786" xr:uid="{00000000-0005-0000-0000-00000F8D0000}"/>
    <cellStyle name="Normal 3 2 2 5 6 2 2 2" xfId="53002" xr:uid="{00000000-0005-0000-0000-0000108D0000}"/>
    <cellStyle name="Normal 3 2 2 5 6 2 3" xfId="40405" xr:uid="{00000000-0005-0000-0000-0000118D0000}"/>
    <cellStyle name="Normal 3 2 2 5 6 2 4" xfId="30391" xr:uid="{00000000-0005-0000-0000-0000128D0000}"/>
    <cellStyle name="Normal 3 2 2 5 6 3" xfId="6610" xr:uid="{00000000-0005-0000-0000-0000138D0000}"/>
    <cellStyle name="Normal 3 2 2 5 6 3 2" xfId="19240" xr:uid="{00000000-0005-0000-0000-0000148D0000}"/>
    <cellStyle name="Normal 3 2 2 5 6 3 2 2" xfId="54456" xr:uid="{00000000-0005-0000-0000-0000158D0000}"/>
    <cellStyle name="Normal 3 2 2 5 6 3 3" xfId="41859" xr:uid="{00000000-0005-0000-0000-0000168D0000}"/>
    <cellStyle name="Normal 3 2 2 5 6 3 4" xfId="31845" xr:uid="{00000000-0005-0000-0000-0000178D0000}"/>
    <cellStyle name="Normal 3 2 2 5 6 4" xfId="8069" xr:uid="{00000000-0005-0000-0000-0000188D0000}"/>
    <cellStyle name="Normal 3 2 2 5 6 4 2" xfId="20694" xr:uid="{00000000-0005-0000-0000-0000198D0000}"/>
    <cellStyle name="Normal 3 2 2 5 6 4 2 2" xfId="55910" xr:uid="{00000000-0005-0000-0000-00001A8D0000}"/>
    <cellStyle name="Normal 3 2 2 5 6 4 3" xfId="43313" xr:uid="{00000000-0005-0000-0000-00001B8D0000}"/>
    <cellStyle name="Normal 3 2 2 5 6 4 4" xfId="33299" xr:uid="{00000000-0005-0000-0000-00001C8D0000}"/>
    <cellStyle name="Normal 3 2 2 5 6 5" xfId="9850" xr:uid="{00000000-0005-0000-0000-00001D8D0000}"/>
    <cellStyle name="Normal 3 2 2 5 6 5 2" xfId="22470" xr:uid="{00000000-0005-0000-0000-00001E8D0000}"/>
    <cellStyle name="Normal 3 2 2 5 6 5 2 2" xfId="57686" xr:uid="{00000000-0005-0000-0000-00001F8D0000}"/>
    <cellStyle name="Normal 3 2 2 5 6 5 3" xfId="45089" xr:uid="{00000000-0005-0000-0000-0000208D0000}"/>
    <cellStyle name="Normal 3 2 2 5 6 5 4" xfId="35075" xr:uid="{00000000-0005-0000-0000-0000218D0000}"/>
    <cellStyle name="Normal 3 2 2 5 6 6" xfId="11643" xr:uid="{00000000-0005-0000-0000-0000228D0000}"/>
    <cellStyle name="Normal 3 2 2 5 6 6 2" xfId="24246" xr:uid="{00000000-0005-0000-0000-0000238D0000}"/>
    <cellStyle name="Normal 3 2 2 5 6 6 2 2" xfId="59462" xr:uid="{00000000-0005-0000-0000-0000248D0000}"/>
    <cellStyle name="Normal 3 2 2 5 6 6 3" xfId="46865" xr:uid="{00000000-0005-0000-0000-0000258D0000}"/>
    <cellStyle name="Normal 3 2 2 5 6 6 4" xfId="36851" xr:uid="{00000000-0005-0000-0000-0000268D0000}"/>
    <cellStyle name="Normal 3 2 2 5 6 7" xfId="16010" xr:uid="{00000000-0005-0000-0000-0000278D0000}"/>
    <cellStyle name="Normal 3 2 2 5 6 7 2" xfId="51226" xr:uid="{00000000-0005-0000-0000-0000288D0000}"/>
    <cellStyle name="Normal 3 2 2 5 6 7 3" xfId="28615" xr:uid="{00000000-0005-0000-0000-0000298D0000}"/>
    <cellStyle name="Normal 3 2 2 5 6 8" xfId="14232" xr:uid="{00000000-0005-0000-0000-00002A8D0000}"/>
    <cellStyle name="Normal 3 2 2 5 6 8 2" xfId="49450" xr:uid="{00000000-0005-0000-0000-00002B8D0000}"/>
    <cellStyle name="Normal 3 2 2 5 6 9" xfId="38629" xr:uid="{00000000-0005-0000-0000-00002C8D0000}"/>
    <cellStyle name="Normal 3 2 2 5 7" xfId="2505" xr:uid="{00000000-0005-0000-0000-00002D8D0000}"/>
    <cellStyle name="Normal 3 2 2 5 7 10" xfId="26030" xr:uid="{00000000-0005-0000-0000-00002E8D0000}"/>
    <cellStyle name="Normal 3 2 2 5 7 11" xfId="60434" xr:uid="{00000000-0005-0000-0000-00002F8D0000}"/>
    <cellStyle name="Normal 3 2 2 5 7 2" xfId="4331" xr:uid="{00000000-0005-0000-0000-0000308D0000}"/>
    <cellStyle name="Normal 3 2 2 5 7 2 2" xfId="16977" xr:uid="{00000000-0005-0000-0000-0000318D0000}"/>
    <cellStyle name="Normal 3 2 2 5 7 2 2 2" xfId="52193" xr:uid="{00000000-0005-0000-0000-0000328D0000}"/>
    <cellStyle name="Normal 3 2 2 5 7 2 3" xfId="39596" xr:uid="{00000000-0005-0000-0000-0000338D0000}"/>
    <cellStyle name="Normal 3 2 2 5 7 2 4" xfId="29582" xr:uid="{00000000-0005-0000-0000-0000348D0000}"/>
    <cellStyle name="Normal 3 2 2 5 7 3" xfId="5801" xr:uid="{00000000-0005-0000-0000-0000358D0000}"/>
    <cellStyle name="Normal 3 2 2 5 7 3 2" xfId="18431" xr:uid="{00000000-0005-0000-0000-0000368D0000}"/>
    <cellStyle name="Normal 3 2 2 5 7 3 2 2" xfId="53647" xr:uid="{00000000-0005-0000-0000-0000378D0000}"/>
    <cellStyle name="Normal 3 2 2 5 7 3 3" xfId="41050" xr:uid="{00000000-0005-0000-0000-0000388D0000}"/>
    <cellStyle name="Normal 3 2 2 5 7 3 4" xfId="31036" xr:uid="{00000000-0005-0000-0000-0000398D0000}"/>
    <cellStyle name="Normal 3 2 2 5 7 4" xfId="7260" xr:uid="{00000000-0005-0000-0000-00003A8D0000}"/>
    <cellStyle name="Normal 3 2 2 5 7 4 2" xfId="19885" xr:uid="{00000000-0005-0000-0000-00003B8D0000}"/>
    <cellStyle name="Normal 3 2 2 5 7 4 2 2" xfId="55101" xr:uid="{00000000-0005-0000-0000-00003C8D0000}"/>
    <cellStyle name="Normal 3 2 2 5 7 4 3" xfId="42504" xr:uid="{00000000-0005-0000-0000-00003D8D0000}"/>
    <cellStyle name="Normal 3 2 2 5 7 4 4" xfId="32490" xr:uid="{00000000-0005-0000-0000-00003E8D0000}"/>
    <cellStyle name="Normal 3 2 2 5 7 5" xfId="9041" xr:uid="{00000000-0005-0000-0000-00003F8D0000}"/>
    <cellStyle name="Normal 3 2 2 5 7 5 2" xfId="21661" xr:uid="{00000000-0005-0000-0000-0000408D0000}"/>
    <cellStyle name="Normal 3 2 2 5 7 5 2 2" xfId="56877" xr:uid="{00000000-0005-0000-0000-0000418D0000}"/>
    <cellStyle name="Normal 3 2 2 5 7 5 3" xfId="44280" xr:uid="{00000000-0005-0000-0000-0000428D0000}"/>
    <cellStyle name="Normal 3 2 2 5 7 5 4" xfId="34266" xr:uid="{00000000-0005-0000-0000-0000438D0000}"/>
    <cellStyle name="Normal 3 2 2 5 7 6" xfId="10834" xr:uid="{00000000-0005-0000-0000-0000448D0000}"/>
    <cellStyle name="Normal 3 2 2 5 7 6 2" xfId="23437" xr:uid="{00000000-0005-0000-0000-0000458D0000}"/>
    <cellStyle name="Normal 3 2 2 5 7 6 2 2" xfId="58653" xr:uid="{00000000-0005-0000-0000-0000468D0000}"/>
    <cellStyle name="Normal 3 2 2 5 7 6 3" xfId="46056" xr:uid="{00000000-0005-0000-0000-0000478D0000}"/>
    <cellStyle name="Normal 3 2 2 5 7 6 4" xfId="36042" xr:uid="{00000000-0005-0000-0000-0000488D0000}"/>
    <cellStyle name="Normal 3 2 2 5 7 7" xfId="15201" xr:uid="{00000000-0005-0000-0000-0000498D0000}"/>
    <cellStyle name="Normal 3 2 2 5 7 7 2" xfId="50417" xr:uid="{00000000-0005-0000-0000-00004A8D0000}"/>
    <cellStyle name="Normal 3 2 2 5 7 7 3" xfId="27806" xr:uid="{00000000-0005-0000-0000-00004B8D0000}"/>
    <cellStyle name="Normal 3 2 2 5 7 8" xfId="13423" xr:uid="{00000000-0005-0000-0000-00004C8D0000}"/>
    <cellStyle name="Normal 3 2 2 5 7 8 2" xfId="48641" xr:uid="{00000000-0005-0000-0000-00004D8D0000}"/>
    <cellStyle name="Normal 3 2 2 5 7 9" xfId="37820" xr:uid="{00000000-0005-0000-0000-00004E8D0000}"/>
    <cellStyle name="Normal 3 2 2 5 8" xfId="3668" xr:uid="{00000000-0005-0000-0000-00004F8D0000}"/>
    <cellStyle name="Normal 3 2 2 5 8 2" xfId="8392" xr:uid="{00000000-0005-0000-0000-0000508D0000}"/>
    <cellStyle name="Normal 3 2 2 5 8 2 2" xfId="21017" xr:uid="{00000000-0005-0000-0000-0000518D0000}"/>
    <cellStyle name="Normal 3 2 2 5 8 2 2 2" xfId="56233" xr:uid="{00000000-0005-0000-0000-0000528D0000}"/>
    <cellStyle name="Normal 3 2 2 5 8 2 3" xfId="43636" xr:uid="{00000000-0005-0000-0000-0000538D0000}"/>
    <cellStyle name="Normal 3 2 2 5 8 2 4" xfId="33622" xr:uid="{00000000-0005-0000-0000-0000548D0000}"/>
    <cellStyle name="Normal 3 2 2 5 8 3" xfId="10173" xr:uid="{00000000-0005-0000-0000-0000558D0000}"/>
    <cellStyle name="Normal 3 2 2 5 8 3 2" xfId="22793" xr:uid="{00000000-0005-0000-0000-0000568D0000}"/>
    <cellStyle name="Normal 3 2 2 5 8 3 2 2" xfId="58009" xr:uid="{00000000-0005-0000-0000-0000578D0000}"/>
    <cellStyle name="Normal 3 2 2 5 8 3 3" xfId="45412" xr:uid="{00000000-0005-0000-0000-0000588D0000}"/>
    <cellStyle name="Normal 3 2 2 5 8 3 4" xfId="35398" xr:uid="{00000000-0005-0000-0000-0000598D0000}"/>
    <cellStyle name="Normal 3 2 2 5 8 4" xfId="11968" xr:uid="{00000000-0005-0000-0000-00005A8D0000}"/>
    <cellStyle name="Normal 3 2 2 5 8 4 2" xfId="24569" xr:uid="{00000000-0005-0000-0000-00005B8D0000}"/>
    <cellStyle name="Normal 3 2 2 5 8 4 2 2" xfId="59785" xr:uid="{00000000-0005-0000-0000-00005C8D0000}"/>
    <cellStyle name="Normal 3 2 2 5 8 4 3" xfId="47188" xr:uid="{00000000-0005-0000-0000-00005D8D0000}"/>
    <cellStyle name="Normal 3 2 2 5 8 4 4" xfId="37174" xr:uid="{00000000-0005-0000-0000-00005E8D0000}"/>
    <cellStyle name="Normal 3 2 2 5 8 5" xfId="16333" xr:uid="{00000000-0005-0000-0000-00005F8D0000}"/>
    <cellStyle name="Normal 3 2 2 5 8 5 2" xfId="51549" xr:uid="{00000000-0005-0000-0000-0000608D0000}"/>
    <cellStyle name="Normal 3 2 2 5 8 5 3" xfId="28938" xr:uid="{00000000-0005-0000-0000-0000618D0000}"/>
    <cellStyle name="Normal 3 2 2 5 8 6" xfId="14555" xr:uid="{00000000-0005-0000-0000-0000628D0000}"/>
    <cellStyle name="Normal 3 2 2 5 8 6 2" xfId="49773" xr:uid="{00000000-0005-0000-0000-0000638D0000}"/>
    <cellStyle name="Normal 3 2 2 5 8 7" xfId="38952" xr:uid="{00000000-0005-0000-0000-0000648D0000}"/>
    <cellStyle name="Normal 3 2 2 5 8 8" xfId="27162" xr:uid="{00000000-0005-0000-0000-0000658D0000}"/>
    <cellStyle name="Normal 3 2 2 5 9" xfId="4000" xr:uid="{00000000-0005-0000-0000-0000668D0000}"/>
    <cellStyle name="Normal 3 2 2 5 9 2" xfId="16655" xr:uid="{00000000-0005-0000-0000-0000678D0000}"/>
    <cellStyle name="Normal 3 2 2 5 9 2 2" xfId="51871" xr:uid="{00000000-0005-0000-0000-0000688D0000}"/>
    <cellStyle name="Normal 3 2 2 5 9 2 3" xfId="29260" xr:uid="{00000000-0005-0000-0000-0000698D0000}"/>
    <cellStyle name="Normal 3 2 2 5 9 3" xfId="13101" xr:uid="{00000000-0005-0000-0000-00006A8D0000}"/>
    <cellStyle name="Normal 3 2 2 5 9 3 2" xfId="48319" xr:uid="{00000000-0005-0000-0000-00006B8D0000}"/>
    <cellStyle name="Normal 3 2 2 5 9 4" xfId="39274" xr:uid="{00000000-0005-0000-0000-00006C8D0000}"/>
    <cellStyle name="Normal 3 2 2 5 9 5" xfId="25708" xr:uid="{00000000-0005-0000-0000-00006D8D0000}"/>
    <cellStyle name="Normal 3 2 2 5_District Target Attainment" xfId="1267" xr:uid="{00000000-0005-0000-0000-00006E8D0000}"/>
    <cellStyle name="Normal 3 2 2 6" xfId="1268" xr:uid="{00000000-0005-0000-0000-00006F8D0000}"/>
    <cellStyle name="Normal 3 2 2 6 10" xfId="7007" xr:uid="{00000000-0005-0000-0000-0000708D0000}"/>
    <cellStyle name="Normal 3 2 2 6 10 2" xfId="19633" xr:uid="{00000000-0005-0000-0000-0000718D0000}"/>
    <cellStyle name="Normal 3 2 2 6 10 2 2" xfId="54849" xr:uid="{00000000-0005-0000-0000-0000728D0000}"/>
    <cellStyle name="Normal 3 2 2 6 10 3" xfId="42252" xr:uid="{00000000-0005-0000-0000-0000738D0000}"/>
    <cellStyle name="Normal 3 2 2 6 10 4" xfId="32238" xr:uid="{00000000-0005-0000-0000-0000748D0000}"/>
    <cellStyle name="Normal 3 2 2 6 11" xfId="8788" xr:uid="{00000000-0005-0000-0000-0000758D0000}"/>
    <cellStyle name="Normal 3 2 2 6 11 2" xfId="21409" xr:uid="{00000000-0005-0000-0000-0000768D0000}"/>
    <cellStyle name="Normal 3 2 2 6 11 2 2" xfId="56625" xr:uid="{00000000-0005-0000-0000-0000778D0000}"/>
    <cellStyle name="Normal 3 2 2 6 11 3" xfId="44028" xr:uid="{00000000-0005-0000-0000-0000788D0000}"/>
    <cellStyle name="Normal 3 2 2 6 11 4" xfId="34014" xr:uid="{00000000-0005-0000-0000-0000798D0000}"/>
    <cellStyle name="Normal 3 2 2 6 12" xfId="10644" xr:uid="{00000000-0005-0000-0000-00007A8D0000}"/>
    <cellStyle name="Normal 3 2 2 6 12 2" xfId="23255" xr:uid="{00000000-0005-0000-0000-00007B8D0000}"/>
    <cellStyle name="Normal 3 2 2 6 12 2 2" xfId="58471" xr:uid="{00000000-0005-0000-0000-00007C8D0000}"/>
    <cellStyle name="Normal 3 2 2 6 12 3" xfId="45874" xr:uid="{00000000-0005-0000-0000-00007D8D0000}"/>
    <cellStyle name="Normal 3 2 2 6 12 4" xfId="35860" xr:uid="{00000000-0005-0000-0000-00007E8D0000}"/>
    <cellStyle name="Normal 3 2 2 6 13" xfId="14948" xr:uid="{00000000-0005-0000-0000-00007F8D0000}"/>
    <cellStyle name="Normal 3 2 2 6 13 2" xfId="50165" xr:uid="{00000000-0005-0000-0000-0000808D0000}"/>
    <cellStyle name="Normal 3 2 2 6 13 3" xfId="27554" xr:uid="{00000000-0005-0000-0000-0000818D0000}"/>
    <cellStyle name="Normal 3 2 2 6 14" xfId="12362" xr:uid="{00000000-0005-0000-0000-0000828D0000}"/>
    <cellStyle name="Normal 3 2 2 6 14 2" xfId="47580" xr:uid="{00000000-0005-0000-0000-0000838D0000}"/>
    <cellStyle name="Normal 3 2 2 6 15" xfId="37567" xr:uid="{00000000-0005-0000-0000-0000848D0000}"/>
    <cellStyle name="Normal 3 2 2 6 16" xfId="24969" xr:uid="{00000000-0005-0000-0000-0000858D0000}"/>
    <cellStyle name="Normal 3 2 2 6 17" xfId="60182" xr:uid="{00000000-0005-0000-0000-0000868D0000}"/>
    <cellStyle name="Normal 3 2 2 6 2" xfId="1269" xr:uid="{00000000-0005-0000-0000-0000878D0000}"/>
    <cellStyle name="Normal 3 2 2 6 2 10" xfId="10645" xr:uid="{00000000-0005-0000-0000-0000888D0000}"/>
    <cellStyle name="Normal 3 2 2 6 2 10 2" xfId="23256" xr:uid="{00000000-0005-0000-0000-0000898D0000}"/>
    <cellStyle name="Normal 3 2 2 6 2 10 2 2" xfId="58472" xr:uid="{00000000-0005-0000-0000-00008A8D0000}"/>
    <cellStyle name="Normal 3 2 2 6 2 10 3" xfId="45875" xr:uid="{00000000-0005-0000-0000-00008B8D0000}"/>
    <cellStyle name="Normal 3 2 2 6 2 10 4" xfId="35861" xr:uid="{00000000-0005-0000-0000-00008C8D0000}"/>
    <cellStyle name="Normal 3 2 2 6 2 11" xfId="15103" xr:uid="{00000000-0005-0000-0000-00008D8D0000}"/>
    <cellStyle name="Normal 3 2 2 6 2 11 2" xfId="50319" xr:uid="{00000000-0005-0000-0000-00008E8D0000}"/>
    <cellStyle name="Normal 3 2 2 6 2 11 3" xfId="27708" xr:uid="{00000000-0005-0000-0000-00008F8D0000}"/>
    <cellStyle name="Normal 3 2 2 6 2 12" xfId="12516" xr:uid="{00000000-0005-0000-0000-0000908D0000}"/>
    <cellStyle name="Normal 3 2 2 6 2 12 2" xfId="47734" xr:uid="{00000000-0005-0000-0000-0000918D0000}"/>
    <cellStyle name="Normal 3 2 2 6 2 13" xfId="37722" xr:uid="{00000000-0005-0000-0000-0000928D0000}"/>
    <cellStyle name="Normal 3 2 2 6 2 14" xfId="25123" xr:uid="{00000000-0005-0000-0000-0000938D0000}"/>
    <cellStyle name="Normal 3 2 2 6 2 15" xfId="60336" xr:uid="{00000000-0005-0000-0000-0000948D0000}"/>
    <cellStyle name="Normal 3 2 2 6 2 2" xfId="3239" xr:uid="{00000000-0005-0000-0000-0000958D0000}"/>
    <cellStyle name="Normal 3 2 2 6 2 2 10" xfId="25607" xr:uid="{00000000-0005-0000-0000-0000968D0000}"/>
    <cellStyle name="Normal 3 2 2 6 2 2 11" xfId="61142" xr:uid="{00000000-0005-0000-0000-0000978D0000}"/>
    <cellStyle name="Normal 3 2 2 6 2 2 2" xfId="5039" xr:uid="{00000000-0005-0000-0000-0000988D0000}"/>
    <cellStyle name="Normal 3 2 2 6 2 2 2 2" xfId="17685" xr:uid="{00000000-0005-0000-0000-0000998D0000}"/>
    <cellStyle name="Normal 3 2 2 6 2 2 2 2 2" xfId="52901" xr:uid="{00000000-0005-0000-0000-00009A8D0000}"/>
    <cellStyle name="Normal 3 2 2 6 2 2 2 2 3" xfId="30290" xr:uid="{00000000-0005-0000-0000-00009B8D0000}"/>
    <cellStyle name="Normal 3 2 2 6 2 2 2 3" xfId="14131" xr:uid="{00000000-0005-0000-0000-00009C8D0000}"/>
    <cellStyle name="Normal 3 2 2 6 2 2 2 3 2" xfId="49349" xr:uid="{00000000-0005-0000-0000-00009D8D0000}"/>
    <cellStyle name="Normal 3 2 2 6 2 2 2 4" xfId="40304" xr:uid="{00000000-0005-0000-0000-00009E8D0000}"/>
    <cellStyle name="Normal 3 2 2 6 2 2 2 5" xfId="26738" xr:uid="{00000000-0005-0000-0000-00009F8D0000}"/>
    <cellStyle name="Normal 3 2 2 6 2 2 3" xfId="6509" xr:uid="{00000000-0005-0000-0000-0000A08D0000}"/>
    <cellStyle name="Normal 3 2 2 6 2 2 3 2" xfId="19139" xr:uid="{00000000-0005-0000-0000-0000A18D0000}"/>
    <cellStyle name="Normal 3 2 2 6 2 2 3 2 2" xfId="54355" xr:uid="{00000000-0005-0000-0000-0000A28D0000}"/>
    <cellStyle name="Normal 3 2 2 6 2 2 3 3" xfId="41758" xr:uid="{00000000-0005-0000-0000-0000A38D0000}"/>
    <cellStyle name="Normal 3 2 2 6 2 2 3 4" xfId="31744" xr:uid="{00000000-0005-0000-0000-0000A48D0000}"/>
    <cellStyle name="Normal 3 2 2 6 2 2 4" xfId="7968" xr:uid="{00000000-0005-0000-0000-0000A58D0000}"/>
    <cellStyle name="Normal 3 2 2 6 2 2 4 2" xfId="20593" xr:uid="{00000000-0005-0000-0000-0000A68D0000}"/>
    <cellStyle name="Normal 3 2 2 6 2 2 4 2 2" xfId="55809" xr:uid="{00000000-0005-0000-0000-0000A78D0000}"/>
    <cellStyle name="Normal 3 2 2 6 2 2 4 3" xfId="43212" xr:uid="{00000000-0005-0000-0000-0000A88D0000}"/>
    <cellStyle name="Normal 3 2 2 6 2 2 4 4" xfId="33198" xr:uid="{00000000-0005-0000-0000-0000A98D0000}"/>
    <cellStyle name="Normal 3 2 2 6 2 2 5" xfId="9749" xr:uid="{00000000-0005-0000-0000-0000AA8D0000}"/>
    <cellStyle name="Normal 3 2 2 6 2 2 5 2" xfId="22369" xr:uid="{00000000-0005-0000-0000-0000AB8D0000}"/>
    <cellStyle name="Normal 3 2 2 6 2 2 5 2 2" xfId="57585" xr:uid="{00000000-0005-0000-0000-0000AC8D0000}"/>
    <cellStyle name="Normal 3 2 2 6 2 2 5 3" xfId="44988" xr:uid="{00000000-0005-0000-0000-0000AD8D0000}"/>
    <cellStyle name="Normal 3 2 2 6 2 2 5 4" xfId="34974" xr:uid="{00000000-0005-0000-0000-0000AE8D0000}"/>
    <cellStyle name="Normal 3 2 2 6 2 2 6" xfId="11542" xr:uid="{00000000-0005-0000-0000-0000AF8D0000}"/>
    <cellStyle name="Normal 3 2 2 6 2 2 6 2" xfId="24145" xr:uid="{00000000-0005-0000-0000-0000B08D0000}"/>
    <cellStyle name="Normal 3 2 2 6 2 2 6 2 2" xfId="59361" xr:uid="{00000000-0005-0000-0000-0000B18D0000}"/>
    <cellStyle name="Normal 3 2 2 6 2 2 6 3" xfId="46764" xr:uid="{00000000-0005-0000-0000-0000B28D0000}"/>
    <cellStyle name="Normal 3 2 2 6 2 2 6 4" xfId="36750" xr:uid="{00000000-0005-0000-0000-0000B38D0000}"/>
    <cellStyle name="Normal 3 2 2 6 2 2 7" xfId="15909" xr:uid="{00000000-0005-0000-0000-0000B48D0000}"/>
    <cellStyle name="Normal 3 2 2 6 2 2 7 2" xfId="51125" xr:uid="{00000000-0005-0000-0000-0000B58D0000}"/>
    <cellStyle name="Normal 3 2 2 6 2 2 7 3" xfId="28514" xr:uid="{00000000-0005-0000-0000-0000B68D0000}"/>
    <cellStyle name="Normal 3 2 2 6 2 2 8" xfId="13000" xr:uid="{00000000-0005-0000-0000-0000B78D0000}"/>
    <cellStyle name="Normal 3 2 2 6 2 2 8 2" xfId="48218" xr:uid="{00000000-0005-0000-0000-0000B88D0000}"/>
    <cellStyle name="Normal 3 2 2 6 2 2 9" xfId="38528" xr:uid="{00000000-0005-0000-0000-0000B98D0000}"/>
    <cellStyle name="Normal 3 2 2 6 2 3" xfId="3568" xr:uid="{00000000-0005-0000-0000-0000BA8D0000}"/>
    <cellStyle name="Normal 3 2 2 6 2 3 10" xfId="27063" xr:uid="{00000000-0005-0000-0000-0000BB8D0000}"/>
    <cellStyle name="Normal 3 2 2 6 2 3 11" xfId="61467" xr:uid="{00000000-0005-0000-0000-0000BC8D0000}"/>
    <cellStyle name="Normal 3 2 2 6 2 3 2" xfId="5364" xr:uid="{00000000-0005-0000-0000-0000BD8D0000}"/>
    <cellStyle name="Normal 3 2 2 6 2 3 2 2" xfId="18010" xr:uid="{00000000-0005-0000-0000-0000BE8D0000}"/>
    <cellStyle name="Normal 3 2 2 6 2 3 2 2 2" xfId="53226" xr:uid="{00000000-0005-0000-0000-0000BF8D0000}"/>
    <cellStyle name="Normal 3 2 2 6 2 3 2 3" xfId="40629" xr:uid="{00000000-0005-0000-0000-0000C08D0000}"/>
    <cellStyle name="Normal 3 2 2 6 2 3 2 4" xfId="30615" xr:uid="{00000000-0005-0000-0000-0000C18D0000}"/>
    <cellStyle name="Normal 3 2 2 6 2 3 3" xfId="6834" xr:uid="{00000000-0005-0000-0000-0000C28D0000}"/>
    <cellStyle name="Normal 3 2 2 6 2 3 3 2" xfId="19464" xr:uid="{00000000-0005-0000-0000-0000C38D0000}"/>
    <cellStyle name="Normal 3 2 2 6 2 3 3 2 2" xfId="54680" xr:uid="{00000000-0005-0000-0000-0000C48D0000}"/>
    <cellStyle name="Normal 3 2 2 6 2 3 3 3" xfId="42083" xr:uid="{00000000-0005-0000-0000-0000C58D0000}"/>
    <cellStyle name="Normal 3 2 2 6 2 3 3 4" xfId="32069" xr:uid="{00000000-0005-0000-0000-0000C68D0000}"/>
    <cellStyle name="Normal 3 2 2 6 2 3 4" xfId="8293" xr:uid="{00000000-0005-0000-0000-0000C78D0000}"/>
    <cellStyle name="Normal 3 2 2 6 2 3 4 2" xfId="20918" xr:uid="{00000000-0005-0000-0000-0000C88D0000}"/>
    <cellStyle name="Normal 3 2 2 6 2 3 4 2 2" xfId="56134" xr:uid="{00000000-0005-0000-0000-0000C98D0000}"/>
    <cellStyle name="Normal 3 2 2 6 2 3 4 3" xfId="43537" xr:uid="{00000000-0005-0000-0000-0000CA8D0000}"/>
    <cellStyle name="Normal 3 2 2 6 2 3 4 4" xfId="33523" xr:uid="{00000000-0005-0000-0000-0000CB8D0000}"/>
    <cellStyle name="Normal 3 2 2 6 2 3 5" xfId="10074" xr:uid="{00000000-0005-0000-0000-0000CC8D0000}"/>
    <cellStyle name="Normal 3 2 2 6 2 3 5 2" xfId="22694" xr:uid="{00000000-0005-0000-0000-0000CD8D0000}"/>
    <cellStyle name="Normal 3 2 2 6 2 3 5 2 2" xfId="57910" xr:uid="{00000000-0005-0000-0000-0000CE8D0000}"/>
    <cellStyle name="Normal 3 2 2 6 2 3 5 3" xfId="45313" xr:uid="{00000000-0005-0000-0000-0000CF8D0000}"/>
    <cellStyle name="Normal 3 2 2 6 2 3 5 4" xfId="35299" xr:uid="{00000000-0005-0000-0000-0000D08D0000}"/>
    <cellStyle name="Normal 3 2 2 6 2 3 6" xfId="11867" xr:uid="{00000000-0005-0000-0000-0000D18D0000}"/>
    <cellStyle name="Normal 3 2 2 6 2 3 6 2" xfId="24470" xr:uid="{00000000-0005-0000-0000-0000D28D0000}"/>
    <cellStyle name="Normal 3 2 2 6 2 3 6 2 2" xfId="59686" xr:uid="{00000000-0005-0000-0000-0000D38D0000}"/>
    <cellStyle name="Normal 3 2 2 6 2 3 6 3" xfId="47089" xr:uid="{00000000-0005-0000-0000-0000D48D0000}"/>
    <cellStyle name="Normal 3 2 2 6 2 3 6 4" xfId="37075" xr:uid="{00000000-0005-0000-0000-0000D58D0000}"/>
    <cellStyle name="Normal 3 2 2 6 2 3 7" xfId="16234" xr:uid="{00000000-0005-0000-0000-0000D68D0000}"/>
    <cellStyle name="Normal 3 2 2 6 2 3 7 2" xfId="51450" xr:uid="{00000000-0005-0000-0000-0000D78D0000}"/>
    <cellStyle name="Normal 3 2 2 6 2 3 7 3" xfId="28839" xr:uid="{00000000-0005-0000-0000-0000D88D0000}"/>
    <cellStyle name="Normal 3 2 2 6 2 3 8" xfId="14456" xr:uid="{00000000-0005-0000-0000-0000D98D0000}"/>
    <cellStyle name="Normal 3 2 2 6 2 3 8 2" xfId="49674" xr:uid="{00000000-0005-0000-0000-0000DA8D0000}"/>
    <cellStyle name="Normal 3 2 2 6 2 3 9" xfId="38853" xr:uid="{00000000-0005-0000-0000-0000DB8D0000}"/>
    <cellStyle name="Normal 3 2 2 6 2 4" xfId="2730" xr:uid="{00000000-0005-0000-0000-0000DC8D0000}"/>
    <cellStyle name="Normal 3 2 2 6 2 4 10" xfId="26254" xr:uid="{00000000-0005-0000-0000-0000DD8D0000}"/>
    <cellStyle name="Normal 3 2 2 6 2 4 11" xfId="60658" xr:uid="{00000000-0005-0000-0000-0000DE8D0000}"/>
    <cellStyle name="Normal 3 2 2 6 2 4 2" xfId="4555" xr:uid="{00000000-0005-0000-0000-0000DF8D0000}"/>
    <cellStyle name="Normal 3 2 2 6 2 4 2 2" xfId="17201" xr:uid="{00000000-0005-0000-0000-0000E08D0000}"/>
    <cellStyle name="Normal 3 2 2 6 2 4 2 2 2" xfId="52417" xr:uid="{00000000-0005-0000-0000-0000E18D0000}"/>
    <cellStyle name="Normal 3 2 2 6 2 4 2 3" xfId="39820" xr:uid="{00000000-0005-0000-0000-0000E28D0000}"/>
    <cellStyle name="Normal 3 2 2 6 2 4 2 4" xfId="29806" xr:uid="{00000000-0005-0000-0000-0000E38D0000}"/>
    <cellStyle name="Normal 3 2 2 6 2 4 3" xfId="6025" xr:uid="{00000000-0005-0000-0000-0000E48D0000}"/>
    <cellStyle name="Normal 3 2 2 6 2 4 3 2" xfId="18655" xr:uid="{00000000-0005-0000-0000-0000E58D0000}"/>
    <cellStyle name="Normal 3 2 2 6 2 4 3 2 2" xfId="53871" xr:uid="{00000000-0005-0000-0000-0000E68D0000}"/>
    <cellStyle name="Normal 3 2 2 6 2 4 3 3" xfId="41274" xr:uid="{00000000-0005-0000-0000-0000E78D0000}"/>
    <cellStyle name="Normal 3 2 2 6 2 4 3 4" xfId="31260" xr:uid="{00000000-0005-0000-0000-0000E88D0000}"/>
    <cellStyle name="Normal 3 2 2 6 2 4 4" xfId="7484" xr:uid="{00000000-0005-0000-0000-0000E98D0000}"/>
    <cellStyle name="Normal 3 2 2 6 2 4 4 2" xfId="20109" xr:uid="{00000000-0005-0000-0000-0000EA8D0000}"/>
    <cellStyle name="Normal 3 2 2 6 2 4 4 2 2" xfId="55325" xr:uid="{00000000-0005-0000-0000-0000EB8D0000}"/>
    <cellStyle name="Normal 3 2 2 6 2 4 4 3" xfId="42728" xr:uid="{00000000-0005-0000-0000-0000EC8D0000}"/>
    <cellStyle name="Normal 3 2 2 6 2 4 4 4" xfId="32714" xr:uid="{00000000-0005-0000-0000-0000ED8D0000}"/>
    <cellStyle name="Normal 3 2 2 6 2 4 5" xfId="9265" xr:uid="{00000000-0005-0000-0000-0000EE8D0000}"/>
    <cellStyle name="Normal 3 2 2 6 2 4 5 2" xfId="21885" xr:uid="{00000000-0005-0000-0000-0000EF8D0000}"/>
    <cellStyle name="Normal 3 2 2 6 2 4 5 2 2" xfId="57101" xr:uid="{00000000-0005-0000-0000-0000F08D0000}"/>
    <cellStyle name="Normal 3 2 2 6 2 4 5 3" xfId="44504" xr:uid="{00000000-0005-0000-0000-0000F18D0000}"/>
    <cellStyle name="Normal 3 2 2 6 2 4 5 4" xfId="34490" xr:uid="{00000000-0005-0000-0000-0000F28D0000}"/>
    <cellStyle name="Normal 3 2 2 6 2 4 6" xfId="11058" xr:uid="{00000000-0005-0000-0000-0000F38D0000}"/>
    <cellStyle name="Normal 3 2 2 6 2 4 6 2" xfId="23661" xr:uid="{00000000-0005-0000-0000-0000F48D0000}"/>
    <cellStyle name="Normal 3 2 2 6 2 4 6 2 2" xfId="58877" xr:uid="{00000000-0005-0000-0000-0000F58D0000}"/>
    <cellStyle name="Normal 3 2 2 6 2 4 6 3" xfId="46280" xr:uid="{00000000-0005-0000-0000-0000F68D0000}"/>
    <cellStyle name="Normal 3 2 2 6 2 4 6 4" xfId="36266" xr:uid="{00000000-0005-0000-0000-0000F78D0000}"/>
    <cellStyle name="Normal 3 2 2 6 2 4 7" xfId="15425" xr:uid="{00000000-0005-0000-0000-0000F88D0000}"/>
    <cellStyle name="Normal 3 2 2 6 2 4 7 2" xfId="50641" xr:uid="{00000000-0005-0000-0000-0000F98D0000}"/>
    <cellStyle name="Normal 3 2 2 6 2 4 7 3" xfId="28030" xr:uid="{00000000-0005-0000-0000-0000FA8D0000}"/>
    <cellStyle name="Normal 3 2 2 6 2 4 8" xfId="13647" xr:uid="{00000000-0005-0000-0000-0000FB8D0000}"/>
    <cellStyle name="Normal 3 2 2 6 2 4 8 2" xfId="48865" xr:uid="{00000000-0005-0000-0000-0000FC8D0000}"/>
    <cellStyle name="Normal 3 2 2 6 2 4 9" xfId="38044" xr:uid="{00000000-0005-0000-0000-0000FD8D0000}"/>
    <cellStyle name="Normal 3 2 2 6 2 5" xfId="3893" xr:uid="{00000000-0005-0000-0000-0000FE8D0000}"/>
    <cellStyle name="Normal 3 2 2 6 2 5 2" xfId="8616" xr:uid="{00000000-0005-0000-0000-0000FF8D0000}"/>
    <cellStyle name="Normal 3 2 2 6 2 5 2 2" xfId="21241" xr:uid="{00000000-0005-0000-0000-0000008E0000}"/>
    <cellStyle name="Normal 3 2 2 6 2 5 2 2 2" xfId="56457" xr:uid="{00000000-0005-0000-0000-0000018E0000}"/>
    <cellStyle name="Normal 3 2 2 6 2 5 2 3" xfId="43860" xr:uid="{00000000-0005-0000-0000-0000028E0000}"/>
    <cellStyle name="Normal 3 2 2 6 2 5 2 4" xfId="33846" xr:uid="{00000000-0005-0000-0000-0000038E0000}"/>
    <cellStyle name="Normal 3 2 2 6 2 5 3" xfId="10397" xr:uid="{00000000-0005-0000-0000-0000048E0000}"/>
    <cellStyle name="Normal 3 2 2 6 2 5 3 2" xfId="23017" xr:uid="{00000000-0005-0000-0000-0000058E0000}"/>
    <cellStyle name="Normal 3 2 2 6 2 5 3 2 2" xfId="58233" xr:uid="{00000000-0005-0000-0000-0000068E0000}"/>
    <cellStyle name="Normal 3 2 2 6 2 5 3 3" xfId="45636" xr:uid="{00000000-0005-0000-0000-0000078E0000}"/>
    <cellStyle name="Normal 3 2 2 6 2 5 3 4" xfId="35622" xr:uid="{00000000-0005-0000-0000-0000088E0000}"/>
    <cellStyle name="Normal 3 2 2 6 2 5 4" xfId="12192" xr:uid="{00000000-0005-0000-0000-0000098E0000}"/>
    <cellStyle name="Normal 3 2 2 6 2 5 4 2" xfId="24793" xr:uid="{00000000-0005-0000-0000-00000A8E0000}"/>
    <cellStyle name="Normal 3 2 2 6 2 5 4 2 2" xfId="60009" xr:uid="{00000000-0005-0000-0000-00000B8E0000}"/>
    <cellStyle name="Normal 3 2 2 6 2 5 4 3" xfId="47412" xr:uid="{00000000-0005-0000-0000-00000C8E0000}"/>
    <cellStyle name="Normal 3 2 2 6 2 5 4 4" xfId="37398" xr:uid="{00000000-0005-0000-0000-00000D8E0000}"/>
    <cellStyle name="Normal 3 2 2 6 2 5 5" xfId="16557" xr:uid="{00000000-0005-0000-0000-00000E8E0000}"/>
    <cellStyle name="Normal 3 2 2 6 2 5 5 2" xfId="51773" xr:uid="{00000000-0005-0000-0000-00000F8E0000}"/>
    <cellStyle name="Normal 3 2 2 6 2 5 5 3" xfId="29162" xr:uid="{00000000-0005-0000-0000-0000108E0000}"/>
    <cellStyle name="Normal 3 2 2 6 2 5 6" xfId="14779" xr:uid="{00000000-0005-0000-0000-0000118E0000}"/>
    <cellStyle name="Normal 3 2 2 6 2 5 6 2" xfId="49997" xr:uid="{00000000-0005-0000-0000-0000128E0000}"/>
    <cellStyle name="Normal 3 2 2 6 2 5 7" xfId="39176" xr:uid="{00000000-0005-0000-0000-0000138E0000}"/>
    <cellStyle name="Normal 3 2 2 6 2 5 8" xfId="27386" xr:uid="{00000000-0005-0000-0000-0000148E0000}"/>
    <cellStyle name="Normal 3 2 2 6 2 6" xfId="4233" xr:uid="{00000000-0005-0000-0000-0000158E0000}"/>
    <cellStyle name="Normal 3 2 2 6 2 6 2" xfId="16879" xr:uid="{00000000-0005-0000-0000-0000168E0000}"/>
    <cellStyle name="Normal 3 2 2 6 2 6 2 2" xfId="52095" xr:uid="{00000000-0005-0000-0000-0000178E0000}"/>
    <cellStyle name="Normal 3 2 2 6 2 6 2 3" xfId="29484" xr:uid="{00000000-0005-0000-0000-0000188E0000}"/>
    <cellStyle name="Normal 3 2 2 6 2 6 3" xfId="13325" xr:uid="{00000000-0005-0000-0000-0000198E0000}"/>
    <cellStyle name="Normal 3 2 2 6 2 6 3 2" xfId="48543" xr:uid="{00000000-0005-0000-0000-00001A8E0000}"/>
    <cellStyle name="Normal 3 2 2 6 2 6 4" xfId="39498" xr:uid="{00000000-0005-0000-0000-00001B8E0000}"/>
    <cellStyle name="Normal 3 2 2 6 2 6 5" xfId="25932" xr:uid="{00000000-0005-0000-0000-00001C8E0000}"/>
    <cellStyle name="Normal 3 2 2 6 2 7" xfId="5703" xr:uid="{00000000-0005-0000-0000-00001D8E0000}"/>
    <cellStyle name="Normal 3 2 2 6 2 7 2" xfId="18333" xr:uid="{00000000-0005-0000-0000-00001E8E0000}"/>
    <cellStyle name="Normal 3 2 2 6 2 7 2 2" xfId="53549" xr:uid="{00000000-0005-0000-0000-00001F8E0000}"/>
    <cellStyle name="Normal 3 2 2 6 2 7 3" xfId="40952" xr:uid="{00000000-0005-0000-0000-0000208E0000}"/>
    <cellStyle name="Normal 3 2 2 6 2 7 4" xfId="30938" xr:uid="{00000000-0005-0000-0000-0000218E0000}"/>
    <cellStyle name="Normal 3 2 2 6 2 8" xfId="7162" xr:uid="{00000000-0005-0000-0000-0000228E0000}"/>
    <cellStyle name="Normal 3 2 2 6 2 8 2" xfId="19787" xr:uid="{00000000-0005-0000-0000-0000238E0000}"/>
    <cellStyle name="Normal 3 2 2 6 2 8 2 2" xfId="55003" xr:uid="{00000000-0005-0000-0000-0000248E0000}"/>
    <cellStyle name="Normal 3 2 2 6 2 8 3" xfId="42406" xr:uid="{00000000-0005-0000-0000-0000258E0000}"/>
    <cellStyle name="Normal 3 2 2 6 2 8 4" xfId="32392" xr:uid="{00000000-0005-0000-0000-0000268E0000}"/>
    <cellStyle name="Normal 3 2 2 6 2 9" xfId="8943" xr:uid="{00000000-0005-0000-0000-0000278E0000}"/>
    <cellStyle name="Normal 3 2 2 6 2 9 2" xfId="21563" xr:uid="{00000000-0005-0000-0000-0000288E0000}"/>
    <cellStyle name="Normal 3 2 2 6 2 9 2 2" xfId="56779" xr:uid="{00000000-0005-0000-0000-0000298E0000}"/>
    <cellStyle name="Normal 3 2 2 6 2 9 3" xfId="44182" xr:uid="{00000000-0005-0000-0000-00002A8E0000}"/>
    <cellStyle name="Normal 3 2 2 6 2 9 4" xfId="34168" xr:uid="{00000000-0005-0000-0000-00002B8E0000}"/>
    <cellStyle name="Normal 3 2 2 6 3" xfId="3079" xr:uid="{00000000-0005-0000-0000-00002C8E0000}"/>
    <cellStyle name="Normal 3 2 2 6 3 10" xfId="25450" xr:uid="{00000000-0005-0000-0000-00002D8E0000}"/>
    <cellStyle name="Normal 3 2 2 6 3 11" xfId="60985" xr:uid="{00000000-0005-0000-0000-00002E8E0000}"/>
    <cellStyle name="Normal 3 2 2 6 3 2" xfId="4882" xr:uid="{00000000-0005-0000-0000-00002F8E0000}"/>
    <cellStyle name="Normal 3 2 2 6 3 2 2" xfId="17528" xr:uid="{00000000-0005-0000-0000-0000308E0000}"/>
    <cellStyle name="Normal 3 2 2 6 3 2 2 2" xfId="52744" xr:uid="{00000000-0005-0000-0000-0000318E0000}"/>
    <cellStyle name="Normal 3 2 2 6 3 2 2 3" xfId="30133" xr:uid="{00000000-0005-0000-0000-0000328E0000}"/>
    <cellStyle name="Normal 3 2 2 6 3 2 3" xfId="13974" xr:uid="{00000000-0005-0000-0000-0000338E0000}"/>
    <cellStyle name="Normal 3 2 2 6 3 2 3 2" xfId="49192" xr:uid="{00000000-0005-0000-0000-0000348E0000}"/>
    <cellStyle name="Normal 3 2 2 6 3 2 4" xfId="40147" xr:uid="{00000000-0005-0000-0000-0000358E0000}"/>
    <cellStyle name="Normal 3 2 2 6 3 2 5" xfId="26581" xr:uid="{00000000-0005-0000-0000-0000368E0000}"/>
    <cellStyle name="Normal 3 2 2 6 3 3" xfId="6352" xr:uid="{00000000-0005-0000-0000-0000378E0000}"/>
    <cellStyle name="Normal 3 2 2 6 3 3 2" xfId="18982" xr:uid="{00000000-0005-0000-0000-0000388E0000}"/>
    <cellStyle name="Normal 3 2 2 6 3 3 2 2" xfId="54198" xr:uid="{00000000-0005-0000-0000-0000398E0000}"/>
    <cellStyle name="Normal 3 2 2 6 3 3 3" xfId="41601" xr:uid="{00000000-0005-0000-0000-00003A8E0000}"/>
    <cellStyle name="Normal 3 2 2 6 3 3 4" xfId="31587" xr:uid="{00000000-0005-0000-0000-00003B8E0000}"/>
    <cellStyle name="Normal 3 2 2 6 3 4" xfId="7811" xr:uid="{00000000-0005-0000-0000-00003C8E0000}"/>
    <cellStyle name="Normal 3 2 2 6 3 4 2" xfId="20436" xr:uid="{00000000-0005-0000-0000-00003D8E0000}"/>
    <cellStyle name="Normal 3 2 2 6 3 4 2 2" xfId="55652" xr:uid="{00000000-0005-0000-0000-00003E8E0000}"/>
    <cellStyle name="Normal 3 2 2 6 3 4 3" xfId="43055" xr:uid="{00000000-0005-0000-0000-00003F8E0000}"/>
    <cellStyle name="Normal 3 2 2 6 3 4 4" xfId="33041" xr:uid="{00000000-0005-0000-0000-0000408E0000}"/>
    <cellStyle name="Normal 3 2 2 6 3 5" xfId="9592" xr:uid="{00000000-0005-0000-0000-0000418E0000}"/>
    <cellStyle name="Normal 3 2 2 6 3 5 2" xfId="22212" xr:uid="{00000000-0005-0000-0000-0000428E0000}"/>
    <cellStyle name="Normal 3 2 2 6 3 5 2 2" xfId="57428" xr:uid="{00000000-0005-0000-0000-0000438E0000}"/>
    <cellStyle name="Normal 3 2 2 6 3 5 3" xfId="44831" xr:uid="{00000000-0005-0000-0000-0000448E0000}"/>
    <cellStyle name="Normal 3 2 2 6 3 5 4" xfId="34817" xr:uid="{00000000-0005-0000-0000-0000458E0000}"/>
    <cellStyle name="Normal 3 2 2 6 3 6" xfId="11385" xr:uid="{00000000-0005-0000-0000-0000468E0000}"/>
    <cellStyle name="Normal 3 2 2 6 3 6 2" xfId="23988" xr:uid="{00000000-0005-0000-0000-0000478E0000}"/>
    <cellStyle name="Normal 3 2 2 6 3 6 2 2" xfId="59204" xr:uid="{00000000-0005-0000-0000-0000488E0000}"/>
    <cellStyle name="Normal 3 2 2 6 3 6 3" xfId="46607" xr:uid="{00000000-0005-0000-0000-0000498E0000}"/>
    <cellStyle name="Normal 3 2 2 6 3 6 4" xfId="36593" xr:uid="{00000000-0005-0000-0000-00004A8E0000}"/>
    <cellStyle name="Normal 3 2 2 6 3 7" xfId="15752" xr:uid="{00000000-0005-0000-0000-00004B8E0000}"/>
    <cellStyle name="Normal 3 2 2 6 3 7 2" xfId="50968" xr:uid="{00000000-0005-0000-0000-00004C8E0000}"/>
    <cellStyle name="Normal 3 2 2 6 3 7 3" xfId="28357" xr:uid="{00000000-0005-0000-0000-00004D8E0000}"/>
    <cellStyle name="Normal 3 2 2 6 3 8" xfId="12843" xr:uid="{00000000-0005-0000-0000-00004E8E0000}"/>
    <cellStyle name="Normal 3 2 2 6 3 8 2" xfId="48061" xr:uid="{00000000-0005-0000-0000-00004F8E0000}"/>
    <cellStyle name="Normal 3 2 2 6 3 9" xfId="38371" xr:uid="{00000000-0005-0000-0000-0000508E0000}"/>
    <cellStyle name="Normal 3 2 2 6 4" xfId="2906" xr:uid="{00000000-0005-0000-0000-0000518E0000}"/>
    <cellStyle name="Normal 3 2 2 6 4 10" xfId="25291" xr:uid="{00000000-0005-0000-0000-0000528E0000}"/>
    <cellStyle name="Normal 3 2 2 6 4 11" xfId="60826" xr:uid="{00000000-0005-0000-0000-0000538E0000}"/>
    <cellStyle name="Normal 3 2 2 6 4 2" xfId="4723" xr:uid="{00000000-0005-0000-0000-0000548E0000}"/>
    <cellStyle name="Normal 3 2 2 6 4 2 2" xfId="17369" xr:uid="{00000000-0005-0000-0000-0000558E0000}"/>
    <cellStyle name="Normal 3 2 2 6 4 2 2 2" xfId="52585" xr:uid="{00000000-0005-0000-0000-0000568E0000}"/>
    <cellStyle name="Normal 3 2 2 6 4 2 2 3" xfId="29974" xr:uid="{00000000-0005-0000-0000-0000578E0000}"/>
    <cellStyle name="Normal 3 2 2 6 4 2 3" xfId="13815" xr:uid="{00000000-0005-0000-0000-0000588E0000}"/>
    <cellStyle name="Normal 3 2 2 6 4 2 3 2" xfId="49033" xr:uid="{00000000-0005-0000-0000-0000598E0000}"/>
    <cellStyle name="Normal 3 2 2 6 4 2 4" xfId="39988" xr:uid="{00000000-0005-0000-0000-00005A8E0000}"/>
    <cellStyle name="Normal 3 2 2 6 4 2 5" xfId="26422" xr:uid="{00000000-0005-0000-0000-00005B8E0000}"/>
    <cellStyle name="Normal 3 2 2 6 4 3" xfId="6193" xr:uid="{00000000-0005-0000-0000-00005C8E0000}"/>
    <cellStyle name="Normal 3 2 2 6 4 3 2" xfId="18823" xr:uid="{00000000-0005-0000-0000-00005D8E0000}"/>
    <cellStyle name="Normal 3 2 2 6 4 3 2 2" xfId="54039" xr:uid="{00000000-0005-0000-0000-00005E8E0000}"/>
    <cellStyle name="Normal 3 2 2 6 4 3 3" xfId="41442" xr:uid="{00000000-0005-0000-0000-00005F8E0000}"/>
    <cellStyle name="Normal 3 2 2 6 4 3 4" xfId="31428" xr:uid="{00000000-0005-0000-0000-0000608E0000}"/>
    <cellStyle name="Normal 3 2 2 6 4 4" xfId="7652" xr:uid="{00000000-0005-0000-0000-0000618E0000}"/>
    <cellStyle name="Normal 3 2 2 6 4 4 2" xfId="20277" xr:uid="{00000000-0005-0000-0000-0000628E0000}"/>
    <cellStyle name="Normal 3 2 2 6 4 4 2 2" xfId="55493" xr:uid="{00000000-0005-0000-0000-0000638E0000}"/>
    <cellStyle name="Normal 3 2 2 6 4 4 3" xfId="42896" xr:uid="{00000000-0005-0000-0000-0000648E0000}"/>
    <cellStyle name="Normal 3 2 2 6 4 4 4" xfId="32882" xr:uid="{00000000-0005-0000-0000-0000658E0000}"/>
    <cellStyle name="Normal 3 2 2 6 4 5" xfId="9433" xr:uid="{00000000-0005-0000-0000-0000668E0000}"/>
    <cellStyle name="Normal 3 2 2 6 4 5 2" xfId="22053" xr:uid="{00000000-0005-0000-0000-0000678E0000}"/>
    <cellStyle name="Normal 3 2 2 6 4 5 2 2" xfId="57269" xr:uid="{00000000-0005-0000-0000-0000688E0000}"/>
    <cellStyle name="Normal 3 2 2 6 4 5 3" xfId="44672" xr:uid="{00000000-0005-0000-0000-0000698E0000}"/>
    <cellStyle name="Normal 3 2 2 6 4 5 4" xfId="34658" xr:uid="{00000000-0005-0000-0000-00006A8E0000}"/>
    <cellStyle name="Normal 3 2 2 6 4 6" xfId="11226" xr:uid="{00000000-0005-0000-0000-00006B8E0000}"/>
    <cellStyle name="Normal 3 2 2 6 4 6 2" xfId="23829" xr:uid="{00000000-0005-0000-0000-00006C8E0000}"/>
    <cellStyle name="Normal 3 2 2 6 4 6 2 2" xfId="59045" xr:uid="{00000000-0005-0000-0000-00006D8E0000}"/>
    <cellStyle name="Normal 3 2 2 6 4 6 3" xfId="46448" xr:uid="{00000000-0005-0000-0000-00006E8E0000}"/>
    <cellStyle name="Normal 3 2 2 6 4 6 4" xfId="36434" xr:uid="{00000000-0005-0000-0000-00006F8E0000}"/>
    <cellStyle name="Normal 3 2 2 6 4 7" xfId="15593" xr:uid="{00000000-0005-0000-0000-0000708E0000}"/>
    <cellStyle name="Normal 3 2 2 6 4 7 2" xfId="50809" xr:uid="{00000000-0005-0000-0000-0000718E0000}"/>
    <cellStyle name="Normal 3 2 2 6 4 7 3" xfId="28198" xr:uid="{00000000-0005-0000-0000-0000728E0000}"/>
    <cellStyle name="Normal 3 2 2 6 4 8" xfId="12684" xr:uid="{00000000-0005-0000-0000-0000738E0000}"/>
    <cellStyle name="Normal 3 2 2 6 4 8 2" xfId="47902" xr:uid="{00000000-0005-0000-0000-0000748E0000}"/>
    <cellStyle name="Normal 3 2 2 6 4 9" xfId="38212" xr:uid="{00000000-0005-0000-0000-0000758E0000}"/>
    <cellStyle name="Normal 3 2 2 6 5" xfId="3414" xr:uid="{00000000-0005-0000-0000-0000768E0000}"/>
    <cellStyle name="Normal 3 2 2 6 5 10" xfId="26909" xr:uid="{00000000-0005-0000-0000-0000778E0000}"/>
    <cellStyle name="Normal 3 2 2 6 5 11" xfId="61313" xr:uid="{00000000-0005-0000-0000-0000788E0000}"/>
    <cellStyle name="Normal 3 2 2 6 5 2" xfId="5210" xr:uid="{00000000-0005-0000-0000-0000798E0000}"/>
    <cellStyle name="Normal 3 2 2 6 5 2 2" xfId="17856" xr:uid="{00000000-0005-0000-0000-00007A8E0000}"/>
    <cellStyle name="Normal 3 2 2 6 5 2 2 2" xfId="53072" xr:uid="{00000000-0005-0000-0000-00007B8E0000}"/>
    <cellStyle name="Normal 3 2 2 6 5 2 3" xfId="40475" xr:uid="{00000000-0005-0000-0000-00007C8E0000}"/>
    <cellStyle name="Normal 3 2 2 6 5 2 4" xfId="30461" xr:uid="{00000000-0005-0000-0000-00007D8E0000}"/>
    <cellStyle name="Normal 3 2 2 6 5 3" xfId="6680" xr:uid="{00000000-0005-0000-0000-00007E8E0000}"/>
    <cellStyle name="Normal 3 2 2 6 5 3 2" xfId="19310" xr:uid="{00000000-0005-0000-0000-00007F8E0000}"/>
    <cellStyle name="Normal 3 2 2 6 5 3 2 2" xfId="54526" xr:uid="{00000000-0005-0000-0000-0000808E0000}"/>
    <cellStyle name="Normal 3 2 2 6 5 3 3" xfId="41929" xr:uid="{00000000-0005-0000-0000-0000818E0000}"/>
    <cellStyle name="Normal 3 2 2 6 5 3 4" xfId="31915" xr:uid="{00000000-0005-0000-0000-0000828E0000}"/>
    <cellStyle name="Normal 3 2 2 6 5 4" xfId="8139" xr:uid="{00000000-0005-0000-0000-0000838E0000}"/>
    <cellStyle name="Normal 3 2 2 6 5 4 2" xfId="20764" xr:uid="{00000000-0005-0000-0000-0000848E0000}"/>
    <cellStyle name="Normal 3 2 2 6 5 4 2 2" xfId="55980" xr:uid="{00000000-0005-0000-0000-0000858E0000}"/>
    <cellStyle name="Normal 3 2 2 6 5 4 3" xfId="43383" xr:uid="{00000000-0005-0000-0000-0000868E0000}"/>
    <cellStyle name="Normal 3 2 2 6 5 4 4" xfId="33369" xr:uid="{00000000-0005-0000-0000-0000878E0000}"/>
    <cellStyle name="Normal 3 2 2 6 5 5" xfId="9920" xr:uid="{00000000-0005-0000-0000-0000888E0000}"/>
    <cellStyle name="Normal 3 2 2 6 5 5 2" xfId="22540" xr:uid="{00000000-0005-0000-0000-0000898E0000}"/>
    <cellStyle name="Normal 3 2 2 6 5 5 2 2" xfId="57756" xr:uid="{00000000-0005-0000-0000-00008A8E0000}"/>
    <cellStyle name="Normal 3 2 2 6 5 5 3" xfId="45159" xr:uid="{00000000-0005-0000-0000-00008B8E0000}"/>
    <cellStyle name="Normal 3 2 2 6 5 5 4" xfId="35145" xr:uid="{00000000-0005-0000-0000-00008C8E0000}"/>
    <cellStyle name="Normal 3 2 2 6 5 6" xfId="11713" xr:uid="{00000000-0005-0000-0000-00008D8E0000}"/>
    <cellStyle name="Normal 3 2 2 6 5 6 2" xfId="24316" xr:uid="{00000000-0005-0000-0000-00008E8E0000}"/>
    <cellStyle name="Normal 3 2 2 6 5 6 2 2" xfId="59532" xr:uid="{00000000-0005-0000-0000-00008F8E0000}"/>
    <cellStyle name="Normal 3 2 2 6 5 6 3" xfId="46935" xr:uid="{00000000-0005-0000-0000-0000908E0000}"/>
    <cellStyle name="Normal 3 2 2 6 5 6 4" xfId="36921" xr:uid="{00000000-0005-0000-0000-0000918E0000}"/>
    <cellStyle name="Normal 3 2 2 6 5 7" xfId="16080" xr:uid="{00000000-0005-0000-0000-0000928E0000}"/>
    <cellStyle name="Normal 3 2 2 6 5 7 2" xfId="51296" xr:uid="{00000000-0005-0000-0000-0000938E0000}"/>
    <cellStyle name="Normal 3 2 2 6 5 7 3" xfId="28685" xr:uid="{00000000-0005-0000-0000-0000948E0000}"/>
    <cellStyle name="Normal 3 2 2 6 5 8" xfId="14302" xr:uid="{00000000-0005-0000-0000-0000958E0000}"/>
    <cellStyle name="Normal 3 2 2 6 5 8 2" xfId="49520" xr:uid="{00000000-0005-0000-0000-0000968E0000}"/>
    <cellStyle name="Normal 3 2 2 6 5 9" xfId="38699" xr:uid="{00000000-0005-0000-0000-0000978E0000}"/>
    <cellStyle name="Normal 3 2 2 6 6" xfId="2575" xr:uid="{00000000-0005-0000-0000-0000988E0000}"/>
    <cellStyle name="Normal 3 2 2 6 6 10" xfId="26100" xr:uid="{00000000-0005-0000-0000-0000998E0000}"/>
    <cellStyle name="Normal 3 2 2 6 6 11" xfId="60504" xr:uid="{00000000-0005-0000-0000-00009A8E0000}"/>
    <cellStyle name="Normal 3 2 2 6 6 2" xfId="4401" xr:uid="{00000000-0005-0000-0000-00009B8E0000}"/>
    <cellStyle name="Normal 3 2 2 6 6 2 2" xfId="17047" xr:uid="{00000000-0005-0000-0000-00009C8E0000}"/>
    <cellStyle name="Normal 3 2 2 6 6 2 2 2" xfId="52263" xr:uid="{00000000-0005-0000-0000-00009D8E0000}"/>
    <cellStyle name="Normal 3 2 2 6 6 2 3" xfId="39666" xr:uid="{00000000-0005-0000-0000-00009E8E0000}"/>
    <cellStyle name="Normal 3 2 2 6 6 2 4" xfId="29652" xr:uid="{00000000-0005-0000-0000-00009F8E0000}"/>
    <cellStyle name="Normal 3 2 2 6 6 3" xfId="5871" xr:uid="{00000000-0005-0000-0000-0000A08E0000}"/>
    <cellStyle name="Normal 3 2 2 6 6 3 2" xfId="18501" xr:uid="{00000000-0005-0000-0000-0000A18E0000}"/>
    <cellStyle name="Normal 3 2 2 6 6 3 2 2" xfId="53717" xr:uid="{00000000-0005-0000-0000-0000A28E0000}"/>
    <cellStyle name="Normal 3 2 2 6 6 3 3" xfId="41120" xr:uid="{00000000-0005-0000-0000-0000A38E0000}"/>
    <cellStyle name="Normal 3 2 2 6 6 3 4" xfId="31106" xr:uid="{00000000-0005-0000-0000-0000A48E0000}"/>
    <cellStyle name="Normal 3 2 2 6 6 4" xfId="7330" xr:uid="{00000000-0005-0000-0000-0000A58E0000}"/>
    <cellStyle name="Normal 3 2 2 6 6 4 2" xfId="19955" xr:uid="{00000000-0005-0000-0000-0000A68E0000}"/>
    <cellStyle name="Normal 3 2 2 6 6 4 2 2" xfId="55171" xr:uid="{00000000-0005-0000-0000-0000A78E0000}"/>
    <cellStyle name="Normal 3 2 2 6 6 4 3" xfId="42574" xr:uid="{00000000-0005-0000-0000-0000A88E0000}"/>
    <cellStyle name="Normal 3 2 2 6 6 4 4" xfId="32560" xr:uid="{00000000-0005-0000-0000-0000A98E0000}"/>
    <cellStyle name="Normal 3 2 2 6 6 5" xfId="9111" xr:uid="{00000000-0005-0000-0000-0000AA8E0000}"/>
    <cellStyle name="Normal 3 2 2 6 6 5 2" xfId="21731" xr:uid="{00000000-0005-0000-0000-0000AB8E0000}"/>
    <cellStyle name="Normal 3 2 2 6 6 5 2 2" xfId="56947" xr:uid="{00000000-0005-0000-0000-0000AC8E0000}"/>
    <cellStyle name="Normal 3 2 2 6 6 5 3" xfId="44350" xr:uid="{00000000-0005-0000-0000-0000AD8E0000}"/>
    <cellStyle name="Normal 3 2 2 6 6 5 4" xfId="34336" xr:uid="{00000000-0005-0000-0000-0000AE8E0000}"/>
    <cellStyle name="Normal 3 2 2 6 6 6" xfId="10904" xr:uid="{00000000-0005-0000-0000-0000AF8E0000}"/>
    <cellStyle name="Normal 3 2 2 6 6 6 2" xfId="23507" xr:uid="{00000000-0005-0000-0000-0000B08E0000}"/>
    <cellStyle name="Normal 3 2 2 6 6 6 2 2" xfId="58723" xr:uid="{00000000-0005-0000-0000-0000B18E0000}"/>
    <cellStyle name="Normal 3 2 2 6 6 6 3" xfId="46126" xr:uid="{00000000-0005-0000-0000-0000B28E0000}"/>
    <cellStyle name="Normal 3 2 2 6 6 6 4" xfId="36112" xr:uid="{00000000-0005-0000-0000-0000B38E0000}"/>
    <cellStyle name="Normal 3 2 2 6 6 7" xfId="15271" xr:uid="{00000000-0005-0000-0000-0000B48E0000}"/>
    <cellStyle name="Normal 3 2 2 6 6 7 2" xfId="50487" xr:uid="{00000000-0005-0000-0000-0000B58E0000}"/>
    <cellStyle name="Normal 3 2 2 6 6 7 3" xfId="27876" xr:uid="{00000000-0005-0000-0000-0000B68E0000}"/>
    <cellStyle name="Normal 3 2 2 6 6 8" xfId="13493" xr:uid="{00000000-0005-0000-0000-0000B78E0000}"/>
    <cellStyle name="Normal 3 2 2 6 6 8 2" xfId="48711" xr:uid="{00000000-0005-0000-0000-0000B88E0000}"/>
    <cellStyle name="Normal 3 2 2 6 6 9" xfId="37890" xr:uid="{00000000-0005-0000-0000-0000B98E0000}"/>
    <cellStyle name="Normal 3 2 2 6 7" xfId="3738" xr:uid="{00000000-0005-0000-0000-0000BA8E0000}"/>
    <cellStyle name="Normal 3 2 2 6 7 2" xfId="8462" xr:uid="{00000000-0005-0000-0000-0000BB8E0000}"/>
    <cellStyle name="Normal 3 2 2 6 7 2 2" xfId="21087" xr:uid="{00000000-0005-0000-0000-0000BC8E0000}"/>
    <cellStyle name="Normal 3 2 2 6 7 2 2 2" xfId="56303" xr:uid="{00000000-0005-0000-0000-0000BD8E0000}"/>
    <cellStyle name="Normal 3 2 2 6 7 2 3" xfId="43706" xr:uid="{00000000-0005-0000-0000-0000BE8E0000}"/>
    <cellStyle name="Normal 3 2 2 6 7 2 4" xfId="33692" xr:uid="{00000000-0005-0000-0000-0000BF8E0000}"/>
    <cellStyle name="Normal 3 2 2 6 7 3" xfId="10243" xr:uid="{00000000-0005-0000-0000-0000C08E0000}"/>
    <cellStyle name="Normal 3 2 2 6 7 3 2" xfId="22863" xr:uid="{00000000-0005-0000-0000-0000C18E0000}"/>
    <cellStyle name="Normal 3 2 2 6 7 3 2 2" xfId="58079" xr:uid="{00000000-0005-0000-0000-0000C28E0000}"/>
    <cellStyle name="Normal 3 2 2 6 7 3 3" xfId="45482" xr:uid="{00000000-0005-0000-0000-0000C38E0000}"/>
    <cellStyle name="Normal 3 2 2 6 7 3 4" xfId="35468" xr:uid="{00000000-0005-0000-0000-0000C48E0000}"/>
    <cellStyle name="Normal 3 2 2 6 7 4" xfId="12038" xr:uid="{00000000-0005-0000-0000-0000C58E0000}"/>
    <cellStyle name="Normal 3 2 2 6 7 4 2" xfId="24639" xr:uid="{00000000-0005-0000-0000-0000C68E0000}"/>
    <cellStyle name="Normal 3 2 2 6 7 4 2 2" xfId="59855" xr:uid="{00000000-0005-0000-0000-0000C78E0000}"/>
    <cellStyle name="Normal 3 2 2 6 7 4 3" xfId="47258" xr:uid="{00000000-0005-0000-0000-0000C88E0000}"/>
    <cellStyle name="Normal 3 2 2 6 7 4 4" xfId="37244" xr:uid="{00000000-0005-0000-0000-0000C98E0000}"/>
    <cellStyle name="Normal 3 2 2 6 7 5" xfId="16403" xr:uid="{00000000-0005-0000-0000-0000CA8E0000}"/>
    <cellStyle name="Normal 3 2 2 6 7 5 2" xfId="51619" xr:uid="{00000000-0005-0000-0000-0000CB8E0000}"/>
    <cellStyle name="Normal 3 2 2 6 7 5 3" xfId="29008" xr:uid="{00000000-0005-0000-0000-0000CC8E0000}"/>
    <cellStyle name="Normal 3 2 2 6 7 6" xfId="14625" xr:uid="{00000000-0005-0000-0000-0000CD8E0000}"/>
    <cellStyle name="Normal 3 2 2 6 7 6 2" xfId="49843" xr:uid="{00000000-0005-0000-0000-0000CE8E0000}"/>
    <cellStyle name="Normal 3 2 2 6 7 7" xfId="39022" xr:uid="{00000000-0005-0000-0000-0000CF8E0000}"/>
    <cellStyle name="Normal 3 2 2 6 7 8" xfId="27232" xr:uid="{00000000-0005-0000-0000-0000D08E0000}"/>
    <cellStyle name="Normal 3 2 2 6 8" xfId="4076" xr:uid="{00000000-0005-0000-0000-0000D18E0000}"/>
    <cellStyle name="Normal 3 2 2 6 8 2" xfId="16725" xr:uid="{00000000-0005-0000-0000-0000D28E0000}"/>
    <cellStyle name="Normal 3 2 2 6 8 2 2" xfId="51941" xr:uid="{00000000-0005-0000-0000-0000D38E0000}"/>
    <cellStyle name="Normal 3 2 2 6 8 2 3" xfId="29330" xr:uid="{00000000-0005-0000-0000-0000D48E0000}"/>
    <cellStyle name="Normal 3 2 2 6 8 3" xfId="13171" xr:uid="{00000000-0005-0000-0000-0000D58E0000}"/>
    <cellStyle name="Normal 3 2 2 6 8 3 2" xfId="48389" xr:uid="{00000000-0005-0000-0000-0000D68E0000}"/>
    <cellStyle name="Normal 3 2 2 6 8 4" xfId="39344" xr:uid="{00000000-0005-0000-0000-0000D78E0000}"/>
    <cellStyle name="Normal 3 2 2 6 8 5" xfId="25778" xr:uid="{00000000-0005-0000-0000-0000D88E0000}"/>
    <cellStyle name="Normal 3 2 2 6 9" xfId="5549" xr:uid="{00000000-0005-0000-0000-0000D98E0000}"/>
    <cellStyle name="Normal 3 2 2 6 9 2" xfId="18179" xr:uid="{00000000-0005-0000-0000-0000DA8E0000}"/>
    <cellStyle name="Normal 3 2 2 6 9 2 2" xfId="53395" xr:uid="{00000000-0005-0000-0000-0000DB8E0000}"/>
    <cellStyle name="Normal 3 2 2 6 9 3" xfId="40798" xr:uid="{00000000-0005-0000-0000-0000DC8E0000}"/>
    <cellStyle name="Normal 3 2 2 6 9 4" xfId="30784" xr:uid="{00000000-0005-0000-0000-0000DD8E0000}"/>
    <cellStyle name="Normal 3 2 2 7" xfId="1270" xr:uid="{00000000-0005-0000-0000-0000DE8E0000}"/>
    <cellStyle name="Normal 3 2 2 7 10" xfId="7032" xr:uid="{00000000-0005-0000-0000-0000DF8E0000}"/>
    <cellStyle name="Normal 3 2 2 7 10 2" xfId="19657" xr:uid="{00000000-0005-0000-0000-0000E08E0000}"/>
    <cellStyle name="Normal 3 2 2 7 10 2 2" xfId="54873" xr:uid="{00000000-0005-0000-0000-0000E18E0000}"/>
    <cellStyle name="Normal 3 2 2 7 10 3" xfId="42276" xr:uid="{00000000-0005-0000-0000-0000E28E0000}"/>
    <cellStyle name="Normal 3 2 2 7 10 4" xfId="32262" xr:uid="{00000000-0005-0000-0000-0000E38E0000}"/>
    <cellStyle name="Normal 3 2 2 7 11" xfId="8813" xr:uid="{00000000-0005-0000-0000-0000E48E0000}"/>
    <cellStyle name="Normal 3 2 2 7 11 2" xfId="21433" xr:uid="{00000000-0005-0000-0000-0000E58E0000}"/>
    <cellStyle name="Normal 3 2 2 7 11 2 2" xfId="56649" xr:uid="{00000000-0005-0000-0000-0000E68E0000}"/>
    <cellStyle name="Normal 3 2 2 7 11 3" xfId="44052" xr:uid="{00000000-0005-0000-0000-0000E78E0000}"/>
    <cellStyle name="Normal 3 2 2 7 11 4" xfId="34038" xr:uid="{00000000-0005-0000-0000-0000E88E0000}"/>
    <cellStyle name="Normal 3 2 2 7 12" xfId="10646" xr:uid="{00000000-0005-0000-0000-0000E98E0000}"/>
    <cellStyle name="Normal 3 2 2 7 12 2" xfId="23257" xr:uid="{00000000-0005-0000-0000-0000EA8E0000}"/>
    <cellStyle name="Normal 3 2 2 7 12 2 2" xfId="58473" xr:uid="{00000000-0005-0000-0000-0000EB8E0000}"/>
    <cellStyle name="Normal 3 2 2 7 12 3" xfId="45876" xr:uid="{00000000-0005-0000-0000-0000EC8E0000}"/>
    <cellStyle name="Normal 3 2 2 7 12 4" xfId="35862" xr:uid="{00000000-0005-0000-0000-0000ED8E0000}"/>
    <cellStyle name="Normal 3 2 2 7 13" xfId="14973" xr:uid="{00000000-0005-0000-0000-0000EE8E0000}"/>
    <cellStyle name="Normal 3 2 2 7 13 2" xfId="50189" xr:uid="{00000000-0005-0000-0000-0000EF8E0000}"/>
    <cellStyle name="Normal 3 2 2 7 13 3" xfId="27578" xr:uid="{00000000-0005-0000-0000-0000F08E0000}"/>
    <cellStyle name="Normal 3 2 2 7 14" xfId="12386" xr:uid="{00000000-0005-0000-0000-0000F18E0000}"/>
    <cellStyle name="Normal 3 2 2 7 14 2" xfId="47604" xr:uid="{00000000-0005-0000-0000-0000F28E0000}"/>
    <cellStyle name="Normal 3 2 2 7 15" xfId="37592" xr:uid="{00000000-0005-0000-0000-0000F38E0000}"/>
    <cellStyle name="Normal 3 2 2 7 16" xfId="24993" xr:uid="{00000000-0005-0000-0000-0000F48E0000}"/>
    <cellStyle name="Normal 3 2 2 7 17" xfId="60206" xr:uid="{00000000-0005-0000-0000-0000F58E0000}"/>
    <cellStyle name="Normal 3 2 2 7 2" xfId="1271" xr:uid="{00000000-0005-0000-0000-0000F68E0000}"/>
    <cellStyle name="Normal 3 2 2 7 2 10" xfId="10647" xr:uid="{00000000-0005-0000-0000-0000F78E0000}"/>
    <cellStyle name="Normal 3 2 2 7 2 10 2" xfId="23258" xr:uid="{00000000-0005-0000-0000-0000F88E0000}"/>
    <cellStyle name="Normal 3 2 2 7 2 10 2 2" xfId="58474" xr:uid="{00000000-0005-0000-0000-0000F98E0000}"/>
    <cellStyle name="Normal 3 2 2 7 2 10 3" xfId="45877" xr:uid="{00000000-0005-0000-0000-0000FA8E0000}"/>
    <cellStyle name="Normal 3 2 2 7 2 10 4" xfId="35863" xr:uid="{00000000-0005-0000-0000-0000FB8E0000}"/>
    <cellStyle name="Normal 3 2 2 7 2 11" xfId="15130" xr:uid="{00000000-0005-0000-0000-0000FC8E0000}"/>
    <cellStyle name="Normal 3 2 2 7 2 11 2" xfId="50346" xr:uid="{00000000-0005-0000-0000-0000FD8E0000}"/>
    <cellStyle name="Normal 3 2 2 7 2 11 3" xfId="27735" xr:uid="{00000000-0005-0000-0000-0000FE8E0000}"/>
    <cellStyle name="Normal 3 2 2 7 2 12" xfId="12543" xr:uid="{00000000-0005-0000-0000-0000FF8E0000}"/>
    <cellStyle name="Normal 3 2 2 7 2 12 2" xfId="47761" xr:uid="{00000000-0005-0000-0000-0000008F0000}"/>
    <cellStyle name="Normal 3 2 2 7 2 13" xfId="37749" xr:uid="{00000000-0005-0000-0000-0000018F0000}"/>
    <cellStyle name="Normal 3 2 2 7 2 14" xfId="25150" xr:uid="{00000000-0005-0000-0000-0000028F0000}"/>
    <cellStyle name="Normal 3 2 2 7 2 15" xfId="60363" xr:uid="{00000000-0005-0000-0000-0000038F0000}"/>
    <cellStyle name="Normal 3 2 2 7 2 2" xfId="3266" xr:uid="{00000000-0005-0000-0000-0000048F0000}"/>
    <cellStyle name="Normal 3 2 2 7 2 2 10" xfId="25634" xr:uid="{00000000-0005-0000-0000-0000058F0000}"/>
    <cellStyle name="Normal 3 2 2 7 2 2 11" xfId="61169" xr:uid="{00000000-0005-0000-0000-0000068F0000}"/>
    <cellStyle name="Normal 3 2 2 7 2 2 2" xfId="5066" xr:uid="{00000000-0005-0000-0000-0000078F0000}"/>
    <cellStyle name="Normal 3 2 2 7 2 2 2 2" xfId="17712" xr:uid="{00000000-0005-0000-0000-0000088F0000}"/>
    <cellStyle name="Normal 3 2 2 7 2 2 2 2 2" xfId="52928" xr:uid="{00000000-0005-0000-0000-0000098F0000}"/>
    <cellStyle name="Normal 3 2 2 7 2 2 2 2 3" xfId="30317" xr:uid="{00000000-0005-0000-0000-00000A8F0000}"/>
    <cellStyle name="Normal 3 2 2 7 2 2 2 3" xfId="14158" xr:uid="{00000000-0005-0000-0000-00000B8F0000}"/>
    <cellStyle name="Normal 3 2 2 7 2 2 2 3 2" xfId="49376" xr:uid="{00000000-0005-0000-0000-00000C8F0000}"/>
    <cellStyle name="Normal 3 2 2 7 2 2 2 4" xfId="40331" xr:uid="{00000000-0005-0000-0000-00000D8F0000}"/>
    <cellStyle name="Normal 3 2 2 7 2 2 2 5" xfId="26765" xr:uid="{00000000-0005-0000-0000-00000E8F0000}"/>
    <cellStyle name="Normal 3 2 2 7 2 2 3" xfId="6536" xr:uid="{00000000-0005-0000-0000-00000F8F0000}"/>
    <cellStyle name="Normal 3 2 2 7 2 2 3 2" xfId="19166" xr:uid="{00000000-0005-0000-0000-0000108F0000}"/>
    <cellStyle name="Normal 3 2 2 7 2 2 3 2 2" xfId="54382" xr:uid="{00000000-0005-0000-0000-0000118F0000}"/>
    <cellStyle name="Normal 3 2 2 7 2 2 3 3" xfId="41785" xr:uid="{00000000-0005-0000-0000-0000128F0000}"/>
    <cellStyle name="Normal 3 2 2 7 2 2 3 4" xfId="31771" xr:uid="{00000000-0005-0000-0000-0000138F0000}"/>
    <cellStyle name="Normal 3 2 2 7 2 2 4" xfId="7995" xr:uid="{00000000-0005-0000-0000-0000148F0000}"/>
    <cellStyle name="Normal 3 2 2 7 2 2 4 2" xfId="20620" xr:uid="{00000000-0005-0000-0000-0000158F0000}"/>
    <cellStyle name="Normal 3 2 2 7 2 2 4 2 2" xfId="55836" xr:uid="{00000000-0005-0000-0000-0000168F0000}"/>
    <cellStyle name="Normal 3 2 2 7 2 2 4 3" xfId="43239" xr:uid="{00000000-0005-0000-0000-0000178F0000}"/>
    <cellStyle name="Normal 3 2 2 7 2 2 4 4" xfId="33225" xr:uid="{00000000-0005-0000-0000-0000188F0000}"/>
    <cellStyle name="Normal 3 2 2 7 2 2 5" xfId="9776" xr:uid="{00000000-0005-0000-0000-0000198F0000}"/>
    <cellStyle name="Normal 3 2 2 7 2 2 5 2" xfId="22396" xr:uid="{00000000-0005-0000-0000-00001A8F0000}"/>
    <cellStyle name="Normal 3 2 2 7 2 2 5 2 2" xfId="57612" xr:uid="{00000000-0005-0000-0000-00001B8F0000}"/>
    <cellStyle name="Normal 3 2 2 7 2 2 5 3" xfId="45015" xr:uid="{00000000-0005-0000-0000-00001C8F0000}"/>
    <cellStyle name="Normal 3 2 2 7 2 2 5 4" xfId="35001" xr:uid="{00000000-0005-0000-0000-00001D8F0000}"/>
    <cellStyle name="Normal 3 2 2 7 2 2 6" xfId="11569" xr:uid="{00000000-0005-0000-0000-00001E8F0000}"/>
    <cellStyle name="Normal 3 2 2 7 2 2 6 2" xfId="24172" xr:uid="{00000000-0005-0000-0000-00001F8F0000}"/>
    <cellStyle name="Normal 3 2 2 7 2 2 6 2 2" xfId="59388" xr:uid="{00000000-0005-0000-0000-0000208F0000}"/>
    <cellStyle name="Normal 3 2 2 7 2 2 6 3" xfId="46791" xr:uid="{00000000-0005-0000-0000-0000218F0000}"/>
    <cellStyle name="Normal 3 2 2 7 2 2 6 4" xfId="36777" xr:uid="{00000000-0005-0000-0000-0000228F0000}"/>
    <cellStyle name="Normal 3 2 2 7 2 2 7" xfId="15936" xr:uid="{00000000-0005-0000-0000-0000238F0000}"/>
    <cellStyle name="Normal 3 2 2 7 2 2 7 2" xfId="51152" xr:uid="{00000000-0005-0000-0000-0000248F0000}"/>
    <cellStyle name="Normal 3 2 2 7 2 2 7 3" xfId="28541" xr:uid="{00000000-0005-0000-0000-0000258F0000}"/>
    <cellStyle name="Normal 3 2 2 7 2 2 8" xfId="13027" xr:uid="{00000000-0005-0000-0000-0000268F0000}"/>
    <cellStyle name="Normal 3 2 2 7 2 2 8 2" xfId="48245" xr:uid="{00000000-0005-0000-0000-0000278F0000}"/>
    <cellStyle name="Normal 3 2 2 7 2 2 9" xfId="38555" xr:uid="{00000000-0005-0000-0000-0000288F0000}"/>
    <cellStyle name="Normal 3 2 2 7 2 3" xfId="3595" xr:uid="{00000000-0005-0000-0000-0000298F0000}"/>
    <cellStyle name="Normal 3 2 2 7 2 3 10" xfId="27090" xr:uid="{00000000-0005-0000-0000-00002A8F0000}"/>
    <cellStyle name="Normal 3 2 2 7 2 3 11" xfId="61494" xr:uid="{00000000-0005-0000-0000-00002B8F0000}"/>
    <cellStyle name="Normal 3 2 2 7 2 3 2" xfId="5391" xr:uid="{00000000-0005-0000-0000-00002C8F0000}"/>
    <cellStyle name="Normal 3 2 2 7 2 3 2 2" xfId="18037" xr:uid="{00000000-0005-0000-0000-00002D8F0000}"/>
    <cellStyle name="Normal 3 2 2 7 2 3 2 2 2" xfId="53253" xr:uid="{00000000-0005-0000-0000-00002E8F0000}"/>
    <cellStyle name="Normal 3 2 2 7 2 3 2 3" xfId="40656" xr:uid="{00000000-0005-0000-0000-00002F8F0000}"/>
    <cellStyle name="Normal 3 2 2 7 2 3 2 4" xfId="30642" xr:uid="{00000000-0005-0000-0000-0000308F0000}"/>
    <cellStyle name="Normal 3 2 2 7 2 3 3" xfId="6861" xr:uid="{00000000-0005-0000-0000-0000318F0000}"/>
    <cellStyle name="Normal 3 2 2 7 2 3 3 2" xfId="19491" xr:uid="{00000000-0005-0000-0000-0000328F0000}"/>
    <cellStyle name="Normal 3 2 2 7 2 3 3 2 2" xfId="54707" xr:uid="{00000000-0005-0000-0000-0000338F0000}"/>
    <cellStyle name="Normal 3 2 2 7 2 3 3 3" xfId="42110" xr:uid="{00000000-0005-0000-0000-0000348F0000}"/>
    <cellStyle name="Normal 3 2 2 7 2 3 3 4" xfId="32096" xr:uid="{00000000-0005-0000-0000-0000358F0000}"/>
    <cellStyle name="Normal 3 2 2 7 2 3 4" xfId="8320" xr:uid="{00000000-0005-0000-0000-0000368F0000}"/>
    <cellStyle name="Normal 3 2 2 7 2 3 4 2" xfId="20945" xr:uid="{00000000-0005-0000-0000-0000378F0000}"/>
    <cellStyle name="Normal 3 2 2 7 2 3 4 2 2" xfId="56161" xr:uid="{00000000-0005-0000-0000-0000388F0000}"/>
    <cellStyle name="Normal 3 2 2 7 2 3 4 3" xfId="43564" xr:uid="{00000000-0005-0000-0000-0000398F0000}"/>
    <cellStyle name="Normal 3 2 2 7 2 3 4 4" xfId="33550" xr:uid="{00000000-0005-0000-0000-00003A8F0000}"/>
    <cellStyle name="Normal 3 2 2 7 2 3 5" xfId="10101" xr:uid="{00000000-0005-0000-0000-00003B8F0000}"/>
    <cellStyle name="Normal 3 2 2 7 2 3 5 2" xfId="22721" xr:uid="{00000000-0005-0000-0000-00003C8F0000}"/>
    <cellStyle name="Normal 3 2 2 7 2 3 5 2 2" xfId="57937" xr:uid="{00000000-0005-0000-0000-00003D8F0000}"/>
    <cellStyle name="Normal 3 2 2 7 2 3 5 3" xfId="45340" xr:uid="{00000000-0005-0000-0000-00003E8F0000}"/>
    <cellStyle name="Normal 3 2 2 7 2 3 5 4" xfId="35326" xr:uid="{00000000-0005-0000-0000-00003F8F0000}"/>
    <cellStyle name="Normal 3 2 2 7 2 3 6" xfId="11894" xr:uid="{00000000-0005-0000-0000-0000408F0000}"/>
    <cellStyle name="Normal 3 2 2 7 2 3 6 2" xfId="24497" xr:uid="{00000000-0005-0000-0000-0000418F0000}"/>
    <cellStyle name="Normal 3 2 2 7 2 3 6 2 2" xfId="59713" xr:uid="{00000000-0005-0000-0000-0000428F0000}"/>
    <cellStyle name="Normal 3 2 2 7 2 3 6 3" xfId="47116" xr:uid="{00000000-0005-0000-0000-0000438F0000}"/>
    <cellStyle name="Normal 3 2 2 7 2 3 6 4" xfId="37102" xr:uid="{00000000-0005-0000-0000-0000448F0000}"/>
    <cellStyle name="Normal 3 2 2 7 2 3 7" xfId="16261" xr:uid="{00000000-0005-0000-0000-0000458F0000}"/>
    <cellStyle name="Normal 3 2 2 7 2 3 7 2" xfId="51477" xr:uid="{00000000-0005-0000-0000-0000468F0000}"/>
    <cellStyle name="Normal 3 2 2 7 2 3 7 3" xfId="28866" xr:uid="{00000000-0005-0000-0000-0000478F0000}"/>
    <cellStyle name="Normal 3 2 2 7 2 3 8" xfId="14483" xr:uid="{00000000-0005-0000-0000-0000488F0000}"/>
    <cellStyle name="Normal 3 2 2 7 2 3 8 2" xfId="49701" xr:uid="{00000000-0005-0000-0000-0000498F0000}"/>
    <cellStyle name="Normal 3 2 2 7 2 3 9" xfId="38880" xr:uid="{00000000-0005-0000-0000-00004A8F0000}"/>
    <cellStyle name="Normal 3 2 2 7 2 4" xfId="2757" xr:uid="{00000000-0005-0000-0000-00004B8F0000}"/>
    <cellStyle name="Normal 3 2 2 7 2 4 10" xfId="26281" xr:uid="{00000000-0005-0000-0000-00004C8F0000}"/>
    <cellStyle name="Normal 3 2 2 7 2 4 11" xfId="60685" xr:uid="{00000000-0005-0000-0000-00004D8F0000}"/>
    <cellStyle name="Normal 3 2 2 7 2 4 2" xfId="4582" xr:uid="{00000000-0005-0000-0000-00004E8F0000}"/>
    <cellStyle name="Normal 3 2 2 7 2 4 2 2" xfId="17228" xr:uid="{00000000-0005-0000-0000-00004F8F0000}"/>
    <cellStyle name="Normal 3 2 2 7 2 4 2 2 2" xfId="52444" xr:uid="{00000000-0005-0000-0000-0000508F0000}"/>
    <cellStyle name="Normal 3 2 2 7 2 4 2 3" xfId="39847" xr:uid="{00000000-0005-0000-0000-0000518F0000}"/>
    <cellStyle name="Normal 3 2 2 7 2 4 2 4" xfId="29833" xr:uid="{00000000-0005-0000-0000-0000528F0000}"/>
    <cellStyle name="Normal 3 2 2 7 2 4 3" xfId="6052" xr:uid="{00000000-0005-0000-0000-0000538F0000}"/>
    <cellStyle name="Normal 3 2 2 7 2 4 3 2" xfId="18682" xr:uid="{00000000-0005-0000-0000-0000548F0000}"/>
    <cellStyle name="Normal 3 2 2 7 2 4 3 2 2" xfId="53898" xr:uid="{00000000-0005-0000-0000-0000558F0000}"/>
    <cellStyle name="Normal 3 2 2 7 2 4 3 3" xfId="41301" xr:uid="{00000000-0005-0000-0000-0000568F0000}"/>
    <cellStyle name="Normal 3 2 2 7 2 4 3 4" xfId="31287" xr:uid="{00000000-0005-0000-0000-0000578F0000}"/>
    <cellStyle name="Normal 3 2 2 7 2 4 4" xfId="7511" xr:uid="{00000000-0005-0000-0000-0000588F0000}"/>
    <cellStyle name="Normal 3 2 2 7 2 4 4 2" xfId="20136" xr:uid="{00000000-0005-0000-0000-0000598F0000}"/>
    <cellStyle name="Normal 3 2 2 7 2 4 4 2 2" xfId="55352" xr:uid="{00000000-0005-0000-0000-00005A8F0000}"/>
    <cellStyle name="Normal 3 2 2 7 2 4 4 3" xfId="42755" xr:uid="{00000000-0005-0000-0000-00005B8F0000}"/>
    <cellStyle name="Normal 3 2 2 7 2 4 4 4" xfId="32741" xr:uid="{00000000-0005-0000-0000-00005C8F0000}"/>
    <cellStyle name="Normal 3 2 2 7 2 4 5" xfId="9292" xr:uid="{00000000-0005-0000-0000-00005D8F0000}"/>
    <cellStyle name="Normal 3 2 2 7 2 4 5 2" xfId="21912" xr:uid="{00000000-0005-0000-0000-00005E8F0000}"/>
    <cellStyle name="Normal 3 2 2 7 2 4 5 2 2" xfId="57128" xr:uid="{00000000-0005-0000-0000-00005F8F0000}"/>
    <cellStyle name="Normal 3 2 2 7 2 4 5 3" xfId="44531" xr:uid="{00000000-0005-0000-0000-0000608F0000}"/>
    <cellStyle name="Normal 3 2 2 7 2 4 5 4" xfId="34517" xr:uid="{00000000-0005-0000-0000-0000618F0000}"/>
    <cellStyle name="Normal 3 2 2 7 2 4 6" xfId="11085" xr:uid="{00000000-0005-0000-0000-0000628F0000}"/>
    <cellStyle name="Normal 3 2 2 7 2 4 6 2" xfId="23688" xr:uid="{00000000-0005-0000-0000-0000638F0000}"/>
    <cellStyle name="Normal 3 2 2 7 2 4 6 2 2" xfId="58904" xr:uid="{00000000-0005-0000-0000-0000648F0000}"/>
    <cellStyle name="Normal 3 2 2 7 2 4 6 3" xfId="46307" xr:uid="{00000000-0005-0000-0000-0000658F0000}"/>
    <cellStyle name="Normal 3 2 2 7 2 4 6 4" xfId="36293" xr:uid="{00000000-0005-0000-0000-0000668F0000}"/>
    <cellStyle name="Normal 3 2 2 7 2 4 7" xfId="15452" xr:uid="{00000000-0005-0000-0000-0000678F0000}"/>
    <cellStyle name="Normal 3 2 2 7 2 4 7 2" xfId="50668" xr:uid="{00000000-0005-0000-0000-0000688F0000}"/>
    <cellStyle name="Normal 3 2 2 7 2 4 7 3" xfId="28057" xr:uid="{00000000-0005-0000-0000-0000698F0000}"/>
    <cellStyle name="Normal 3 2 2 7 2 4 8" xfId="13674" xr:uid="{00000000-0005-0000-0000-00006A8F0000}"/>
    <cellStyle name="Normal 3 2 2 7 2 4 8 2" xfId="48892" xr:uid="{00000000-0005-0000-0000-00006B8F0000}"/>
    <cellStyle name="Normal 3 2 2 7 2 4 9" xfId="38071" xr:uid="{00000000-0005-0000-0000-00006C8F0000}"/>
    <cellStyle name="Normal 3 2 2 7 2 5" xfId="3920" xr:uid="{00000000-0005-0000-0000-00006D8F0000}"/>
    <cellStyle name="Normal 3 2 2 7 2 5 2" xfId="8643" xr:uid="{00000000-0005-0000-0000-00006E8F0000}"/>
    <cellStyle name="Normal 3 2 2 7 2 5 2 2" xfId="21268" xr:uid="{00000000-0005-0000-0000-00006F8F0000}"/>
    <cellStyle name="Normal 3 2 2 7 2 5 2 2 2" xfId="56484" xr:uid="{00000000-0005-0000-0000-0000708F0000}"/>
    <cellStyle name="Normal 3 2 2 7 2 5 2 3" xfId="43887" xr:uid="{00000000-0005-0000-0000-0000718F0000}"/>
    <cellStyle name="Normal 3 2 2 7 2 5 2 4" xfId="33873" xr:uid="{00000000-0005-0000-0000-0000728F0000}"/>
    <cellStyle name="Normal 3 2 2 7 2 5 3" xfId="10424" xr:uid="{00000000-0005-0000-0000-0000738F0000}"/>
    <cellStyle name="Normal 3 2 2 7 2 5 3 2" xfId="23044" xr:uid="{00000000-0005-0000-0000-0000748F0000}"/>
    <cellStyle name="Normal 3 2 2 7 2 5 3 2 2" xfId="58260" xr:uid="{00000000-0005-0000-0000-0000758F0000}"/>
    <cellStyle name="Normal 3 2 2 7 2 5 3 3" xfId="45663" xr:uid="{00000000-0005-0000-0000-0000768F0000}"/>
    <cellStyle name="Normal 3 2 2 7 2 5 3 4" xfId="35649" xr:uid="{00000000-0005-0000-0000-0000778F0000}"/>
    <cellStyle name="Normal 3 2 2 7 2 5 4" xfId="12219" xr:uid="{00000000-0005-0000-0000-0000788F0000}"/>
    <cellStyle name="Normal 3 2 2 7 2 5 4 2" xfId="24820" xr:uid="{00000000-0005-0000-0000-0000798F0000}"/>
    <cellStyle name="Normal 3 2 2 7 2 5 4 2 2" xfId="60036" xr:uid="{00000000-0005-0000-0000-00007A8F0000}"/>
    <cellStyle name="Normal 3 2 2 7 2 5 4 3" xfId="47439" xr:uid="{00000000-0005-0000-0000-00007B8F0000}"/>
    <cellStyle name="Normal 3 2 2 7 2 5 4 4" xfId="37425" xr:uid="{00000000-0005-0000-0000-00007C8F0000}"/>
    <cellStyle name="Normal 3 2 2 7 2 5 5" xfId="16584" xr:uid="{00000000-0005-0000-0000-00007D8F0000}"/>
    <cellStyle name="Normal 3 2 2 7 2 5 5 2" xfId="51800" xr:uid="{00000000-0005-0000-0000-00007E8F0000}"/>
    <cellStyle name="Normal 3 2 2 7 2 5 5 3" xfId="29189" xr:uid="{00000000-0005-0000-0000-00007F8F0000}"/>
    <cellStyle name="Normal 3 2 2 7 2 5 6" xfId="14806" xr:uid="{00000000-0005-0000-0000-0000808F0000}"/>
    <cellStyle name="Normal 3 2 2 7 2 5 6 2" xfId="50024" xr:uid="{00000000-0005-0000-0000-0000818F0000}"/>
    <cellStyle name="Normal 3 2 2 7 2 5 7" xfId="39203" xr:uid="{00000000-0005-0000-0000-0000828F0000}"/>
    <cellStyle name="Normal 3 2 2 7 2 5 8" xfId="27413" xr:uid="{00000000-0005-0000-0000-0000838F0000}"/>
    <cellStyle name="Normal 3 2 2 7 2 6" xfId="4260" xr:uid="{00000000-0005-0000-0000-0000848F0000}"/>
    <cellStyle name="Normal 3 2 2 7 2 6 2" xfId="16906" xr:uid="{00000000-0005-0000-0000-0000858F0000}"/>
    <cellStyle name="Normal 3 2 2 7 2 6 2 2" xfId="52122" xr:uid="{00000000-0005-0000-0000-0000868F0000}"/>
    <cellStyle name="Normal 3 2 2 7 2 6 2 3" xfId="29511" xr:uid="{00000000-0005-0000-0000-0000878F0000}"/>
    <cellStyle name="Normal 3 2 2 7 2 6 3" xfId="13352" xr:uid="{00000000-0005-0000-0000-0000888F0000}"/>
    <cellStyle name="Normal 3 2 2 7 2 6 3 2" xfId="48570" xr:uid="{00000000-0005-0000-0000-0000898F0000}"/>
    <cellStyle name="Normal 3 2 2 7 2 6 4" xfId="39525" xr:uid="{00000000-0005-0000-0000-00008A8F0000}"/>
    <cellStyle name="Normal 3 2 2 7 2 6 5" xfId="25959" xr:uid="{00000000-0005-0000-0000-00008B8F0000}"/>
    <cellStyle name="Normal 3 2 2 7 2 7" xfId="5730" xr:uid="{00000000-0005-0000-0000-00008C8F0000}"/>
    <cellStyle name="Normal 3 2 2 7 2 7 2" xfId="18360" xr:uid="{00000000-0005-0000-0000-00008D8F0000}"/>
    <cellStyle name="Normal 3 2 2 7 2 7 2 2" xfId="53576" xr:uid="{00000000-0005-0000-0000-00008E8F0000}"/>
    <cellStyle name="Normal 3 2 2 7 2 7 3" xfId="40979" xr:uid="{00000000-0005-0000-0000-00008F8F0000}"/>
    <cellStyle name="Normal 3 2 2 7 2 7 4" xfId="30965" xr:uid="{00000000-0005-0000-0000-0000908F0000}"/>
    <cellStyle name="Normal 3 2 2 7 2 8" xfId="7189" xr:uid="{00000000-0005-0000-0000-0000918F0000}"/>
    <cellStyle name="Normal 3 2 2 7 2 8 2" xfId="19814" xr:uid="{00000000-0005-0000-0000-0000928F0000}"/>
    <cellStyle name="Normal 3 2 2 7 2 8 2 2" xfId="55030" xr:uid="{00000000-0005-0000-0000-0000938F0000}"/>
    <cellStyle name="Normal 3 2 2 7 2 8 3" xfId="42433" xr:uid="{00000000-0005-0000-0000-0000948F0000}"/>
    <cellStyle name="Normal 3 2 2 7 2 8 4" xfId="32419" xr:uid="{00000000-0005-0000-0000-0000958F0000}"/>
    <cellStyle name="Normal 3 2 2 7 2 9" xfId="8970" xr:uid="{00000000-0005-0000-0000-0000968F0000}"/>
    <cellStyle name="Normal 3 2 2 7 2 9 2" xfId="21590" xr:uid="{00000000-0005-0000-0000-0000978F0000}"/>
    <cellStyle name="Normal 3 2 2 7 2 9 2 2" xfId="56806" xr:uid="{00000000-0005-0000-0000-0000988F0000}"/>
    <cellStyle name="Normal 3 2 2 7 2 9 3" xfId="44209" xr:uid="{00000000-0005-0000-0000-0000998F0000}"/>
    <cellStyle name="Normal 3 2 2 7 2 9 4" xfId="34195" xr:uid="{00000000-0005-0000-0000-00009A8F0000}"/>
    <cellStyle name="Normal 3 2 2 7 3" xfId="3109" xr:uid="{00000000-0005-0000-0000-00009B8F0000}"/>
    <cellStyle name="Normal 3 2 2 7 3 10" xfId="25477" xr:uid="{00000000-0005-0000-0000-00009C8F0000}"/>
    <cellStyle name="Normal 3 2 2 7 3 11" xfId="61012" xr:uid="{00000000-0005-0000-0000-00009D8F0000}"/>
    <cellStyle name="Normal 3 2 2 7 3 2" xfId="4909" xr:uid="{00000000-0005-0000-0000-00009E8F0000}"/>
    <cellStyle name="Normal 3 2 2 7 3 2 2" xfId="17555" xr:uid="{00000000-0005-0000-0000-00009F8F0000}"/>
    <cellStyle name="Normal 3 2 2 7 3 2 2 2" xfId="52771" xr:uid="{00000000-0005-0000-0000-0000A08F0000}"/>
    <cellStyle name="Normal 3 2 2 7 3 2 2 3" xfId="30160" xr:uid="{00000000-0005-0000-0000-0000A18F0000}"/>
    <cellStyle name="Normal 3 2 2 7 3 2 3" xfId="14001" xr:uid="{00000000-0005-0000-0000-0000A28F0000}"/>
    <cellStyle name="Normal 3 2 2 7 3 2 3 2" xfId="49219" xr:uid="{00000000-0005-0000-0000-0000A38F0000}"/>
    <cellStyle name="Normal 3 2 2 7 3 2 4" xfId="40174" xr:uid="{00000000-0005-0000-0000-0000A48F0000}"/>
    <cellStyle name="Normal 3 2 2 7 3 2 5" xfId="26608" xr:uid="{00000000-0005-0000-0000-0000A58F0000}"/>
    <cellStyle name="Normal 3 2 2 7 3 3" xfId="6379" xr:uid="{00000000-0005-0000-0000-0000A68F0000}"/>
    <cellStyle name="Normal 3 2 2 7 3 3 2" xfId="19009" xr:uid="{00000000-0005-0000-0000-0000A78F0000}"/>
    <cellStyle name="Normal 3 2 2 7 3 3 2 2" xfId="54225" xr:uid="{00000000-0005-0000-0000-0000A88F0000}"/>
    <cellStyle name="Normal 3 2 2 7 3 3 3" xfId="41628" xr:uid="{00000000-0005-0000-0000-0000A98F0000}"/>
    <cellStyle name="Normal 3 2 2 7 3 3 4" xfId="31614" xr:uid="{00000000-0005-0000-0000-0000AA8F0000}"/>
    <cellStyle name="Normal 3 2 2 7 3 4" xfId="7838" xr:uid="{00000000-0005-0000-0000-0000AB8F0000}"/>
    <cellStyle name="Normal 3 2 2 7 3 4 2" xfId="20463" xr:uid="{00000000-0005-0000-0000-0000AC8F0000}"/>
    <cellStyle name="Normal 3 2 2 7 3 4 2 2" xfId="55679" xr:uid="{00000000-0005-0000-0000-0000AD8F0000}"/>
    <cellStyle name="Normal 3 2 2 7 3 4 3" xfId="43082" xr:uid="{00000000-0005-0000-0000-0000AE8F0000}"/>
    <cellStyle name="Normal 3 2 2 7 3 4 4" xfId="33068" xr:uid="{00000000-0005-0000-0000-0000AF8F0000}"/>
    <cellStyle name="Normal 3 2 2 7 3 5" xfId="9619" xr:uid="{00000000-0005-0000-0000-0000B08F0000}"/>
    <cellStyle name="Normal 3 2 2 7 3 5 2" xfId="22239" xr:uid="{00000000-0005-0000-0000-0000B18F0000}"/>
    <cellStyle name="Normal 3 2 2 7 3 5 2 2" xfId="57455" xr:uid="{00000000-0005-0000-0000-0000B28F0000}"/>
    <cellStyle name="Normal 3 2 2 7 3 5 3" xfId="44858" xr:uid="{00000000-0005-0000-0000-0000B38F0000}"/>
    <cellStyle name="Normal 3 2 2 7 3 5 4" xfId="34844" xr:uid="{00000000-0005-0000-0000-0000B48F0000}"/>
    <cellStyle name="Normal 3 2 2 7 3 6" xfId="11412" xr:uid="{00000000-0005-0000-0000-0000B58F0000}"/>
    <cellStyle name="Normal 3 2 2 7 3 6 2" xfId="24015" xr:uid="{00000000-0005-0000-0000-0000B68F0000}"/>
    <cellStyle name="Normal 3 2 2 7 3 6 2 2" xfId="59231" xr:uid="{00000000-0005-0000-0000-0000B78F0000}"/>
    <cellStyle name="Normal 3 2 2 7 3 6 3" xfId="46634" xr:uid="{00000000-0005-0000-0000-0000B88F0000}"/>
    <cellStyle name="Normal 3 2 2 7 3 6 4" xfId="36620" xr:uid="{00000000-0005-0000-0000-0000B98F0000}"/>
    <cellStyle name="Normal 3 2 2 7 3 7" xfId="15779" xr:uid="{00000000-0005-0000-0000-0000BA8F0000}"/>
    <cellStyle name="Normal 3 2 2 7 3 7 2" xfId="50995" xr:uid="{00000000-0005-0000-0000-0000BB8F0000}"/>
    <cellStyle name="Normal 3 2 2 7 3 7 3" xfId="28384" xr:uid="{00000000-0005-0000-0000-0000BC8F0000}"/>
    <cellStyle name="Normal 3 2 2 7 3 8" xfId="12870" xr:uid="{00000000-0005-0000-0000-0000BD8F0000}"/>
    <cellStyle name="Normal 3 2 2 7 3 8 2" xfId="48088" xr:uid="{00000000-0005-0000-0000-0000BE8F0000}"/>
    <cellStyle name="Normal 3 2 2 7 3 9" xfId="38398" xr:uid="{00000000-0005-0000-0000-0000BF8F0000}"/>
    <cellStyle name="Normal 3 2 2 7 4" xfId="2931" xr:uid="{00000000-0005-0000-0000-0000C08F0000}"/>
    <cellStyle name="Normal 3 2 2 7 4 10" xfId="25315" xr:uid="{00000000-0005-0000-0000-0000C18F0000}"/>
    <cellStyle name="Normal 3 2 2 7 4 11" xfId="60850" xr:uid="{00000000-0005-0000-0000-0000C28F0000}"/>
    <cellStyle name="Normal 3 2 2 7 4 2" xfId="4747" xr:uid="{00000000-0005-0000-0000-0000C38F0000}"/>
    <cellStyle name="Normal 3 2 2 7 4 2 2" xfId="17393" xr:uid="{00000000-0005-0000-0000-0000C48F0000}"/>
    <cellStyle name="Normal 3 2 2 7 4 2 2 2" xfId="52609" xr:uid="{00000000-0005-0000-0000-0000C58F0000}"/>
    <cellStyle name="Normal 3 2 2 7 4 2 2 3" xfId="29998" xr:uid="{00000000-0005-0000-0000-0000C68F0000}"/>
    <cellStyle name="Normal 3 2 2 7 4 2 3" xfId="13839" xr:uid="{00000000-0005-0000-0000-0000C78F0000}"/>
    <cellStyle name="Normal 3 2 2 7 4 2 3 2" xfId="49057" xr:uid="{00000000-0005-0000-0000-0000C88F0000}"/>
    <cellStyle name="Normal 3 2 2 7 4 2 4" xfId="40012" xr:uid="{00000000-0005-0000-0000-0000C98F0000}"/>
    <cellStyle name="Normal 3 2 2 7 4 2 5" xfId="26446" xr:uid="{00000000-0005-0000-0000-0000CA8F0000}"/>
    <cellStyle name="Normal 3 2 2 7 4 3" xfId="6217" xr:uid="{00000000-0005-0000-0000-0000CB8F0000}"/>
    <cellStyle name="Normal 3 2 2 7 4 3 2" xfId="18847" xr:uid="{00000000-0005-0000-0000-0000CC8F0000}"/>
    <cellStyle name="Normal 3 2 2 7 4 3 2 2" xfId="54063" xr:uid="{00000000-0005-0000-0000-0000CD8F0000}"/>
    <cellStyle name="Normal 3 2 2 7 4 3 3" xfId="41466" xr:uid="{00000000-0005-0000-0000-0000CE8F0000}"/>
    <cellStyle name="Normal 3 2 2 7 4 3 4" xfId="31452" xr:uid="{00000000-0005-0000-0000-0000CF8F0000}"/>
    <cellStyle name="Normal 3 2 2 7 4 4" xfId="7676" xr:uid="{00000000-0005-0000-0000-0000D08F0000}"/>
    <cellStyle name="Normal 3 2 2 7 4 4 2" xfId="20301" xr:uid="{00000000-0005-0000-0000-0000D18F0000}"/>
    <cellStyle name="Normal 3 2 2 7 4 4 2 2" xfId="55517" xr:uid="{00000000-0005-0000-0000-0000D28F0000}"/>
    <cellStyle name="Normal 3 2 2 7 4 4 3" xfId="42920" xr:uid="{00000000-0005-0000-0000-0000D38F0000}"/>
    <cellStyle name="Normal 3 2 2 7 4 4 4" xfId="32906" xr:uid="{00000000-0005-0000-0000-0000D48F0000}"/>
    <cellStyle name="Normal 3 2 2 7 4 5" xfId="9457" xr:uid="{00000000-0005-0000-0000-0000D58F0000}"/>
    <cellStyle name="Normal 3 2 2 7 4 5 2" xfId="22077" xr:uid="{00000000-0005-0000-0000-0000D68F0000}"/>
    <cellStyle name="Normal 3 2 2 7 4 5 2 2" xfId="57293" xr:uid="{00000000-0005-0000-0000-0000D78F0000}"/>
    <cellStyle name="Normal 3 2 2 7 4 5 3" xfId="44696" xr:uid="{00000000-0005-0000-0000-0000D88F0000}"/>
    <cellStyle name="Normal 3 2 2 7 4 5 4" xfId="34682" xr:uid="{00000000-0005-0000-0000-0000D98F0000}"/>
    <cellStyle name="Normal 3 2 2 7 4 6" xfId="11250" xr:uid="{00000000-0005-0000-0000-0000DA8F0000}"/>
    <cellStyle name="Normal 3 2 2 7 4 6 2" xfId="23853" xr:uid="{00000000-0005-0000-0000-0000DB8F0000}"/>
    <cellStyle name="Normal 3 2 2 7 4 6 2 2" xfId="59069" xr:uid="{00000000-0005-0000-0000-0000DC8F0000}"/>
    <cellStyle name="Normal 3 2 2 7 4 6 3" xfId="46472" xr:uid="{00000000-0005-0000-0000-0000DD8F0000}"/>
    <cellStyle name="Normal 3 2 2 7 4 6 4" xfId="36458" xr:uid="{00000000-0005-0000-0000-0000DE8F0000}"/>
    <cellStyle name="Normal 3 2 2 7 4 7" xfId="15617" xr:uid="{00000000-0005-0000-0000-0000DF8F0000}"/>
    <cellStyle name="Normal 3 2 2 7 4 7 2" xfId="50833" xr:uid="{00000000-0005-0000-0000-0000E08F0000}"/>
    <cellStyle name="Normal 3 2 2 7 4 7 3" xfId="28222" xr:uid="{00000000-0005-0000-0000-0000E18F0000}"/>
    <cellStyle name="Normal 3 2 2 7 4 8" xfId="12708" xr:uid="{00000000-0005-0000-0000-0000E28F0000}"/>
    <cellStyle name="Normal 3 2 2 7 4 8 2" xfId="47926" xr:uid="{00000000-0005-0000-0000-0000E38F0000}"/>
    <cellStyle name="Normal 3 2 2 7 4 9" xfId="38236" xr:uid="{00000000-0005-0000-0000-0000E48F0000}"/>
    <cellStyle name="Normal 3 2 2 7 5" xfId="3438" xr:uid="{00000000-0005-0000-0000-0000E58F0000}"/>
    <cellStyle name="Normal 3 2 2 7 5 10" xfId="26933" xr:uid="{00000000-0005-0000-0000-0000E68F0000}"/>
    <cellStyle name="Normal 3 2 2 7 5 11" xfId="61337" xr:uid="{00000000-0005-0000-0000-0000E78F0000}"/>
    <cellStyle name="Normal 3 2 2 7 5 2" xfId="5234" xr:uid="{00000000-0005-0000-0000-0000E88F0000}"/>
    <cellStyle name="Normal 3 2 2 7 5 2 2" xfId="17880" xr:uid="{00000000-0005-0000-0000-0000E98F0000}"/>
    <cellStyle name="Normal 3 2 2 7 5 2 2 2" xfId="53096" xr:uid="{00000000-0005-0000-0000-0000EA8F0000}"/>
    <cellStyle name="Normal 3 2 2 7 5 2 3" xfId="40499" xr:uid="{00000000-0005-0000-0000-0000EB8F0000}"/>
    <cellStyle name="Normal 3 2 2 7 5 2 4" xfId="30485" xr:uid="{00000000-0005-0000-0000-0000EC8F0000}"/>
    <cellStyle name="Normal 3 2 2 7 5 3" xfId="6704" xr:uid="{00000000-0005-0000-0000-0000ED8F0000}"/>
    <cellStyle name="Normal 3 2 2 7 5 3 2" xfId="19334" xr:uid="{00000000-0005-0000-0000-0000EE8F0000}"/>
    <cellStyle name="Normal 3 2 2 7 5 3 2 2" xfId="54550" xr:uid="{00000000-0005-0000-0000-0000EF8F0000}"/>
    <cellStyle name="Normal 3 2 2 7 5 3 3" xfId="41953" xr:uid="{00000000-0005-0000-0000-0000F08F0000}"/>
    <cellStyle name="Normal 3 2 2 7 5 3 4" xfId="31939" xr:uid="{00000000-0005-0000-0000-0000F18F0000}"/>
    <cellStyle name="Normal 3 2 2 7 5 4" xfId="8163" xr:uid="{00000000-0005-0000-0000-0000F28F0000}"/>
    <cellStyle name="Normal 3 2 2 7 5 4 2" xfId="20788" xr:uid="{00000000-0005-0000-0000-0000F38F0000}"/>
    <cellStyle name="Normal 3 2 2 7 5 4 2 2" xfId="56004" xr:uid="{00000000-0005-0000-0000-0000F48F0000}"/>
    <cellStyle name="Normal 3 2 2 7 5 4 3" xfId="43407" xr:uid="{00000000-0005-0000-0000-0000F58F0000}"/>
    <cellStyle name="Normal 3 2 2 7 5 4 4" xfId="33393" xr:uid="{00000000-0005-0000-0000-0000F68F0000}"/>
    <cellStyle name="Normal 3 2 2 7 5 5" xfId="9944" xr:uid="{00000000-0005-0000-0000-0000F78F0000}"/>
    <cellStyle name="Normal 3 2 2 7 5 5 2" xfId="22564" xr:uid="{00000000-0005-0000-0000-0000F88F0000}"/>
    <cellStyle name="Normal 3 2 2 7 5 5 2 2" xfId="57780" xr:uid="{00000000-0005-0000-0000-0000F98F0000}"/>
    <cellStyle name="Normal 3 2 2 7 5 5 3" xfId="45183" xr:uid="{00000000-0005-0000-0000-0000FA8F0000}"/>
    <cellStyle name="Normal 3 2 2 7 5 5 4" xfId="35169" xr:uid="{00000000-0005-0000-0000-0000FB8F0000}"/>
    <cellStyle name="Normal 3 2 2 7 5 6" xfId="11737" xr:uid="{00000000-0005-0000-0000-0000FC8F0000}"/>
    <cellStyle name="Normal 3 2 2 7 5 6 2" xfId="24340" xr:uid="{00000000-0005-0000-0000-0000FD8F0000}"/>
    <cellStyle name="Normal 3 2 2 7 5 6 2 2" xfId="59556" xr:uid="{00000000-0005-0000-0000-0000FE8F0000}"/>
    <cellStyle name="Normal 3 2 2 7 5 6 3" xfId="46959" xr:uid="{00000000-0005-0000-0000-0000FF8F0000}"/>
    <cellStyle name="Normal 3 2 2 7 5 6 4" xfId="36945" xr:uid="{00000000-0005-0000-0000-000000900000}"/>
    <cellStyle name="Normal 3 2 2 7 5 7" xfId="16104" xr:uid="{00000000-0005-0000-0000-000001900000}"/>
    <cellStyle name="Normal 3 2 2 7 5 7 2" xfId="51320" xr:uid="{00000000-0005-0000-0000-000002900000}"/>
    <cellStyle name="Normal 3 2 2 7 5 7 3" xfId="28709" xr:uid="{00000000-0005-0000-0000-000003900000}"/>
    <cellStyle name="Normal 3 2 2 7 5 8" xfId="14326" xr:uid="{00000000-0005-0000-0000-000004900000}"/>
    <cellStyle name="Normal 3 2 2 7 5 8 2" xfId="49544" xr:uid="{00000000-0005-0000-0000-000005900000}"/>
    <cellStyle name="Normal 3 2 2 7 5 9" xfId="38723" xr:uid="{00000000-0005-0000-0000-000006900000}"/>
    <cellStyle name="Normal 3 2 2 7 6" xfId="2600" xr:uid="{00000000-0005-0000-0000-000007900000}"/>
    <cellStyle name="Normal 3 2 2 7 6 10" xfId="26124" xr:uid="{00000000-0005-0000-0000-000008900000}"/>
    <cellStyle name="Normal 3 2 2 7 6 11" xfId="60528" xr:uid="{00000000-0005-0000-0000-000009900000}"/>
    <cellStyle name="Normal 3 2 2 7 6 2" xfId="4425" xr:uid="{00000000-0005-0000-0000-00000A900000}"/>
    <cellStyle name="Normal 3 2 2 7 6 2 2" xfId="17071" xr:uid="{00000000-0005-0000-0000-00000B900000}"/>
    <cellStyle name="Normal 3 2 2 7 6 2 2 2" xfId="52287" xr:uid="{00000000-0005-0000-0000-00000C900000}"/>
    <cellStyle name="Normal 3 2 2 7 6 2 3" xfId="39690" xr:uid="{00000000-0005-0000-0000-00000D900000}"/>
    <cellStyle name="Normal 3 2 2 7 6 2 4" xfId="29676" xr:uid="{00000000-0005-0000-0000-00000E900000}"/>
    <cellStyle name="Normal 3 2 2 7 6 3" xfId="5895" xr:uid="{00000000-0005-0000-0000-00000F900000}"/>
    <cellStyle name="Normal 3 2 2 7 6 3 2" xfId="18525" xr:uid="{00000000-0005-0000-0000-000010900000}"/>
    <cellStyle name="Normal 3 2 2 7 6 3 2 2" xfId="53741" xr:uid="{00000000-0005-0000-0000-000011900000}"/>
    <cellStyle name="Normal 3 2 2 7 6 3 3" xfId="41144" xr:uid="{00000000-0005-0000-0000-000012900000}"/>
    <cellStyle name="Normal 3 2 2 7 6 3 4" xfId="31130" xr:uid="{00000000-0005-0000-0000-000013900000}"/>
    <cellStyle name="Normal 3 2 2 7 6 4" xfId="7354" xr:uid="{00000000-0005-0000-0000-000014900000}"/>
    <cellStyle name="Normal 3 2 2 7 6 4 2" xfId="19979" xr:uid="{00000000-0005-0000-0000-000015900000}"/>
    <cellStyle name="Normal 3 2 2 7 6 4 2 2" xfId="55195" xr:uid="{00000000-0005-0000-0000-000016900000}"/>
    <cellStyle name="Normal 3 2 2 7 6 4 3" xfId="42598" xr:uid="{00000000-0005-0000-0000-000017900000}"/>
    <cellStyle name="Normal 3 2 2 7 6 4 4" xfId="32584" xr:uid="{00000000-0005-0000-0000-000018900000}"/>
    <cellStyle name="Normal 3 2 2 7 6 5" xfId="9135" xr:uid="{00000000-0005-0000-0000-000019900000}"/>
    <cellStyle name="Normal 3 2 2 7 6 5 2" xfId="21755" xr:uid="{00000000-0005-0000-0000-00001A900000}"/>
    <cellStyle name="Normal 3 2 2 7 6 5 2 2" xfId="56971" xr:uid="{00000000-0005-0000-0000-00001B900000}"/>
    <cellStyle name="Normal 3 2 2 7 6 5 3" xfId="44374" xr:uid="{00000000-0005-0000-0000-00001C900000}"/>
    <cellStyle name="Normal 3 2 2 7 6 5 4" xfId="34360" xr:uid="{00000000-0005-0000-0000-00001D900000}"/>
    <cellStyle name="Normal 3 2 2 7 6 6" xfId="10928" xr:uid="{00000000-0005-0000-0000-00001E900000}"/>
    <cellStyle name="Normal 3 2 2 7 6 6 2" xfId="23531" xr:uid="{00000000-0005-0000-0000-00001F900000}"/>
    <cellStyle name="Normal 3 2 2 7 6 6 2 2" xfId="58747" xr:uid="{00000000-0005-0000-0000-000020900000}"/>
    <cellStyle name="Normal 3 2 2 7 6 6 3" xfId="46150" xr:uid="{00000000-0005-0000-0000-000021900000}"/>
    <cellStyle name="Normal 3 2 2 7 6 6 4" xfId="36136" xr:uid="{00000000-0005-0000-0000-000022900000}"/>
    <cellStyle name="Normal 3 2 2 7 6 7" xfId="15295" xr:uid="{00000000-0005-0000-0000-000023900000}"/>
    <cellStyle name="Normal 3 2 2 7 6 7 2" xfId="50511" xr:uid="{00000000-0005-0000-0000-000024900000}"/>
    <cellStyle name="Normal 3 2 2 7 6 7 3" xfId="27900" xr:uid="{00000000-0005-0000-0000-000025900000}"/>
    <cellStyle name="Normal 3 2 2 7 6 8" xfId="13517" xr:uid="{00000000-0005-0000-0000-000026900000}"/>
    <cellStyle name="Normal 3 2 2 7 6 8 2" xfId="48735" xr:uid="{00000000-0005-0000-0000-000027900000}"/>
    <cellStyle name="Normal 3 2 2 7 6 9" xfId="37914" xr:uid="{00000000-0005-0000-0000-000028900000}"/>
    <cellStyle name="Normal 3 2 2 7 7" xfId="3763" xr:uid="{00000000-0005-0000-0000-000029900000}"/>
    <cellStyle name="Normal 3 2 2 7 7 2" xfId="8486" xr:uid="{00000000-0005-0000-0000-00002A900000}"/>
    <cellStyle name="Normal 3 2 2 7 7 2 2" xfId="21111" xr:uid="{00000000-0005-0000-0000-00002B900000}"/>
    <cellStyle name="Normal 3 2 2 7 7 2 2 2" xfId="56327" xr:uid="{00000000-0005-0000-0000-00002C900000}"/>
    <cellStyle name="Normal 3 2 2 7 7 2 3" xfId="43730" xr:uid="{00000000-0005-0000-0000-00002D900000}"/>
    <cellStyle name="Normal 3 2 2 7 7 2 4" xfId="33716" xr:uid="{00000000-0005-0000-0000-00002E900000}"/>
    <cellStyle name="Normal 3 2 2 7 7 3" xfId="10267" xr:uid="{00000000-0005-0000-0000-00002F900000}"/>
    <cellStyle name="Normal 3 2 2 7 7 3 2" xfId="22887" xr:uid="{00000000-0005-0000-0000-000030900000}"/>
    <cellStyle name="Normal 3 2 2 7 7 3 2 2" xfId="58103" xr:uid="{00000000-0005-0000-0000-000031900000}"/>
    <cellStyle name="Normal 3 2 2 7 7 3 3" xfId="45506" xr:uid="{00000000-0005-0000-0000-000032900000}"/>
    <cellStyle name="Normal 3 2 2 7 7 3 4" xfId="35492" xr:uid="{00000000-0005-0000-0000-000033900000}"/>
    <cellStyle name="Normal 3 2 2 7 7 4" xfId="12062" xr:uid="{00000000-0005-0000-0000-000034900000}"/>
    <cellStyle name="Normal 3 2 2 7 7 4 2" xfId="24663" xr:uid="{00000000-0005-0000-0000-000035900000}"/>
    <cellStyle name="Normal 3 2 2 7 7 4 2 2" xfId="59879" xr:uid="{00000000-0005-0000-0000-000036900000}"/>
    <cellStyle name="Normal 3 2 2 7 7 4 3" xfId="47282" xr:uid="{00000000-0005-0000-0000-000037900000}"/>
    <cellStyle name="Normal 3 2 2 7 7 4 4" xfId="37268" xr:uid="{00000000-0005-0000-0000-000038900000}"/>
    <cellStyle name="Normal 3 2 2 7 7 5" xfId="16427" xr:uid="{00000000-0005-0000-0000-000039900000}"/>
    <cellStyle name="Normal 3 2 2 7 7 5 2" xfId="51643" xr:uid="{00000000-0005-0000-0000-00003A900000}"/>
    <cellStyle name="Normal 3 2 2 7 7 5 3" xfId="29032" xr:uid="{00000000-0005-0000-0000-00003B900000}"/>
    <cellStyle name="Normal 3 2 2 7 7 6" xfId="14649" xr:uid="{00000000-0005-0000-0000-00003C900000}"/>
    <cellStyle name="Normal 3 2 2 7 7 6 2" xfId="49867" xr:uid="{00000000-0005-0000-0000-00003D900000}"/>
    <cellStyle name="Normal 3 2 2 7 7 7" xfId="39046" xr:uid="{00000000-0005-0000-0000-00003E900000}"/>
    <cellStyle name="Normal 3 2 2 7 7 8" xfId="27256" xr:uid="{00000000-0005-0000-0000-00003F900000}"/>
    <cellStyle name="Normal 3 2 2 7 8" xfId="4103" xr:uid="{00000000-0005-0000-0000-000040900000}"/>
    <cellStyle name="Normal 3 2 2 7 8 2" xfId="16749" xr:uid="{00000000-0005-0000-0000-000041900000}"/>
    <cellStyle name="Normal 3 2 2 7 8 2 2" xfId="51965" xr:uid="{00000000-0005-0000-0000-000042900000}"/>
    <cellStyle name="Normal 3 2 2 7 8 2 3" xfId="29354" xr:uid="{00000000-0005-0000-0000-000043900000}"/>
    <cellStyle name="Normal 3 2 2 7 8 3" xfId="13195" xr:uid="{00000000-0005-0000-0000-000044900000}"/>
    <cellStyle name="Normal 3 2 2 7 8 3 2" xfId="48413" xr:uid="{00000000-0005-0000-0000-000045900000}"/>
    <cellStyle name="Normal 3 2 2 7 8 4" xfId="39368" xr:uid="{00000000-0005-0000-0000-000046900000}"/>
    <cellStyle name="Normal 3 2 2 7 8 5" xfId="25802" xr:uid="{00000000-0005-0000-0000-000047900000}"/>
    <cellStyle name="Normal 3 2 2 7 9" xfId="5573" xr:uid="{00000000-0005-0000-0000-000048900000}"/>
    <cellStyle name="Normal 3 2 2 7 9 2" xfId="18203" xr:uid="{00000000-0005-0000-0000-000049900000}"/>
    <cellStyle name="Normal 3 2 2 7 9 2 2" xfId="53419" xr:uid="{00000000-0005-0000-0000-00004A900000}"/>
    <cellStyle name="Normal 3 2 2 7 9 3" xfId="40822" xr:uid="{00000000-0005-0000-0000-00004B900000}"/>
    <cellStyle name="Normal 3 2 2 7 9 4" xfId="30808" xr:uid="{00000000-0005-0000-0000-00004C900000}"/>
    <cellStyle name="Normal 3 2 2 8" xfId="1272" xr:uid="{00000000-0005-0000-0000-00004D900000}"/>
    <cellStyle name="Normal 3 2 2 8 10" xfId="10648" xr:uid="{00000000-0005-0000-0000-00004E900000}"/>
    <cellStyle name="Normal 3 2 2 8 10 2" xfId="23259" xr:uid="{00000000-0005-0000-0000-00004F900000}"/>
    <cellStyle name="Normal 3 2 2 8 10 2 2" xfId="58475" xr:uid="{00000000-0005-0000-0000-000050900000}"/>
    <cellStyle name="Normal 3 2 2 8 10 3" xfId="45878" xr:uid="{00000000-0005-0000-0000-000051900000}"/>
    <cellStyle name="Normal 3 2 2 8 10 4" xfId="35864" xr:uid="{00000000-0005-0000-0000-000052900000}"/>
    <cellStyle name="Normal 3 2 2 8 11" xfId="15029" xr:uid="{00000000-0005-0000-0000-000053900000}"/>
    <cellStyle name="Normal 3 2 2 8 11 2" xfId="50245" xr:uid="{00000000-0005-0000-0000-000054900000}"/>
    <cellStyle name="Normal 3 2 2 8 11 3" xfId="27634" xr:uid="{00000000-0005-0000-0000-000055900000}"/>
    <cellStyle name="Normal 3 2 2 8 12" xfId="12442" xr:uid="{00000000-0005-0000-0000-000056900000}"/>
    <cellStyle name="Normal 3 2 2 8 12 2" xfId="47660" xr:uid="{00000000-0005-0000-0000-000057900000}"/>
    <cellStyle name="Normal 3 2 2 8 13" xfId="37648" xr:uid="{00000000-0005-0000-0000-000058900000}"/>
    <cellStyle name="Normal 3 2 2 8 14" xfId="25049" xr:uid="{00000000-0005-0000-0000-000059900000}"/>
    <cellStyle name="Normal 3 2 2 8 15" xfId="60262" xr:uid="{00000000-0005-0000-0000-00005A900000}"/>
    <cellStyle name="Normal 3 2 2 8 2" xfId="3165" xr:uid="{00000000-0005-0000-0000-00005B900000}"/>
    <cellStyle name="Normal 3 2 2 8 2 10" xfId="25533" xr:uid="{00000000-0005-0000-0000-00005C900000}"/>
    <cellStyle name="Normal 3 2 2 8 2 11" xfId="61068" xr:uid="{00000000-0005-0000-0000-00005D900000}"/>
    <cellStyle name="Normal 3 2 2 8 2 2" xfId="4965" xr:uid="{00000000-0005-0000-0000-00005E900000}"/>
    <cellStyle name="Normal 3 2 2 8 2 2 2" xfId="17611" xr:uid="{00000000-0005-0000-0000-00005F900000}"/>
    <cellStyle name="Normal 3 2 2 8 2 2 2 2" xfId="52827" xr:uid="{00000000-0005-0000-0000-000060900000}"/>
    <cellStyle name="Normal 3 2 2 8 2 2 2 3" xfId="30216" xr:uid="{00000000-0005-0000-0000-000061900000}"/>
    <cellStyle name="Normal 3 2 2 8 2 2 3" xfId="14057" xr:uid="{00000000-0005-0000-0000-000062900000}"/>
    <cellStyle name="Normal 3 2 2 8 2 2 3 2" xfId="49275" xr:uid="{00000000-0005-0000-0000-000063900000}"/>
    <cellStyle name="Normal 3 2 2 8 2 2 4" xfId="40230" xr:uid="{00000000-0005-0000-0000-000064900000}"/>
    <cellStyle name="Normal 3 2 2 8 2 2 5" xfId="26664" xr:uid="{00000000-0005-0000-0000-000065900000}"/>
    <cellStyle name="Normal 3 2 2 8 2 3" xfId="6435" xr:uid="{00000000-0005-0000-0000-000066900000}"/>
    <cellStyle name="Normal 3 2 2 8 2 3 2" xfId="19065" xr:uid="{00000000-0005-0000-0000-000067900000}"/>
    <cellStyle name="Normal 3 2 2 8 2 3 2 2" xfId="54281" xr:uid="{00000000-0005-0000-0000-000068900000}"/>
    <cellStyle name="Normal 3 2 2 8 2 3 3" xfId="41684" xr:uid="{00000000-0005-0000-0000-000069900000}"/>
    <cellStyle name="Normal 3 2 2 8 2 3 4" xfId="31670" xr:uid="{00000000-0005-0000-0000-00006A900000}"/>
    <cellStyle name="Normal 3 2 2 8 2 4" xfId="7894" xr:uid="{00000000-0005-0000-0000-00006B900000}"/>
    <cellStyle name="Normal 3 2 2 8 2 4 2" xfId="20519" xr:uid="{00000000-0005-0000-0000-00006C900000}"/>
    <cellStyle name="Normal 3 2 2 8 2 4 2 2" xfId="55735" xr:uid="{00000000-0005-0000-0000-00006D900000}"/>
    <cellStyle name="Normal 3 2 2 8 2 4 3" xfId="43138" xr:uid="{00000000-0005-0000-0000-00006E900000}"/>
    <cellStyle name="Normal 3 2 2 8 2 4 4" xfId="33124" xr:uid="{00000000-0005-0000-0000-00006F900000}"/>
    <cellStyle name="Normal 3 2 2 8 2 5" xfId="9675" xr:uid="{00000000-0005-0000-0000-000070900000}"/>
    <cellStyle name="Normal 3 2 2 8 2 5 2" xfId="22295" xr:uid="{00000000-0005-0000-0000-000071900000}"/>
    <cellStyle name="Normal 3 2 2 8 2 5 2 2" xfId="57511" xr:uid="{00000000-0005-0000-0000-000072900000}"/>
    <cellStyle name="Normal 3 2 2 8 2 5 3" xfId="44914" xr:uid="{00000000-0005-0000-0000-000073900000}"/>
    <cellStyle name="Normal 3 2 2 8 2 5 4" xfId="34900" xr:uid="{00000000-0005-0000-0000-000074900000}"/>
    <cellStyle name="Normal 3 2 2 8 2 6" xfId="11468" xr:uid="{00000000-0005-0000-0000-000075900000}"/>
    <cellStyle name="Normal 3 2 2 8 2 6 2" xfId="24071" xr:uid="{00000000-0005-0000-0000-000076900000}"/>
    <cellStyle name="Normal 3 2 2 8 2 6 2 2" xfId="59287" xr:uid="{00000000-0005-0000-0000-000077900000}"/>
    <cellStyle name="Normal 3 2 2 8 2 6 3" xfId="46690" xr:uid="{00000000-0005-0000-0000-000078900000}"/>
    <cellStyle name="Normal 3 2 2 8 2 6 4" xfId="36676" xr:uid="{00000000-0005-0000-0000-000079900000}"/>
    <cellStyle name="Normal 3 2 2 8 2 7" xfId="15835" xr:uid="{00000000-0005-0000-0000-00007A900000}"/>
    <cellStyle name="Normal 3 2 2 8 2 7 2" xfId="51051" xr:uid="{00000000-0005-0000-0000-00007B900000}"/>
    <cellStyle name="Normal 3 2 2 8 2 7 3" xfId="28440" xr:uid="{00000000-0005-0000-0000-00007C900000}"/>
    <cellStyle name="Normal 3 2 2 8 2 8" xfId="12926" xr:uid="{00000000-0005-0000-0000-00007D900000}"/>
    <cellStyle name="Normal 3 2 2 8 2 8 2" xfId="48144" xr:uid="{00000000-0005-0000-0000-00007E900000}"/>
    <cellStyle name="Normal 3 2 2 8 2 9" xfId="38454" xr:uid="{00000000-0005-0000-0000-00007F900000}"/>
    <cellStyle name="Normal 3 2 2 8 3" xfId="3494" xr:uid="{00000000-0005-0000-0000-000080900000}"/>
    <cellStyle name="Normal 3 2 2 8 3 10" xfId="26989" xr:uid="{00000000-0005-0000-0000-000081900000}"/>
    <cellStyle name="Normal 3 2 2 8 3 11" xfId="61393" xr:uid="{00000000-0005-0000-0000-000082900000}"/>
    <cellStyle name="Normal 3 2 2 8 3 2" xfId="5290" xr:uid="{00000000-0005-0000-0000-000083900000}"/>
    <cellStyle name="Normal 3 2 2 8 3 2 2" xfId="17936" xr:uid="{00000000-0005-0000-0000-000084900000}"/>
    <cellStyle name="Normal 3 2 2 8 3 2 2 2" xfId="53152" xr:uid="{00000000-0005-0000-0000-000085900000}"/>
    <cellStyle name="Normal 3 2 2 8 3 2 3" xfId="40555" xr:uid="{00000000-0005-0000-0000-000086900000}"/>
    <cellStyle name="Normal 3 2 2 8 3 2 4" xfId="30541" xr:uid="{00000000-0005-0000-0000-000087900000}"/>
    <cellStyle name="Normal 3 2 2 8 3 3" xfId="6760" xr:uid="{00000000-0005-0000-0000-000088900000}"/>
    <cellStyle name="Normal 3 2 2 8 3 3 2" xfId="19390" xr:uid="{00000000-0005-0000-0000-000089900000}"/>
    <cellStyle name="Normal 3 2 2 8 3 3 2 2" xfId="54606" xr:uid="{00000000-0005-0000-0000-00008A900000}"/>
    <cellStyle name="Normal 3 2 2 8 3 3 3" xfId="42009" xr:uid="{00000000-0005-0000-0000-00008B900000}"/>
    <cellStyle name="Normal 3 2 2 8 3 3 4" xfId="31995" xr:uid="{00000000-0005-0000-0000-00008C900000}"/>
    <cellStyle name="Normal 3 2 2 8 3 4" xfId="8219" xr:uid="{00000000-0005-0000-0000-00008D900000}"/>
    <cellStyle name="Normal 3 2 2 8 3 4 2" xfId="20844" xr:uid="{00000000-0005-0000-0000-00008E900000}"/>
    <cellStyle name="Normal 3 2 2 8 3 4 2 2" xfId="56060" xr:uid="{00000000-0005-0000-0000-00008F900000}"/>
    <cellStyle name="Normal 3 2 2 8 3 4 3" xfId="43463" xr:uid="{00000000-0005-0000-0000-000090900000}"/>
    <cellStyle name="Normal 3 2 2 8 3 4 4" xfId="33449" xr:uid="{00000000-0005-0000-0000-000091900000}"/>
    <cellStyle name="Normal 3 2 2 8 3 5" xfId="10000" xr:uid="{00000000-0005-0000-0000-000092900000}"/>
    <cellStyle name="Normal 3 2 2 8 3 5 2" xfId="22620" xr:uid="{00000000-0005-0000-0000-000093900000}"/>
    <cellStyle name="Normal 3 2 2 8 3 5 2 2" xfId="57836" xr:uid="{00000000-0005-0000-0000-000094900000}"/>
    <cellStyle name="Normal 3 2 2 8 3 5 3" xfId="45239" xr:uid="{00000000-0005-0000-0000-000095900000}"/>
    <cellStyle name="Normal 3 2 2 8 3 5 4" xfId="35225" xr:uid="{00000000-0005-0000-0000-000096900000}"/>
    <cellStyle name="Normal 3 2 2 8 3 6" xfId="11793" xr:uid="{00000000-0005-0000-0000-000097900000}"/>
    <cellStyle name="Normal 3 2 2 8 3 6 2" xfId="24396" xr:uid="{00000000-0005-0000-0000-000098900000}"/>
    <cellStyle name="Normal 3 2 2 8 3 6 2 2" xfId="59612" xr:uid="{00000000-0005-0000-0000-000099900000}"/>
    <cellStyle name="Normal 3 2 2 8 3 6 3" xfId="47015" xr:uid="{00000000-0005-0000-0000-00009A900000}"/>
    <cellStyle name="Normal 3 2 2 8 3 6 4" xfId="37001" xr:uid="{00000000-0005-0000-0000-00009B900000}"/>
    <cellStyle name="Normal 3 2 2 8 3 7" xfId="16160" xr:uid="{00000000-0005-0000-0000-00009C900000}"/>
    <cellStyle name="Normal 3 2 2 8 3 7 2" xfId="51376" xr:uid="{00000000-0005-0000-0000-00009D900000}"/>
    <cellStyle name="Normal 3 2 2 8 3 7 3" xfId="28765" xr:uid="{00000000-0005-0000-0000-00009E900000}"/>
    <cellStyle name="Normal 3 2 2 8 3 8" xfId="14382" xr:uid="{00000000-0005-0000-0000-00009F900000}"/>
    <cellStyle name="Normal 3 2 2 8 3 8 2" xfId="49600" xr:uid="{00000000-0005-0000-0000-0000A0900000}"/>
    <cellStyle name="Normal 3 2 2 8 3 9" xfId="38779" xr:uid="{00000000-0005-0000-0000-0000A1900000}"/>
    <cellStyle name="Normal 3 2 2 8 4" xfId="2656" xr:uid="{00000000-0005-0000-0000-0000A2900000}"/>
    <cellStyle name="Normal 3 2 2 8 4 10" xfId="26180" xr:uid="{00000000-0005-0000-0000-0000A3900000}"/>
    <cellStyle name="Normal 3 2 2 8 4 11" xfId="60584" xr:uid="{00000000-0005-0000-0000-0000A4900000}"/>
    <cellStyle name="Normal 3 2 2 8 4 2" xfId="4481" xr:uid="{00000000-0005-0000-0000-0000A5900000}"/>
    <cellStyle name="Normal 3 2 2 8 4 2 2" xfId="17127" xr:uid="{00000000-0005-0000-0000-0000A6900000}"/>
    <cellStyle name="Normal 3 2 2 8 4 2 2 2" xfId="52343" xr:uid="{00000000-0005-0000-0000-0000A7900000}"/>
    <cellStyle name="Normal 3 2 2 8 4 2 3" xfId="39746" xr:uid="{00000000-0005-0000-0000-0000A8900000}"/>
    <cellStyle name="Normal 3 2 2 8 4 2 4" xfId="29732" xr:uid="{00000000-0005-0000-0000-0000A9900000}"/>
    <cellStyle name="Normal 3 2 2 8 4 3" xfId="5951" xr:uid="{00000000-0005-0000-0000-0000AA900000}"/>
    <cellStyle name="Normal 3 2 2 8 4 3 2" xfId="18581" xr:uid="{00000000-0005-0000-0000-0000AB900000}"/>
    <cellStyle name="Normal 3 2 2 8 4 3 2 2" xfId="53797" xr:uid="{00000000-0005-0000-0000-0000AC900000}"/>
    <cellStyle name="Normal 3 2 2 8 4 3 3" xfId="41200" xr:uid="{00000000-0005-0000-0000-0000AD900000}"/>
    <cellStyle name="Normal 3 2 2 8 4 3 4" xfId="31186" xr:uid="{00000000-0005-0000-0000-0000AE900000}"/>
    <cellStyle name="Normal 3 2 2 8 4 4" xfId="7410" xr:uid="{00000000-0005-0000-0000-0000AF900000}"/>
    <cellStyle name="Normal 3 2 2 8 4 4 2" xfId="20035" xr:uid="{00000000-0005-0000-0000-0000B0900000}"/>
    <cellStyle name="Normal 3 2 2 8 4 4 2 2" xfId="55251" xr:uid="{00000000-0005-0000-0000-0000B1900000}"/>
    <cellStyle name="Normal 3 2 2 8 4 4 3" xfId="42654" xr:uid="{00000000-0005-0000-0000-0000B2900000}"/>
    <cellStyle name="Normal 3 2 2 8 4 4 4" xfId="32640" xr:uid="{00000000-0005-0000-0000-0000B3900000}"/>
    <cellStyle name="Normal 3 2 2 8 4 5" xfId="9191" xr:uid="{00000000-0005-0000-0000-0000B4900000}"/>
    <cellStyle name="Normal 3 2 2 8 4 5 2" xfId="21811" xr:uid="{00000000-0005-0000-0000-0000B5900000}"/>
    <cellStyle name="Normal 3 2 2 8 4 5 2 2" xfId="57027" xr:uid="{00000000-0005-0000-0000-0000B6900000}"/>
    <cellStyle name="Normal 3 2 2 8 4 5 3" xfId="44430" xr:uid="{00000000-0005-0000-0000-0000B7900000}"/>
    <cellStyle name="Normal 3 2 2 8 4 5 4" xfId="34416" xr:uid="{00000000-0005-0000-0000-0000B8900000}"/>
    <cellStyle name="Normal 3 2 2 8 4 6" xfId="10984" xr:uid="{00000000-0005-0000-0000-0000B9900000}"/>
    <cellStyle name="Normal 3 2 2 8 4 6 2" xfId="23587" xr:uid="{00000000-0005-0000-0000-0000BA900000}"/>
    <cellStyle name="Normal 3 2 2 8 4 6 2 2" xfId="58803" xr:uid="{00000000-0005-0000-0000-0000BB900000}"/>
    <cellStyle name="Normal 3 2 2 8 4 6 3" xfId="46206" xr:uid="{00000000-0005-0000-0000-0000BC900000}"/>
    <cellStyle name="Normal 3 2 2 8 4 6 4" xfId="36192" xr:uid="{00000000-0005-0000-0000-0000BD900000}"/>
    <cellStyle name="Normal 3 2 2 8 4 7" xfId="15351" xr:uid="{00000000-0005-0000-0000-0000BE900000}"/>
    <cellStyle name="Normal 3 2 2 8 4 7 2" xfId="50567" xr:uid="{00000000-0005-0000-0000-0000BF900000}"/>
    <cellStyle name="Normal 3 2 2 8 4 7 3" xfId="27956" xr:uid="{00000000-0005-0000-0000-0000C0900000}"/>
    <cellStyle name="Normal 3 2 2 8 4 8" xfId="13573" xr:uid="{00000000-0005-0000-0000-0000C1900000}"/>
    <cellStyle name="Normal 3 2 2 8 4 8 2" xfId="48791" xr:uid="{00000000-0005-0000-0000-0000C2900000}"/>
    <cellStyle name="Normal 3 2 2 8 4 9" xfId="37970" xr:uid="{00000000-0005-0000-0000-0000C3900000}"/>
    <cellStyle name="Normal 3 2 2 8 5" xfId="3819" xr:uid="{00000000-0005-0000-0000-0000C4900000}"/>
    <cellStyle name="Normal 3 2 2 8 5 2" xfId="8542" xr:uid="{00000000-0005-0000-0000-0000C5900000}"/>
    <cellStyle name="Normal 3 2 2 8 5 2 2" xfId="21167" xr:uid="{00000000-0005-0000-0000-0000C6900000}"/>
    <cellStyle name="Normal 3 2 2 8 5 2 2 2" xfId="56383" xr:uid="{00000000-0005-0000-0000-0000C7900000}"/>
    <cellStyle name="Normal 3 2 2 8 5 2 3" xfId="43786" xr:uid="{00000000-0005-0000-0000-0000C8900000}"/>
    <cellStyle name="Normal 3 2 2 8 5 2 4" xfId="33772" xr:uid="{00000000-0005-0000-0000-0000C9900000}"/>
    <cellStyle name="Normal 3 2 2 8 5 3" xfId="10323" xr:uid="{00000000-0005-0000-0000-0000CA900000}"/>
    <cellStyle name="Normal 3 2 2 8 5 3 2" xfId="22943" xr:uid="{00000000-0005-0000-0000-0000CB900000}"/>
    <cellStyle name="Normal 3 2 2 8 5 3 2 2" xfId="58159" xr:uid="{00000000-0005-0000-0000-0000CC900000}"/>
    <cellStyle name="Normal 3 2 2 8 5 3 3" xfId="45562" xr:uid="{00000000-0005-0000-0000-0000CD900000}"/>
    <cellStyle name="Normal 3 2 2 8 5 3 4" xfId="35548" xr:uid="{00000000-0005-0000-0000-0000CE900000}"/>
    <cellStyle name="Normal 3 2 2 8 5 4" xfId="12118" xr:uid="{00000000-0005-0000-0000-0000CF900000}"/>
    <cellStyle name="Normal 3 2 2 8 5 4 2" xfId="24719" xr:uid="{00000000-0005-0000-0000-0000D0900000}"/>
    <cellStyle name="Normal 3 2 2 8 5 4 2 2" xfId="59935" xr:uid="{00000000-0005-0000-0000-0000D1900000}"/>
    <cellStyle name="Normal 3 2 2 8 5 4 3" xfId="47338" xr:uid="{00000000-0005-0000-0000-0000D2900000}"/>
    <cellStyle name="Normal 3 2 2 8 5 4 4" xfId="37324" xr:uid="{00000000-0005-0000-0000-0000D3900000}"/>
    <cellStyle name="Normal 3 2 2 8 5 5" xfId="16483" xr:uid="{00000000-0005-0000-0000-0000D4900000}"/>
    <cellStyle name="Normal 3 2 2 8 5 5 2" xfId="51699" xr:uid="{00000000-0005-0000-0000-0000D5900000}"/>
    <cellStyle name="Normal 3 2 2 8 5 5 3" xfId="29088" xr:uid="{00000000-0005-0000-0000-0000D6900000}"/>
    <cellStyle name="Normal 3 2 2 8 5 6" xfId="14705" xr:uid="{00000000-0005-0000-0000-0000D7900000}"/>
    <cellStyle name="Normal 3 2 2 8 5 6 2" xfId="49923" xr:uid="{00000000-0005-0000-0000-0000D8900000}"/>
    <cellStyle name="Normal 3 2 2 8 5 7" xfId="39102" xr:uid="{00000000-0005-0000-0000-0000D9900000}"/>
    <cellStyle name="Normal 3 2 2 8 5 8" xfId="27312" xr:uid="{00000000-0005-0000-0000-0000DA900000}"/>
    <cellStyle name="Normal 3 2 2 8 6" xfId="4159" xr:uid="{00000000-0005-0000-0000-0000DB900000}"/>
    <cellStyle name="Normal 3 2 2 8 6 2" xfId="16805" xr:uid="{00000000-0005-0000-0000-0000DC900000}"/>
    <cellStyle name="Normal 3 2 2 8 6 2 2" xfId="52021" xr:uid="{00000000-0005-0000-0000-0000DD900000}"/>
    <cellStyle name="Normal 3 2 2 8 6 2 3" xfId="29410" xr:uid="{00000000-0005-0000-0000-0000DE900000}"/>
    <cellStyle name="Normal 3 2 2 8 6 3" xfId="13251" xr:uid="{00000000-0005-0000-0000-0000DF900000}"/>
    <cellStyle name="Normal 3 2 2 8 6 3 2" xfId="48469" xr:uid="{00000000-0005-0000-0000-0000E0900000}"/>
    <cellStyle name="Normal 3 2 2 8 6 4" xfId="39424" xr:uid="{00000000-0005-0000-0000-0000E1900000}"/>
    <cellStyle name="Normal 3 2 2 8 6 5" xfId="25858" xr:uid="{00000000-0005-0000-0000-0000E2900000}"/>
    <cellStyle name="Normal 3 2 2 8 7" xfId="5629" xr:uid="{00000000-0005-0000-0000-0000E3900000}"/>
    <cellStyle name="Normal 3 2 2 8 7 2" xfId="18259" xr:uid="{00000000-0005-0000-0000-0000E4900000}"/>
    <cellStyle name="Normal 3 2 2 8 7 2 2" xfId="53475" xr:uid="{00000000-0005-0000-0000-0000E5900000}"/>
    <cellStyle name="Normal 3 2 2 8 7 3" xfId="40878" xr:uid="{00000000-0005-0000-0000-0000E6900000}"/>
    <cellStyle name="Normal 3 2 2 8 7 4" xfId="30864" xr:uid="{00000000-0005-0000-0000-0000E7900000}"/>
    <cellStyle name="Normal 3 2 2 8 8" xfId="7088" xr:uid="{00000000-0005-0000-0000-0000E8900000}"/>
    <cellStyle name="Normal 3 2 2 8 8 2" xfId="19713" xr:uid="{00000000-0005-0000-0000-0000E9900000}"/>
    <cellStyle name="Normal 3 2 2 8 8 2 2" xfId="54929" xr:uid="{00000000-0005-0000-0000-0000EA900000}"/>
    <cellStyle name="Normal 3 2 2 8 8 3" xfId="42332" xr:uid="{00000000-0005-0000-0000-0000EB900000}"/>
    <cellStyle name="Normal 3 2 2 8 8 4" xfId="32318" xr:uid="{00000000-0005-0000-0000-0000EC900000}"/>
    <cellStyle name="Normal 3 2 2 8 9" xfId="8869" xr:uid="{00000000-0005-0000-0000-0000ED900000}"/>
    <cellStyle name="Normal 3 2 2 8 9 2" xfId="21489" xr:uid="{00000000-0005-0000-0000-0000EE900000}"/>
    <cellStyle name="Normal 3 2 2 8 9 2 2" xfId="56705" xr:uid="{00000000-0005-0000-0000-0000EF900000}"/>
    <cellStyle name="Normal 3 2 2 8 9 3" xfId="44108" xr:uid="{00000000-0005-0000-0000-0000F0900000}"/>
    <cellStyle name="Normal 3 2 2 8 9 4" xfId="34094" xr:uid="{00000000-0005-0000-0000-0000F1900000}"/>
    <cellStyle name="Normal 3 2 2 9" xfId="1273" xr:uid="{00000000-0005-0000-0000-0000F2900000}"/>
    <cellStyle name="Normal 3 2 2 9 10" xfId="10649" xr:uid="{00000000-0005-0000-0000-0000F3900000}"/>
    <cellStyle name="Normal 3 2 2 9 10 2" xfId="23260" xr:uid="{00000000-0005-0000-0000-0000F4900000}"/>
    <cellStyle name="Normal 3 2 2 9 10 2 2" xfId="58476" xr:uid="{00000000-0005-0000-0000-0000F5900000}"/>
    <cellStyle name="Normal 3 2 2 9 10 3" xfId="45879" xr:uid="{00000000-0005-0000-0000-0000F6900000}"/>
    <cellStyle name="Normal 3 2 2 9 10 4" xfId="35865" xr:uid="{00000000-0005-0000-0000-0000F7900000}"/>
    <cellStyle name="Normal 3 2 2 9 11" xfId="15125" xr:uid="{00000000-0005-0000-0000-0000F8900000}"/>
    <cellStyle name="Normal 3 2 2 9 11 2" xfId="50341" xr:uid="{00000000-0005-0000-0000-0000F9900000}"/>
    <cellStyle name="Normal 3 2 2 9 11 3" xfId="27730" xr:uid="{00000000-0005-0000-0000-0000FA900000}"/>
    <cellStyle name="Normal 3 2 2 9 12" xfId="12538" xr:uid="{00000000-0005-0000-0000-0000FB900000}"/>
    <cellStyle name="Normal 3 2 2 9 12 2" xfId="47756" xr:uid="{00000000-0005-0000-0000-0000FC900000}"/>
    <cellStyle name="Normal 3 2 2 9 13" xfId="37744" xr:uid="{00000000-0005-0000-0000-0000FD900000}"/>
    <cellStyle name="Normal 3 2 2 9 14" xfId="25145" xr:uid="{00000000-0005-0000-0000-0000FE900000}"/>
    <cellStyle name="Normal 3 2 2 9 15" xfId="60358" xr:uid="{00000000-0005-0000-0000-0000FF900000}"/>
    <cellStyle name="Normal 3 2 2 9 2" xfId="3261" xr:uid="{00000000-0005-0000-0000-000000910000}"/>
    <cellStyle name="Normal 3 2 2 9 2 10" xfId="25629" xr:uid="{00000000-0005-0000-0000-000001910000}"/>
    <cellStyle name="Normal 3 2 2 9 2 11" xfId="61164" xr:uid="{00000000-0005-0000-0000-000002910000}"/>
    <cellStyle name="Normal 3 2 2 9 2 2" xfId="5061" xr:uid="{00000000-0005-0000-0000-000003910000}"/>
    <cellStyle name="Normal 3 2 2 9 2 2 2" xfId="17707" xr:uid="{00000000-0005-0000-0000-000004910000}"/>
    <cellStyle name="Normal 3 2 2 9 2 2 2 2" xfId="52923" xr:uid="{00000000-0005-0000-0000-000005910000}"/>
    <cellStyle name="Normal 3 2 2 9 2 2 2 3" xfId="30312" xr:uid="{00000000-0005-0000-0000-000006910000}"/>
    <cellStyle name="Normal 3 2 2 9 2 2 3" xfId="14153" xr:uid="{00000000-0005-0000-0000-000007910000}"/>
    <cellStyle name="Normal 3 2 2 9 2 2 3 2" xfId="49371" xr:uid="{00000000-0005-0000-0000-000008910000}"/>
    <cellStyle name="Normal 3 2 2 9 2 2 4" xfId="40326" xr:uid="{00000000-0005-0000-0000-000009910000}"/>
    <cellStyle name="Normal 3 2 2 9 2 2 5" xfId="26760" xr:uid="{00000000-0005-0000-0000-00000A910000}"/>
    <cellStyle name="Normal 3 2 2 9 2 3" xfId="6531" xr:uid="{00000000-0005-0000-0000-00000B910000}"/>
    <cellStyle name="Normal 3 2 2 9 2 3 2" xfId="19161" xr:uid="{00000000-0005-0000-0000-00000C910000}"/>
    <cellStyle name="Normal 3 2 2 9 2 3 2 2" xfId="54377" xr:uid="{00000000-0005-0000-0000-00000D910000}"/>
    <cellStyle name="Normal 3 2 2 9 2 3 3" xfId="41780" xr:uid="{00000000-0005-0000-0000-00000E910000}"/>
    <cellStyle name="Normal 3 2 2 9 2 3 4" xfId="31766" xr:uid="{00000000-0005-0000-0000-00000F910000}"/>
    <cellStyle name="Normal 3 2 2 9 2 4" xfId="7990" xr:uid="{00000000-0005-0000-0000-000010910000}"/>
    <cellStyle name="Normal 3 2 2 9 2 4 2" xfId="20615" xr:uid="{00000000-0005-0000-0000-000011910000}"/>
    <cellStyle name="Normal 3 2 2 9 2 4 2 2" xfId="55831" xr:uid="{00000000-0005-0000-0000-000012910000}"/>
    <cellStyle name="Normal 3 2 2 9 2 4 3" xfId="43234" xr:uid="{00000000-0005-0000-0000-000013910000}"/>
    <cellStyle name="Normal 3 2 2 9 2 4 4" xfId="33220" xr:uid="{00000000-0005-0000-0000-000014910000}"/>
    <cellStyle name="Normal 3 2 2 9 2 5" xfId="9771" xr:uid="{00000000-0005-0000-0000-000015910000}"/>
    <cellStyle name="Normal 3 2 2 9 2 5 2" xfId="22391" xr:uid="{00000000-0005-0000-0000-000016910000}"/>
    <cellStyle name="Normal 3 2 2 9 2 5 2 2" xfId="57607" xr:uid="{00000000-0005-0000-0000-000017910000}"/>
    <cellStyle name="Normal 3 2 2 9 2 5 3" xfId="45010" xr:uid="{00000000-0005-0000-0000-000018910000}"/>
    <cellStyle name="Normal 3 2 2 9 2 5 4" xfId="34996" xr:uid="{00000000-0005-0000-0000-000019910000}"/>
    <cellStyle name="Normal 3 2 2 9 2 6" xfId="11564" xr:uid="{00000000-0005-0000-0000-00001A910000}"/>
    <cellStyle name="Normal 3 2 2 9 2 6 2" xfId="24167" xr:uid="{00000000-0005-0000-0000-00001B910000}"/>
    <cellStyle name="Normal 3 2 2 9 2 6 2 2" xfId="59383" xr:uid="{00000000-0005-0000-0000-00001C910000}"/>
    <cellStyle name="Normal 3 2 2 9 2 6 3" xfId="46786" xr:uid="{00000000-0005-0000-0000-00001D910000}"/>
    <cellStyle name="Normal 3 2 2 9 2 6 4" xfId="36772" xr:uid="{00000000-0005-0000-0000-00001E910000}"/>
    <cellStyle name="Normal 3 2 2 9 2 7" xfId="15931" xr:uid="{00000000-0005-0000-0000-00001F910000}"/>
    <cellStyle name="Normal 3 2 2 9 2 7 2" xfId="51147" xr:uid="{00000000-0005-0000-0000-000020910000}"/>
    <cellStyle name="Normal 3 2 2 9 2 7 3" xfId="28536" xr:uid="{00000000-0005-0000-0000-000021910000}"/>
    <cellStyle name="Normal 3 2 2 9 2 8" xfId="13022" xr:uid="{00000000-0005-0000-0000-000022910000}"/>
    <cellStyle name="Normal 3 2 2 9 2 8 2" xfId="48240" xr:uid="{00000000-0005-0000-0000-000023910000}"/>
    <cellStyle name="Normal 3 2 2 9 2 9" xfId="38550" xr:uid="{00000000-0005-0000-0000-000024910000}"/>
    <cellStyle name="Normal 3 2 2 9 3" xfId="3590" xr:uid="{00000000-0005-0000-0000-000025910000}"/>
    <cellStyle name="Normal 3 2 2 9 3 10" xfId="27085" xr:uid="{00000000-0005-0000-0000-000026910000}"/>
    <cellStyle name="Normal 3 2 2 9 3 11" xfId="61489" xr:uid="{00000000-0005-0000-0000-000027910000}"/>
    <cellStyle name="Normal 3 2 2 9 3 2" xfId="5386" xr:uid="{00000000-0005-0000-0000-000028910000}"/>
    <cellStyle name="Normal 3 2 2 9 3 2 2" xfId="18032" xr:uid="{00000000-0005-0000-0000-000029910000}"/>
    <cellStyle name="Normal 3 2 2 9 3 2 2 2" xfId="53248" xr:uid="{00000000-0005-0000-0000-00002A910000}"/>
    <cellStyle name="Normal 3 2 2 9 3 2 3" xfId="40651" xr:uid="{00000000-0005-0000-0000-00002B910000}"/>
    <cellStyle name="Normal 3 2 2 9 3 2 4" xfId="30637" xr:uid="{00000000-0005-0000-0000-00002C910000}"/>
    <cellStyle name="Normal 3 2 2 9 3 3" xfId="6856" xr:uid="{00000000-0005-0000-0000-00002D910000}"/>
    <cellStyle name="Normal 3 2 2 9 3 3 2" xfId="19486" xr:uid="{00000000-0005-0000-0000-00002E910000}"/>
    <cellStyle name="Normal 3 2 2 9 3 3 2 2" xfId="54702" xr:uid="{00000000-0005-0000-0000-00002F910000}"/>
    <cellStyle name="Normal 3 2 2 9 3 3 3" xfId="42105" xr:uid="{00000000-0005-0000-0000-000030910000}"/>
    <cellStyle name="Normal 3 2 2 9 3 3 4" xfId="32091" xr:uid="{00000000-0005-0000-0000-000031910000}"/>
    <cellStyle name="Normal 3 2 2 9 3 4" xfId="8315" xr:uid="{00000000-0005-0000-0000-000032910000}"/>
    <cellStyle name="Normal 3 2 2 9 3 4 2" xfId="20940" xr:uid="{00000000-0005-0000-0000-000033910000}"/>
    <cellStyle name="Normal 3 2 2 9 3 4 2 2" xfId="56156" xr:uid="{00000000-0005-0000-0000-000034910000}"/>
    <cellStyle name="Normal 3 2 2 9 3 4 3" xfId="43559" xr:uid="{00000000-0005-0000-0000-000035910000}"/>
    <cellStyle name="Normal 3 2 2 9 3 4 4" xfId="33545" xr:uid="{00000000-0005-0000-0000-000036910000}"/>
    <cellStyle name="Normal 3 2 2 9 3 5" xfId="10096" xr:uid="{00000000-0005-0000-0000-000037910000}"/>
    <cellStyle name="Normal 3 2 2 9 3 5 2" xfId="22716" xr:uid="{00000000-0005-0000-0000-000038910000}"/>
    <cellStyle name="Normal 3 2 2 9 3 5 2 2" xfId="57932" xr:uid="{00000000-0005-0000-0000-000039910000}"/>
    <cellStyle name="Normal 3 2 2 9 3 5 3" xfId="45335" xr:uid="{00000000-0005-0000-0000-00003A910000}"/>
    <cellStyle name="Normal 3 2 2 9 3 5 4" xfId="35321" xr:uid="{00000000-0005-0000-0000-00003B910000}"/>
    <cellStyle name="Normal 3 2 2 9 3 6" xfId="11889" xr:uid="{00000000-0005-0000-0000-00003C910000}"/>
    <cellStyle name="Normal 3 2 2 9 3 6 2" xfId="24492" xr:uid="{00000000-0005-0000-0000-00003D910000}"/>
    <cellStyle name="Normal 3 2 2 9 3 6 2 2" xfId="59708" xr:uid="{00000000-0005-0000-0000-00003E910000}"/>
    <cellStyle name="Normal 3 2 2 9 3 6 3" xfId="47111" xr:uid="{00000000-0005-0000-0000-00003F910000}"/>
    <cellStyle name="Normal 3 2 2 9 3 6 4" xfId="37097" xr:uid="{00000000-0005-0000-0000-000040910000}"/>
    <cellStyle name="Normal 3 2 2 9 3 7" xfId="16256" xr:uid="{00000000-0005-0000-0000-000041910000}"/>
    <cellStyle name="Normal 3 2 2 9 3 7 2" xfId="51472" xr:uid="{00000000-0005-0000-0000-000042910000}"/>
    <cellStyle name="Normal 3 2 2 9 3 7 3" xfId="28861" xr:uid="{00000000-0005-0000-0000-000043910000}"/>
    <cellStyle name="Normal 3 2 2 9 3 8" xfId="14478" xr:uid="{00000000-0005-0000-0000-000044910000}"/>
    <cellStyle name="Normal 3 2 2 9 3 8 2" xfId="49696" xr:uid="{00000000-0005-0000-0000-000045910000}"/>
    <cellStyle name="Normal 3 2 2 9 3 9" xfId="38875" xr:uid="{00000000-0005-0000-0000-000046910000}"/>
    <cellStyle name="Normal 3 2 2 9 4" xfId="2752" xr:uid="{00000000-0005-0000-0000-000047910000}"/>
    <cellStyle name="Normal 3 2 2 9 4 10" xfId="26276" xr:uid="{00000000-0005-0000-0000-000048910000}"/>
    <cellStyle name="Normal 3 2 2 9 4 11" xfId="60680" xr:uid="{00000000-0005-0000-0000-000049910000}"/>
    <cellStyle name="Normal 3 2 2 9 4 2" xfId="4577" xr:uid="{00000000-0005-0000-0000-00004A910000}"/>
    <cellStyle name="Normal 3 2 2 9 4 2 2" xfId="17223" xr:uid="{00000000-0005-0000-0000-00004B910000}"/>
    <cellStyle name="Normal 3 2 2 9 4 2 2 2" xfId="52439" xr:uid="{00000000-0005-0000-0000-00004C910000}"/>
    <cellStyle name="Normal 3 2 2 9 4 2 3" xfId="39842" xr:uid="{00000000-0005-0000-0000-00004D910000}"/>
    <cellStyle name="Normal 3 2 2 9 4 2 4" xfId="29828" xr:uid="{00000000-0005-0000-0000-00004E910000}"/>
    <cellStyle name="Normal 3 2 2 9 4 3" xfId="6047" xr:uid="{00000000-0005-0000-0000-00004F910000}"/>
    <cellStyle name="Normal 3 2 2 9 4 3 2" xfId="18677" xr:uid="{00000000-0005-0000-0000-000050910000}"/>
    <cellStyle name="Normal 3 2 2 9 4 3 2 2" xfId="53893" xr:uid="{00000000-0005-0000-0000-000051910000}"/>
    <cellStyle name="Normal 3 2 2 9 4 3 3" xfId="41296" xr:uid="{00000000-0005-0000-0000-000052910000}"/>
    <cellStyle name="Normal 3 2 2 9 4 3 4" xfId="31282" xr:uid="{00000000-0005-0000-0000-000053910000}"/>
    <cellStyle name="Normal 3 2 2 9 4 4" xfId="7506" xr:uid="{00000000-0005-0000-0000-000054910000}"/>
    <cellStyle name="Normal 3 2 2 9 4 4 2" xfId="20131" xr:uid="{00000000-0005-0000-0000-000055910000}"/>
    <cellStyle name="Normal 3 2 2 9 4 4 2 2" xfId="55347" xr:uid="{00000000-0005-0000-0000-000056910000}"/>
    <cellStyle name="Normal 3 2 2 9 4 4 3" xfId="42750" xr:uid="{00000000-0005-0000-0000-000057910000}"/>
    <cellStyle name="Normal 3 2 2 9 4 4 4" xfId="32736" xr:uid="{00000000-0005-0000-0000-000058910000}"/>
    <cellStyle name="Normal 3 2 2 9 4 5" xfId="9287" xr:uid="{00000000-0005-0000-0000-000059910000}"/>
    <cellStyle name="Normal 3 2 2 9 4 5 2" xfId="21907" xr:uid="{00000000-0005-0000-0000-00005A910000}"/>
    <cellStyle name="Normal 3 2 2 9 4 5 2 2" xfId="57123" xr:uid="{00000000-0005-0000-0000-00005B910000}"/>
    <cellStyle name="Normal 3 2 2 9 4 5 3" xfId="44526" xr:uid="{00000000-0005-0000-0000-00005C910000}"/>
    <cellStyle name="Normal 3 2 2 9 4 5 4" xfId="34512" xr:uid="{00000000-0005-0000-0000-00005D910000}"/>
    <cellStyle name="Normal 3 2 2 9 4 6" xfId="11080" xr:uid="{00000000-0005-0000-0000-00005E910000}"/>
    <cellStyle name="Normal 3 2 2 9 4 6 2" xfId="23683" xr:uid="{00000000-0005-0000-0000-00005F910000}"/>
    <cellStyle name="Normal 3 2 2 9 4 6 2 2" xfId="58899" xr:uid="{00000000-0005-0000-0000-000060910000}"/>
    <cellStyle name="Normal 3 2 2 9 4 6 3" xfId="46302" xr:uid="{00000000-0005-0000-0000-000061910000}"/>
    <cellStyle name="Normal 3 2 2 9 4 6 4" xfId="36288" xr:uid="{00000000-0005-0000-0000-000062910000}"/>
    <cellStyle name="Normal 3 2 2 9 4 7" xfId="15447" xr:uid="{00000000-0005-0000-0000-000063910000}"/>
    <cellStyle name="Normal 3 2 2 9 4 7 2" xfId="50663" xr:uid="{00000000-0005-0000-0000-000064910000}"/>
    <cellStyle name="Normal 3 2 2 9 4 7 3" xfId="28052" xr:uid="{00000000-0005-0000-0000-000065910000}"/>
    <cellStyle name="Normal 3 2 2 9 4 8" xfId="13669" xr:uid="{00000000-0005-0000-0000-000066910000}"/>
    <cellStyle name="Normal 3 2 2 9 4 8 2" xfId="48887" xr:uid="{00000000-0005-0000-0000-000067910000}"/>
    <cellStyle name="Normal 3 2 2 9 4 9" xfId="38066" xr:uid="{00000000-0005-0000-0000-000068910000}"/>
    <cellStyle name="Normal 3 2 2 9 5" xfId="3915" xr:uid="{00000000-0005-0000-0000-000069910000}"/>
    <cellStyle name="Normal 3 2 2 9 5 2" xfId="8638" xr:uid="{00000000-0005-0000-0000-00006A910000}"/>
    <cellStyle name="Normal 3 2 2 9 5 2 2" xfId="21263" xr:uid="{00000000-0005-0000-0000-00006B910000}"/>
    <cellStyle name="Normal 3 2 2 9 5 2 2 2" xfId="56479" xr:uid="{00000000-0005-0000-0000-00006C910000}"/>
    <cellStyle name="Normal 3 2 2 9 5 2 3" xfId="43882" xr:uid="{00000000-0005-0000-0000-00006D910000}"/>
    <cellStyle name="Normal 3 2 2 9 5 2 4" xfId="33868" xr:uid="{00000000-0005-0000-0000-00006E910000}"/>
    <cellStyle name="Normal 3 2 2 9 5 3" xfId="10419" xr:uid="{00000000-0005-0000-0000-00006F910000}"/>
    <cellStyle name="Normal 3 2 2 9 5 3 2" xfId="23039" xr:uid="{00000000-0005-0000-0000-000070910000}"/>
    <cellStyle name="Normal 3 2 2 9 5 3 2 2" xfId="58255" xr:uid="{00000000-0005-0000-0000-000071910000}"/>
    <cellStyle name="Normal 3 2 2 9 5 3 3" xfId="45658" xr:uid="{00000000-0005-0000-0000-000072910000}"/>
    <cellStyle name="Normal 3 2 2 9 5 3 4" xfId="35644" xr:uid="{00000000-0005-0000-0000-000073910000}"/>
    <cellStyle name="Normal 3 2 2 9 5 4" xfId="12214" xr:uid="{00000000-0005-0000-0000-000074910000}"/>
    <cellStyle name="Normal 3 2 2 9 5 4 2" xfId="24815" xr:uid="{00000000-0005-0000-0000-000075910000}"/>
    <cellStyle name="Normal 3 2 2 9 5 4 2 2" xfId="60031" xr:uid="{00000000-0005-0000-0000-000076910000}"/>
    <cellStyle name="Normal 3 2 2 9 5 4 3" xfId="47434" xr:uid="{00000000-0005-0000-0000-000077910000}"/>
    <cellStyle name="Normal 3 2 2 9 5 4 4" xfId="37420" xr:uid="{00000000-0005-0000-0000-000078910000}"/>
    <cellStyle name="Normal 3 2 2 9 5 5" xfId="16579" xr:uid="{00000000-0005-0000-0000-000079910000}"/>
    <cellStyle name="Normal 3 2 2 9 5 5 2" xfId="51795" xr:uid="{00000000-0005-0000-0000-00007A910000}"/>
    <cellStyle name="Normal 3 2 2 9 5 5 3" xfId="29184" xr:uid="{00000000-0005-0000-0000-00007B910000}"/>
    <cellStyle name="Normal 3 2 2 9 5 6" xfId="14801" xr:uid="{00000000-0005-0000-0000-00007C910000}"/>
    <cellStyle name="Normal 3 2 2 9 5 6 2" xfId="50019" xr:uid="{00000000-0005-0000-0000-00007D910000}"/>
    <cellStyle name="Normal 3 2 2 9 5 7" xfId="39198" xr:uid="{00000000-0005-0000-0000-00007E910000}"/>
    <cellStyle name="Normal 3 2 2 9 5 8" xfId="27408" xr:uid="{00000000-0005-0000-0000-00007F910000}"/>
    <cellStyle name="Normal 3 2 2 9 6" xfId="4255" xr:uid="{00000000-0005-0000-0000-000080910000}"/>
    <cellStyle name="Normal 3 2 2 9 6 2" xfId="16901" xr:uid="{00000000-0005-0000-0000-000081910000}"/>
    <cellStyle name="Normal 3 2 2 9 6 2 2" xfId="52117" xr:uid="{00000000-0005-0000-0000-000082910000}"/>
    <cellStyle name="Normal 3 2 2 9 6 2 3" xfId="29506" xr:uid="{00000000-0005-0000-0000-000083910000}"/>
    <cellStyle name="Normal 3 2 2 9 6 3" xfId="13347" xr:uid="{00000000-0005-0000-0000-000084910000}"/>
    <cellStyle name="Normal 3 2 2 9 6 3 2" xfId="48565" xr:uid="{00000000-0005-0000-0000-000085910000}"/>
    <cellStyle name="Normal 3 2 2 9 6 4" xfId="39520" xr:uid="{00000000-0005-0000-0000-000086910000}"/>
    <cellStyle name="Normal 3 2 2 9 6 5" xfId="25954" xr:uid="{00000000-0005-0000-0000-000087910000}"/>
    <cellStyle name="Normal 3 2 2 9 7" xfId="5725" xr:uid="{00000000-0005-0000-0000-000088910000}"/>
    <cellStyle name="Normal 3 2 2 9 7 2" xfId="18355" xr:uid="{00000000-0005-0000-0000-000089910000}"/>
    <cellStyle name="Normal 3 2 2 9 7 2 2" xfId="53571" xr:uid="{00000000-0005-0000-0000-00008A910000}"/>
    <cellStyle name="Normal 3 2 2 9 7 3" xfId="40974" xr:uid="{00000000-0005-0000-0000-00008B910000}"/>
    <cellStyle name="Normal 3 2 2 9 7 4" xfId="30960" xr:uid="{00000000-0005-0000-0000-00008C910000}"/>
    <cellStyle name="Normal 3 2 2 9 8" xfId="7184" xr:uid="{00000000-0005-0000-0000-00008D910000}"/>
    <cellStyle name="Normal 3 2 2 9 8 2" xfId="19809" xr:uid="{00000000-0005-0000-0000-00008E910000}"/>
    <cellStyle name="Normal 3 2 2 9 8 2 2" xfId="55025" xr:uid="{00000000-0005-0000-0000-00008F910000}"/>
    <cellStyle name="Normal 3 2 2 9 8 3" xfId="42428" xr:uid="{00000000-0005-0000-0000-000090910000}"/>
    <cellStyle name="Normal 3 2 2 9 8 4" xfId="32414" xr:uid="{00000000-0005-0000-0000-000091910000}"/>
    <cellStyle name="Normal 3 2 2 9 9" xfId="8965" xr:uid="{00000000-0005-0000-0000-000092910000}"/>
    <cellStyle name="Normal 3 2 2 9 9 2" xfId="21585" xr:uid="{00000000-0005-0000-0000-000093910000}"/>
    <cellStyle name="Normal 3 2 2 9 9 2 2" xfId="56801" xr:uid="{00000000-0005-0000-0000-000094910000}"/>
    <cellStyle name="Normal 3 2 2 9 9 3" xfId="44204" xr:uid="{00000000-0005-0000-0000-000095910000}"/>
    <cellStyle name="Normal 3 2 2 9 9 4" xfId="34190" xr:uid="{00000000-0005-0000-0000-000096910000}"/>
    <cellStyle name="Normal 3 2 2_District Target Attainment" xfId="1274" xr:uid="{00000000-0005-0000-0000-000097910000}"/>
    <cellStyle name="Normal 3 2 3" xfId="1275" xr:uid="{00000000-0005-0000-0000-000098910000}"/>
    <cellStyle name="Normal 3 2 3 2" xfId="1276" xr:uid="{00000000-0005-0000-0000-000099910000}"/>
    <cellStyle name="Normal 3 2 3 2 2" xfId="1277" xr:uid="{00000000-0005-0000-0000-00009A910000}"/>
    <cellStyle name="Normal 3 2 3 2_District Target Attainment" xfId="1278" xr:uid="{00000000-0005-0000-0000-00009B910000}"/>
    <cellStyle name="Normal 3 2 3 3" xfId="1279" xr:uid="{00000000-0005-0000-0000-00009C910000}"/>
    <cellStyle name="Normal 3 2 3 4" xfId="1280" xr:uid="{00000000-0005-0000-0000-00009D910000}"/>
    <cellStyle name="Normal 3 2 3_District Target Attainment" xfId="1281" xr:uid="{00000000-0005-0000-0000-00009E910000}"/>
    <cellStyle name="Normal 3 2 4" xfId="1282" xr:uid="{00000000-0005-0000-0000-00009F910000}"/>
    <cellStyle name="Normal 3 2 4 10" xfId="5480" xr:uid="{00000000-0005-0000-0000-0000A0910000}"/>
    <cellStyle name="Normal 3 2 4 10 2" xfId="18110" xr:uid="{00000000-0005-0000-0000-0000A1910000}"/>
    <cellStyle name="Normal 3 2 4 10 2 2" xfId="53326" xr:uid="{00000000-0005-0000-0000-0000A2910000}"/>
    <cellStyle name="Normal 3 2 4 10 3" xfId="40729" xr:uid="{00000000-0005-0000-0000-0000A3910000}"/>
    <cellStyle name="Normal 3 2 4 10 4" xfId="30715" xr:uid="{00000000-0005-0000-0000-0000A4910000}"/>
    <cellStyle name="Normal 3 2 4 11" xfId="6936" xr:uid="{00000000-0005-0000-0000-0000A5910000}"/>
    <cellStyle name="Normal 3 2 4 11 2" xfId="19564" xr:uid="{00000000-0005-0000-0000-0000A6910000}"/>
    <cellStyle name="Normal 3 2 4 11 2 2" xfId="54780" xr:uid="{00000000-0005-0000-0000-0000A7910000}"/>
    <cellStyle name="Normal 3 2 4 11 3" xfId="42183" xr:uid="{00000000-0005-0000-0000-0000A8910000}"/>
    <cellStyle name="Normal 3 2 4 11 4" xfId="32169" xr:uid="{00000000-0005-0000-0000-0000A9910000}"/>
    <cellStyle name="Normal 3 2 4 12" xfId="8718" xr:uid="{00000000-0005-0000-0000-0000AA910000}"/>
    <cellStyle name="Normal 3 2 4 12 2" xfId="21340" xr:uid="{00000000-0005-0000-0000-0000AB910000}"/>
    <cellStyle name="Normal 3 2 4 12 2 2" xfId="56556" xr:uid="{00000000-0005-0000-0000-0000AC910000}"/>
    <cellStyle name="Normal 3 2 4 12 3" xfId="43959" xr:uid="{00000000-0005-0000-0000-0000AD910000}"/>
    <cellStyle name="Normal 3 2 4 12 4" xfId="33945" xr:uid="{00000000-0005-0000-0000-0000AE910000}"/>
    <cellStyle name="Normal 3 2 4 13" xfId="10650" xr:uid="{00000000-0005-0000-0000-0000AF910000}"/>
    <cellStyle name="Normal 3 2 4 13 2" xfId="23261" xr:uid="{00000000-0005-0000-0000-0000B0910000}"/>
    <cellStyle name="Normal 3 2 4 13 2 2" xfId="58477" xr:uid="{00000000-0005-0000-0000-0000B1910000}"/>
    <cellStyle name="Normal 3 2 4 13 3" xfId="45880" xr:uid="{00000000-0005-0000-0000-0000B2910000}"/>
    <cellStyle name="Normal 3 2 4 13 4" xfId="35866" xr:uid="{00000000-0005-0000-0000-0000B3910000}"/>
    <cellStyle name="Normal 3 2 4 14" xfId="14879" xr:uid="{00000000-0005-0000-0000-0000B4910000}"/>
    <cellStyle name="Normal 3 2 4 14 2" xfId="50096" xr:uid="{00000000-0005-0000-0000-0000B5910000}"/>
    <cellStyle name="Normal 3 2 4 14 3" xfId="27485" xr:uid="{00000000-0005-0000-0000-0000B6910000}"/>
    <cellStyle name="Normal 3 2 4 15" xfId="12293" xr:uid="{00000000-0005-0000-0000-0000B7910000}"/>
    <cellStyle name="Normal 3 2 4 15 2" xfId="47511" xr:uid="{00000000-0005-0000-0000-0000B8910000}"/>
    <cellStyle name="Normal 3 2 4 16" xfId="37498" xr:uid="{00000000-0005-0000-0000-0000B9910000}"/>
    <cellStyle name="Normal 3 2 4 17" xfId="24900" xr:uid="{00000000-0005-0000-0000-0000BA910000}"/>
    <cellStyle name="Normal 3 2 4 18" xfId="60113" xr:uid="{00000000-0005-0000-0000-0000BB910000}"/>
    <cellStyle name="Normal 3 2 4 2" xfId="1283" xr:uid="{00000000-0005-0000-0000-0000BC910000}"/>
    <cellStyle name="Normal 3 2 4 2 10" xfId="7010" xr:uid="{00000000-0005-0000-0000-0000BD910000}"/>
    <cellStyle name="Normal 3 2 4 2 10 2" xfId="19636" xr:uid="{00000000-0005-0000-0000-0000BE910000}"/>
    <cellStyle name="Normal 3 2 4 2 10 2 2" xfId="54852" xr:uid="{00000000-0005-0000-0000-0000BF910000}"/>
    <cellStyle name="Normal 3 2 4 2 10 3" xfId="42255" xr:uid="{00000000-0005-0000-0000-0000C0910000}"/>
    <cellStyle name="Normal 3 2 4 2 10 4" xfId="32241" xr:uid="{00000000-0005-0000-0000-0000C1910000}"/>
    <cellStyle name="Normal 3 2 4 2 11" xfId="8791" xr:uid="{00000000-0005-0000-0000-0000C2910000}"/>
    <cellStyle name="Normal 3 2 4 2 11 2" xfId="21412" xr:uid="{00000000-0005-0000-0000-0000C3910000}"/>
    <cellStyle name="Normal 3 2 4 2 11 2 2" xfId="56628" xr:uid="{00000000-0005-0000-0000-0000C4910000}"/>
    <cellStyle name="Normal 3 2 4 2 11 3" xfId="44031" xr:uid="{00000000-0005-0000-0000-0000C5910000}"/>
    <cellStyle name="Normal 3 2 4 2 11 4" xfId="34017" xr:uid="{00000000-0005-0000-0000-0000C6910000}"/>
    <cellStyle name="Normal 3 2 4 2 12" xfId="10651" xr:uid="{00000000-0005-0000-0000-0000C7910000}"/>
    <cellStyle name="Normal 3 2 4 2 12 2" xfId="23262" xr:uid="{00000000-0005-0000-0000-0000C8910000}"/>
    <cellStyle name="Normal 3 2 4 2 12 2 2" xfId="58478" xr:uid="{00000000-0005-0000-0000-0000C9910000}"/>
    <cellStyle name="Normal 3 2 4 2 12 3" xfId="45881" xr:uid="{00000000-0005-0000-0000-0000CA910000}"/>
    <cellStyle name="Normal 3 2 4 2 12 4" xfId="35867" xr:uid="{00000000-0005-0000-0000-0000CB910000}"/>
    <cellStyle name="Normal 3 2 4 2 13" xfId="14951" xr:uid="{00000000-0005-0000-0000-0000CC910000}"/>
    <cellStyle name="Normal 3 2 4 2 13 2" xfId="50168" xr:uid="{00000000-0005-0000-0000-0000CD910000}"/>
    <cellStyle name="Normal 3 2 4 2 13 3" xfId="27557" xr:uid="{00000000-0005-0000-0000-0000CE910000}"/>
    <cellStyle name="Normal 3 2 4 2 14" xfId="12365" xr:uid="{00000000-0005-0000-0000-0000CF910000}"/>
    <cellStyle name="Normal 3 2 4 2 14 2" xfId="47583" xr:uid="{00000000-0005-0000-0000-0000D0910000}"/>
    <cellStyle name="Normal 3 2 4 2 15" xfId="37570" xr:uid="{00000000-0005-0000-0000-0000D1910000}"/>
    <cellStyle name="Normal 3 2 4 2 16" xfId="24972" xr:uid="{00000000-0005-0000-0000-0000D2910000}"/>
    <cellStyle name="Normal 3 2 4 2 17" xfId="60185" xr:uid="{00000000-0005-0000-0000-0000D3910000}"/>
    <cellStyle name="Normal 3 2 4 2 2" xfId="1284" xr:uid="{00000000-0005-0000-0000-0000D4910000}"/>
    <cellStyle name="Normal 3 2 4 2 2 10" xfId="10652" xr:uid="{00000000-0005-0000-0000-0000D5910000}"/>
    <cellStyle name="Normal 3 2 4 2 2 10 2" xfId="23263" xr:uid="{00000000-0005-0000-0000-0000D6910000}"/>
    <cellStyle name="Normal 3 2 4 2 2 10 2 2" xfId="58479" xr:uid="{00000000-0005-0000-0000-0000D7910000}"/>
    <cellStyle name="Normal 3 2 4 2 2 10 3" xfId="45882" xr:uid="{00000000-0005-0000-0000-0000D8910000}"/>
    <cellStyle name="Normal 3 2 4 2 2 10 4" xfId="35868" xr:uid="{00000000-0005-0000-0000-0000D9910000}"/>
    <cellStyle name="Normal 3 2 4 2 2 11" xfId="15106" xr:uid="{00000000-0005-0000-0000-0000DA910000}"/>
    <cellStyle name="Normal 3 2 4 2 2 11 2" xfId="50322" xr:uid="{00000000-0005-0000-0000-0000DB910000}"/>
    <cellStyle name="Normal 3 2 4 2 2 11 3" xfId="27711" xr:uid="{00000000-0005-0000-0000-0000DC910000}"/>
    <cellStyle name="Normal 3 2 4 2 2 12" xfId="12519" xr:uid="{00000000-0005-0000-0000-0000DD910000}"/>
    <cellStyle name="Normal 3 2 4 2 2 12 2" xfId="47737" xr:uid="{00000000-0005-0000-0000-0000DE910000}"/>
    <cellStyle name="Normal 3 2 4 2 2 13" xfId="37725" xr:uid="{00000000-0005-0000-0000-0000DF910000}"/>
    <cellStyle name="Normal 3 2 4 2 2 14" xfId="25126" xr:uid="{00000000-0005-0000-0000-0000E0910000}"/>
    <cellStyle name="Normal 3 2 4 2 2 15" xfId="60339" xr:uid="{00000000-0005-0000-0000-0000E1910000}"/>
    <cellStyle name="Normal 3 2 4 2 2 2" xfId="3242" xr:uid="{00000000-0005-0000-0000-0000E2910000}"/>
    <cellStyle name="Normal 3 2 4 2 2 2 10" xfId="25610" xr:uid="{00000000-0005-0000-0000-0000E3910000}"/>
    <cellStyle name="Normal 3 2 4 2 2 2 11" xfId="61145" xr:uid="{00000000-0005-0000-0000-0000E4910000}"/>
    <cellStyle name="Normal 3 2 4 2 2 2 2" xfId="5042" xr:uid="{00000000-0005-0000-0000-0000E5910000}"/>
    <cellStyle name="Normal 3 2 4 2 2 2 2 2" xfId="17688" xr:uid="{00000000-0005-0000-0000-0000E6910000}"/>
    <cellStyle name="Normal 3 2 4 2 2 2 2 2 2" xfId="52904" xr:uid="{00000000-0005-0000-0000-0000E7910000}"/>
    <cellStyle name="Normal 3 2 4 2 2 2 2 2 3" xfId="30293" xr:uid="{00000000-0005-0000-0000-0000E8910000}"/>
    <cellStyle name="Normal 3 2 4 2 2 2 2 3" xfId="14134" xr:uid="{00000000-0005-0000-0000-0000E9910000}"/>
    <cellStyle name="Normal 3 2 4 2 2 2 2 3 2" xfId="49352" xr:uid="{00000000-0005-0000-0000-0000EA910000}"/>
    <cellStyle name="Normal 3 2 4 2 2 2 2 4" xfId="40307" xr:uid="{00000000-0005-0000-0000-0000EB910000}"/>
    <cellStyle name="Normal 3 2 4 2 2 2 2 5" xfId="26741" xr:uid="{00000000-0005-0000-0000-0000EC910000}"/>
    <cellStyle name="Normal 3 2 4 2 2 2 3" xfId="6512" xr:uid="{00000000-0005-0000-0000-0000ED910000}"/>
    <cellStyle name="Normal 3 2 4 2 2 2 3 2" xfId="19142" xr:uid="{00000000-0005-0000-0000-0000EE910000}"/>
    <cellStyle name="Normal 3 2 4 2 2 2 3 2 2" xfId="54358" xr:uid="{00000000-0005-0000-0000-0000EF910000}"/>
    <cellStyle name="Normal 3 2 4 2 2 2 3 3" xfId="41761" xr:uid="{00000000-0005-0000-0000-0000F0910000}"/>
    <cellStyle name="Normal 3 2 4 2 2 2 3 4" xfId="31747" xr:uid="{00000000-0005-0000-0000-0000F1910000}"/>
    <cellStyle name="Normal 3 2 4 2 2 2 4" xfId="7971" xr:uid="{00000000-0005-0000-0000-0000F2910000}"/>
    <cellStyle name="Normal 3 2 4 2 2 2 4 2" xfId="20596" xr:uid="{00000000-0005-0000-0000-0000F3910000}"/>
    <cellStyle name="Normal 3 2 4 2 2 2 4 2 2" xfId="55812" xr:uid="{00000000-0005-0000-0000-0000F4910000}"/>
    <cellStyle name="Normal 3 2 4 2 2 2 4 3" xfId="43215" xr:uid="{00000000-0005-0000-0000-0000F5910000}"/>
    <cellStyle name="Normal 3 2 4 2 2 2 4 4" xfId="33201" xr:uid="{00000000-0005-0000-0000-0000F6910000}"/>
    <cellStyle name="Normal 3 2 4 2 2 2 5" xfId="9752" xr:uid="{00000000-0005-0000-0000-0000F7910000}"/>
    <cellStyle name="Normal 3 2 4 2 2 2 5 2" xfId="22372" xr:uid="{00000000-0005-0000-0000-0000F8910000}"/>
    <cellStyle name="Normal 3 2 4 2 2 2 5 2 2" xfId="57588" xr:uid="{00000000-0005-0000-0000-0000F9910000}"/>
    <cellStyle name="Normal 3 2 4 2 2 2 5 3" xfId="44991" xr:uid="{00000000-0005-0000-0000-0000FA910000}"/>
    <cellStyle name="Normal 3 2 4 2 2 2 5 4" xfId="34977" xr:uid="{00000000-0005-0000-0000-0000FB910000}"/>
    <cellStyle name="Normal 3 2 4 2 2 2 6" xfId="11545" xr:uid="{00000000-0005-0000-0000-0000FC910000}"/>
    <cellStyle name="Normal 3 2 4 2 2 2 6 2" xfId="24148" xr:uid="{00000000-0005-0000-0000-0000FD910000}"/>
    <cellStyle name="Normal 3 2 4 2 2 2 6 2 2" xfId="59364" xr:uid="{00000000-0005-0000-0000-0000FE910000}"/>
    <cellStyle name="Normal 3 2 4 2 2 2 6 3" xfId="46767" xr:uid="{00000000-0005-0000-0000-0000FF910000}"/>
    <cellStyle name="Normal 3 2 4 2 2 2 6 4" xfId="36753" xr:uid="{00000000-0005-0000-0000-000000920000}"/>
    <cellStyle name="Normal 3 2 4 2 2 2 7" xfId="15912" xr:uid="{00000000-0005-0000-0000-000001920000}"/>
    <cellStyle name="Normal 3 2 4 2 2 2 7 2" xfId="51128" xr:uid="{00000000-0005-0000-0000-000002920000}"/>
    <cellStyle name="Normal 3 2 4 2 2 2 7 3" xfId="28517" xr:uid="{00000000-0005-0000-0000-000003920000}"/>
    <cellStyle name="Normal 3 2 4 2 2 2 8" xfId="13003" xr:uid="{00000000-0005-0000-0000-000004920000}"/>
    <cellStyle name="Normal 3 2 4 2 2 2 8 2" xfId="48221" xr:uid="{00000000-0005-0000-0000-000005920000}"/>
    <cellStyle name="Normal 3 2 4 2 2 2 9" xfId="38531" xr:uid="{00000000-0005-0000-0000-000006920000}"/>
    <cellStyle name="Normal 3 2 4 2 2 3" xfId="3571" xr:uid="{00000000-0005-0000-0000-000007920000}"/>
    <cellStyle name="Normal 3 2 4 2 2 3 10" xfId="27066" xr:uid="{00000000-0005-0000-0000-000008920000}"/>
    <cellStyle name="Normal 3 2 4 2 2 3 11" xfId="61470" xr:uid="{00000000-0005-0000-0000-000009920000}"/>
    <cellStyle name="Normal 3 2 4 2 2 3 2" xfId="5367" xr:uid="{00000000-0005-0000-0000-00000A920000}"/>
    <cellStyle name="Normal 3 2 4 2 2 3 2 2" xfId="18013" xr:uid="{00000000-0005-0000-0000-00000B920000}"/>
    <cellStyle name="Normal 3 2 4 2 2 3 2 2 2" xfId="53229" xr:uid="{00000000-0005-0000-0000-00000C920000}"/>
    <cellStyle name="Normal 3 2 4 2 2 3 2 3" xfId="40632" xr:uid="{00000000-0005-0000-0000-00000D920000}"/>
    <cellStyle name="Normal 3 2 4 2 2 3 2 4" xfId="30618" xr:uid="{00000000-0005-0000-0000-00000E920000}"/>
    <cellStyle name="Normal 3 2 4 2 2 3 3" xfId="6837" xr:uid="{00000000-0005-0000-0000-00000F920000}"/>
    <cellStyle name="Normal 3 2 4 2 2 3 3 2" xfId="19467" xr:uid="{00000000-0005-0000-0000-000010920000}"/>
    <cellStyle name="Normal 3 2 4 2 2 3 3 2 2" xfId="54683" xr:uid="{00000000-0005-0000-0000-000011920000}"/>
    <cellStyle name="Normal 3 2 4 2 2 3 3 3" xfId="42086" xr:uid="{00000000-0005-0000-0000-000012920000}"/>
    <cellStyle name="Normal 3 2 4 2 2 3 3 4" xfId="32072" xr:uid="{00000000-0005-0000-0000-000013920000}"/>
    <cellStyle name="Normal 3 2 4 2 2 3 4" xfId="8296" xr:uid="{00000000-0005-0000-0000-000014920000}"/>
    <cellStyle name="Normal 3 2 4 2 2 3 4 2" xfId="20921" xr:uid="{00000000-0005-0000-0000-000015920000}"/>
    <cellStyle name="Normal 3 2 4 2 2 3 4 2 2" xfId="56137" xr:uid="{00000000-0005-0000-0000-000016920000}"/>
    <cellStyle name="Normal 3 2 4 2 2 3 4 3" xfId="43540" xr:uid="{00000000-0005-0000-0000-000017920000}"/>
    <cellStyle name="Normal 3 2 4 2 2 3 4 4" xfId="33526" xr:uid="{00000000-0005-0000-0000-000018920000}"/>
    <cellStyle name="Normal 3 2 4 2 2 3 5" xfId="10077" xr:uid="{00000000-0005-0000-0000-000019920000}"/>
    <cellStyle name="Normal 3 2 4 2 2 3 5 2" xfId="22697" xr:uid="{00000000-0005-0000-0000-00001A920000}"/>
    <cellStyle name="Normal 3 2 4 2 2 3 5 2 2" xfId="57913" xr:uid="{00000000-0005-0000-0000-00001B920000}"/>
    <cellStyle name="Normal 3 2 4 2 2 3 5 3" xfId="45316" xr:uid="{00000000-0005-0000-0000-00001C920000}"/>
    <cellStyle name="Normal 3 2 4 2 2 3 5 4" xfId="35302" xr:uid="{00000000-0005-0000-0000-00001D920000}"/>
    <cellStyle name="Normal 3 2 4 2 2 3 6" xfId="11870" xr:uid="{00000000-0005-0000-0000-00001E920000}"/>
    <cellStyle name="Normal 3 2 4 2 2 3 6 2" xfId="24473" xr:uid="{00000000-0005-0000-0000-00001F920000}"/>
    <cellStyle name="Normal 3 2 4 2 2 3 6 2 2" xfId="59689" xr:uid="{00000000-0005-0000-0000-000020920000}"/>
    <cellStyle name="Normal 3 2 4 2 2 3 6 3" xfId="47092" xr:uid="{00000000-0005-0000-0000-000021920000}"/>
    <cellStyle name="Normal 3 2 4 2 2 3 6 4" xfId="37078" xr:uid="{00000000-0005-0000-0000-000022920000}"/>
    <cellStyle name="Normal 3 2 4 2 2 3 7" xfId="16237" xr:uid="{00000000-0005-0000-0000-000023920000}"/>
    <cellStyle name="Normal 3 2 4 2 2 3 7 2" xfId="51453" xr:uid="{00000000-0005-0000-0000-000024920000}"/>
    <cellStyle name="Normal 3 2 4 2 2 3 7 3" xfId="28842" xr:uid="{00000000-0005-0000-0000-000025920000}"/>
    <cellStyle name="Normal 3 2 4 2 2 3 8" xfId="14459" xr:uid="{00000000-0005-0000-0000-000026920000}"/>
    <cellStyle name="Normal 3 2 4 2 2 3 8 2" xfId="49677" xr:uid="{00000000-0005-0000-0000-000027920000}"/>
    <cellStyle name="Normal 3 2 4 2 2 3 9" xfId="38856" xr:uid="{00000000-0005-0000-0000-000028920000}"/>
    <cellStyle name="Normal 3 2 4 2 2 4" xfId="2733" xr:uid="{00000000-0005-0000-0000-000029920000}"/>
    <cellStyle name="Normal 3 2 4 2 2 4 10" xfId="26257" xr:uid="{00000000-0005-0000-0000-00002A920000}"/>
    <cellStyle name="Normal 3 2 4 2 2 4 11" xfId="60661" xr:uid="{00000000-0005-0000-0000-00002B920000}"/>
    <cellStyle name="Normal 3 2 4 2 2 4 2" xfId="4558" xr:uid="{00000000-0005-0000-0000-00002C920000}"/>
    <cellStyle name="Normal 3 2 4 2 2 4 2 2" xfId="17204" xr:uid="{00000000-0005-0000-0000-00002D920000}"/>
    <cellStyle name="Normal 3 2 4 2 2 4 2 2 2" xfId="52420" xr:uid="{00000000-0005-0000-0000-00002E920000}"/>
    <cellStyle name="Normal 3 2 4 2 2 4 2 3" xfId="39823" xr:uid="{00000000-0005-0000-0000-00002F920000}"/>
    <cellStyle name="Normal 3 2 4 2 2 4 2 4" xfId="29809" xr:uid="{00000000-0005-0000-0000-000030920000}"/>
    <cellStyle name="Normal 3 2 4 2 2 4 3" xfId="6028" xr:uid="{00000000-0005-0000-0000-000031920000}"/>
    <cellStyle name="Normal 3 2 4 2 2 4 3 2" xfId="18658" xr:uid="{00000000-0005-0000-0000-000032920000}"/>
    <cellStyle name="Normal 3 2 4 2 2 4 3 2 2" xfId="53874" xr:uid="{00000000-0005-0000-0000-000033920000}"/>
    <cellStyle name="Normal 3 2 4 2 2 4 3 3" xfId="41277" xr:uid="{00000000-0005-0000-0000-000034920000}"/>
    <cellStyle name="Normal 3 2 4 2 2 4 3 4" xfId="31263" xr:uid="{00000000-0005-0000-0000-000035920000}"/>
    <cellStyle name="Normal 3 2 4 2 2 4 4" xfId="7487" xr:uid="{00000000-0005-0000-0000-000036920000}"/>
    <cellStyle name="Normal 3 2 4 2 2 4 4 2" xfId="20112" xr:uid="{00000000-0005-0000-0000-000037920000}"/>
    <cellStyle name="Normal 3 2 4 2 2 4 4 2 2" xfId="55328" xr:uid="{00000000-0005-0000-0000-000038920000}"/>
    <cellStyle name="Normal 3 2 4 2 2 4 4 3" xfId="42731" xr:uid="{00000000-0005-0000-0000-000039920000}"/>
    <cellStyle name="Normal 3 2 4 2 2 4 4 4" xfId="32717" xr:uid="{00000000-0005-0000-0000-00003A920000}"/>
    <cellStyle name="Normal 3 2 4 2 2 4 5" xfId="9268" xr:uid="{00000000-0005-0000-0000-00003B920000}"/>
    <cellStyle name="Normal 3 2 4 2 2 4 5 2" xfId="21888" xr:uid="{00000000-0005-0000-0000-00003C920000}"/>
    <cellStyle name="Normal 3 2 4 2 2 4 5 2 2" xfId="57104" xr:uid="{00000000-0005-0000-0000-00003D920000}"/>
    <cellStyle name="Normal 3 2 4 2 2 4 5 3" xfId="44507" xr:uid="{00000000-0005-0000-0000-00003E920000}"/>
    <cellStyle name="Normal 3 2 4 2 2 4 5 4" xfId="34493" xr:uid="{00000000-0005-0000-0000-00003F920000}"/>
    <cellStyle name="Normal 3 2 4 2 2 4 6" xfId="11061" xr:uid="{00000000-0005-0000-0000-000040920000}"/>
    <cellStyle name="Normal 3 2 4 2 2 4 6 2" xfId="23664" xr:uid="{00000000-0005-0000-0000-000041920000}"/>
    <cellStyle name="Normal 3 2 4 2 2 4 6 2 2" xfId="58880" xr:uid="{00000000-0005-0000-0000-000042920000}"/>
    <cellStyle name="Normal 3 2 4 2 2 4 6 3" xfId="46283" xr:uid="{00000000-0005-0000-0000-000043920000}"/>
    <cellStyle name="Normal 3 2 4 2 2 4 6 4" xfId="36269" xr:uid="{00000000-0005-0000-0000-000044920000}"/>
    <cellStyle name="Normal 3 2 4 2 2 4 7" xfId="15428" xr:uid="{00000000-0005-0000-0000-000045920000}"/>
    <cellStyle name="Normal 3 2 4 2 2 4 7 2" xfId="50644" xr:uid="{00000000-0005-0000-0000-000046920000}"/>
    <cellStyle name="Normal 3 2 4 2 2 4 7 3" xfId="28033" xr:uid="{00000000-0005-0000-0000-000047920000}"/>
    <cellStyle name="Normal 3 2 4 2 2 4 8" xfId="13650" xr:uid="{00000000-0005-0000-0000-000048920000}"/>
    <cellStyle name="Normal 3 2 4 2 2 4 8 2" xfId="48868" xr:uid="{00000000-0005-0000-0000-000049920000}"/>
    <cellStyle name="Normal 3 2 4 2 2 4 9" xfId="38047" xr:uid="{00000000-0005-0000-0000-00004A920000}"/>
    <cellStyle name="Normal 3 2 4 2 2 5" xfId="3896" xr:uid="{00000000-0005-0000-0000-00004B920000}"/>
    <cellStyle name="Normal 3 2 4 2 2 5 2" xfId="8619" xr:uid="{00000000-0005-0000-0000-00004C920000}"/>
    <cellStyle name="Normal 3 2 4 2 2 5 2 2" xfId="21244" xr:uid="{00000000-0005-0000-0000-00004D920000}"/>
    <cellStyle name="Normal 3 2 4 2 2 5 2 2 2" xfId="56460" xr:uid="{00000000-0005-0000-0000-00004E920000}"/>
    <cellStyle name="Normal 3 2 4 2 2 5 2 3" xfId="43863" xr:uid="{00000000-0005-0000-0000-00004F920000}"/>
    <cellStyle name="Normal 3 2 4 2 2 5 2 4" xfId="33849" xr:uid="{00000000-0005-0000-0000-000050920000}"/>
    <cellStyle name="Normal 3 2 4 2 2 5 3" xfId="10400" xr:uid="{00000000-0005-0000-0000-000051920000}"/>
    <cellStyle name="Normal 3 2 4 2 2 5 3 2" xfId="23020" xr:uid="{00000000-0005-0000-0000-000052920000}"/>
    <cellStyle name="Normal 3 2 4 2 2 5 3 2 2" xfId="58236" xr:uid="{00000000-0005-0000-0000-000053920000}"/>
    <cellStyle name="Normal 3 2 4 2 2 5 3 3" xfId="45639" xr:uid="{00000000-0005-0000-0000-000054920000}"/>
    <cellStyle name="Normal 3 2 4 2 2 5 3 4" xfId="35625" xr:uid="{00000000-0005-0000-0000-000055920000}"/>
    <cellStyle name="Normal 3 2 4 2 2 5 4" xfId="12195" xr:uid="{00000000-0005-0000-0000-000056920000}"/>
    <cellStyle name="Normal 3 2 4 2 2 5 4 2" xfId="24796" xr:uid="{00000000-0005-0000-0000-000057920000}"/>
    <cellStyle name="Normal 3 2 4 2 2 5 4 2 2" xfId="60012" xr:uid="{00000000-0005-0000-0000-000058920000}"/>
    <cellStyle name="Normal 3 2 4 2 2 5 4 3" xfId="47415" xr:uid="{00000000-0005-0000-0000-000059920000}"/>
    <cellStyle name="Normal 3 2 4 2 2 5 4 4" xfId="37401" xr:uid="{00000000-0005-0000-0000-00005A920000}"/>
    <cellStyle name="Normal 3 2 4 2 2 5 5" xfId="16560" xr:uid="{00000000-0005-0000-0000-00005B920000}"/>
    <cellStyle name="Normal 3 2 4 2 2 5 5 2" xfId="51776" xr:uid="{00000000-0005-0000-0000-00005C920000}"/>
    <cellStyle name="Normal 3 2 4 2 2 5 5 3" xfId="29165" xr:uid="{00000000-0005-0000-0000-00005D920000}"/>
    <cellStyle name="Normal 3 2 4 2 2 5 6" xfId="14782" xr:uid="{00000000-0005-0000-0000-00005E920000}"/>
    <cellStyle name="Normal 3 2 4 2 2 5 6 2" xfId="50000" xr:uid="{00000000-0005-0000-0000-00005F920000}"/>
    <cellStyle name="Normal 3 2 4 2 2 5 7" xfId="39179" xr:uid="{00000000-0005-0000-0000-000060920000}"/>
    <cellStyle name="Normal 3 2 4 2 2 5 8" xfId="27389" xr:uid="{00000000-0005-0000-0000-000061920000}"/>
    <cellStyle name="Normal 3 2 4 2 2 6" xfId="4236" xr:uid="{00000000-0005-0000-0000-000062920000}"/>
    <cellStyle name="Normal 3 2 4 2 2 6 2" xfId="16882" xr:uid="{00000000-0005-0000-0000-000063920000}"/>
    <cellStyle name="Normal 3 2 4 2 2 6 2 2" xfId="52098" xr:uid="{00000000-0005-0000-0000-000064920000}"/>
    <cellStyle name="Normal 3 2 4 2 2 6 2 3" xfId="29487" xr:uid="{00000000-0005-0000-0000-000065920000}"/>
    <cellStyle name="Normal 3 2 4 2 2 6 3" xfId="13328" xr:uid="{00000000-0005-0000-0000-000066920000}"/>
    <cellStyle name="Normal 3 2 4 2 2 6 3 2" xfId="48546" xr:uid="{00000000-0005-0000-0000-000067920000}"/>
    <cellStyle name="Normal 3 2 4 2 2 6 4" xfId="39501" xr:uid="{00000000-0005-0000-0000-000068920000}"/>
    <cellStyle name="Normal 3 2 4 2 2 6 5" xfId="25935" xr:uid="{00000000-0005-0000-0000-000069920000}"/>
    <cellStyle name="Normal 3 2 4 2 2 7" xfId="5706" xr:uid="{00000000-0005-0000-0000-00006A920000}"/>
    <cellStyle name="Normal 3 2 4 2 2 7 2" xfId="18336" xr:uid="{00000000-0005-0000-0000-00006B920000}"/>
    <cellStyle name="Normal 3 2 4 2 2 7 2 2" xfId="53552" xr:uid="{00000000-0005-0000-0000-00006C920000}"/>
    <cellStyle name="Normal 3 2 4 2 2 7 3" xfId="40955" xr:uid="{00000000-0005-0000-0000-00006D920000}"/>
    <cellStyle name="Normal 3 2 4 2 2 7 4" xfId="30941" xr:uid="{00000000-0005-0000-0000-00006E920000}"/>
    <cellStyle name="Normal 3 2 4 2 2 8" xfId="7165" xr:uid="{00000000-0005-0000-0000-00006F920000}"/>
    <cellStyle name="Normal 3 2 4 2 2 8 2" xfId="19790" xr:uid="{00000000-0005-0000-0000-000070920000}"/>
    <cellStyle name="Normal 3 2 4 2 2 8 2 2" xfId="55006" xr:uid="{00000000-0005-0000-0000-000071920000}"/>
    <cellStyle name="Normal 3 2 4 2 2 8 3" xfId="42409" xr:uid="{00000000-0005-0000-0000-000072920000}"/>
    <cellStyle name="Normal 3 2 4 2 2 8 4" xfId="32395" xr:uid="{00000000-0005-0000-0000-000073920000}"/>
    <cellStyle name="Normal 3 2 4 2 2 9" xfId="8946" xr:uid="{00000000-0005-0000-0000-000074920000}"/>
    <cellStyle name="Normal 3 2 4 2 2 9 2" xfId="21566" xr:uid="{00000000-0005-0000-0000-000075920000}"/>
    <cellStyle name="Normal 3 2 4 2 2 9 2 2" xfId="56782" xr:uid="{00000000-0005-0000-0000-000076920000}"/>
    <cellStyle name="Normal 3 2 4 2 2 9 3" xfId="44185" xr:uid="{00000000-0005-0000-0000-000077920000}"/>
    <cellStyle name="Normal 3 2 4 2 2 9 4" xfId="34171" xr:uid="{00000000-0005-0000-0000-000078920000}"/>
    <cellStyle name="Normal 3 2 4 2 3" xfId="3082" xr:uid="{00000000-0005-0000-0000-000079920000}"/>
    <cellStyle name="Normal 3 2 4 2 3 10" xfId="25453" xr:uid="{00000000-0005-0000-0000-00007A920000}"/>
    <cellStyle name="Normal 3 2 4 2 3 11" xfId="60988" xr:uid="{00000000-0005-0000-0000-00007B920000}"/>
    <cellStyle name="Normal 3 2 4 2 3 2" xfId="4885" xr:uid="{00000000-0005-0000-0000-00007C920000}"/>
    <cellStyle name="Normal 3 2 4 2 3 2 2" xfId="17531" xr:uid="{00000000-0005-0000-0000-00007D920000}"/>
    <cellStyle name="Normal 3 2 4 2 3 2 2 2" xfId="52747" xr:uid="{00000000-0005-0000-0000-00007E920000}"/>
    <cellStyle name="Normal 3 2 4 2 3 2 2 3" xfId="30136" xr:uid="{00000000-0005-0000-0000-00007F920000}"/>
    <cellStyle name="Normal 3 2 4 2 3 2 3" xfId="13977" xr:uid="{00000000-0005-0000-0000-000080920000}"/>
    <cellStyle name="Normal 3 2 4 2 3 2 3 2" xfId="49195" xr:uid="{00000000-0005-0000-0000-000081920000}"/>
    <cellStyle name="Normal 3 2 4 2 3 2 4" xfId="40150" xr:uid="{00000000-0005-0000-0000-000082920000}"/>
    <cellStyle name="Normal 3 2 4 2 3 2 5" xfId="26584" xr:uid="{00000000-0005-0000-0000-000083920000}"/>
    <cellStyle name="Normal 3 2 4 2 3 3" xfId="6355" xr:uid="{00000000-0005-0000-0000-000084920000}"/>
    <cellStyle name="Normal 3 2 4 2 3 3 2" xfId="18985" xr:uid="{00000000-0005-0000-0000-000085920000}"/>
    <cellStyle name="Normal 3 2 4 2 3 3 2 2" xfId="54201" xr:uid="{00000000-0005-0000-0000-000086920000}"/>
    <cellStyle name="Normal 3 2 4 2 3 3 3" xfId="41604" xr:uid="{00000000-0005-0000-0000-000087920000}"/>
    <cellStyle name="Normal 3 2 4 2 3 3 4" xfId="31590" xr:uid="{00000000-0005-0000-0000-000088920000}"/>
    <cellStyle name="Normal 3 2 4 2 3 4" xfId="7814" xr:uid="{00000000-0005-0000-0000-000089920000}"/>
    <cellStyle name="Normal 3 2 4 2 3 4 2" xfId="20439" xr:uid="{00000000-0005-0000-0000-00008A920000}"/>
    <cellStyle name="Normal 3 2 4 2 3 4 2 2" xfId="55655" xr:uid="{00000000-0005-0000-0000-00008B920000}"/>
    <cellStyle name="Normal 3 2 4 2 3 4 3" xfId="43058" xr:uid="{00000000-0005-0000-0000-00008C920000}"/>
    <cellStyle name="Normal 3 2 4 2 3 4 4" xfId="33044" xr:uid="{00000000-0005-0000-0000-00008D920000}"/>
    <cellStyle name="Normal 3 2 4 2 3 5" xfId="9595" xr:uid="{00000000-0005-0000-0000-00008E920000}"/>
    <cellStyle name="Normal 3 2 4 2 3 5 2" xfId="22215" xr:uid="{00000000-0005-0000-0000-00008F920000}"/>
    <cellStyle name="Normal 3 2 4 2 3 5 2 2" xfId="57431" xr:uid="{00000000-0005-0000-0000-000090920000}"/>
    <cellStyle name="Normal 3 2 4 2 3 5 3" xfId="44834" xr:uid="{00000000-0005-0000-0000-000091920000}"/>
    <cellStyle name="Normal 3 2 4 2 3 5 4" xfId="34820" xr:uid="{00000000-0005-0000-0000-000092920000}"/>
    <cellStyle name="Normal 3 2 4 2 3 6" xfId="11388" xr:uid="{00000000-0005-0000-0000-000093920000}"/>
    <cellStyle name="Normal 3 2 4 2 3 6 2" xfId="23991" xr:uid="{00000000-0005-0000-0000-000094920000}"/>
    <cellStyle name="Normal 3 2 4 2 3 6 2 2" xfId="59207" xr:uid="{00000000-0005-0000-0000-000095920000}"/>
    <cellStyle name="Normal 3 2 4 2 3 6 3" xfId="46610" xr:uid="{00000000-0005-0000-0000-000096920000}"/>
    <cellStyle name="Normal 3 2 4 2 3 6 4" xfId="36596" xr:uid="{00000000-0005-0000-0000-000097920000}"/>
    <cellStyle name="Normal 3 2 4 2 3 7" xfId="15755" xr:uid="{00000000-0005-0000-0000-000098920000}"/>
    <cellStyle name="Normal 3 2 4 2 3 7 2" xfId="50971" xr:uid="{00000000-0005-0000-0000-000099920000}"/>
    <cellStyle name="Normal 3 2 4 2 3 7 3" xfId="28360" xr:uid="{00000000-0005-0000-0000-00009A920000}"/>
    <cellStyle name="Normal 3 2 4 2 3 8" xfId="12846" xr:uid="{00000000-0005-0000-0000-00009B920000}"/>
    <cellStyle name="Normal 3 2 4 2 3 8 2" xfId="48064" xr:uid="{00000000-0005-0000-0000-00009C920000}"/>
    <cellStyle name="Normal 3 2 4 2 3 9" xfId="38374" xr:uid="{00000000-0005-0000-0000-00009D920000}"/>
    <cellStyle name="Normal 3 2 4 2 4" xfId="2909" xr:uid="{00000000-0005-0000-0000-00009E920000}"/>
    <cellStyle name="Normal 3 2 4 2 4 10" xfId="25294" xr:uid="{00000000-0005-0000-0000-00009F920000}"/>
    <cellStyle name="Normal 3 2 4 2 4 11" xfId="60829" xr:uid="{00000000-0005-0000-0000-0000A0920000}"/>
    <cellStyle name="Normal 3 2 4 2 4 2" xfId="4726" xr:uid="{00000000-0005-0000-0000-0000A1920000}"/>
    <cellStyle name="Normal 3 2 4 2 4 2 2" xfId="17372" xr:uid="{00000000-0005-0000-0000-0000A2920000}"/>
    <cellStyle name="Normal 3 2 4 2 4 2 2 2" xfId="52588" xr:uid="{00000000-0005-0000-0000-0000A3920000}"/>
    <cellStyle name="Normal 3 2 4 2 4 2 2 3" xfId="29977" xr:uid="{00000000-0005-0000-0000-0000A4920000}"/>
    <cellStyle name="Normal 3 2 4 2 4 2 3" xfId="13818" xr:uid="{00000000-0005-0000-0000-0000A5920000}"/>
    <cellStyle name="Normal 3 2 4 2 4 2 3 2" xfId="49036" xr:uid="{00000000-0005-0000-0000-0000A6920000}"/>
    <cellStyle name="Normal 3 2 4 2 4 2 4" xfId="39991" xr:uid="{00000000-0005-0000-0000-0000A7920000}"/>
    <cellStyle name="Normal 3 2 4 2 4 2 5" xfId="26425" xr:uid="{00000000-0005-0000-0000-0000A8920000}"/>
    <cellStyle name="Normal 3 2 4 2 4 3" xfId="6196" xr:uid="{00000000-0005-0000-0000-0000A9920000}"/>
    <cellStyle name="Normal 3 2 4 2 4 3 2" xfId="18826" xr:uid="{00000000-0005-0000-0000-0000AA920000}"/>
    <cellStyle name="Normal 3 2 4 2 4 3 2 2" xfId="54042" xr:uid="{00000000-0005-0000-0000-0000AB920000}"/>
    <cellStyle name="Normal 3 2 4 2 4 3 3" xfId="41445" xr:uid="{00000000-0005-0000-0000-0000AC920000}"/>
    <cellStyle name="Normal 3 2 4 2 4 3 4" xfId="31431" xr:uid="{00000000-0005-0000-0000-0000AD920000}"/>
    <cellStyle name="Normal 3 2 4 2 4 4" xfId="7655" xr:uid="{00000000-0005-0000-0000-0000AE920000}"/>
    <cellStyle name="Normal 3 2 4 2 4 4 2" xfId="20280" xr:uid="{00000000-0005-0000-0000-0000AF920000}"/>
    <cellStyle name="Normal 3 2 4 2 4 4 2 2" xfId="55496" xr:uid="{00000000-0005-0000-0000-0000B0920000}"/>
    <cellStyle name="Normal 3 2 4 2 4 4 3" xfId="42899" xr:uid="{00000000-0005-0000-0000-0000B1920000}"/>
    <cellStyle name="Normal 3 2 4 2 4 4 4" xfId="32885" xr:uid="{00000000-0005-0000-0000-0000B2920000}"/>
    <cellStyle name="Normal 3 2 4 2 4 5" xfId="9436" xr:uid="{00000000-0005-0000-0000-0000B3920000}"/>
    <cellStyle name="Normal 3 2 4 2 4 5 2" xfId="22056" xr:uid="{00000000-0005-0000-0000-0000B4920000}"/>
    <cellStyle name="Normal 3 2 4 2 4 5 2 2" xfId="57272" xr:uid="{00000000-0005-0000-0000-0000B5920000}"/>
    <cellStyle name="Normal 3 2 4 2 4 5 3" xfId="44675" xr:uid="{00000000-0005-0000-0000-0000B6920000}"/>
    <cellStyle name="Normal 3 2 4 2 4 5 4" xfId="34661" xr:uid="{00000000-0005-0000-0000-0000B7920000}"/>
    <cellStyle name="Normal 3 2 4 2 4 6" xfId="11229" xr:uid="{00000000-0005-0000-0000-0000B8920000}"/>
    <cellStyle name="Normal 3 2 4 2 4 6 2" xfId="23832" xr:uid="{00000000-0005-0000-0000-0000B9920000}"/>
    <cellStyle name="Normal 3 2 4 2 4 6 2 2" xfId="59048" xr:uid="{00000000-0005-0000-0000-0000BA920000}"/>
    <cellStyle name="Normal 3 2 4 2 4 6 3" xfId="46451" xr:uid="{00000000-0005-0000-0000-0000BB920000}"/>
    <cellStyle name="Normal 3 2 4 2 4 6 4" xfId="36437" xr:uid="{00000000-0005-0000-0000-0000BC920000}"/>
    <cellStyle name="Normal 3 2 4 2 4 7" xfId="15596" xr:uid="{00000000-0005-0000-0000-0000BD920000}"/>
    <cellStyle name="Normal 3 2 4 2 4 7 2" xfId="50812" xr:uid="{00000000-0005-0000-0000-0000BE920000}"/>
    <cellStyle name="Normal 3 2 4 2 4 7 3" xfId="28201" xr:uid="{00000000-0005-0000-0000-0000BF920000}"/>
    <cellStyle name="Normal 3 2 4 2 4 8" xfId="12687" xr:uid="{00000000-0005-0000-0000-0000C0920000}"/>
    <cellStyle name="Normal 3 2 4 2 4 8 2" xfId="47905" xr:uid="{00000000-0005-0000-0000-0000C1920000}"/>
    <cellStyle name="Normal 3 2 4 2 4 9" xfId="38215" xr:uid="{00000000-0005-0000-0000-0000C2920000}"/>
    <cellStyle name="Normal 3 2 4 2 5" xfId="3417" xr:uid="{00000000-0005-0000-0000-0000C3920000}"/>
    <cellStyle name="Normal 3 2 4 2 5 10" xfId="26912" xr:uid="{00000000-0005-0000-0000-0000C4920000}"/>
    <cellStyle name="Normal 3 2 4 2 5 11" xfId="61316" xr:uid="{00000000-0005-0000-0000-0000C5920000}"/>
    <cellStyle name="Normal 3 2 4 2 5 2" xfId="5213" xr:uid="{00000000-0005-0000-0000-0000C6920000}"/>
    <cellStyle name="Normal 3 2 4 2 5 2 2" xfId="17859" xr:uid="{00000000-0005-0000-0000-0000C7920000}"/>
    <cellStyle name="Normal 3 2 4 2 5 2 2 2" xfId="53075" xr:uid="{00000000-0005-0000-0000-0000C8920000}"/>
    <cellStyle name="Normal 3 2 4 2 5 2 3" xfId="40478" xr:uid="{00000000-0005-0000-0000-0000C9920000}"/>
    <cellStyle name="Normal 3 2 4 2 5 2 4" xfId="30464" xr:uid="{00000000-0005-0000-0000-0000CA920000}"/>
    <cellStyle name="Normal 3 2 4 2 5 3" xfId="6683" xr:uid="{00000000-0005-0000-0000-0000CB920000}"/>
    <cellStyle name="Normal 3 2 4 2 5 3 2" xfId="19313" xr:uid="{00000000-0005-0000-0000-0000CC920000}"/>
    <cellStyle name="Normal 3 2 4 2 5 3 2 2" xfId="54529" xr:uid="{00000000-0005-0000-0000-0000CD920000}"/>
    <cellStyle name="Normal 3 2 4 2 5 3 3" xfId="41932" xr:uid="{00000000-0005-0000-0000-0000CE920000}"/>
    <cellStyle name="Normal 3 2 4 2 5 3 4" xfId="31918" xr:uid="{00000000-0005-0000-0000-0000CF920000}"/>
    <cellStyle name="Normal 3 2 4 2 5 4" xfId="8142" xr:uid="{00000000-0005-0000-0000-0000D0920000}"/>
    <cellStyle name="Normal 3 2 4 2 5 4 2" xfId="20767" xr:uid="{00000000-0005-0000-0000-0000D1920000}"/>
    <cellStyle name="Normal 3 2 4 2 5 4 2 2" xfId="55983" xr:uid="{00000000-0005-0000-0000-0000D2920000}"/>
    <cellStyle name="Normal 3 2 4 2 5 4 3" xfId="43386" xr:uid="{00000000-0005-0000-0000-0000D3920000}"/>
    <cellStyle name="Normal 3 2 4 2 5 4 4" xfId="33372" xr:uid="{00000000-0005-0000-0000-0000D4920000}"/>
    <cellStyle name="Normal 3 2 4 2 5 5" xfId="9923" xr:uid="{00000000-0005-0000-0000-0000D5920000}"/>
    <cellStyle name="Normal 3 2 4 2 5 5 2" xfId="22543" xr:uid="{00000000-0005-0000-0000-0000D6920000}"/>
    <cellStyle name="Normal 3 2 4 2 5 5 2 2" xfId="57759" xr:uid="{00000000-0005-0000-0000-0000D7920000}"/>
    <cellStyle name="Normal 3 2 4 2 5 5 3" xfId="45162" xr:uid="{00000000-0005-0000-0000-0000D8920000}"/>
    <cellStyle name="Normal 3 2 4 2 5 5 4" xfId="35148" xr:uid="{00000000-0005-0000-0000-0000D9920000}"/>
    <cellStyle name="Normal 3 2 4 2 5 6" xfId="11716" xr:uid="{00000000-0005-0000-0000-0000DA920000}"/>
    <cellStyle name="Normal 3 2 4 2 5 6 2" xfId="24319" xr:uid="{00000000-0005-0000-0000-0000DB920000}"/>
    <cellStyle name="Normal 3 2 4 2 5 6 2 2" xfId="59535" xr:uid="{00000000-0005-0000-0000-0000DC920000}"/>
    <cellStyle name="Normal 3 2 4 2 5 6 3" xfId="46938" xr:uid="{00000000-0005-0000-0000-0000DD920000}"/>
    <cellStyle name="Normal 3 2 4 2 5 6 4" xfId="36924" xr:uid="{00000000-0005-0000-0000-0000DE920000}"/>
    <cellStyle name="Normal 3 2 4 2 5 7" xfId="16083" xr:uid="{00000000-0005-0000-0000-0000DF920000}"/>
    <cellStyle name="Normal 3 2 4 2 5 7 2" xfId="51299" xr:uid="{00000000-0005-0000-0000-0000E0920000}"/>
    <cellStyle name="Normal 3 2 4 2 5 7 3" xfId="28688" xr:uid="{00000000-0005-0000-0000-0000E1920000}"/>
    <cellStyle name="Normal 3 2 4 2 5 8" xfId="14305" xr:uid="{00000000-0005-0000-0000-0000E2920000}"/>
    <cellStyle name="Normal 3 2 4 2 5 8 2" xfId="49523" xr:uid="{00000000-0005-0000-0000-0000E3920000}"/>
    <cellStyle name="Normal 3 2 4 2 5 9" xfId="38702" xr:uid="{00000000-0005-0000-0000-0000E4920000}"/>
    <cellStyle name="Normal 3 2 4 2 6" xfId="2578" xr:uid="{00000000-0005-0000-0000-0000E5920000}"/>
    <cellStyle name="Normal 3 2 4 2 6 10" xfId="26103" xr:uid="{00000000-0005-0000-0000-0000E6920000}"/>
    <cellStyle name="Normal 3 2 4 2 6 11" xfId="60507" xr:uid="{00000000-0005-0000-0000-0000E7920000}"/>
    <cellStyle name="Normal 3 2 4 2 6 2" xfId="4404" xr:uid="{00000000-0005-0000-0000-0000E8920000}"/>
    <cellStyle name="Normal 3 2 4 2 6 2 2" xfId="17050" xr:uid="{00000000-0005-0000-0000-0000E9920000}"/>
    <cellStyle name="Normal 3 2 4 2 6 2 2 2" xfId="52266" xr:uid="{00000000-0005-0000-0000-0000EA920000}"/>
    <cellStyle name="Normal 3 2 4 2 6 2 3" xfId="39669" xr:uid="{00000000-0005-0000-0000-0000EB920000}"/>
    <cellStyle name="Normal 3 2 4 2 6 2 4" xfId="29655" xr:uid="{00000000-0005-0000-0000-0000EC920000}"/>
    <cellStyle name="Normal 3 2 4 2 6 3" xfId="5874" xr:uid="{00000000-0005-0000-0000-0000ED920000}"/>
    <cellStyle name="Normal 3 2 4 2 6 3 2" xfId="18504" xr:uid="{00000000-0005-0000-0000-0000EE920000}"/>
    <cellStyle name="Normal 3 2 4 2 6 3 2 2" xfId="53720" xr:uid="{00000000-0005-0000-0000-0000EF920000}"/>
    <cellStyle name="Normal 3 2 4 2 6 3 3" xfId="41123" xr:uid="{00000000-0005-0000-0000-0000F0920000}"/>
    <cellStyle name="Normal 3 2 4 2 6 3 4" xfId="31109" xr:uid="{00000000-0005-0000-0000-0000F1920000}"/>
    <cellStyle name="Normal 3 2 4 2 6 4" xfId="7333" xr:uid="{00000000-0005-0000-0000-0000F2920000}"/>
    <cellStyle name="Normal 3 2 4 2 6 4 2" xfId="19958" xr:uid="{00000000-0005-0000-0000-0000F3920000}"/>
    <cellStyle name="Normal 3 2 4 2 6 4 2 2" xfId="55174" xr:uid="{00000000-0005-0000-0000-0000F4920000}"/>
    <cellStyle name="Normal 3 2 4 2 6 4 3" xfId="42577" xr:uid="{00000000-0005-0000-0000-0000F5920000}"/>
    <cellStyle name="Normal 3 2 4 2 6 4 4" xfId="32563" xr:uid="{00000000-0005-0000-0000-0000F6920000}"/>
    <cellStyle name="Normal 3 2 4 2 6 5" xfId="9114" xr:uid="{00000000-0005-0000-0000-0000F7920000}"/>
    <cellStyle name="Normal 3 2 4 2 6 5 2" xfId="21734" xr:uid="{00000000-0005-0000-0000-0000F8920000}"/>
    <cellStyle name="Normal 3 2 4 2 6 5 2 2" xfId="56950" xr:uid="{00000000-0005-0000-0000-0000F9920000}"/>
    <cellStyle name="Normal 3 2 4 2 6 5 3" xfId="44353" xr:uid="{00000000-0005-0000-0000-0000FA920000}"/>
    <cellStyle name="Normal 3 2 4 2 6 5 4" xfId="34339" xr:uid="{00000000-0005-0000-0000-0000FB920000}"/>
    <cellStyle name="Normal 3 2 4 2 6 6" xfId="10907" xr:uid="{00000000-0005-0000-0000-0000FC920000}"/>
    <cellStyle name="Normal 3 2 4 2 6 6 2" xfId="23510" xr:uid="{00000000-0005-0000-0000-0000FD920000}"/>
    <cellStyle name="Normal 3 2 4 2 6 6 2 2" xfId="58726" xr:uid="{00000000-0005-0000-0000-0000FE920000}"/>
    <cellStyle name="Normal 3 2 4 2 6 6 3" xfId="46129" xr:uid="{00000000-0005-0000-0000-0000FF920000}"/>
    <cellStyle name="Normal 3 2 4 2 6 6 4" xfId="36115" xr:uid="{00000000-0005-0000-0000-000000930000}"/>
    <cellStyle name="Normal 3 2 4 2 6 7" xfId="15274" xr:uid="{00000000-0005-0000-0000-000001930000}"/>
    <cellStyle name="Normal 3 2 4 2 6 7 2" xfId="50490" xr:uid="{00000000-0005-0000-0000-000002930000}"/>
    <cellStyle name="Normal 3 2 4 2 6 7 3" xfId="27879" xr:uid="{00000000-0005-0000-0000-000003930000}"/>
    <cellStyle name="Normal 3 2 4 2 6 8" xfId="13496" xr:uid="{00000000-0005-0000-0000-000004930000}"/>
    <cellStyle name="Normal 3 2 4 2 6 8 2" xfId="48714" xr:uid="{00000000-0005-0000-0000-000005930000}"/>
    <cellStyle name="Normal 3 2 4 2 6 9" xfId="37893" xr:uid="{00000000-0005-0000-0000-000006930000}"/>
    <cellStyle name="Normal 3 2 4 2 7" xfId="3741" xr:uid="{00000000-0005-0000-0000-000007930000}"/>
    <cellStyle name="Normal 3 2 4 2 7 2" xfId="8465" xr:uid="{00000000-0005-0000-0000-000008930000}"/>
    <cellStyle name="Normal 3 2 4 2 7 2 2" xfId="21090" xr:uid="{00000000-0005-0000-0000-000009930000}"/>
    <cellStyle name="Normal 3 2 4 2 7 2 2 2" xfId="56306" xr:uid="{00000000-0005-0000-0000-00000A930000}"/>
    <cellStyle name="Normal 3 2 4 2 7 2 3" xfId="43709" xr:uid="{00000000-0005-0000-0000-00000B930000}"/>
    <cellStyle name="Normal 3 2 4 2 7 2 4" xfId="33695" xr:uid="{00000000-0005-0000-0000-00000C930000}"/>
    <cellStyle name="Normal 3 2 4 2 7 3" xfId="10246" xr:uid="{00000000-0005-0000-0000-00000D930000}"/>
    <cellStyle name="Normal 3 2 4 2 7 3 2" xfId="22866" xr:uid="{00000000-0005-0000-0000-00000E930000}"/>
    <cellStyle name="Normal 3 2 4 2 7 3 2 2" xfId="58082" xr:uid="{00000000-0005-0000-0000-00000F930000}"/>
    <cellStyle name="Normal 3 2 4 2 7 3 3" xfId="45485" xr:uid="{00000000-0005-0000-0000-000010930000}"/>
    <cellStyle name="Normal 3 2 4 2 7 3 4" xfId="35471" xr:uid="{00000000-0005-0000-0000-000011930000}"/>
    <cellStyle name="Normal 3 2 4 2 7 4" xfId="12041" xr:uid="{00000000-0005-0000-0000-000012930000}"/>
    <cellStyle name="Normal 3 2 4 2 7 4 2" xfId="24642" xr:uid="{00000000-0005-0000-0000-000013930000}"/>
    <cellStyle name="Normal 3 2 4 2 7 4 2 2" xfId="59858" xr:uid="{00000000-0005-0000-0000-000014930000}"/>
    <cellStyle name="Normal 3 2 4 2 7 4 3" xfId="47261" xr:uid="{00000000-0005-0000-0000-000015930000}"/>
    <cellStyle name="Normal 3 2 4 2 7 4 4" xfId="37247" xr:uid="{00000000-0005-0000-0000-000016930000}"/>
    <cellStyle name="Normal 3 2 4 2 7 5" xfId="16406" xr:uid="{00000000-0005-0000-0000-000017930000}"/>
    <cellStyle name="Normal 3 2 4 2 7 5 2" xfId="51622" xr:uid="{00000000-0005-0000-0000-000018930000}"/>
    <cellStyle name="Normal 3 2 4 2 7 5 3" xfId="29011" xr:uid="{00000000-0005-0000-0000-000019930000}"/>
    <cellStyle name="Normal 3 2 4 2 7 6" xfId="14628" xr:uid="{00000000-0005-0000-0000-00001A930000}"/>
    <cellStyle name="Normal 3 2 4 2 7 6 2" xfId="49846" xr:uid="{00000000-0005-0000-0000-00001B930000}"/>
    <cellStyle name="Normal 3 2 4 2 7 7" xfId="39025" xr:uid="{00000000-0005-0000-0000-00001C930000}"/>
    <cellStyle name="Normal 3 2 4 2 7 8" xfId="27235" xr:uid="{00000000-0005-0000-0000-00001D930000}"/>
    <cellStyle name="Normal 3 2 4 2 8" xfId="4079" xr:uid="{00000000-0005-0000-0000-00001E930000}"/>
    <cellStyle name="Normal 3 2 4 2 8 2" xfId="16728" xr:uid="{00000000-0005-0000-0000-00001F930000}"/>
    <cellStyle name="Normal 3 2 4 2 8 2 2" xfId="51944" xr:uid="{00000000-0005-0000-0000-000020930000}"/>
    <cellStyle name="Normal 3 2 4 2 8 2 3" xfId="29333" xr:uid="{00000000-0005-0000-0000-000021930000}"/>
    <cellStyle name="Normal 3 2 4 2 8 3" xfId="13174" xr:uid="{00000000-0005-0000-0000-000022930000}"/>
    <cellStyle name="Normal 3 2 4 2 8 3 2" xfId="48392" xr:uid="{00000000-0005-0000-0000-000023930000}"/>
    <cellStyle name="Normal 3 2 4 2 8 4" xfId="39347" xr:uid="{00000000-0005-0000-0000-000024930000}"/>
    <cellStyle name="Normal 3 2 4 2 8 5" xfId="25781" xr:uid="{00000000-0005-0000-0000-000025930000}"/>
    <cellStyle name="Normal 3 2 4 2 9" xfId="5552" xr:uid="{00000000-0005-0000-0000-000026930000}"/>
    <cellStyle name="Normal 3 2 4 2 9 2" xfId="18182" xr:uid="{00000000-0005-0000-0000-000027930000}"/>
    <cellStyle name="Normal 3 2 4 2 9 2 2" xfId="53398" xr:uid="{00000000-0005-0000-0000-000028930000}"/>
    <cellStyle name="Normal 3 2 4 2 9 3" xfId="40801" xr:uid="{00000000-0005-0000-0000-000029930000}"/>
    <cellStyle name="Normal 3 2 4 2 9 4" xfId="30787" xr:uid="{00000000-0005-0000-0000-00002A930000}"/>
    <cellStyle name="Normal 3 2 4 3" xfId="1285" xr:uid="{00000000-0005-0000-0000-00002B930000}"/>
    <cellStyle name="Normal 3 2 4 3 10" xfId="10653" xr:uid="{00000000-0005-0000-0000-00002C930000}"/>
    <cellStyle name="Normal 3 2 4 3 10 2" xfId="23264" xr:uid="{00000000-0005-0000-0000-00002D930000}"/>
    <cellStyle name="Normal 3 2 4 3 10 2 2" xfId="58480" xr:uid="{00000000-0005-0000-0000-00002E930000}"/>
    <cellStyle name="Normal 3 2 4 3 10 3" xfId="45883" xr:uid="{00000000-0005-0000-0000-00002F930000}"/>
    <cellStyle name="Normal 3 2 4 3 10 4" xfId="35869" xr:uid="{00000000-0005-0000-0000-000030930000}"/>
    <cellStyle name="Normal 3 2 4 3 11" xfId="15032" xr:uid="{00000000-0005-0000-0000-000031930000}"/>
    <cellStyle name="Normal 3 2 4 3 11 2" xfId="50248" xr:uid="{00000000-0005-0000-0000-000032930000}"/>
    <cellStyle name="Normal 3 2 4 3 11 3" xfId="27637" xr:uid="{00000000-0005-0000-0000-000033930000}"/>
    <cellStyle name="Normal 3 2 4 3 12" xfId="12445" xr:uid="{00000000-0005-0000-0000-000034930000}"/>
    <cellStyle name="Normal 3 2 4 3 12 2" xfId="47663" xr:uid="{00000000-0005-0000-0000-000035930000}"/>
    <cellStyle name="Normal 3 2 4 3 13" xfId="37651" xr:uid="{00000000-0005-0000-0000-000036930000}"/>
    <cellStyle name="Normal 3 2 4 3 14" xfId="25052" xr:uid="{00000000-0005-0000-0000-000037930000}"/>
    <cellStyle name="Normal 3 2 4 3 15" xfId="60265" xr:uid="{00000000-0005-0000-0000-000038930000}"/>
    <cellStyle name="Normal 3 2 4 3 2" xfId="3168" xr:uid="{00000000-0005-0000-0000-000039930000}"/>
    <cellStyle name="Normal 3 2 4 3 2 10" xfId="25536" xr:uid="{00000000-0005-0000-0000-00003A930000}"/>
    <cellStyle name="Normal 3 2 4 3 2 11" xfId="61071" xr:uid="{00000000-0005-0000-0000-00003B930000}"/>
    <cellStyle name="Normal 3 2 4 3 2 2" xfId="4968" xr:uid="{00000000-0005-0000-0000-00003C930000}"/>
    <cellStyle name="Normal 3 2 4 3 2 2 2" xfId="17614" xr:uid="{00000000-0005-0000-0000-00003D930000}"/>
    <cellStyle name="Normal 3 2 4 3 2 2 2 2" xfId="52830" xr:uid="{00000000-0005-0000-0000-00003E930000}"/>
    <cellStyle name="Normal 3 2 4 3 2 2 2 3" xfId="30219" xr:uid="{00000000-0005-0000-0000-00003F930000}"/>
    <cellStyle name="Normal 3 2 4 3 2 2 3" xfId="14060" xr:uid="{00000000-0005-0000-0000-000040930000}"/>
    <cellStyle name="Normal 3 2 4 3 2 2 3 2" xfId="49278" xr:uid="{00000000-0005-0000-0000-000041930000}"/>
    <cellStyle name="Normal 3 2 4 3 2 2 4" xfId="40233" xr:uid="{00000000-0005-0000-0000-000042930000}"/>
    <cellStyle name="Normal 3 2 4 3 2 2 5" xfId="26667" xr:uid="{00000000-0005-0000-0000-000043930000}"/>
    <cellStyle name="Normal 3 2 4 3 2 3" xfId="6438" xr:uid="{00000000-0005-0000-0000-000044930000}"/>
    <cellStyle name="Normal 3 2 4 3 2 3 2" xfId="19068" xr:uid="{00000000-0005-0000-0000-000045930000}"/>
    <cellStyle name="Normal 3 2 4 3 2 3 2 2" xfId="54284" xr:uid="{00000000-0005-0000-0000-000046930000}"/>
    <cellStyle name="Normal 3 2 4 3 2 3 3" xfId="41687" xr:uid="{00000000-0005-0000-0000-000047930000}"/>
    <cellStyle name="Normal 3 2 4 3 2 3 4" xfId="31673" xr:uid="{00000000-0005-0000-0000-000048930000}"/>
    <cellStyle name="Normal 3 2 4 3 2 4" xfId="7897" xr:uid="{00000000-0005-0000-0000-000049930000}"/>
    <cellStyle name="Normal 3 2 4 3 2 4 2" xfId="20522" xr:uid="{00000000-0005-0000-0000-00004A930000}"/>
    <cellStyle name="Normal 3 2 4 3 2 4 2 2" xfId="55738" xr:uid="{00000000-0005-0000-0000-00004B930000}"/>
    <cellStyle name="Normal 3 2 4 3 2 4 3" xfId="43141" xr:uid="{00000000-0005-0000-0000-00004C930000}"/>
    <cellStyle name="Normal 3 2 4 3 2 4 4" xfId="33127" xr:uid="{00000000-0005-0000-0000-00004D930000}"/>
    <cellStyle name="Normal 3 2 4 3 2 5" xfId="9678" xr:uid="{00000000-0005-0000-0000-00004E930000}"/>
    <cellStyle name="Normal 3 2 4 3 2 5 2" xfId="22298" xr:uid="{00000000-0005-0000-0000-00004F930000}"/>
    <cellStyle name="Normal 3 2 4 3 2 5 2 2" xfId="57514" xr:uid="{00000000-0005-0000-0000-000050930000}"/>
    <cellStyle name="Normal 3 2 4 3 2 5 3" xfId="44917" xr:uid="{00000000-0005-0000-0000-000051930000}"/>
    <cellStyle name="Normal 3 2 4 3 2 5 4" xfId="34903" xr:uid="{00000000-0005-0000-0000-000052930000}"/>
    <cellStyle name="Normal 3 2 4 3 2 6" xfId="11471" xr:uid="{00000000-0005-0000-0000-000053930000}"/>
    <cellStyle name="Normal 3 2 4 3 2 6 2" xfId="24074" xr:uid="{00000000-0005-0000-0000-000054930000}"/>
    <cellStyle name="Normal 3 2 4 3 2 6 2 2" xfId="59290" xr:uid="{00000000-0005-0000-0000-000055930000}"/>
    <cellStyle name="Normal 3 2 4 3 2 6 3" xfId="46693" xr:uid="{00000000-0005-0000-0000-000056930000}"/>
    <cellStyle name="Normal 3 2 4 3 2 6 4" xfId="36679" xr:uid="{00000000-0005-0000-0000-000057930000}"/>
    <cellStyle name="Normal 3 2 4 3 2 7" xfId="15838" xr:uid="{00000000-0005-0000-0000-000058930000}"/>
    <cellStyle name="Normal 3 2 4 3 2 7 2" xfId="51054" xr:uid="{00000000-0005-0000-0000-000059930000}"/>
    <cellStyle name="Normal 3 2 4 3 2 7 3" xfId="28443" xr:uid="{00000000-0005-0000-0000-00005A930000}"/>
    <cellStyle name="Normal 3 2 4 3 2 8" xfId="12929" xr:uid="{00000000-0005-0000-0000-00005B930000}"/>
    <cellStyle name="Normal 3 2 4 3 2 8 2" xfId="48147" xr:uid="{00000000-0005-0000-0000-00005C930000}"/>
    <cellStyle name="Normal 3 2 4 3 2 9" xfId="38457" xr:uid="{00000000-0005-0000-0000-00005D930000}"/>
    <cellStyle name="Normal 3 2 4 3 3" xfId="3497" xr:uid="{00000000-0005-0000-0000-00005E930000}"/>
    <cellStyle name="Normal 3 2 4 3 3 10" xfId="26992" xr:uid="{00000000-0005-0000-0000-00005F930000}"/>
    <cellStyle name="Normal 3 2 4 3 3 11" xfId="61396" xr:uid="{00000000-0005-0000-0000-000060930000}"/>
    <cellStyle name="Normal 3 2 4 3 3 2" xfId="5293" xr:uid="{00000000-0005-0000-0000-000061930000}"/>
    <cellStyle name="Normal 3 2 4 3 3 2 2" xfId="17939" xr:uid="{00000000-0005-0000-0000-000062930000}"/>
    <cellStyle name="Normal 3 2 4 3 3 2 2 2" xfId="53155" xr:uid="{00000000-0005-0000-0000-000063930000}"/>
    <cellStyle name="Normal 3 2 4 3 3 2 3" xfId="40558" xr:uid="{00000000-0005-0000-0000-000064930000}"/>
    <cellStyle name="Normal 3 2 4 3 3 2 4" xfId="30544" xr:uid="{00000000-0005-0000-0000-000065930000}"/>
    <cellStyle name="Normal 3 2 4 3 3 3" xfId="6763" xr:uid="{00000000-0005-0000-0000-000066930000}"/>
    <cellStyle name="Normal 3 2 4 3 3 3 2" xfId="19393" xr:uid="{00000000-0005-0000-0000-000067930000}"/>
    <cellStyle name="Normal 3 2 4 3 3 3 2 2" xfId="54609" xr:uid="{00000000-0005-0000-0000-000068930000}"/>
    <cellStyle name="Normal 3 2 4 3 3 3 3" xfId="42012" xr:uid="{00000000-0005-0000-0000-000069930000}"/>
    <cellStyle name="Normal 3 2 4 3 3 3 4" xfId="31998" xr:uid="{00000000-0005-0000-0000-00006A930000}"/>
    <cellStyle name="Normal 3 2 4 3 3 4" xfId="8222" xr:uid="{00000000-0005-0000-0000-00006B930000}"/>
    <cellStyle name="Normal 3 2 4 3 3 4 2" xfId="20847" xr:uid="{00000000-0005-0000-0000-00006C930000}"/>
    <cellStyle name="Normal 3 2 4 3 3 4 2 2" xfId="56063" xr:uid="{00000000-0005-0000-0000-00006D930000}"/>
    <cellStyle name="Normal 3 2 4 3 3 4 3" xfId="43466" xr:uid="{00000000-0005-0000-0000-00006E930000}"/>
    <cellStyle name="Normal 3 2 4 3 3 4 4" xfId="33452" xr:uid="{00000000-0005-0000-0000-00006F930000}"/>
    <cellStyle name="Normal 3 2 4 3 3 5" xfId="10003" xr:uid="{00000000-0005-0000-0000-000070930000}"/>
    <cellStyle name="Normal 3 2 4 3 3 5 2" xfId="22623" xr:uid="{00000000-0005-0000-0000-000071930000}"/>
    <cellStyle name="Normal 3 2 4 3 3 5 2 2" xfId="57839" xr:uid="{00000000-0005-0000-0000-000072930000}"/>
    <cellStyle name="Normal 3 2 4 3 3 5 3" xfId="45242" xr:uid="{00000000-0005-0000-0000-000073930000}"/>
    <cellStyle name="Normal 3 2 4 3 3 5 4" xfId="35228" xr:uid="{00000000-0005-0000-0000-000074930000}"/>
    <cellStyle name="Normal 3 2 4 3 3 6" xfId="11796" xr:uid="{00000000-0005-0000-0000-000075930000}"/>
    <cellStyle name="Normal 3 2 4 3 3 6 2" xfId="24399" xr:uid="{00000000-0005-0000-0000-000076930000}"/>
    <cellStyle name="Normal 3 2 4 3 3 6 2 2" xfId="59615" xr:uid="{00000000-0005-0000-0000-000077930000}"/>
    <cellStyle name="Normal 3 2 4 3 3 6 3" xfId="47018" xr:uid="{00000000-0005-0000-0000-000078930000}"/>
    <cellStyle name="Normal 3 2 4 3 3 6 4" xfId="37004" xr:uid="{00000000-0005-0000-0000-000079930000}"/>
    <cellStyle name="Normal 3 2 4 3 3 7" xfId="16163" xr:uid="{00000000-0005-0000-0000-00007A930000}"/>
    <cellStyle name="Normal 3 2 4 3 3 7 2" xfId="51379" xr:uid="{00000000-0005-0000-0000-00007B930000}"/>
    <cellStyle name="Normal 3 2 4 3 3 7 3" xfId="28768" xr:uid="{00000000-0005-0000-0000-00007C930000}"/>
    <cellStyle name="Normal 3 2 4 3 3 8" xfId="14385" xr:uid="{00000000-0005-0000-0000-00007D930000}"/>
    <cellStyle name="Normal 3 2 4 3 3 8 2" xfId="49603" xr:uid="{00000000-0005-0000-0000-00007E930000}"/>
    <cellStyle name="Normal 3 2 4 3 3 9" xfId="38782" xr:uid="{00000000-0005-0000-0000-00007F930000}"/>
    <cellStyle name="Normal 3 2 4 3 4" xfId="2659" xr:uid="{00000000-0005-0000-0000-000080930000}"/>
    <cellStyle name="Normal 3 2 4 3 4 10" xfId="26183" xr:uid="{00000000-0005-0000-0000-000081930000}"/>
    <cellStyle name="Normal 3 2 4 3 4 11" xfId="60587" xr:uid="{00000000-0005-0000-0000-000082930000}"/>
    <cellStyle name="Normal 3 2 4 3 4 2" xfId="4484" xr:uid="{00000000-0005-0000-0000-000083930000}"/>
    <cellStyle name="Normal 3 2 4 3 4 2 2" xfId="17130" xr:uid="{00000000-0005-0000-0000-000084930000}"/>
    <cellStyle name="Normal 3 2 4 3 4 2 2 2" xfId="52346" xr:uid="{00000000-0005-0000-0000-000085930000}"/>
    <cellStyle name="Normal 3 2 4 3 4 2 3" xfId="39749" xr:uid="{00000000-0005-0000-0000-000086930000}"/>
    <cellStyle name="Normal 3 2 4 3 4 2 4" xfId="29735" xr:uid="{00000000-0005-0000-0000-000087930000}"/>
    <cellStyle name="Normal 3 2 4 3 4 3" xfId="5954" xr:uid="{00000000-0005-0000-0000-000088930000}"/>
    <cellStyle name="Normal 3 2 4 3 4 3 2" xfId="18584" xr:uid="{00000000-0005-0000-0000-000089930000}"/>
    <cellStyle name="Normal 3 2 4 3 4 3 2 2" xfId="53800" xr:uid="{00000000-0005-0000-0000-00008A930000}"/>
    <cellStyle name="Normal 3 2 4 3 4 3 3" xfId="41203" xr:uid="{00000000-0005-0000-0000-00008B930000}"/>
    <cellStyle name="Normal 3 2 4 3 4 3 4" xfId="31189" xr:uid="{00000000-0005-0000-0000-00008C930000}"/>
    <cellStyle name="Normal 3 2 4 3 4 4" xfId="7413" xr:uid="{00000000-0005-0000-0000-00008D930000}"/>
    <cellStyle name="Normal 3 2 4 3 4 4 2" xfId="20038" xr:uid="{00000000-0005-0000-0000-00008E930000}"/>
    <cellStyle name="Normal 3 2 4 3 4 4 2 2" xfId="55254" xr:uid="{00000000-0005-0000-0000-00008F930000}"/>
    <cellStyle name="Normal 3 2 4 3 4 4 3" xfId="42657" xr:uid="{00000000-0005-0000-0000-000090930000}"/>
    <cellStyle name="Normal 3 2 4 3 4 4 4" xfId="32643" xr:uid="{00000000-0005-0000-0000-000091930000}"/>
    <cellStyle name="Normal 3 2 4 3 4 5" xfId="9194" xr:uid="{00000000-0005-0000-0000-000092930000}"/>
    <cellStyle name="Normal 3 2 4 3 4 5 2" xfId="21814" xr:uid="{00000000-0005-0000-0000-000093930000}"/>
    <cellStyle name="Normal 3 2 4 3 4 5 2 2" xfId="57030" xr:uid="{00000000-0005-0000-0000-000094930000}"/>
    <cellStyle name="Normal 3 2 4 3 4 5 3" xfId="44433" xr:uid="{00000000-0005-0000-0000-000095930000}"/>
    <cellStyle name="Normal 3 2 4 3 4 5 4" xfId="34419" xr:uid="{00000000-0005-0000-0000-000096930000}"/>
    <cellStyle name="Normal 3 2 4 3 4 6" xfId="10987" xr:uid="{00000000-0005-0000-0000-000097930000}"/>
    <cellStyle name="Normal 3 2 4 3 4 6 2" xfId="23590" xr:uid="{00000000-0005-0000-0000-000098930000}"/>
    <cellStyle name="Normal 3 2 4 3 4 6 2 2" xfId="58806" xr:uid="{00000000-0005-0000-0000-000099930000}"/>
    <cellStyle name="Normal 3 2 4 3 4 6 3" xfId="46209" xr:uid="{00000000-0005-0000-0000-00009A930000}"/>
    <cellStyle name="Normal 3 2 4 3 4 6 4" xfId="36195" xr:uid="{00000000-0005-0000-0000-00009B930000}"/>
    <cellStyle name="Normal 3 2 4 3 4 7" xfId="15354" xr:uid="{00000000-0005-0000-0000-00009C930000}"/>
    <cellStyle name="Normal 3 2 4 3 4 7 2" xfId="50570" xr:uid="{00000000-0005-0000-0000-00009D930000}"/>
    <cellStyle name="Normal 3 2 4 3 4 7 3" xfId="27959" xr:uid="{00000000-0005-0000-0000-00009E930000}"/>
    <cellStyle name="Normal 3 2 4 3 4 8" xfId="13576" xr:uid="{00000000-0005-0000-0000-00009F930000}"/>
    <cellStyle name="Normal 3 2 4 3 4 8 2" xfId="48794" xr:uid="{00000000-0005-0000-0000-0000A0930000}"/>
    <cellStyle name="Normal 3 2 4 3 4 9" xfId="37973" xr:uid="{00000000-0005-0000-0000-0000A1930000}"/>
    <cellStyle name="Normal 3 2 4 3 5" xfId="3822" xr:uid="{00000000-0005-0000-0000-0000A2930000}"/>
    <cellStyle name="Normal 3 2 4 3 5 2" xfId="8545" xr:uid="{00000000-0005-0000-0000-0000A3930000}"/>
    <cellStyle name="Normal 3 2 4 3 5 2 2" xfId="21170" xr:uid="{00000000-0005-0000-0000-0000A4930000}"/>
    <cellStyle name="Normal 3 2 4 3 5 2 2 2" xfId="56386" xr:uid="{00000000-0005-0000-0000-0000A5930000}"/>
    <cellStyle name="Normal 3 2 4 3 5 2 3" xfId="43789" xr:uid="{00000000-0005-0000-0000-0000A6930000}"/>
    <cellStyle name="Normal 3 2 4 3 5 2 4" xfId="33775" xr:uid="{00000000-0005-0000-0000-0000A7930000}"/>
    <cellStyle name="Normal 3 2 4 3 5 3" xfId="10326" xr:uid="{00000000-0005-0000-0000-0000A8930000}"/>
    <cellStyle name="Normal 3 2 4 3 5 3 2" xfId="22946" xr:uid="{00000000-0005-0000-0000-0000A9930000}"/>
    <cellStyle name="Normal 3 2 4 3 5 3 2 2" xfId="58162" xr:uid="{00000000-0005-0000-0000-0000AA930000}"/>
    <cellStyle name="Normal 3 2 4 3 5 3 3" xfId="45565" xr:uid="{00000000-0005-0000-0000-0000AB930000}"/>
    <cellStyle name="Normal 3 2 4 3 5 3 4" xfId="35551" xr:uid="{00000000-0005-0000-0000-0000AC930000}"/>
    <cellStyle name="Normal 3 2 4 3 5 4" xfId="12121" xr:uid="{00000000-0005-0000-0000-0000AD930000}"/>
    <cellStyle name="Normal 3 2 4 3 5 4 2" xfId="24722" xr:uid="{00000000-0005-0000-0000-0000AE930000}"/>
    <cellStyle name="Normal 3 2 4 3 5 4 2 2" xfId="59938" xr:uid="{00000000-0005-0000-0000-0000AF930000}"/>
    <cellStyle name="Normal 3 2 4 3 5 4 3" xfId="47341" xr:uid="{00000000-0005-0000-0000-0000B0930000}"/>
    <cellStyle name="Normal 3 2 4 3 5 4 4" xfId="37327" xr:uid="{00000000-0005-0000-0000-0000B1930000}"/>
    <cellStyle name="Normal 3 2 4 3 5 5" xfId="16486" xr:uid="{00000000-0005-0000-0000-0000B2930000}"/>
    <cellStyle name="Normal 3 2 4 3 5 5 2" xfId="51702" xr:uid="{00000000-0005-0000-0000-0000B3930000}"/>
    <cellStyle name="Normal 3 2 4 3 5 5 3" xfId="29091" xr:uid="{00000000-0005-0000-0000-0000B4930000}"/>
    <cellStyle name="Normal 3 2 4 3 5 6" xfId="14708" xr:uid="{00000000-0005-0000-0000-0000B5930000}"/>
    <cellStyle name="Normal 3 2 4 3 5 6 2" xfId="49926" xr:uid="{00000000-0005-0000-0000-0000B6930000}"/>
    <cellStyle name="Normal 3 2 4 3 5 7" xfId="39105" xr:uid="{00000000-0005-0000-0000-0000B7930000}"/>
    <cellStyle name="Normal 3 2 4 3 5 8" xfId="27315" xr:uid="{00000000-0005-0000-0000-0000B8930000}"/>
    <cellStyle name="Normal 3 2 4 3 6" xfId="4162" xr:uid="{00000000-0005-0000-0000-0000B9930000}"/>
    <cellStyle name="Normal 3 2 4 3 6 2" xfId="16808" xr:uid="{00000000-0005-0000-0000-0000BA930000}"/>
    <cellStyle name="Normal 3 2 4 3 6 2 2" xfId="52024" xr:uid="{00000000-0005-0000-0000-0000BB930000}"/>
    <cellStyle name="Normal 3 2 4 3 6 2 3" xfId="29413" xr:uid="{00000000-0005-0000-0000-0000BC930000}"/>
    <cellStyle name="Normal 3 2 4 3 6 3" xfId="13254" xr:uid="{00000000-0005-0000-0000-0000BD930000}"/>
    <cellStyle name="Normal 3 2 4 3 6 3 2" xfId="48472" xr:uid="{00000000-0005-0000-0000-0000BE930000}"/>
    <cellStyle name="Normal 3 2 4 3 6 4" xfId="39427" xr:uid="{00000000-0005-0000-0000-0000BF930000}"/>
    <cellStyle name="Normal 3 2 4 3 6 5" xfId="25861" xr:uid="{00000000-0005-0000-0000-0000C0930000}"/>
    <cellStyle name="Normal 3 2 4 3 7" xfId="5632" xr:uid="{00000000-0005-0000-0000-0000C1930000}"/>
    <cellStyle name="Normal 3 2 4 3 7 2" xfId="18262" xr:uid="{00000000-0005-0000-0000-0000C2930000}"/>
    <cellStyle name="Normal 3 2 4 3 7 2 2" xfId="53478" xr:uid="{00000000-0005-0000-0000-0000C3930000}"/>
    <cellStyle name="Normal 3 2 4 3 7 3" xfId="40881" xr:uid="{00000000-0005-0000-0000-0000C4930000}"/>
    <cellStyle name="Normal 3 2 4 3 7 4" xfId="30867" xr:uid="{00000000-0005-0000-0000-0000C5930000}"/>
    <cellStyle name="Normal 3 2 4 3 8" xfId="7091" xr:uid="{00000000-0005-0000-0000-0000C6930000}"/>
    <cellStyle name="Normal 3 2 4 3 8 2" xfId="19716" xr:uid="{00000000-0005-0000-0000-0000C7930000}"/>
    <cellStyle name="Normal 3 2 4 3 8 2 2" xfId="54932" xr:uid="{00000000-0005-0000-0000-0000C8930000}"/>
    <cellStyle name="Normal 3 2 4 3 8 3" xfId="42335" xr:uid="{00000000-0005-0000-0000-0000C9930000}"/>
    <cellStyle name="Normal 3 2 4 3 8 4" xfId="32321" xr:uid="{00000000-0005-0000-0000-0000CA930000}"/>
    <cellStyle name="Normal 3 2 4 3 9" xfId="8872" xr:uid="{00000000-0005-0000-0000-0000CB930000}"/>
    <cellStyle name="Normal 3 2 4 3 9 2" xfId="21492" xr:uid="{00000000-0005-0000-0000-0000CC930000}"/>
    <cellStyle name="Normal 3 2 4 3 9 2 2" xfId="56708" xr:uid="{00000000-0005-0000-0000-0000CD930000}"/>
    <cellStyle name="Normal 3 2 4 3 9 3" xfId="44111" xr:uid="{00000000-0005-0000-0000-0000CE930000}"/>
    <cellStyle name="Normal 3 2 4 3 9 4" xfId="34097" xr:uid="{00000000-0005-0000-0000-0000CF930000}"/>
    <cellStyle name="Normal 3 2 4 4" xfId="3003" xr:uid="{00000000-0005-0000-0000-0000D0930000}"/>
    <cellStyle name="Normal 3 2 4 4 10" xfId="25377" xr:uid="{00000000-0005-0000-0000-0000D1930000}"/>
    <cellStyle name="Normal 3 2 4 4 11" xfId="60912" xr:uid="{00000000-0005-0000-0000-0000D2930000}"/>
    <cellStyle name="Normal 3 2 4 4 2" xfId="4809" xr:uid="{00000000-0005-0000-0000-0000D3930000}"/>
    <cellStyle name="Normal 3 2 4 4 2 2" xfId="17455" xr:uid="{00000000-0005-0000-0000-0000D4930000}"/>
    <cellStyle name="Normal 3 2 4 4 2 2 2" xfId="52671" xr:uid="{00000000-0005-0000-0000-0000D5930000}"/>
    <cellStyle name="Normal 3 2 4 4 2 2 3" xfId="30060" xr:uid="{00000000-0005-0000-0000-0000D6930000}"/>
    <cellStyle name="Normal 3 2 4 4 2 3" xfId="13901" xr:uid="{00000000-0005-0000-0000-0000D7930000}"/>
    <cellStyle name="Normal 3 2 4 4 2 3 2" xfId="49119" xr:uid="{00000000-0005-0000-0000-0000D8930000}"/>
    <cellStyle name="Normal 3 2 4 4 2 4" xfId="40074" xr:uid="{00000000-0005-0000-0000-0000D9930000}"/>
    <cellStyle name="Normal 3 2 4 4 2 5" xfId="26508" xr:uid="{00000000-0005-0000-0000-0000DA930000}"/>
    <cellStyle name="Normal 3 2 4 4 3" xfId="6279" xr:uid="{00000000-0005-0000-0000-0000DB930000}"/>
    <cellStyle name="Normal 3 2 4 4 3 2" xfId="18909" xr:uid="{00000000-0005-0000-0000-0000DC930000}"/>
    <cellStyle name="Normal 3 2 4 4 3 2 2" xfId="54125" xr:uid="{00000000-0005-0000-0000-0000DD930000}"/>
    <cellStyle name="Normal 3 2 4 4 3 3" xfId="41528" xr:uid="{00000000-0005-0000-0000-0000DE930000}"/>
    <cellStyle name="Normal 3 2 4 4 3 4" xfId="31514" xr:uid="{00000000-0005-0000-0000-0000DF930000}"/>
    <cellStyle name="Normal 3 2 4 4 4" xfId="7738" xr:uid="{00000000-0005-0000-0000-0000E0930000}"/>
    <cellStyle name="Normal 3 2 4 4 4 2" xfId="20363" xr:uid="{00000000-0005-0000-0000-0000E1930000}"/>
    <cellStyle name="Normal 3 2 4 4 4 2 2" xfId="55579" xr:uid="{00000000-0005-0000-0000-0000E2930000}"/>
    <cellStyle name="Normal 3 2 4 4 4 3" xfId="42982" xr:uid="{00000000-0005-0000-0000-0000E3930000}"/>
    <cellStyle name="Normal 3 2 4 4 4 4" xfId="32968" xr:uid="{00000000-0005-0000-0000-0000E4930000}"/>
    <cellStyle name="Normal 3 2 4 4 5" xfId="9519" xr:uid="{00000000-0005-0000-0000-0000E5930000}"/>
    <cellStyle name="Normal 3 2 4 4 5 2" xfId="22139" xr:uid="{00000000-0005-0000-0000-0000E6930000}"/>
    <cellStyle name="Normal 3 2 4 4 5 2 2" xfId="57355" xr:uid="{00000000-0005-0000-0000-0000E7930000}"/>
    <cellStyle name="Normal 3 2 4 4 5 3" xfId="44758" xr:uid="{00000000-0005-0000-0000-0000E8930000}"/>
    <cellStyle name="Normal 3 2 4 4 5 4" xfId="34744" xr:uid="{00000000-0005-0000-0000-0000E9930000}"/>
    <cellStyle name="Normal 3 2 4 4 6" xfId="11312" xr:uid="{00000000-0005-0000-0000-0000EA930000}"/>
    <cellStyle name="Normal 3 2 4 4 6 2" xfId="23915" xr:uid="{00000000-0005-0000-0000-0000EB930000}"/>
    <cellStyle name="Normal 3 2 4 4 6 2 2" xfId="59131" xr:uid="{00000000-0005-0000-0000-0000EC930000}"/>
    <cellStyle name="Normal 3 2 4 4 6 3" xfId="46534" xr:uid="{00000000-0005-0000-0000-0000ED930000}"/>
    <cellStyle name="Normal 3 2 4 4 6 4" xfId="36520" xr:uid="{00000000-0005-0000-0000-0000EE930000}"/>
    <cellStyle name="Normal 3 2 4 4 7" xfId="15679" xr:uid="{00000000-0005-0000-0000-0000EF930000}"/>
    <cellStyle name="Normal 3 2 4 4 7 2" xfId="50895" xr:uid="{00000000-0005-0000-0000-0000F0930000}"/>
    <cellStyle name="Normal 3 2 4 4 7 3" xfId="28284" xr:uid="{00000000-0005-0000-0000-0000F1930000}"/>
    <cellStyle name="Normal 3 2 4 4 8" xfId="12770" xr:uid="{00000000-0005-0000-0000-0000F2930000}"/>
    <cellStyle name="Normal 3 2 4 4 8 2" xfId="47988" xr:uid="{00000000-0005-0000-0000-0000F3930000}"/>
    <cellStyle name="Normal 3 2 4 4 9" xfId="38298" xr:uid="{00000000-0005-0000-0000-0000F4930000}"/>
    <cellStyle name="Normal 3 2 4 5" xfId="2836" xr:uid="{00000000-0005-0000-0000-0000F5930000}"/>
    <cellStyle name="Normal 3 2 4 5 10" xfId="25222" xr:uid="{00000000-0005-0000-0000-0000F6930000}"/>
    <cellStyle name="Normal 3 2 4 5 11" xfId="60757" xr:uid="{00000000-0005-0000-0000-0000F7930000}"/>
    <cellStyle name="Normal 3 2 4 5 2" xfId="4654" xr:uid="{00000000-0005-0000-0000-0000F8930000}"/>
    <cellStyle name="Normal 3 2 4 5 2 2" xfId="17300" xr:uid="{00000000-0005-0000-0000-0000F9930000}"/>
    <cellStyle name="Normal 3 2 4 5 2 2 2" xfId="52516" xr:uid="{00000000-0005-0000-0000-0000FA930000}"/>
    <cellStyle name="Normal 3 2 4 5 2 2 3" xfId="29905" xr:uid="{00000000-0005-0000-0000-0000FB930000}"/>
    <cellStyle name="Normal 3 2 4 5 2 3" xfId="13746" xr:uid="{00000000-0005-0000-0000-0000FC930000}"/>
    <cellStyle name="Normal 3 2 4 5 2 3 2" xfId="48964" xr:uid="{00000000-0005-0000-0000-0000FD930000}"/>
    <cellStyle name="Normal 3 2 4 5 2 4" xfId="39919" xr:uid="{00000000-0005-0000-0000-0000FE930000}"/>
    <cellStyle name="Normal 3 2 4 5 2 5" xfId="26353" xr:uid="{00000000-0005-0000-0000-0000FF930000}"/>
    <cellStyle name="Normal 3 2 4 5 3" xfId="6124" xr:uid="{00000000-0005-0000-0000-000000940000}"/>
    <cellStyle name="Normal 3 2 4 5 3 2" xfId="18754" xr:uid="{00000000-0005-0000-0000-000001940000}"/>
    <cellStyle name="Normal 3 2 4 5 3 2 2" xfId="53970" xr:uid="{00000000-0005-0000-0000-000002940000}"/>
    <cellStyle name="Normal 3 2 4 5 3 3" xfId="41373" xr:uid="{00000000-0005-0000-0000-000003940000}"/>
    <cellStyle name="Normal 3 2 4 5 3 4" xfId="31359" xr:uid="{00000000-0005-0000-0000-000004940000}"/>
    <cellStyle name="Normal 3 2 4 5 4" xfId="7583" xr:uid="{00000000-0005-0000-0000-000005940000}"/>
    <cellStyle name="Normal 3 2 4 5 4 2" xfId="20208" xr:uid="{00000000-0005-0000-0000-000006940000}"/>
    <cellStyle name="Normal 3 2 4 5 4 2 2" xfId="55424" xr:uid="{00000000-0005-0000-0000-000007940000}"/>
    <cellStyle name="Normal 3 2 4 5 4 3" xfId="42827" xr:uid="{00000000-0005-0000-0000-000008940000}"/>
    <cellStyle name="Normal 3 2 4 5 4 4" xfId="32813" xr:uid="{00000000-0005-0000-0000-000009940000}"/>
    <cellStyle name="Normal 3 2 4 5 5" xfId="9364" xr:uid="{00000000-0005-0000-0000-00000A940000}"/>
    <cellStyle name="Normal 3 2 4 5 5 2" xfId="21984" xr:uid="{00000000-0005-0000-0000-00000B940000}"/>
    <cellStyle name="Normal 3 2 4 5 5 2 2" xfId="57200" xr:uid="{00000000-0005-0000-0000-00000C940000}"/>
    <cellStyle name="Normal 3 2 4 5 5 3" xfId="44603" xr:uid="{00000000-0005-0000-0000-00000D940000}"/>
    <cellStyle name="Normal 3 2 4 5 5 4" xfId="34589" xr:uid="{00000000-0005-0000-0000-00000E940000}"/>
    <cellStyle name="Normal 3 2 4 5 6" xfId="11157" xr:uid="{00000000-0005-0000-0000-00000F940000}"/>
    <cellStyle name="Normal 3 2 4 5 6 2" xfId="23760" xr:uid="{00000000-0005-0000-0000-000010940000}"/>
    <cellStyle name="Normal 3 2 4 5 6 2 2" xfId="58976" xr:uid="{00000000-0005-0000-0000-000011940000}"/>
    <cellStyle name="Normal 3 2 4 5 6 3" xfId="46379" xr:uid="{00000000-0005-0000-0000-000012940000}"/>
    <cellStyle name="Normal 3 2 4 5 6 4" xfId="36365" xr:uid="{00000000-0005-0000-0000-000013940000}"/>
    <cellStyle name="Normal 3 2 4 5 7" xfId="15524" xr:uid="{00000000-0005-0000-0000-000014940000}"/>
    <cellStyle name="Normal 3 2 4 5 7 2" xfId="50740" xr:uid="{00000000-0005-0000-0000-000015940000}"/>
    <cellStyle name="Normal 3 2 4 5 7 3" xfId="28129" xr:uid="{00000000-0005-0000-0000-000016940000}"/>
    <cellStyle name="Normal 3 2 4 5 8" xfId="12615" xr:uid="{00000000-0005-0000-0000-000017940000}"/>
    <cellStyle name="Normal 3 2 4 5 8 2" xfId="47833" xr:uid="{00000000-0005-0000-0000-000018940000}"/>
    <cellStyle name="Normal 3 2 4 5 9" xfId="38143" xr:uid="{00000000-0005-0000-0000-000019940000}"/>
    <cellStyle name="Normal 3 2 4 6" xfId="3345" xr:uid="{00000000-0005-0000-0000-00001A940000}"/>
    <cellStyle name="Normal 3 2 4 6 10" xfId="26840" xr:uid="{00000000-0005-0000-0000-00001B940000}"/>
    <cellStyle name="Normal 3 2 4 6 11" xfId="61244" xr:uid="{00000000-0005-0000-0000-00001C940000}"/>
    <cellStyle name="Normal 3 2 4 6 2" xfId="5141" xr:uid="{00000000-0005-0000-0000-00001D940000}"/>
    <cellStyle name="Normal 3 2 4 6 2 2" xfId="17787" xr:uid="{00000000-0005-0000-0000-00001E940000}"/>
    <cellStyle name="Normal 3 2 4 6 2 2 2" xfId="53003" xr:uid="{00000000-0005-0000-0000-00001F940000}"/>
    <cellStyle name="Normal 3 2 4 6 2 3" xfId="40406" xr:uid="{00000000-0005-0000-0000-000020940000}"/>
    <cellStyle name="Normal 3 2 4 6 2 4" xfId="30392" xr:uid="{00000000-0005-0000-0000-000021940000}"/>
    <cellStyle name="Normal 3 2 4 6 3" xfId="6611" xr:uid="{00000000-0005-0000-0000-000022940000}"/>
    <cellStyle name="Normal 3 2 4 6 3 2" xfId="19241" xr:uid="{00000000-0005-0000-0000-000023940000}"/>
    <cellStyle name="Normal 3 2 4 6 3 2 2" xfId="54457" xr:uid="{00000000-0005-0000-0000-000024940000}"/>
    <cellStyle name="Normal 3 2 4 6 3 3" xfId="41860" xr:uid="{00000000-0005-0000-0000-000025940000}"/>
    <cellStyle name="Normal 3 2 4 6 3 4" xfId="31846" xr:uid="{00000000-0005-0000-0000-000026940000}"/>
    <cellStyle name="Normal 3 2 4 6 4" xfId="8070" xr:uid="{00000000-0005-0000-0000-000027940000}"/>
    <cellStyle name="Normal 3 2 4 6 4 2" xfId="20695" xr:uid="{00000000-0005-0000-0000-000028940000}"/>
    <cellStyle name="Normal 3 2 4 6 4 2 2" xfId="55911" xr:uid="{00000000-0005-0000-0000-000029940000}"/>
    <cellStyle name="Normal 3 2 4 6 4 3" xfId="43314" xr:uid="{00000000-0005-0000-0000-00002A940000}"/>
    <cellStyle name="Normal 3 2 4 6 4 4" xfId="33300" xr:uid="{00000000-0005-0000-0000-00002B940000}"/>
    <cellStyle name="Normal 3 2 4 6 5" xfId="9851" xr:uid="{00000000-0005-0000-0000-00002C940000}"/>
    <cellStyle name="Normal 3 2 4 6 5 2" xfId="22471" xr:uid="{00000000-0005-0000-0000-00002D940000}"/>
    <cellStyle name="Normal 3 2 4 6 5 2 2" xfId="57687" xr:uid="{00000000-0005-0000-0000-00002E940000}"/>
    <cellStyle name="Normal 3 2 4 6 5 3" xfId="45090" xr:uid="{00000000-0005-0000-0000-00002F940000}"/>
    <cellStyle name="Normal 3 2 4 6 5 4" xfId="35076" xr:uid="{00000000-0005-0000-0000-000030940000}"/>
    <cellStyle name="Normal 3 2 4 6 6" xfId="11644" xr:uid="{00000000-0005-0000-0000-000031940000}"/>
    <cellStyle name="Normal 3 2 4 6 6 2" xfId="24247" xr:uid="{00000000-0005-0000-0000-000032940000}"/>
    <cellStyle name="Normal 3 2 4 6 6 2 2" xfId="59463" xr:uid="{00000000-0005-0000-0000-000033940000}"/>
    <cellStyle name="Normal 3 2 4 6 6 3" xfId="46866" xr:uid="{00000000-0005-0000-0000-000034940000}"/>
    <cellStyle name="Normal 3 2 4 6 6 4" xfId="36852" xr:uid="{00000000-0005-0000-0000-000035940000}"/>
    <cellStyle name="Normal 3 2 4 6 7" xfId="16011" xr:uid="{00000000-0005-0000-0000-000036940000}"/>
    <cellStyle name="Normal 3 2 4 6 7 2" xfId="51227" xr:uid="{00000000-0005-0000-0000-000037940000}"/>
    <cellStyle name="Normal 3 2 4 6 7 3" xfId="28616" xr:uid="{00000000-0005-0000-0000-000038940000}"/>
    <cellStyle name="Normal 3 2 4 6 8" xfId="14233" xr:uid="{00000000-0005-0000-0000-000039940000}"/>
    <cellStyle name="Normal 3 2 4 6 8 2" xfId="49451" xr:uid="{00000000-0005-0000-0000-00003A940000}"/>
    <cellStyle name="Normal 3 2 4 6 9" xfId="38630" xr:uid="{00000000-0005-0000-0000-00003B940000}"/>
    <cellStyle name="Normal 3 2 4 7" xfId="2506" xr:uid="{00000000-0005-0000-0000-00003C940000}"/>
    <cellStyle name="Normal 3 2 4 7 10" xfId="26031" xr:uid="{00000000-0005-0000-0000-00003D940000}"/>
    <cellStyle name="Normal 3 2 4 7 11" xfId="60435" xr:uid="{00000000-0005-0000-0000-00003E940000}"/>
    <cellStyle name="Normal 3 2 4 7 2" xfId="4332" xr:uid="{00000000-0005-0000-0000-00003F940000}"/>
    <cellStyle name="Normal 3 2 4 7 2 2" xfId="16978" xr:uid="{00000000-0005-0000-0000-000040940000}"/>
    <cellStyle name="Normal 3 2 4 7 2 2 2" xfId="52194" xr:uid="{00000000-0005-0000-0000-000041940000}"/>
    <cellStyle name="Normal 3 2 4 7 2 3" xfId="39597" xr:uid="{00000000-0005-0000-0000-000042940000}"/>
    <cellStyle name="Normal 3 2 4 7 2 4" xfId="29583" xr:uid="{00000000-0005-0000-0000-000043940000}"/>
    <cellStyle name="Normal 3 2 4 7 3" xfId="5802" xr:uid="{00000000-0005-0000-0000-000044940000}"/>
    <cellStyle name="Normal 3 2 4 7 3 2" xfId="18432" xr:uid="{00000000-0005-0000-0000-000045940000}"/>
    <cellStyle name="Normal 3 2 4 7 3 2 2" xfId="53648" xr:uid="{00000000-0005-0000-0000-000046940000}"/>
    <cellStyle name="Normal 3 2 4 7 3 3" xfId="41051" xr:uid="{00000000-0005-0000-0000-000047940000}"/>
    <cellStyle name="Normal 3 2 4 7 3 4" xfId="31037" xr:uid="{00000000-0005-0000-0000-000048940000}"/>
    <cellStyle name="Normal 3 2 4 7 4" xfId="7261" xr:uid="{00000000-0005-0000-0000-000049940000}"/>
    <cellStyle name="Normal 3 2 4 7 4 2" xfId="19886" xr:uid="{00000000-0005-0000-0000-00004A940000}"/>
    <cellStyle name="Normal 3 2 4 7 4 2 2" xfId="55102" xr:uid="{00000000-0005-0000-0000-00004B940000}"/>
    <cellStyle name="Normal 3 2 4 7 4 3" xfId="42505" xr:uid="{00000000-0005-0000-0000-00004C940000}"/>
    <cellStyle name="Normal 3 2 4 7 4 4" xfId="32491" xr:uid="{00000000-0005-0000-0000-00004D940000}"/>
    <cellStyle name="Normal 3 2 4 7 5" xfId="9042" xr:uid="{00000000-0005-0000-0000-00004E940000}"/>
    <cellStyle name="Normal 3 2 4 7 5 2" xfId="21662" xr:uid="{00000000-0005-0000-0000-00004F940000}"/>
    <cellStyle name="Normal 3 2 4 7 5 2 2" xfId="56878" xr:uid="{00000000-0005-0000-0000-000050940000}"/>
    <cellStyle name="Normal 3 2 4 7 5 3" xfId="44281" xr:uid="{00000000-0005-0000-0000-000051940000}"/>
    <cellStyle name="Normal 3 2 4 7 5 4" xfId="34267" xr:uid="{00000000-0005-0000-0000-000052940000}"/>
    <cellStyle name="Normal 3 2 4 7 6" xfId="10835" xr:uid="{00000000-0005-0000-0000-000053940000}"/>
    <cellStyle name="Normal 3 2 4 7 6 2" xfId="23438" xr:uid="{00000000-0005-0000-0000-000054940000}"/>
    <cellStyle name="Normal 3 2 4 7 6 2 2" xfId="58654" xr:uid="{00000000-0005-0000-0000-000055940000}"/>
    <cellStyle name="Normal 3 2 4 7 6 3" xfId="46057" xr:uid="{00000000-0005-0000-0000-000056940000}"/>
    <cellStyle name="Normal 3 2 4 7 6 4" xfId="36043" xr:uid="{00000000-0005-0000-0000-000057940000}"/>
    <cellStyle name="Normal 3 2 4 7 7" xfId="15202" xr:uid="{00000000-0005-0000-0000-000058940000}"/>
    <cellStyle name="Normal 3 2 4 7 7 2" xfId="50418" xr:uid="{00000000-0005-0000-0000-000059940000}"/>
    <cellStyle name="Normal 3 2 4 7 7 3" xfId="27807" xr:uid="{00000000-0005-0000-0000-00005A940000}"/>
    <cellStyle name="Normal 3 2 4 7 8" xfId="13424" xr:uid="{00000000-0005-0000-0000-00005B940000}"/>
    <cellStyle name="Normal 3 2 4 7 8 2" xfId="48642" xr:uid="{00000000-0005-0000-0000-00005C940000}"/>
    <cellStyle name="Normal 3 2 4 7 9" xfId="37821" xr:uid="{00000000-0005-0000-0000-00005D940000}"/>
    <cellStyle name="Normal 3 2 4 8" xfId="3669" xr:uid="{00000000-0005-0000-0000-00005E940000}"/>
    <cellStyle name="Normal 3 2 4 8 2" xfId="8393" xr:uid="{00000000-0005-0000-0000-00005F940000}"/>
    <cellStyle name="Normal 3 2 4 8 2 2" xfId="21018" xr:uid="{00000000-0005-0000-0000-000060940000}"/>
    <cellStyle name="Normal 3 2 4 8 2 2 2" xfId="56234" xr:uid="{00000000-0005-0000-0000-000061940000}"/>
    <cellStyle name="Normal 3 2 4 8 2 3" xfId="43637" xr:uid="{00000000-0005-0000-0000-000062940000}"/>
    <cellStyle name="Normal 3 2 4 8 2 4" xfId="33623" xr:uid="{00000000-0005-0000-0000-000063940000}"/>
    <cellStyle name="Normal 3 2 4 8 3" xfId="10174" xr:uid="{00000000-0005-0000-0000-000064940000}"/>
    <cellStyle name="Normal 3 2 4 8 3 2" xfId="22794" xr:uid="{00000000-0005-0000-0000-000065940000}"/>
    <cellStyle name="Normal 3 2 4 8 3 2 2" xfId="58010" xr:uid="{00000000-0005-0000-0000-000066940000}"/>
    <cellStyle name="Normal 3 2 4 8 3 3" xfId="45413" xr:uid="{00000000-0005-0000-0000-000067940000}"/>
    <cellStyle name="Normal 3 2 4 8 3 4" xfId="35399" xr:uid="{00000000-0005-0000-0000-000068940000}"/>
    <cellStyle name="Normal 3 2 4 8 4" xfId="11969" xr:uid="{00000000-0005-0000-0000-000069940000}"/>
    <cellStyle name="Normal 3 2 4 8 4 2" xfId="24570" xr:uid="{00000000-0005-0000-0000-00006A940000}"/>
    <cellStyle name="Normal 3 2 4 8 4 2 2" xfId="59786" xr:uid="{00000000-0005-0000-0000-00006B940000}"/>
    <cellStyle name="Normal 3 2 4 8 4 3" xfId="47189" xr:uid="{00000000-0005-0000-0000-00006C940000}"/>
    <cellStyle name="Normal 3 2 4 8 4 4" xfId="37175" xr:uid="{00000000-0005-0000-0000-00006D940000}"/>
    <cellStyle name="Normal 3 2 4 8 5" xfId="16334" xr:uid="{00000000-0005-0000-0000-00006E940000}"/>
    <cellStyle name="Normal 3 2 4 8 5 2" xfId="51550" xr:uid="{00000000-0005-0000-0000-00006F940000}"/>
    <cellStyle name="Normal 3 2 4 8 5 3" xfId="28939" xr:uid="{00000000-0005-0000-0000-000070940000}"/>
    <cellStyle name="Normal 3 2 4 8 6" xfId="14556" xr:uid="{00000000-0005-0000-0000-000071940000}"/>
    <cellStyle name="Normal 3 2 4 8 6 2" xfId="49774" xr:uid="{00000000-0005-0000-0000-000072940000}"/>
    <cellStyle name="Normal 3 2 4 8 7" xfId="38953" xr:uid="{00000000-0005-0000-0000-000073940000}"/>
    <cellStyle name="Normal 3 2 4 8 8" xfId="27163" xr:uid="{00000000-0005-0000-0000-000074940000}"/>
    <cellStyle name="Normal 3 2 4 9" xfId="4001" xr:uid="{00000000-0005-0000-0000-000075940000}"/>
    <cellStyle name="Normal 3 2 4 9 2" xfId="16656" xr:uid="{00000000-0005-0000-0000-000076940000}"/>
    <cellStyle name="Normal 3 2 4 9 2 2" xfId="51872" xr:uid="{00000000-0005-0000-0000-000077940000}"/>
    <cellStyle name="Normal 3 2 4 9 2 3" xfId="29261" xr:uid="{00000000-0005-0000-0000-000078940000}"/>
    <cellStyle name="Normal 3 2 4 9 3" xfId="13102" xr:uid="{00000000-0005-0000-0000-000079940000}"/>
    <cellStyle name="Normal 3 2 4 9 3 2" xfId="48320" xr:uid="{00000000-0005-0000-0000-00007A940000}"/>
    <cellStyle name="Normal 3 2 4 9 4" xfId="39275" xr:uid="{00000000-0005-0000-0000-00007B940000}"/>
    <cellStyle name="Normal 3 2 4 9 5" xfId="25709" xr:uid="{00000000-0005-0000-0000-00007C940000}"/>
    <cellStyle name="Normal 3 2 4_District Target Attainment" xfId="1286" xr:uid="{00000000-0005-0000-0000-00007D940000}"/>
    <cellStyle name="Normal 3 2 5" xfId="1287" xr:uid="{00000000-0005-0000-0000-00007E940000}"/>
    <cellStyle name="Normal 3 2 5 2" xfId="1288" xr:uid="{00000000-0005-0000-0000-00007F940000}"/>
    <cellStyle name="Normal 3 2 6" xfId="1289" xr:uid="{00000000-0005-0000-0000-000080940000}"/>
    <cellStyle name="Normal 3 3" xfId="1290" xr:uid="{00000000-0005-0000-0000-000081940000}"/>
    <cellStyle name="Normal 3 3 10" xfId="3103" xr:uid="{00000000-0005-0000-0000-000082940000}"/>
    <cellStyle name="Normal 3 3 10 10" xfId="25474" xr:uid="{00000000-0005-0000-0000-000083940000}"/>
    <cellStyle name="Normal 3 3 10 11" xfId="61009" xr:uid="{00000000-0005-0000-0000-000084940000}"/>
    <cellStyle name="Normal 3 3 10 2" xfId="4906" xr:uid="{00000000-0005-0000-0000-000085940000}"/>
    <cellStyle name="Normal 3 3 10 2 2" xfId="17552" xr:uid="{00000000-0005-0000-0000-000086940000}"/>
    <cellStyle name="Normal 3 3 10 2 2 2" xfId="52768" xr:uid="{00000000-0005-0000-0000-000087940000}"/>
    <cellStyle name="Normal 3 3 10 2 2 3" xfId="30157" xr:uid="{00000000-0005-0000-0000-000088940000}"/>
    <cellStyle name="Normal 3 3 10 2 3" xfId="13998" xr:uid="{00000000-0005-0000-0000-000089940000}"/>
    <cellStyle name="Normal 3 3 10 2 3 2" xfId="49216" xr:uid="{00000000-0005-0000-0000-00008A940000}"/>
    <cellStyle name="Normal 3 3 10 2 4" xfId="40171" xr:uid="{00000000-0005-0000-0000-00008B940000}"/>
    <cellStyle name="Normal 3 3 10 2 5" xfId="26605" xr:uid="{00000000-0005-0000-0000-00008C940000}"/>
    <cellStyle name="Normal 3 3 10 3" xfId="6376" xr:uid="{00000000-0005-0000-0000-00008D940000}"/>
    <cellStyle name="Normal 3 3 10 3 2" xfId="19006" xr:uid="{00000000-0005-0000-0000-00008E940000}"/>
    <cellStyle name="Normal 3 3 10 3 2 2" xfId="54222" xr:uid="{00000000-0005-0000-0000-00008F940000}"/>
    <cellStyle name="Normal 3 3 10 3 3" xfId="41625" xr:uid="{00000000-0005-0000-0000-000090940000}"/>
    <cellStyle name="Normal 3 3 10 3 4" xfId="31611" xr:uid="{00000000-0005-0000-0000-000091940000}"/>
    <cellStyle name="Normal 3 3 10 4" xfId="7835" xr:uid="{00000000-0005-0000-0000-000092940000}"/>
    <cellStyle name="Normal 3 3 10 4 2" xfId="20460" xr:uid="{00000000-0005-0000-0000-000093940000}"/>
    <cellStyle name="Normal 3 3 10 4 2 2" xfId="55676" xr:uid="{00000000-0005-0000-0000-000094940000}"/>
    <cellStyle name="Normal 3 3 10 4 3" xfId="43079" xr:uid="{00000000-0005-0000-0000-000095940000}"/>
    <cellStyle name="Normal 3 3 10 4 4" xfId="33065" xr:uid="{00000000-0005-0000-0000-000096940000}"/>
    <cellStyle name="Normal 3 3 10 5" xfId="9616" xr:uid="{00000000-0005-0000-0000-000097940000}"/>
    <cellStyle name="Normal 3 3 10 5 2" xfId="22236" xr:uid="{00000000-0005-0000-0000-000098940000}"/>
    <cellStyle name="Normal 3 3 10 5 2 2" xfId="57452" xr:uid="{00000000-0005-0000-0000-000099940000}"/>
    <cellStyle name="Normal 3 3 10 5 3" xfId="44855" xr:uid="{00000000-0005-0000-0000-00009A940000}"/>
    <cellStyle name="Normal 3 3 10 5 4" xfId="34841" xr:uid="{00000000-0005-0000-0000-00009B940000}"/>
    <cellStyle name="Normal 3 3 10 6" xfId="11409" xr:uid="{00000000-0005-0000-0000-00009C940000}"/>
    <cellStyle name="Normal 3 3 10 6 2" xfId="24012" xr:uid="{00000000-0005-0000-0000-00009D940000}"/>
    <cellStyle name="Normal 3 3 10 6 2 2" xfId="59228" xr:uid="{00000000-0005-0000-0000-00009E940000}"/>
    <cellStyle name="Normal 3 3 10 6 3" xfId="46631" xr:uid="{00000000-0005-0000-0000-00009F940000}"/>
    <cellStyle name="Normal 3 3 10 6 4" xfId="36617" xr:uid="{00000000-0005-0000-0000-0000A0940000}"/>
    <cellStyle name="Normal 3 3 10 7" xfId="15776" xr:uid="{00000000-0005-0000-0000-0000A1940000}"/>
    <cellStyle name="Normal 3 3 10 7 2" xfId="50992" xr:uid="{00000000-0005-0000-0000-0000A2940000}"/>
    <cellStyle name="Normal 3 3 10 7 3" xfId="28381" xr:uid="{00000000-0005-0000-0000-0000A3940000}"/>
    <cellStyle name="Normal 3 3 10 8" xfId="12867" xr:uid="{00000000-0005-0000-0000-0000A4940000}"/>
    <cellStyle name="Normal 3 3 10 8 2" xfId="48085" xr:uid="{00000000-0005-0000-0000-0000A5940000}"/>
    <cellStyle name="Normal 3 3 10 9" xfId="38395" xr:uid="{00000000-0005-0000-0000-0000A6940000}"/>
    <cellStyle name="Normal 3 3 11" xfId="2837" xr:uid="{00000000-0005-0000-0000-0000A7940000}"/>
    <cellStyle name="Normal 3 3 11 10" xfId="25223" xr:uid="{00000000-0005-0000-0000-0000A8940000}"/>
    <cellStyle name="Normal 3 3 11 11" xfId="60758" xr:uid="{00000000-0005-0000-0000-0000A9940000}"/>
    <cellStyle name="Normal 3 3 11 2" xfId="4655" xr:uid="{00000000-0005-0000-0000-0000AA940000}"/>
    <cellStyle name="Normal 3 3 11 2 2" xfId="17301" xr:uid="{00000000-0005-0000-0000-0000AB940000}"/>
    <cellStyle name="Normal 3 3 11 2 2 2" xfId="52517" xr:uid="{00000000-0005-0000-0000-0000AC940000}"/>
    <cellStyle name="Normal 3 3 11 2 2 3" xfId="29906" xr:uid="{00000000-0005-0000-0000-0000AD940000}"/>
    <cellStyle name="Normal 3 3 11 2 3" xfId="13747" xr:uid="{00000000-0005-0000-0000-0000AE940000}"/>
    <cellStyle name="Normal 3 3 11 2 3 2" xfId="48965" xr:uid="{00000000-0005-0000-0000-0000AF940000}"/>
    <cellStyle name="Normal 3 3 11 2 4" xfId="39920" xr:uid="{00000000-0005-0000-0000-0000B0940000}"/>
    <cellStyle name="Normal 3 3 11 2 5" xfId="26354" xr:uid="{00000000-0005-0000-0000-0000B1940000}"/>
    <cellStyle name="Normal 3 3 11 3" xfId="6125" xr:uid="{00000000-0005-0000-0000-0000B2940000}"/>
    <cellStyle name="Normal 3 3 11 3 2" xfId="18755" xr:uid="{00000000-0005-0000-0000-0000B3940000}"/>
    <cellStyle name="Normal 3 3 11 3 2 2" xfId="53971" xr:uid="{00000000-0005-0000-0000-0000B4940000}"/>
    <cellStyle name="Normal 3 3 11 3 3" xfId="41374" xr:uid="{00000000-0005-0000-0000-0000B5940000}"/>
    <cellStyle name="Normal 3 3 11 3 4" xfId="31360" xr:uid="{00000000-0005-0000-0000-0000B6940000}"/>
    <cellStyle name="Normal 3 3 11 4" xfId="7584" xr:uid="{00000000-0005-0000-0000-0000B7940000}"/>
    <cellStyle name="Normal 3 3 11 4 2" xfId="20209" xr:uid="{00000000-0005-0000-0000-0000B8940000}"/>
    <cellStyle name="Normal 3 3 11 4 2 2" xfId="55425" xr:uid="{00000000-0005-0000-0000-0000B9940000}"/>
    <cellStyle name="Normal 3 3 11 4 3" xfId="42828" xr:uid="{00000000-0005-0000-0000-0000BA940000}"/>
    <cellStyle name="Normal 3 3 11 4 4" xfId="32814" xr:uid="{00000000-0005-0000-0000-0000BB940000}"/>
    <cellStyle name="Normal 3 3 11 5" xfId="9365" xr:uid="{00000000-0005-0000-0000-0000BC940000}"/>
    <cellStyle name="Normal 3 3 11 5 2" xfId="21985" xr:uid="{00000000-0005-0000-0000-0000BD940000}"/>
    <cellStyle name="Normal 3 3 11 5 2 2" xfId="57201" xr:uid="{00000000-0005-0000-0000-0000BE940000}"/>
    <cellStyle name="Normal 3 3 11 5 3" xfId="44604" xr:uid="{00000000-0005-0000-0000-0000BF940000}"/>
    <cellStyle name="Normal 3 3 11 5 4" xfId="34590" xr:uid="{00000000-0005-0000-0000-0000C0940000}"/>
    <cellStyle name="Normal 3 3 11 6" xfId="11158" xr:uid="{00000000-0005-0000-0000-0000C1940000}"/>
    <cellStyle name="Normal 3 3 11 6 2" xfId="23761" xr:uid="{00000000-0005-0000-0000-0000C2940000}"/>
    <cellStyle name="Normal 3 3 11 6 2 2" xfId="58977" xr:uid="{00000000-0005-0000-0000-0000C3940000}"/>
    <cellStyle name="Normal 3 3 11 6 3" xfId="46380" xr:uid="{00000000-0005-0000-0000-0000C4940000}"/>
    <cellStyle name="Normal 3 3 11 6 4" xfId="36366" xr:uid="{00000000-0005-0000-0000-0000C5940000}"/>
    <cellStyle name="Normal 3 3 11 7" xfId="15525" xr:uid="{00000000-0005-0000-0000-0000C6940000}"/>
    <cellStyle name="Normal 3 3 11 7 2" xfId="50741" xr:uid="{00000000-0005-0000-0000-0000C7940000}"/>
    <cellStyle name="Normal 3 3 11 7 3" xfId="28130" xr:uid="{00000000-0005-0000-0000-0000C8940000}"/>
    <cellStyle name="Normal 3 3 11 8" xfId="12616" xr:uid="{00000000-0005-0000-0000-0000C9940000}"/>
    <cellStyle name="Normal 3 3 11 8 2" xfId="47834" xr:uid="{00000000-0005-0000-0000-0000CA940000}"/>
    <cellStyle name="Normal 3 3 11 9" xfId="38144" xr:uid="{00000000-0005-0000-0000-0000CB940000}"/>
    <cellStyle name="Normal 3 3 12" xfId="3346" xr:uid="{00000000-0005-0000-0000-0000CC940000}"/>
    <cellStyle name="Normal 3 3 12 10" xfId="26841" xr:uid="{00000000-0005-0000-0000-0000CD940000}"/>
    <cellStyle name="Normal 3 3 12 11" xfId="61245" xr:uid="{00000000-0005-0000-0000-0000CE940000}"/>
    <cellStyle name="Normal 3 3 12 2" xfId="5142" xr:uid="{00000000-0005-0000-0000-0000CF940000}"/>
    <cellStyle name="Normal 3 3 12 2 2" xfId="17788" xr:uid="{00000000-0005-0000-0000-0000D0940000}"/>
    <cellStyle name="Normal 3 3 12 2 2 2" xfId="53004" xr:uid="{00000000-0005-0000-0000-0000D1940000}"/>
    <cellStyle name="Normal 3 3 12 2 3" xfId="40407" xr:uid="{00000000-0005-0000-0000-0000D2940000}"/>
    <cellStyle name="Normal 3 3 12 2 4" xfId="30393" xr:uid="{00000000-0005-0000-0000-0000D3940000}"/>
    <cellStyle name="Normal 3 3 12 3" xfId="6612" xr:uid="{00000000-0005-0000-0000-0000D4940000}"/>
    <cellStyle name="Normal 3 3 12 3 2" xfId="19242" xr:uid="{00000000-0005-0000-0000-0000D5940000}"/>
    <cellStyle name="Normal 3 3 12 3 2 2" xfId="54458" xr:uid="{00000000-0005-0000-0000-0000D6940000}"/>
    <cellStyle name="Normal 3 3 12 3 3" xfId="41861" xr:uid="{00000000-0005-0000-0000-0000D7940000}"/>
    <cellStyle name="Normal 3 3 12 3 4" xfId="31847" xr:uid="{00000000-0005-0000-0000-0000D8940000}"/>
    <cellStyle name="Normal 3 3 12 4" xfId="8071" xr:uid="{00000000-0005-0000-0000-0000D9940000}"/>
    <cellStyle name="Normal 3 3 12 4 2" xfId="20696" xr:uid="{00000000-0005-0000-0000-0000DA940000}"/>
    <cellStyle name="Normal 3 3 12 4 2 2" xfId="55912" xr:uid="{00000000-0005-0000-0000-0000DB940000}"/>
    <cellStyle name="Normal 3 3 12 4 3" xfId="43315" xr:uid="{00000000-0005-0000-0000-0000DC940000}"/>
    <cellStyle name="Normal 3 3 12 4 4" xfId="33301" xr:uid="{00000000-0005-0000-0000-0000DD940000}"/>
    <cellStyle name="Normal 3 3 12 5" xfId="9852" xr:uid="{00000000-0005-0000-0000-0000DE940000}"/>
    <cellStyle name="Normal 3 3 12 5 2" xfId="22472" xr:uid="{00000000-0005-0000-0000-0000DF940000}"/>
    <cellStyle name="Normal 3 3 12 5 2 2" xfId="57688" xr:uid="{00000000-0005-0000-0000-0000E0940000}"/>
    <cellStyle name="Normal 3 3 12 5 3" xfId="45091" xr:uid="{00000000-0005-0000-0000-0000E1940000}"/>
    <cellStyle name="Normal 3 3 12 5 4" xfId="35077" xr:uid="{00000000-0005-0000-0000-0000E2940000}"/>
    <cellStyle name="Normal 3 3 12 6" xfId="11645" xr:uid="{00000000-0005-0000-0000-0000E3940000}"/>
    <cellStyle name="Normal 3 3 12 6 2" xfId="24248" xr:uid="{00000000-0005-0000-0000-0000E4940000}"/>
    <cellStyle name="Normal 3 3 12 6 2 2" xfId="59464" xr:uid="{00000000-0005-0000-0000-0000E5940000}"/>
    <cellStyle name="Normal 3 3 12 6 3" xfId="46867" xr:uid="{00000000-0005-0000-0000-0000E6940000}"/>
    <cellStyle name="Normal 3 3 12 6 4" xfId="36853" xr:uid="{00000000-0005-0000-0000-0000E7940000}"/>
    <cellStyle name="Normal 3 3 12 7" xfId="16012" xr:uid="{00000000-0005-0000-0000-0000E8940000}"/>
    <cellStyle name="Normal 3 3 12 7 2" xfId="51228" xr:uid="{00000000-0005-0000-0000-0000E9940000}"/>
    <cellStyle name="Normal 3 3 12 7 3" xfId="28617" xr:uid="{00000000-0005-0000-0000-0000EA940000}"/>
    <cellStyle name="Normal 3 3 12 8" xfId="14234" xr:uid="{00000000-0005-0000-0000-0000EB940000}"/>
    <cellStyle name="Normal 3 3 12 8 2" xfId="49452" xr:uid="{00000000-0005-0000-0000-0000EC940000}"/>
    <cellStyle name="Normal 3 3 12 9" xfId="38631" xr:uid="{00000000-0005-0000-0000-0000ED940000}"/>
    <cellStyle name="Normal 3 3 13" xfId="2507" xr:uid="{00000000-0005-0000-0000-0000EE940000}"/>
    <cellStyle name="Normal 3 3 13 10" xfId="26032" xr:uid="{00000000-0005-0000-0000-0000EF940000}"/>
    <cellStyle name="Normal 3 3 13 11" xfId="60436" xr:uid="{00000000-0005-0000-0000-0000F0940000}"/>
    <cellStyle name="Normal 3 3 13 2" xfId="4333" xr:uid="{00000000-0005-0000-0000-0000F1940000}"/>
    <cellStyle name="Normal 3 3 13 2 2" xfId="16979" xr:uid="{00000000-0005-0000-0000-0000F2940000}"/>
    <cellStyle name="Normal 3 3 13 2 2 2" xfId="52195" xr:uid="{00000000-0005-0000-0000-0000F3940000}"/>
    <cellStyle name="Normal 3 3 13 2 3" xfId="39598" xr:uid="{00000000-0005-0000-0000-0000F4940000}"/>
    <cellStyle name="Normal 3 3 13 2 4" xfId="29584" xr:uid="{00000000-0005-0000-0000-0000F5940000}"/>
    <cellStyle name="Normal 3 3 13 3" xfId="5803" xr:uid="{00000000-0005-0000-0000-0000F6940000}"/>
    <cellStyle name="Normal 3 3 13 3 2" xfId="18433" xr:uid="{00000000-0005-0000-0000-0000F7940000}"/>
    <cellStyle name="Normal 3 3 13 3 2 2" xfId="53649" xr:uid="{00000000-0005-0000-0000-0000F8940000}"/>
    <cellStyle name="Normal 3 3 13 3 3" xfId="41052" xr:uid="{00000000-0005-0000-0000-0000F9940000}"/>
    <cellStyle name="Normal 3 3 13 3 4" xfId="31038" xr:uid="{00000000-0005-0000-0000-0000FA940000}"/>
    <cellStyle name="Normal 3 3 13 4" xfId="7262" xr:uid="{00000000-0005-0000-0000-0000FB940000}"/>
    <cellStyle name="Normal 3 3 13 4 2" xfId="19887" xr:uid="{00000000-0005-0000-0000-0000FC940000}"/>
    <cellStyle name="Normal 3 3 13 4 2 2" xfId="55103" xr:uid="{00000000-0005-0000-0000-0000FD940000}"/>
    <cellStyle name="Normal 3 3 13 4 3" xfId="42506" xr:uid="{00000000-0005-0000-0000-0000FE940000}"/>
    <cellStyle name="Normal 3 3 13 4 4" xfId="32492" xr:uid="{00000000-0005-0000-0000-0000FF940000}"/>
    <cellStyle name="Normal 3 3 13 5" xfId="9043" xr:uid="{00000000-0005-0000-0000-000000950000}"/>
    <cellStyle name="Normal 3 3 13 5 2" xfId="21663" xr:uid="{00000000-0005-0000-0000-000001950000}"/>
    <cellStyle name="Normal 3 3 13 5 2 2" xfId="56879" xr:uid="{00000000-0005-0000-0000-000002950000}"/>
    <cellStyle name="Normal 3 3 13 5 3" xfId="44282" xr:uid="{00000000-0005-0000-0000-000003950000}"/>
    <cellStyle name="Normal 3 3 13 5 4" xfId="34268" xr:uid="{00000000-0005-0000-0000-000004950000}"/>
    <cellStyle name="Normal 3 3 13 6" xfId="10836" xr:uid="{00000000-0005-0000-0000-000005950000}"/>
    <cellStyle name="Normal 3 3 13 6 2" xfId="23439" xr:uid="{00000000-0005-0000-0000-000006950000}"/>
    <cellStyle name="Normal 3 3 13 6 2 2" xfId="58655" xr:uid="{00000000-0005-0000-0000-000007950000}"/>
    <cellStyle name="Normal 3 3 13 6 3" xfId="46058" xr:uid="{00000000-0005-0000-0000-000008950000}"/>
    <cellStyle name="Normal 3 3 13 6 4" xfId="36044" xr:uid="{00000000-0005-0000-0000-000009950000}"/>
    <cellStyle name="Normal 3 3 13 7" xfId="15203" xr:uid="{00000000-0005-0000-0000-00000A950000}"/>
    <cellStyle name="Normal 3 3 13 7 2" xfId="50419" xr:uid="{00000000-0005-0000-0000-00000B950000}"/>
    <cellStyle name="Normal 3 3 13 7 3" xfId="27808" xr:uid="{00000000-0005-0000-0000-00000C950000}"/>
    <cellStyle name="Normal 3 3 13 8" xfId="13425" xr:uid="{00000000-0005-0000-0000-00000D950000}"/>
    <cellStyle name="Normal 3 3 13 8 2" xfId="48643" xr:uid="{00000000-0005-0000-0000-00000E950000}"/>
    <cellStyle name="Normal 3 3 13 9" xfId="37822" xr:uid="{00000000-0005-0000-0000-00000F950000}"/>
    <cellStyle name="Normal 3 3 14" xfId="3670" xr:uid="{00000000-0005-0000-0000-000010950000}"/>
    <cellStyle name="Normal 3 3 14 2" xfId="8394" xr:uid="{00000000-0005-0000-0000-000011950000}"/>
    <cellStyle name="Normal 3 3 14 2 2" xfId="21019" xr:uid="{00000000-0005-0000-0000-000012950000}"/>
    <cellStyle name="Normal 3 3 14 2 2 2" xfId="56235" xr:uid="{00000000-0005-0000-0000-000013950000}"/>
    <cellStyle name="Normal 3 3 14 2 3" xfId="43638" xr:uid="{00000000-0005-0000-0000-000014950000}"/>
    <cellStyle name="Normal 3 3 14 2 4" xfId="33624" xr:uid="{00000000-0005-0000-0000-000015950000}"/>
    <cellStyle name="Normal 3 3 14 3" xfId="10175" xr:uid="{00000000-0005-0000-0000-000016950000}"/>
    <cellStyle name="Normal 3 3 14 3 2" xfId="22795" xr:uid="{00000000-0005-0000-0000-000017950000}"/>
    <cellStyle name="Normal 3 3 14 3 2 2" xfId="58011" xr:uid="{00000000-0005-0000-0000-000018950000}"/>
    <cellStyle name="Normal 3 3 14 3 3" xfId="45414" xr:uid="{00000000-0005-0000-0000-000019950000}"/>
    <cellStyle name="Normal 3 3 14 3 4" xfId="35400" xr:uid="{00000000-0005-0000-0000-00001A950000}"/>
    <cellStyle name="Normal 3 3 14 4" xfId="11970" xr:uid="{00000000-0005-0000-0000-00001B950000}"/>
    <cellStyle name="Normal 3 3 14 4 2" xfId="24571" xr:uid="{00000000-0005-0000-0000-00001C950000}"/>
    <cellStyle name="Normal 3 3 14 4 2 2" xfId="59787" xr:uid="{00000000-0005-0000-0000-00001D950000}"/>
    <cellStyle name="Normal 3 3 14 4 3" xfId="47190" xr:uid="{00000000-0005-0000-0000-00001E950000}"/>
    <cellStyle name="Normal 3 3 14 4 4" xfId="37176" xr:uid="{00000000-0005-0000-0000-00001F950000}"/>
    <cellStyle name="Normal 3 3 14 5" xfId="16335" xr:uid="{00000000-0005-0000-0000-000020950000}"/>
    <cellStyle name="Normal 3 3 14 5 2" xfId="51551" xr:uid="{00000000-0005-0000-0000-000021950000}"/>
    <cellStyle name="Normal 3 3 14 5 3" xfId="28940" xr:uid="{00000000-0005-0000-0000-000022950000}"/>
    <cellStyle name="Normal 3 3 14 6" xfId="14557" xr:uid="{00000000-0005-0000-0000-000023950000}"/>
    <cellStyle name="Normal 3 3 14 6 2" xfId="49775" xr:uid="{00000000-0005-0000-0000-000024950000}"/>
    <cellStyle name="Normal 3 3 14 7" xfId="38954" xr:uid="{00000000-0005-0000-0000-000025950000}"/>
    <cellStyle name="Normal 3 3 14 8" xfId="27164" xr:uid="{00000000-0005-0000-0000-000026950000}"/>
    <cellStyle name="Normal 3 3 15" xfId="4002" xr:uid="{00000000-0005-0000-0000-000027950000}"/>
    <cellStyle name="Normal 3 3 15 2" xfId="16657" xr:uid="{00000000-0005-0000-0000-000028950000}"/>
    <cellStyle name="Normal 3 3 15 2 2" xfId="51873" xr:uid="{00000000-0005-0000-0000-000029950000}"/>
    <cellStyle name="Normal 3 3 15 2 3" xfId="29262" xr:uid="{00000000-0005-0000-0000-00002A950000}"/>
    <cellStyle name="Normal 3 3 15 3" xfId="13103" xr:uid="{00000000-0005-0000-0000-00002B950000}"/>
    <cellStyle name="Normal 3 3 15 3 2" xfId="48321" xr:uid="{00000000-0005-0000-0000-00002C950000}"/>
    <cellStyle name="Normal 3 3 15 4" xfId="39276" xr:uid="{00000000-0005-0000-0000-00002D950000}"/>
    <cellStyle name="Normal 3 3 15 5" xfId="25710" xr:uid="{00000000-0005-0000-0000-00002E950000}"/>
    <cellStyle name="Normal 3 3 16" xfId="5481" xr:uid="{00000000-0005-0000-0000-00002F950000}"/>
    <cellStyle name="Normal 3 3 16 2" xfId="18111" xr:uid="{00000000-0005-0000-0000-000030950000}"/>
    <cellStyle name="Normal 3 3 16 2 2" xfId="53327" xr:uid="{00000000-0005-0000-0000-000031950000}"/>
    <cellStyle name="Normal 3 3 16 3" xfId="40730" xr:uid="{00000000-0005-0000-0000-000032950000}"/>
    <cellStyle name="Normal 3 3 16 4" xfId="30716" xr:uid="{00000000-0005-0000-0000-000033950000}"/>
    <cellStyle name="Normal 3 3 17" xfId="6937" xr:uid="{00000000-0005-0000-0000-000034950000}"/>
    <cellStyle name="Normal 3 3 17 2" xfId="19565" xr:uid="{00000000-0005-0000-0000-000035950000}"/>
    <cellStyle name="Normal 3 3 17 2 2" xfId="54781" xr:uid="{00000000-0005-0000-0000-000036950000}"/>
    <cellStyle name="Normal 3 3 17 3" xfId="42184" xr:uid="{00000000-0005-0000-0000-000037950000}"/>
    <cellStyle name="Normal 3 3 17 4" xfId="32170" xr:uid="{00000000-0005-0000-0000-000038950000}"/>
    <cellStyle name="Normal 3 3 18" xfId="8719" xr:uid="{00000000-0005-0000-0000-000039950000}"/>
    <cellStyle name="Normal 3 3 18 2" xfId="21341" xr:uid="{00000000-0005-0000-0000-00003A950000}"/>
    <cellStyle name="Normal 3 3 18 2 2" xfId="56557" xr:uid="{00000000-0005-0000-0000-00003B950000}"/>
    <cellStyle name="Normal 3 3 18 3" xfId="43960" xr:uid="{00000000-0005-0000-0000-00003C950000}"/>
    <cellStyle name="Normal 3 3 18 4" xfId="33946" xr:uid="{00000000-0005-0000-0000-00003D950000}"/>
    <cellStyle name="Normal 3 3 19" xfId="10654" xr:uid="{00000000-0005-0000-0000-00003E950000}"/>
    <cellStyle name="Normal 3 3 19 2" xfId="23265" xr:uid="{00000000-0005-0000-0000-00003F950000}"/>
    <cellStyle name="Normal 3 3 19 2 2" xfId="58481" xr:uid="{00000000-0005-0000-0000-000040950000}"/>
    <cellStyle name="Normal 3 3 19 3" xfId="45884" xr:uid="{00000000-0005-0000-0000-000041950000}"/>
    <cellStyle name="Normal 3 3 19 4" xfId="35870" xr:uid="{00000000-0005-0000-0000-000042950000}"/>
    <cellStyle name="Normal 3 3 2" xfId="1291" xr:uid="{00000000-0005-0000-0000-000043950000}"/>
    <cellStyle name="Normal 3 3 2 2" xfId="1292" xr:uid="{00000000-0005-0000-0000-000044950000}"/>
    <cellStyle name="Normal 3 3 2_District Target Attainment" xfId="1293" xr:uid="{00000000-0005-0000-0000-000045950000}"/>
    <cellStyle name="Normal 3 3 20" xfId="14880" xr:uid="{00000000-0005-0000-0000-000046950000}"/>
    <cellStyle name="Normal 3 3 20 2" xfId="50097" xr:uid="{00000000-0005-0000-0000-000047950000}"/>
    <cellStyle name="Normal 3 3 20 3" xfId="27486" xr:uid="{00000000-0005-0000-0000-000048950000}"/>
    <cellStyle name="Normal 3 3 21" xfId="12294" xr:uid="{00000000-0005-0000-0000-000049950000}"/>
    <cellStyle name="Normal 3 3 21 2" xfId="47512" xr:uid="{00000000-0005-0000-0000-00004A950000}"/>
    <cellStyle name="Normal 3 3 22" xfId="37499" xr:uid="{00000000-0005-0000-0000-00004B950000}"/>
    <cellStyle name="Normal 3 3 23" xfId="24901" xr:uid="{00000000-0005-0000-0000-00004C950000}"/>
    <cellStyle name="Normal 3 3 24" xfId="60114" xr:uid="{00000000-0005-0000-0000-00004D950000}"/>
    <cellStyle name="Normal 3 3 3" xfId="1294" xr:uid="{00000000-0005-0000-0000-00004E950000}"/>
    <cellStyle name="Normal 3 3 3 2" xfId="1295" xr:uid="{00000000-0005-0000-0000-00004F950000}"/>
    <cellStyle name="Normal 3 3 3_District Target Attainment" xfId="1296" xr:uid="{00000000-0005-0000-0000-000050950000}"/>
    <cellStyle name="Normal 3 3 4" xfId="1297" xr:uid="{00000000-0005-0000-0000-000051950000}"/>
    <cellStyle name="Normal 3 3 4 10" xfId="5482" xr:uid="{00000000-0005-0000-0000-000052950000}"/>
    <cellStyle name="Normal 3 3 4 10 2" xfId="18112" xr:uid="{00000000-0005-0000-0000-000053950000}"/>
    <cellStyle name="Normal 3 3 4 10 2 2" xfId="53328" xr:uid="{00000000-0005-0000-0000-000054950000}"/>
    <cellStyle name="Normal 3 3 4 10 3" xfId="40731" xr:uid="{00000000-0005-0000-0000-000055950000}"/>
    <cellStyle name="Normal 3 3 4 10 4" xfId="30717" xr:uid="{00000000-0005-0000-0000-000056950000}"/>
    <cellStyle name="Normal 3 3 4 11" xfId="6938" xr:uid="{00000000-0005-0000-0000-000057950000}"/>
    <cellStyle name="Normal 3 3 4 11 2" xfId="19566" xr:uid="{00000000-0005-0000-0000-000058950000}"/>
    <cellStyle name="Normal 3 3 4 11 2 2" xfId="54782" xr:uid="{00000000-0005-0000-0000-000059950000}"/>
    <cellStyle name="Normal 3 3 4 11 3" xfId="42185" xr:uid="{00000000-0005-0000-0000-00005A950000}"/>
    <cellStyle name="Normal 3 3 4 11 4" xfId="32171" xr:uid="{00000000-0005-0000-0000-00005B950000}"/>
    <cellStyle name="Normal 3 3 4 12" xfId="8720" xr:uid="{00000000-0005-0000-0000-00005C950000}"/>
    <cellStyle name="Normal 3 3 4 12 2" xfId="21342" xr:uid="{00000000-0005-0000-0000-00005D950000}"/>
    <cellStyle name="Normal 3 3 4 12 2 2" xfId="56558" xr:uid="{00000000-0005-0000-0000-00005E950000}"/>
    <cellStyle name="Normal 3 3 4 12 3" xfId="43961" xr:uid="{00000000-0005-0000-0000-00005F950000}"/>
    <cellStyle name="Normal 3 3 4 12 4" xfId="33947" xr:uid="{00000000-0005-0000-0000-000060950000}"/>
    <cellStyle name="Normal 3 3 4 13" xfId="10655" xr:uid="{00000000-0005-0000-0000-000061950000}"/>
    <cellStyle name="Normal 3 3 4 13 2" xfId="23266" xr:uid="{00000000-0005-0000-0000-000062950000}"/>
    <cellStyle name="Normal 3 3 4 13 2 2" xfId="58482" xr:uid="{00000000-0005-0000-0000-000063950000}"/>
    <cellStyle name="Normal 3 3 4 13 3" xfId="45885" xr:uid="{00000000-0005-0000-0000-000064950000}"/>
    <cellStyle name="Normal 3 3 4 13 4" xfId="35871" xr:uid="{00000000-0005-0000-0000-000065950000}"/>
    <cellStyle name="Normal 3 3 4 14" xfId="14881" xr:uid="{00000000-0005-0000-0000-000066950000}"/>
    <cellStyle name="Normal 3 3 4 14 2" xfId="50098" xr:uid="{00000000-0005-0000-0000-000067950000}"/>
    <cellStyle name="Normal 3 3 4 14 3" xfId="27487" xr:uid="{00000000-0005-0000-0000-000068950000}"/>
    <cellStyle name="Normal 3 3 4 15" xfId="12295" xr:uid="{00000000-0005-0000-0000-000069950000}"/>
    <cellStyle name="Normal 3 3 4 15 2" xfId="47513" xr:uid="{00000000-0005-0000-0000-00006A950000}"/>
    <cellStyle name="Normal 3 3 4 16" xfId="37500" xr:uid="{00000000-0005-0000-0000-00006B950000}"/>
    <cellStyle name="Normal 3 3 4 17" xfId="24902" xr:uid="{00000000-0005-0000-0000-00006C950000}"/>
    <cellStyle name="Normal 3 3 4 18" xfId="60115" xr:uid="{00000000-0005-0000-0000-00006D950000}"/>
    <cellStyle name="Normal 3 3 4 2" xfId="1298" xr:uid="{00000000-0005-0000-0000-00006E950000}"/>
    <cellStyle name="Normal 3 3 4 2 10" xfId="7012" xr:uid="{00000000-0005-0000-0000-00006F950000}"/>
    <cellStyle name="Normal 3 3 4 2 10 2" xfId="19638" xr:uid="{00000000-0005-0000-0000-000070950000}"/>
    <cellStyle name="Normal 3 3 4 2 10 2 2" xfId="54854" xr:uid="{00000000-0005-0000-0000-000071950000}"/>
    <cellStyle name="Normal 3 3 4 2 10 3" xfId="42257" xr:uid="{00000000-0005-0000-0000-000072950000}"/>
    <cellStyle name="Normal 3 3 4 2 10 4" xfId="32243" xr:uid="{00000000-0005-0000-0000-000073950000}"/>
    <cellStyle name="Normal 3 3 4 2 11" xfId="8793" xr:uid="{00000000-0005-0000-0000-000074950000}"/>
    <cellStyle name="Normal 3 3 4 2 11 2" xfId="21414" xr:uid="{00000000-0005-0000-0000-000075950000}"/>
    <cellStyle name="Normal 3 3 4 2 11 2 2" xfId="56630" xr:uid="{00000000-0005-0000-0000-000076950000}"/>
    <cellStyle name="Normal 3 3 4 2 11 3" xfId="44033" xr:uid="{00000000-0005-0000-0000-000077950000}"/>
    <cellStyle name="Normal 3 3 4 2 11 4" xfId="34019" xr:uid="{00000000-0005-0000-0000-000078950000}"/>
    <cellStyle name="Normal 3 3 4 2 12" xfId="10656" xr:uid="{00000000-0005-0000-0000-000079950000}"/>
    <cellStyle name="Normal 3 3 4 2 12 2" xfId="23267" xr:uid="{00000000-0005-0000-0000-00007A950000}"/>
    <cellStyle name="Normal 3 3 4 2 12 2 2" xfId="58483" xr:uid="{00000000-0005-0000-0000-00007B950000}"/>
    <cellStyle name="Normal 3 3 4 2 12 3" xfId="45886" xr:uid="{00000000-0005-0000-0000-00007C950000}"/>
    <cellStyle name="Normal 3 3 4 2 12 4" xfId="35872" xr:uid="{00000000-0005-0000-0000-00007D950000}"/>
    <cellStyle name="Normal 3 3 4 2 13" xfId="14953" xr:uid="{00000000-0005-0000-0000-00007E950000}"/>
    <cellStyle name="Normal 3 3 4 2 13 2" xfId="50170" xr:uid="{00000000-0005-0000-0000-00007F950000}"/>
    <cellStyle name="Normal 3 3 4 2 13 3" xfId="27559" xr:uid="{00000000-0005-0000-0000-000080950000}"/>
    <cellStyle name="Normal 3 3 4 2 14" xfId="12367" xr:uid="{00000000-0005-0000-0000-000081950000}"/>
    <cellStyle name="Normal 3 3 4 2 14 2" xfId="47585" xr:uid="{00000000-0005-0000-0000-000082950000}"/>
    <cellStyle name="Normal 3 3 4 2 15" xfId="37572" xr:uid="{00000000-0005-0000-0000-000083950000}"/>
    <cellStyle name="Normal 3 3 4 2 16" xfId="24974" xr:uid="{00000000-0005-0000-0000-000084950000}"/>
    <cellStyle name="Normal 3 3 4 2 17" xfId="60187" xr:uid="{00000000-0005-0000-0000-000085950000}"/>
    <cellStyle name="Normal 3 3 4 2 2" xfId="1299" xr:uid="{00000000-0005-0000-0000-000086950000}"/>
    <cellStyle name="Normal 3 3 4 2 2 10" xfId="10657" xr:uid="{00000000-0005-0000-0000-000087950000}"/>
    <cellStyle name="Normal 3 3 4 2 2 10 2" xfId="23268" xr:uid="{00000000-0005-0000-0000-000088950000}"/>
    <cellStyle name="Normal 3 3 4 2 2 10 2 2" xfId="58484" xr:uid="{00000000-0005-0000-0000-000089950000}"/>
    <cellStyle name="Normal 3 3 4 2 2 10 3" xfId="45887" xr:uid="{00000000-0005-0000-0000-00008A950000}"/>
    <cellStyle name="Normal 3 3 4 2 2 10 4" xfId="35873" xr:uid="{00000000-0005-0000-0000-00008B950000}"/>
    <cellStyle name="Normal 3 3 4 2 2 11" xfId="15108" xr:uid="{00000000-0005-0000-0000-00008C950000}"/>
    <cellStyle name="Normal 3 3 4 2 2 11 2" xfId="50324" xr:uid="{00000000-0005-0000-0000-00008D950000}"/>
    <cellStyle name="Normal 3 3 4 2 2 11 3" xfId="27713" xr:uid="{00000000-0005-0000-0000-00008E950000}"/>
    <cellStyle name="Normal 3 3 4 2 2 12" xfId="12521" xr:uid="{00000000-0005-0000-0000-00008F950000}"/>
    <cellStyle name="Normal 3 3 4 2 2 12 2" xfId="47739" xr:uid="{00000000-0005-0000-0000-000090950000}"/>
    <cellStyle name="Normal 3 3 4 2 2 13" xfId="37727" xr:uid="{00000000-0005-0000-0000-000091950000}"/>
    <cellStyle name="Normal 3 3 4 2 2 14" xfId="25128" xr:uid="{00000000-0005-0000-0000-000092950000}"/>
    <cellStyle name="Normal 3 3 4 2 2 15" xfId="60341" xr:uid="{00000000-0005-0000-0000-000093950000}"/>
    <cellStyle name="Normal 3 3 4 2 2 2" xfId="3244" xr:uid="{00000000-0005-0000-0000-000094950000}"/>
    <cellStyle name="Normal 3 3 4 2 2 2 10" xfId="25612" xr:uid="{00000000-0005-0000-0000-000095950000}"/>
    <cellStyle name="Normal 3 3 4 2 2 2 11" xfId="61147" xr:uid="{00000000-0005-0000-0000-000096950000}"/>
    <cellStyle name="Normal 3 3 4 2 2 2 2" xfId="5044" xr:uid="{00000000-0005-0000-0000-000097950000}"/>
    <cellStyle name="Normal 3 3 4 2 2 2 2 2" xfId="17690" xr:uid="{00000000-0005-0000-0000-000098950000}"/>
    <cellStyle name="Normal 3 3 4 2 2 2 2 2 2" xfId="52906" xr:uid="{00000000-0005-0000-0000-000099950000}"/>
    <cellStyle name="Normal 3 3 4 2 2 2 2 2 3" xfId="30295" xr:uid="{00000000-0005-0000-0000-00009A950000}"/>
    <cellStyle name="Normal 3 3 4 2 2 2 2 3" xfId="14136" xr:uid="{00000000-0005-0000-0000-00009B950000}"/>
    <cellStyle name="Normal 3 3 4 2 2 2 2 3 2" xfId="49354" xr:uid="{00000000-0005-0000-0000-00009C950000}"/>
    <cellStyle name="Normal 3 3 4 2 2 2 2 4" xfId="40309" xr:uid="{00000000-0005-0000-0000-00009D950000}"/>
    <cellStyle name="Normal 3 3 4 2 2 2 2 5" xfId="26743" xr:uid="{00000000-0005-0000-0000-00009E950000}"/>
    <cellStyle name="Normal 3 3 4 2 2 2 3" xfId="6514" xr:uid="{00000000-0005-0000-0000-00009F950000}"/>
    <cellStyle name="Normal 3 3 4 2 2 2 3 2" xfId="19144" xr:uid="{00000000-0005-0000-0000-0000A0950000}"/>
    <cellStyle name="Normal 3 3 4 2 2 2 3 2 2" xfId="54360" xr:uid="{00000000-0005-0000-0000-0000A1950000}"/>
    <cellStyle name="Normal 3 3 4 2 2 2 3 3" xfId="41763" xr:uid="{00000000-0005-0000-0000-0000A2950000}"/>
    <cellStyle name="Normal 3 3 4 2 2 2 3 4" xfId="31749" xr:uid="{00000000-0005-0000-0000-0000A3950000}"/>
    <cellStyle name="Normal 3 3 4 2 2 2 4" xfId="7973" xr:uid="{00000000-0005-0000-0000-0000A4950000}"/>
    <cellStyle name="Normal 3 3 4 2 2 2 4 2" xfId="20598" xr:uid="{00000000-0005-0000-0000-0000A5950000}"/>
    <cellStyle name="Normal 3 3 4 2 2 2 4 2 2" xfId="55814" xr:uid="{00000000-0005-0000-0000-0000A6950000}"/>
    <cellStyle name="Normal 3 3 4 2 2 2 4 3" xfId="43217" xr:uid="{00000000-0005-0000-0000-0000A7950000}"/>
    <cellStyle name="Normal 3 3 4 2 2 2 4 4" xfId="33203" xr:uid="{00000000-0005-0000-0000-0000A8950000}"/>
    <cellStyle name="Normal 3 3 4 2 2 2 5" xfId="9754" xr:uid="{00000000-0005-0000-0000-0000A9950000}"/>
    <cellStyle name="Normal 3 3 4 2 2 2 5 2" xfId="22374" xr:uid="{00000000-0005-0000-0000-0000AA950000}"/>
    <cellStyle name="Normal 3 3 4 2 2 2 5 2 2" xfId="57590" xr:uid="{00000000-0005-0000-0000-0000AB950000}"/>
    <cellStyle name="Normal 3 3 4 2 2 2 5 3" xfId="44993" xr:uid="{00000000-0005-0000-0000-0000AC950000}"/>
    <cellStyle name="Normal 3 3 4 2 2 2 5 4" xfId="34979" xr:uid="{00000000-0005-0000-0000-0000AD950000}"/>
    <cellStyle name="Normal 3 3 4 2 2 2 6" xfId="11547" xr:uid="{00000000-0005-0000-0000-0000AE950000}"/>
    <cellStyle name="Normal 3 3 4 2 2 2 6 2" xfId="24150" xr:uid="{00000000-0005-0000-0000-0000AF950000}"/>
    <cellStyle name="Normal 3 3 4 2 2 2 6 2 2" xfId="59366" xr:uid="{00000000-0005-0000-0000-0000B0950000}"/>
    <cellStyle name="Normal 3 3 4 2 2 2 6 3" xfId="46769" xr:uid="{00000000-0005-0000-0000-0000B1950000}"/>
    <cellStyle name="Normal 3 3 4 2 2 2 6 4" xfId="36755" xr:uid="{00000000-0005-0000-0000-0000B2950000}"/>
    <cellStyle name="Normal 3 3 4 2 2 2 7" xfId="15914" xr:uid="{00000000-0005-0000-0000-0000B3950000}"/>
    <cellStyle name="Normal 3 3 4 2 2 2 7 2" xfId="51130" xr:uid="{00000000-0005-0000-0000-0000B4950000}"/>
    <cellStyle name="Normal 3 3 4 2 2 2 7 3" xfId="28519" xr:uid="{00000000-0005-0000-0000-0000B5950000}"/>
    <cellStyle name="Normal 3 3 4 2 2 2 8" xfId="13005" xr:uid="{00000000-0005-0000-0000-0000B6950000}"/>
    <cellStyle name="Normal 3 3 4 2 2 2 8 2" xfId="48223" xr:uid="{00000000-0005-0000-0000-0000B7950000}"/>
    <cellStyle name="Normal 3 3 4 2 2 2 9" xfId="38533" xr:uid="{00000000-0005-0000-0000-0000B8950000}"/>
    <cellStyle name="Normal 3 3 4 2 2 3" xfId="3573" xr:uid="{00000000-0005-0000-0000-0000B9950000}"/>
    <cellStyle name="Normal 3 3 4 2 2 3 10" xfId="27068" xr:uid="{00000000-0005-0000-0000-0000BA950000}"/>
    <cellStyle name="Normal 3 3 4 2 2 3 11" xfId="61472" xr:uid="{00000000-0005-0000-0000-0000BB950000}"/>
    <cellStyle name="Normal 3 3 4 2 2 3 2" xfId="5369" xr:uid="{00000000-0005-0000-0000-0000BC950000}"/>
    <cellStyle name="Normal 3 3 4 2 2 3 2 2" xfId="18015" xr:uid="{00000000-0005-0000-0000-0000BD950000}"/>
    <cellStyle name="Normal 3 3 4 2 2 3 2 2 2" xfId="53231" xr:uid="{00000000-0005-0000-0000-0000BE950000}"/>
    <cellStyle name="Normal 3 3 4 2 2 3 2 3" xfId="40634" xr:uid="{00000000-0005-0000-0000-0000BF950000}"/>
    <cellStyle name="Normal 3 3 4 2 2 3 2 4" xfId="30620" xr:uid="{00000000-0005-0000-0000-0000C0950000}"/>
    <cellStyle name="Normal 3 3 4 2 2 3 3" xfId="6839" xr:uid="{00000000-0005-0000-0000-0000C1950000}"/>
    <cellStyle name="Normal 3 3 4 2 2 3 3 2" xfId="19469" xr:uid="{00000000-0005-0000-0000-0000C2950000}"/>
    <cellStyle name="Normal 3 3 4 2 2 3 3 2 2" xfId="54685" xr:uid="{00000000-0005-0000-0000-0000C3950000}"/>
    <cellStyle name="Normal 3 3 4 2 2 3 3 3" xfId="42088" xr:uid="{00000000-0005-0000-0000-0000C4950000}"/>
    <cellStyle name="Normal 3 3 4 2 2 3 3 4" xfId="32074" xr:uid="{00000000-0005-0000-0000-0000C5950000}"/>
    <cellStyle name="Normal 3 3 4 2 2 3 4" xfId="8298" xr:uid="{00000000-0005-0000-0000-0000C6950000}"/>
    <cellStyle name="Normal 3 3 4 2 2 3 4 2" xfId="20923" xr:uid="{00000000-0005-0000-0000-0000C7950000}"/>
    <cellStyle name="Normal 3 3 4 2 2 3 4 2 2" xfId="56139" xr:uid="{00000000-0005-0000-0000-0000C8950000}"/>
    <cellStyle name="Normal 3 3 4 2 2 3 4 3" xfId="43542" xr:uid="{00000000-0005-0000-0000-0000C9950000}"/>
    <cellStyle name="Normal 3 3 4 2 2 3 4 4" xfId="33528" xr:uid="{00000000-0005-0000-0000-0000CA950000}"/>
    <cellStyle name="Normal 3 3 4 2 2 3 5" xfId="10079" xr:uid="{00000000-0005-0000-0000-0000CB950000}"/>
    <cellStyle name="Normal 3 3 4 2 2 3 5 2" xfId="22699" xr:uid="{00000000-0005-0000-0000-0000CC950000}"/>
    <cellStyle name="Normal 3 3 4 2 2 3 5 2 2" xfId="57915" xr:uid="{00000000-0005-0000-0000-0000CD950000}"/>
    <cellStyle name="Normal 3 3 4 2 2 3 5 3" xfId="45318" xr:uid="{00000000-0005-0000-0000-0000CE950000}"/>
    <cellStyle name="Normal 3 3 4 2 2 3 5 4" xfId="35304" xr:uid="{00000000-0005-0000-0000-0000CF950000}"/>
    <cellStyle name="Normal 3 3 4 2 2 3 6" xfId="11872" xr:uid="{00000000-0005-0000-0000-0000D0950000}"/>
    <cellStyle name="Normal 3 3 4 2 2 3 6 2" xfId="24475" xr:uid="{00000000-0005-0000-0000-0000D1950000}"/>
    <cellStyle name="Normal 3 3 4 2 2 3 6 2 2" xfId="59691" xr:uid="{00000000-0005-0000-0000-0000D2950000}"/>
    <cellStyle name="Normal 3 3 4 2 2 3 6 3" xfId="47094" xr:uid="{00000000-0005-0000-0000-0000D3950000}"/>
    <cellStyle name="Normal 3 3 4 2 2 3 6 4" xfId="37080" xr:uid="{00000000-0005-0000-0000-0000D4950000}"/>
    <cellStyle name="Normal 3 3 4 2 2 3 7" xfId="16239" xr:uid="{00000000-0005-0000-0000-0000D5950000}"/>
    <cellStyle name="Normal 3 3 4 2 2 3 7 2" xfId="51455" xr:uid="{00000000-0005-0000-0000-0000D6950000}"/>
    <cellStyle name="Normal 3 3 4 2 2 3 7 3" xfId="28844" xr:uid="{00000000-0005-0000-0000-0000D7950000}"/>
    <cellStyle name="Normal 3 3 4 2 2 3 8" xfId="14461" xr:uid="{00000000-0005-0000-0000-0000D8950000}"/>
    <cellStyle name="Normal 3 3 4 2 2 3 8 2" xfId="49679" xr:uid="{00000000-0005-0000-0000-0000D9950000}"/>
    <cellStyle name="Normal 3 3 4 2 2 3 9" xfId="38858" xr:uid="{00000000-0005-0000-0000-0000DA950000}"/>
    <cellStyle name="Normal 3 3 4 2 2 4" xfId="2735" xr:uid="{00000000-0005-0000-0000-0000DB950000}"/>
    <cellStyle name="Normal 3 3 4 2 2 4 10" xfId="26259" xr:uid="{00000000-0005-0000-0000-0000DC950000}"/>
    <cellStyle name="Normal 3 3 4 2 2 4 11" xfId="60663" xr:uid="{00000000-0005-0000-0000-0000DD950000}"/>
    <cellStyle name="Normal 3 3 4 2 2 4 2" xfId="4560" xr:uid="{00000000-0005-0000-0000-0000DE950000}"/>
    <cellStyle name="Normal 3 3 4 2 2 4 2 2" xfId="17206" xr:uid="{00000000-0005-0000-0000-0000DF950000}"/>
    <cellStyle name="Normal 3 3 4 2 2 4 2 2 2" xfId="52422" xr:uid="{00000000-0005-0000-0000-0000E0950000}"/>
    <cellStyle name="Normal 3 3 4 2 2 4 2 3" xfId="39825" xr:uid="{00000000-0005-0000-0000-0000E1950000}"/>
    <cellStyle name="Normal 3 3 4 2 2 4 2 4" xfId="29811" xr:uid="{00000000-0005-0000-0000-0000E2950000}"/>
    <cellStyle name="Normal 3 3 4 2 2 4 3" xfId="6030" xr:uid="{00000000-0005-0000-0000-0000E3950000}"/>
    <cellStyle name="Normal 3 3 4 2 2 4 3 2" xfId="18660" xr:uid="{00000000-0005-0000-0000-0000E4950000}"/>
    <cellStyle name="Normal 3 3 4 2 2 4 3 2 2" xfId="53876" xr:uid="{00000000-0005-0000-0000-0000E5950000}"/>
    <cellStyle name="Normal 3 3 4 2 2 4 3 3" xfId="41279" xr:uid="{00000000-0005-0000-0000-0000E6950000}"/>
    <cellStyle name="Normal 3 3 4 2 2 4 3 4" xfId="31265" xr:uid="{00000000-0005-0000-0000-0000E7950000}"/>
    <cellStyle name="Normal 3 3 4 2 2 4 4" xfId="7489" xr:uid="{00000000-0005-0000-0000-0000E8950000}"/>
    <cellStyle name="Normal 3 3 4 2 2 4 4 2" xfId="20114" xr:uid="{00000000-0005-0000-0000-0000E9950000}"/>
    <cellStyle name="Normal 3 3 4 2 2 4 4 2 2" xfId="55330" xr:uid="{00000000-0005-0000-0000-0000EA950000}"/>
    <cellStyle name="Normal 3 3 4 2 2 4 4 3" xfId="42733" xr:uid="{00000000-0005-0000-0000-0000EB950000}"/>
    <cellStyle name="Normal 3 3 4 2 2 4 4 4" xfId="32719" xr:uid="{00000000-0005-0000-0000-0000EC950000}"/>
    <cellStyle name="Normal 3 3 4 2 2 4 5" xfId="9270" xr:uid="{00000000-0005-0000-0000-0000ED950000}"/>
    <cellStyle name="Normal 3 3 4 2 2 4 5 2" xfId="21890" xr:uid="{00000000-0005-0000-0000-0000EE950000}"/>
    <cellStyle name="Normal 3 3 4 2 2 4 5 2 2" xfId="57106" xr:uid="{00000000-0005-0000-0000-0000EF950000}"/>
    <cellStyle name="Normal 3 3 4 2 2 4 5 3" xfId="44509" xr:uid="{00000000-0005-0000-0000-0000F0950000}"/>
    <cellStyle name="Normal 3 3 4 2 2 4 5 4" xfId="34495" xr:uid="{00000000-0005-0000-0000-0000F1950000}"/>
    <cellStyle name="Normal 3 3 4 2 2 4 6" xfId="11063" xr:uid="{00000000-0005-0000-0000-0000F2950000}"/>
    <cellStyle name="Normal 3 3 4 2 2 4 6 2" xfId="23666" xr:uid="{00000000-0005-0000-0000-0000F3950000}"/>
    <cellStyle name="Normal 3 3 4 2 2 4 6 2 2" xfId="58882" xr:uid="{00000000-0005-0000-0000-0000F4950000}"/>
    <cellStyle name="Normal 3 3 4 2 2 4 6 3" xfId="46285" xr:uid="{00000000-0005-0000-0000-0000F5950000}"/>
    <cellStyle name="Normal 3 3 4 2 2 4 6 4" xfId="36271" xr:uid="{00000000-0005-0000-0000-0000F6950000}"/>
    <cellStyle name="Normal 3 3 4 2 2 4 7" xfId="15430" xr:uid="{00000000-0005-0000-0000-0000F7950000}"/>
    <cellStyle name="Normal 3 3 4 2 2 4 7 2" xfId="50646" xr:uid="{00000000-0005-0000-0000-0000F8950000}"/>
    <cellStyle name="Normal 3 3 4 2 2 4 7 3" xfId="28035" xr:uid="{00000000-0005-0000-0000-0000F9950000}"/>
    <cellStyle name="Normal 3 3 4 2 2 4 8" xfId="13652" xr:uid="{00000000-0005-0000-0000-0000FA950000}"/>
    <cellStyle name="Normal 3 3 4 2 2 4 8 2" xfId="48870" xr:uid="{00000000-0005-0000-0000-0000FB950000}"/>
    <cellStyle name="Normal 3 3 4 2 2 4 9" xfId="38049" xr:uid="{00000000-0005-0000-0000-0000FC950000}"/>
    <cellStyle name="Normal 3 3 4 2 2 5" xfId="3898" xr:uid="{00000000-0005-0000-0000-0000FD950000}"/>
    <cellStyle name="Normal 3 3 4 2 2 5 2" xfId="8621" xr:uid="{00000000-0005-0000-0000-0000FE950000}"/>
    <cellStyle name="Normal 3 3 4 2 2 5 2 2" xfId="21246" xr:uid="{00000000-0005-0000-0000-0000FF950000}"/>
    <cellStyle name="Normal 3 3 4 2 2 5 2 2 2" xfId="56462" xr:uid="{00000000-0005-0000-0000-000000960000}"/>
    <cellStyle name="Normal 3 3 4 2 2 5 2 3" xfId="43865" xr:uid="{00000000-0005-0000-0000-000001960000}"/>
    <cellStyle name="Normal 3 3 4 2 2 5 2 4" xfId="33851" xr:uid="{00000000-0005-0000-0000-000002960000}"/>
    <cellStyle name="Normal 3 3 4 2 2 5 3" xfId="10402" xr:uid="{00000000-0005-0000-0000-000003960000}"/>
    <cellStyle name="Normal 3 3 4 2 2 5 3 2" xfId="23022" xr:uid="{00000000-0005-0000-0000-000004960000}"/>
    <cellStyle name="Normal 3 3 4 2 2 5 3 2 2" xfId="58238" xr:uid="{00000000-0005-0000-0000-000005960000}"/>
    <cellStyle name="Normal 3 3 4 2 2 5 3 3" xfId="45641" xr:uid="{00000000-0005-0000-0000-000006960000}"/>
    <cellStyle name="Normal 3 3 4 2 2 5 3 4" xfId="35627" xr:uid="{00000000-0005-0000-0000-000007960000}"/>
    <cellStyle name="Normal 3 3 4 2 2 5 4" xfId="12197" xr:uid="{00000000-0005-0000-0000-000008960000}"/>
    <cellStyle name="Normal 3 3 4 2 2 5 4 2" xfId="24798" xr:uid="{00000000-0005-0000-0000-000009960000}"/>
    <cellStyle name="Normal 3 3 4 2 2 5 4 2 2" xfId="60014" xr:uid="{00000000-0005-0000-0000-00000A960000}"/>
    <cellStyle name="Normal 3 3 4 2 2 5 4 3" xfId="47417" xr:uid="{00000000-0005-0000-0000-00000B960000}"/>
    <cellStyle name="Normal 3 3 4 2 2 5 4 4" xfId="37403" xr:uid="{00000000-0005-0000-0000-00000C960000}"/>
    <cellStyle name="Normal 3 3 4 2 2 5 5" xfId="16562" xr:uid="{00000000-0005-0000-0000-00000D960000}"/>
    <cellStyle name="Normal 3 3 4 2 2 5 5 2" xfId="51778" xr:uid="{00000000-0005-0000-0000-00000E960000}"/>
    <cellStyle name="Normal 3 3 4 2 2 5 5 3" xfId="29167" xr:uid="{00000000-0005-0000-0000-00000F960000}"/>
    <cellStyle name="Normal 3 3 4 2 2 5 6" xfId="14784" xr:uid="{00000000-0005-0000-0000-000010960000}"/>
    <cellStyle name="Normal 3 3 4 2 2 5 6 2" xfId="50002" xr:uid="{00000000-0005-0000-0000-000011960000}"/>
    <cellStyle name="Normal 3 3 4 2 2 5 7" xfId="39181" xr:uid="{00000000-0005-0000-0000-000012960000}"/>
    <cellStyle name="Normal 3 3 4 2 2 5 8" xfId="27391" xr:uid="{00000000-0005-0000-0000-000013960000}"/>
    <cellStyle name="Normal 3 3 4 2 2 6" xfId="4238" xr:uid="{00000000-0005-0000-0000-000014960000}"/>
    <cellStyle name="Normal 3 3 4 2 2 6 2" xfId="16884" xr:uid="{00000000-0005-0000-0000-000015960000}"/>
    <cellStyle name="Normal 3 3 4 2 2 6 2 2" xfId="52100" xr:uid="{00000000-0005-0000-0000-000016960000}"/>
    <cellStyle name="Normal 3 3 4 2 2 6 2 3" xfId="29489" xr:uid="{00000000-0005-0000-0000-000017960000}"/>
    <cellStyle name="Normal 3 3 4 2 2 6 3" xfId="13330" xr:uid="{00000000-0005-0000-0000-000018960000}"/>
    <cellStyle name="Normal 3 3 4 2 2 6 3 2" xfId="48548" xr:uid="{00000000-0005-0000-0000-000019960000}"/>
    <cellStyle name="Normal 3 3 4 2 2 6 4" xfId="39503" xr:uid="{00000000-0005-0000-0000-00001A960000}"/>
    <cellStyle name="Normal 3 3 4 2 2 6 5" xfId="25937" xr:uid="{00000000-0005-0000-0000-00001B960000}"/>
    <cellStyle name="Normal 3 3 4 2 2 7" xfId="5708" xr:uid="{00000000-0005-0000-0000-00001C960000}"/>
    <cellStyle name="Normal 3 3 4 2 2 7 2" xfId="18338" xr:uid="{00000000-0005-0000-0000-00001D960000}"/>
    <cellStyle name="Normal 3 3 4 2 2 7 2 2" xfId="53554" xr:uid="{00000000-0005-0000-0000-00001E960000}"/>
    <cellStyle name="Normal 3 3 4 2 2 7 3" xfId="40957" xr:uid="{00000000-0005-0000-0000-00001F960000}"/>
    <cellStyle name="Normal 3 3 4 2 2 7 4" xfId="30943" xr:uid="{00000000-0005-0000-0000-000020960000}"/>
    <cellStyle name="Normal 3 3 4 2 2 8" xfId="7167" xr:uid="{00000000-0005-0000-0000-000021960000}"/>
    <cellStyle name="Normal 3 3 4 2 2 8 2" xfId="19792" xr:uid="{00000000-0005-0000-0000-000022960000}"/>
    <cellStyle name="Normal 3 3 4 2 2 8 2 2" xfId="55008" xr:uid="{00000000-0005-0000-0000-000023960000}"/>
    <cellStyle name="Normal 3 3 4 2 2 8 3" xfId="42411" xr:uid="{00000000-0005-0000-0000-000024960000}"/>
    <cellStyle name="Normal 3 3 4 2 2 8 4" xfId="32397" xr:uid="{00000000-0005-0000-0000-000025960000}"/>
    <cellStyle name="Normal 3 3 4 2 2 9" xfId="8948" xr:uid="{00000000-0005-0000-0000-000026960000}"/>
    <cellStyle name="Normal 3 3 4 2 2 9 2" xfId="21568" xr:uid="{00000000-0005-0000-0000-000027960000}"/>
    <cellStyle name="Normal 3 3 4 2 2 9 2 2" xfId="56784" xr:uid="{00000000-0005-0000-0000-000028960000}"/>
    <cellStyle name="Normal 3 3 4 2 2 9 3" xfId="44187" xr:uid="{00000000-0005-0000-0000-000029960000}"/>
    <cellStyle name="Normal 3 3 4 2 2 9 4" xfId="34173" xr:uid="{00000000-0005-0000-0000-00002A960000}"/>
    <cellStyle name="Normal 3 3 4 2 3" xfId="3084" xr:uid="{00000000-0005-0000-0000-00002B960000}"/>
    <cellStyle name="Normal 3 3 4 2 3 10" xfId="25455" xr:uid="{00000000-0005-0000-0000-00002C960000}"/>
    <cellStyle name="Normal 3 3 4 2 3 11" xfId="60990" xr:uid="{00000000-0005-0000-0000-00002D960000}"/>
    <cellStyle name="Normal 3 3 4 2 3 2" xfId="4887" xr:uid="{00000000-0005-0000-0000-00002E960000}"/>
    <cellStyle name="Normal 3 3 4 2 3 2 2" xfId="17533" xr:uid="{00000000-0005-0000-0000-00002F960000}"/>
    <cellStyle name="Normal 3 3 4 2 3 2 2 2" xfId="52749" xr:uid="{00000000-0005-0000-0000-000030960000}"/>
    <cellStyle name="Normal 3 3 4 2 3 2 2 3" xfId="30138" xr:uid="{00000000-0005-0000-0000-000031960000}"/>
    <cellStyle name="Normal 3 3 4 2 3 2 3" xfId="13979" xr:uid="{00000000-0005-0000-0000-000032960000}"/>
    <cellStyle name="Normal 3 3 4 2 3 2 3 2" xfId="49197" xr:uid="{00000000-0005-0000-0000-000033960000}"/>
    <cellStyle name="Normal 3 3 4 2 3 2 4" xfId="40152" xr:uid="{00000000-0005-0000-0000-000034960000}"/>
    <cellStyle name="Normal 3 3 4 2 3 2 5" xfId="26586" xr:uid="{00000000-0005-0000-0000-000035960000}"/>
    <cellStyle name="Normal 3 3 4 2 3 3" xfId="6357" xr:uid="{00000000-0005-0000-0000-000036960000}"/>
    <cellStyle name="Normal 3 3 4 2 3 3 2" xfId="18987" xr:uid="{00000000-0005-0000-0000-000037960000}"/>
    <cellStyle name="Normal 3 3 4 2 3 3 2 2" xfId="54203" xr:uid="{00000000-0005-0000-0000-000038960000}"/>
    <cellStyle name="Normal 3 3 4 2 3 3 3" xfId="41606" xr:uid="{00000000-0005-0000-0000-000039960000}"/>
    <cellStyle name="Normal 3 3 4 2 3 3 4" xfId="31592" xr:uid="{00000000-0005-0000-0000-00003A960000}"/>
    <cellStyle name="Normal 3 3 4 2 3 4" xfId="7816" xr:uid="{00000000-0005-0000-0000-00003B960000}"/>
    <cellStyle name="Normal 3 3 4 2 3 4 2" xfId="20441" xr:uid="{00000000-0005-0000-0000-00003C960000}"/>
    <cellStyle name="Normal 3 3 4 2 3 4 2 2" xfId="55657" xr:uid="{00000000-0005-0000-0000-00003D960000}"/>
    <cellStyle name="Normal 3 3 4 2 3 4 3" xfId="43060" xr:uid="{00000000-0005-0000-0000-00003E960000}"/>
    <cellStyle name="Normal 3 3 4 2 3 4 4" xfId="33046" xr:uid="{00000000-0005-0000-0000-00003F960000}"/>
    <cellStyle name="Normal 3 3 4 2 3 5" xfId="9597" xr:uid="{00000000-0005-0000-0000-000040960000}"/>
    <cellStyle name="Normal 3 3 4 2 3 5 2" xfId="22217" xr:uid="{00000000-0005-0000-0000-000041960000}"/>
    <cellStyle name="Normal 3 3 4 2 3 5 2 2" xfId="57433" xr:uid="{00000000-0005-0000-0000-000042960000}"/>
    <cellStyle name="Normal 3 3 4 2 3 5 3" xfId="44836" xr:uid="{00000000-0005-0000-0000-000043960000}"/>
    <cellStyle name="Normal 3 3 4 2 3 5 4" xfId="34822" xr:uid="{00000000-0005-0000-0000-000044960000}"/>
    <cellStyle name="Normal 3 3 4 2 3 6" xfId="11390" xr:uid="{00000000-0005-0000-0000-000045960000}"/>
    <cellStyle name="Normal 3 3 4 2 3 6 2" xfId="23993" xr:uid="{00000000-0005-0000-0000-000046960000}"/>
    <cellStyle name="Normal 3 3 4 2 3 6 2 2" xfId="59209" xr:uid="{00000000-0005-0000-0000-000047960000}"/>
    <cellStyle name="Normal 3 3 4 2 3 6 3" xfId="46612" xr:uid="{00000000-0005-0000-0000-000048960000}"/>
    <cellStyle name="Normal 3 3 4 2 3 6 4" xfId="36598" xr:uid="{00000000-0005-0000-0000-000049960000}"/>
    <cellStyle name="Normal 3 3 4 2 3 7" xfId="15757" xr:uid="{00000000-0005-0000-0000-00004A960000}"/>
    <cellStyle name="Normal 3 3 4 2 3 7 2" xfId="50973" xr:uid="{00000000-0005-0000-0000-00004B960000}"/>
    <cellStyle name="Normal 3 3 4 2 3 7 3" xfId="28362" xr:uid="{00000000-0005-0000-0000-00004C960000}"/>
    <cellStyle name="Normal 3 3 4 2 3 8" xfId="12848" xr:uid="{00000000-0005-0000-0000-00004D960000}"/>
    <cellStyle name="Normal 3 3 4 2 3 8 2" xfId="48066" xr:uid="{00000000-0005-0000-0000-00004E960000}"/>
    <cellStyle name="Normal 3 3 4 2 3 9" xfId="38376" xr:uid="{00000000-0005-0000-0000-00004F960000}"/>
    <cellStyle name="Normal 3 3 4 2 4" xfId="2911" xr:uid="{00000000-0005-0000-0000-000050960000}"/>
    <cellStyle name="Normal 3 3 4 2 4 10" xfId="25296" xr:uid="{00000000-0005-0000-0000-000051960000}"/>
    <cellStyle name="Normal 3 3 4 2 4 11" xfId="60831" xr:uid="{00000000-0005-0000-0000-000052960000}"/>
    <cellStyle name="Normal 3 3 4 2 4 2" xfId="4728" xr:uid="{00000000-0005-0000-0000-000053960000}"/>
    <cellStyle name="Normal 3 3 4 2 4 2 2" xfId="17374" xr:uid="{00000000-0005-0000-0000-000054960000}"/>
    <cellStyle name="Normal 3 3 4 2 4 2 2 2" xfId="52590" xr:uid="{00000000-0005-0000-0000-000055960000}"/>
    <cellStyle name="Normal 3 3 4 2 4 2 2 3" xfId="29979" xr:uid="{00000000-0005-0000-0000-000056960000}"/>
    <cellStyle name="Normal 3 3 4 2 4 2 3" xfId="13820" xr:uid="{00000000-0005-0000-0000-000057960000}"/>
    <cellStyle name="Normal 3 3 4 2 4 2 3 2" xfId="49038" xr:uid="{00000000-0005-0000-0000-000058960000}"/>
    <cellStyle name="Normal 3 3 4 2 4 2 4" xfId="39993" xr:uid="{00000000-0005-0000-0000-000059960000}"/>
    <cellStyle name="Normal 3 3 4 2 4 2 5" xfId="26427" xr:uid="{00000000-0005-0000-0000-00005A960000}"/>
    <cellStyle name="Normal 3 3 4 2 4 3" xfId="6198" xr:uid="{00000000-0005-0000-0000-00005B960000}"/>
    <cellStyle name="Normal 3 3 4 2 4 3 2" xfId="18828" xr:uid="{00000000-0005-0000-0000-00005C960000}"/>
    <cellStyle name="Normal 3 3 4 2 4 3 2 2" xfId="54044" xr:uid="{00000000-0005-0000-0000-00005D960000}"/>
    <cellStyle name="Normal 3 3 4 2 4 3 3" xfId="41447" xr:uid="{00000000-0005-0000-0000-00005E960000}"/>
    <cellStyle name="Normal 3 3 4 2 4 3 4" xfId="31433" xr:uid="{00000000-0005-0000-0000-00005F960000}"/>
    <cellStyle name="Normal 3 3 4 2 4 4" xfId="7657" xr:uid="{00000000-0005-0000-0000-000060960000}"/>
    <cellStyle name="Normal 3 3 4 2 4 4 2" xfId="20282" xr:uid="{00000000-0005-0000-0000-000061960000}"/>
    <cellStyle name="Normal 3 3 4 2 4 4 2 2" xfId="55498" xr:uid="{00000000-0005-0000-0000-000062960000}"/>
    <cellStyle name="Normal 3 3 4 2 4 4 3" xfId="42901" xr:uid="{00000000-0005-0000-0000-000063960000}"/>
    <cellStyle name="Normal 3 3 4 2 4 4 4" xfId="32887" xr:uid="{00000000-0005-0000-0000-000064960000}"/>
    <cellStyle name="Normal 3 3 4 2 4 5" xfId="9438" xr:uid="{00000000-0005-0000-0000-000065960000}"/>
    <cellStyle name="Normal 3 3 4 2 4 5 2" xfId="22058" xr:uid="{00000000-0005-0000-0000-000066960000}"/>
    <cellStyle name="Normal 3 3 4 2 4 5 2 2" xfId="57274" xr:uid="{00000000-0005-0000-0000-000067960000}"/>
    <cellStyle name="Normal 3 3 4 2 4 5 3" xfId="44677" xr:uid="{00000000-0005-0000-0000-000068960000}"/>
    <cellStyle name="Normal 3 3 4 2 4 5 4" xfId="34663" xr:uid="{00000000-0005-0000-0000-000069960000}"/>
    <cellStyle name="Normal 3 3 4 2 4 6" xfId="11231" xr:uid="{00000000-0005-0000-0000-00006A960000}"/>
    <cellStyle name="Normal 3 3 4 2 4 6 2" xfId="23834" xr:uid="{00000000-0005-0000-0000-00006B960000}"/>
    <cellStyle name="Normal 3 3 4 2 4 6 2 2" xfId="59050" xr:uid="{00000000-0005-0000-0000-00006C960000}"/>
    <cellStyle name="Normal 3 3 4 2 4 6 3" xfId="46453" xr:uid="{00000000-0005-0000-0000-00006D960000}"/>
    <cellStyle name="Normal 3 3 4 2 4 6 4" xfId="36439" xr:uid="{00000000-0005-0000-0000-00006E960000}"/>
    <cellStyle name="Normal 3 3 4 2 4 7" xfId="15598" xr:uid="{00000000-0005-0000-0000-00006F960000}"/>
    <cellStyle name="Normal 3 3 4 2 4 7 2" xfId="50814" xr:uid="{00000000-0005-0000-0000-000070960000}"/>
    <cellStyle name="Normal 3 3 4 2 4 7 3" xfId="28203" xr:uid="{00000000-0005-0000-0000-000071960000}"/>
    <cellStyle name="Normal 3 3 4 2 4 8" xfId="12689" xr:uid="{00000000-0005-0000-0000-000072960000}"/>
    <cellStyle name="Normal 3 3 4 2 4 8 2" xfId="47907" xr:uid="{00000000-0005-0000-0000-000073960000}"/>
    <cellStyle name="Normal 3 3 4 2 4 9" xfId="38217" xr:uid="{00000000-0005-0000-0000-000074960000}"/>
    <cellStyle name="Normal 3 3 4 2 5" xfId="3419" xr:uid="{00000000-0005-0000-0000-000075960000}"/>
    <cellStyle name="Normal 3 3 4 2 5 10" xfId="26914" xr:uid="{00000000-0005-0000-0000-000076960000}"/>
    <cellStyle name="Normal 3 3 4 2 5 11" xfId="61318" xr:uid="{00000000-0005-0000-0000-000077960000}"/>
    <cellStyle name="Normal 3 3 4 2 5 2" xfId="5215" xr:uid="{00000000-0005-0000-0000-000078960000}"/>
    <cellStyle name="Normal 3 3 4 2 5 2 2" xfId="17861" xr:uid="{00000000-0005-0000-0000-000079960000}"/>
    <cellStyle name="Normal 3 3 4 2 5 2 2 2" xfId="53077" xr:uid="{00000000-0005-0000-0000-00007A960000}"/>
    <cellStyle name="Normal 3 3 4 2 5 2 3" xfId="40480" xr:uid="{00000000-0005-0000-0000-00007B960000}"/>
    <cellStyle name="Normal 3 3 4 2 5 2 4" xfId="30466" xr:uid="{00000000-0005-0000-0000-00007C960000}"/>
    <cellStyle name="Normal 3 3 4 2 5 3" xfId="6685" xr:uid="{00000000-0005-0000-0000-00007D960000}"/>
    <cellStyle name="Normal 3 3 4 2 5 3 2" xfId="19315" xr:uid="{00000000-0005-0000-0000-00007E960000}"/>
    <cellStyle name="Normal 3 3 4 2 5 3 2 2" xfId="54531" xr:uid="{00000000-0005-0000-0000-00007F960000}"/>
    <cellStyle name="Normal 3 3 4 2 5 3 3" xfId="41934" xr:uid="{00000000-0005-0000-0000-000080960000}"/>
    <cellStyle name="Normal 3 3 4 2 5 3 4" xfId="31920" xr:uid="{00000000-0005-0000-0000-000081960000}"/>
    <cellStyle name="Normal 3 3 4 2 5 4" xfId="8144" xr:uid="{00000000-0005-0000-0000-000082960000}"/>
    <cellStyle name="Normal 3 3 4 2 5 4 2" xfId="20769" xr:uid="{00000000-0005-0000-0000-000083960000}"/>
    <cellStyle name="Normal 3 3 4 2 5 4 2 2" xfId="55985" xr:uid="{00000000-0005-0000-0000-000084960000}"/>
    <cellStyle name="Normal 3 3 4 2 5 4 3" xfId="43388" xr:uid="{00000000-0005-0000-0000-000085960000}"/>
    <cellStyle name="Normal 3 3 4 2 5 4 4" xfId="33374" xr:uid="{00000000-0005-0000-0000-000086960000}"/>
    <cellStyle name="Normal 3 3 4 2 5 5" xfId="9925" xr:uid="{00000000-0005-0000-0000-000087960000}"/>
    <cellStyle name="Normal 3 3 4 2 5 5 2" xfId="22545" xr:uid="{00000000-0005-0000-0000-000088960000}"/>
    <cellStyle name="Normal 3 3 4 2 5 5 2 2" xfId="57761" xr:uid="{00000000-0005-0000-0000-000089960000}"/>
    <cellStyle name="Normal 3 3 4 2 5 5 3" xfId="45164" xr:uid="{00000000-0005-0000-0000-00008A960000}"/>
    <cellStyle name="Normal 3 3 4 2 5 5 4" xfId="35150" xr:uid="{00000000-0005-0000-0000-00008B960000}"/>
    <cellStyle name="Normal 3 3 4 2 5 6" xfId="11718" xr:uid="{00000000-0005-0000-0000-00008C960000}"/>
    <cellStyle name="Normal 3 3 4 2 5 6 2" xfId="24321" xr:uid="{00000000-0005-0000-0000-00008D960000}"/>
    <cellStyle name="Normal 3 3 4 2 5 6 2 2" xfId="59537" xr:uid="{00000000-0005-0000-0000-00008E960000}"/>
    <cellStyle name="Normal 3 3 4 2 5 6 3" xfId="46940" xr:uid="{00000000-0005-0000-0000-00008F960000}"/>
    <cellStyle name="Normal 3 3 4 2 5 6 4" xfId="36926" xr:uid="{00000000-0005-0000-0000-000090960000}"/>
    <cellStyle name="Normal 3 3 4 2 5 7" xfId="16085" xr:uid="{00000000-0005-0000-0000-000091960000}"/>
    <cellStyle name="Normal 3 3 4 2 5 7 2" xfId="51301" xr:uid="{00000000-0005-0000-0000-000092960000}"/>
    <cellStyle name="Normal 3 3 4 2 5 7 3" xfId="28690" xr:uid="{00000000-0005-0000-0000-000093960000}"/>
    <cellStyle name="Normal 3 3 4 2 5 8" xfId="14307" xr:uid="{00000000-0005-0000-0000-000094960000}"/>
    <cellStyle name="Normal 3 3 4 2 5 8 2" xfId="49525" xr:uid="{00000000-0005-0000-0000-000095960000}"/>
    <cellStyle name="Normal 3 3 4 2 5 9" xfId="38704" xr:uid="{00000000-0005-0000-0000-000096960000}"/>
    <cellStyle name="Normal 3 3 4 2 6" xfId="2580" xr:uid="{00000000-0005-0000-0000-000097960000}"/>
    <cellStyle name="Normal 3 3 4 2 6 10" xfId="26105" xr:uid="{00000000-0005-0000-0000-000098960000}"/>
    <cellStyle name="Normal 3 3 4 2 6 11" xfId="60509" xr:uid="{00000000-0005-0000-0000-000099960000}"/>
    <cellStyle name="Normal 3 3 4 2 6 2" xfId="4406" xr:uid="{00000000-0005-0000-0000-00009A960000}"/>
    <cellStyle name="Normal 3 3 4 2 6 2 2" xfId="17052" xr:uid="{00000000-0005-0000-0000-00009B960000}"/>
    <cellStyle name="Normal 3 3 4 2 6 2 2 2" xfId="52268" xr:uid="{00000000-0005-0000-0000-00009C960000}"/>
    <cellStyle name="Normal 3 3 4 2 6 2 3" xfId="39671" xr:uid="{00000000-0005-0000-0000-00009D960000}"/>
    <cellStyle name="Normal 3 3 4 2 6 2 4" xfId="29657" xr:uid="{00000000-0005-0000-0000-00009E960000}"/>
    <cellStyle name="Normal 3 3 4 2 6 3" xfId="5876" xr:uid="{00000000-0005-0000-0000-00009F960000}"/>
    <cellStyle name="Normal 3 3 4 2 6 3 2" xfId="18506" xr:uid="{00000000-0005-0000-0000-0000A0960000}"/>
    <cellStyle name="Normal 3 3 4 2 6 3 2 2" xfId="53722" xr:uid="{00000000-0005-0000-0000-0000A1960000}"/>
    <cellStyle name="Normal 3 3 4 2 6 3 3" xfId="41125" xr:uid="{00000000-0005-0000-0000-0000A2960000}"/>
    <cellStyle name="Normal 3 3 4 2 6 3 4" xfId="31111" xr:uid="{00000000-0005-0000-0000-0000A3960000}"/>
    <cellStyle name="Normal 3 3 4 2 6 4" xfId="7335" xr:uid="{00000000-0005-0000-0000-0000A4960000}"/>
    <cellStyle name="Normal 3 3 4 2 6 4 2" xfId="19960" xr:uid="{00000000-0005-0000-0000-0000A5960000}"/>
    <cellStyle name="Normal 3 3 4 2 6 4 2 2" xfId="55176" xr:uid="{00000000-0005-0000-0000-0000A6960000}"/>
    <cellStyle name="Normal 3 3 4 2 6 4 3" xfId="42579" xr:uid="{00000000-0005-0000-0000-0000A7960000}"/>
    <cellStyle name="Normal 3 3 4 2 6 4 4" xfId="32565" xr:uid="{00000000-0005-0000-0000-0000A8960000}"/>
    <cellStyle name="Normal 3 3 4 2 6 5" xfId="9116" xr:uid="{00000000-0005-0000-0000-0000A9960000}"/>
    <cellStyle name="Normal 3 3 4 2 6 5 2" xfId="21736" xr:uid="{00000000-0005-0000-0000-0000AA960000}"/>
    <cellStyle name="Normal 3 3 4 2 6 5 2 2" xfId="56952" xr:uid="{00000000-0005-0000-0000-0000AB960000}"/>
    <cellStyle name="Normal 3 3 4 2 6 5 3" xfId="44355" xr:uid="{00000000-0005-0000-0000-0000AC960000}"/>
    <cellStyle name="Normal 3 3 4 2 6 5 4" xfId="34341" xr:uid="{00000000-0005-0000-0000-0000AD960000}"/>
    <cellStyle name="Normal 3 3 4 2 6 6" xfId="10909" xr:uid="{00000000-0005-0000-0000-0000AE960000}"/>
    <cellStyle name="Normal 3 3 4 2 6 6 2" xfId="23512" xr:uid="{00000000-0005-0000-0000-0000AF960000}"/>
    <cellStyle name="Normal 3 3 4 2 6 6 2 2" xfId="58728" xr:uid="{00000000-0005-0000-0000-0000B0960000}"/>
    <cellStyle name="Normal 3 3 4 2 6 6 3" xfId="46131" xr:uid="{00000000-0005-0000-0000-0000B1960000}"/>
    <cellStyle name="Normal 3 3 4 2 6 6 4" xfId="36117" xr:uid="{00000000-0005-0000-0000-0000B2960000}"/>
    <cellStyle name="Normal 3 3 4 2 6 7" xfId="15276" xr:uid="{00000000-0005-0000-0000-0000B3960000}"/>
    <cellStyle name="Normal 3 3 4 2 6 7 2" xfId="50492" xr:uid="{00000000-0005-0000-0000-0000B4960000}"/>
    <cellStyle name="Normal 3 3 4 2 6 7 3" xfId="27881" xr:uid="{00000000-0005-0000-0000-0000B5960000}"/>
    <cellStyle name="Normal 3 3 4 2 6 8" xfId="13498" xr:uid="{00000000-0005-0000-0000-0000B6960000}"/>
    <cellStyle name="Normal 3 3 4 2 6 8 2" xfId="48716" xr:uid="{00000000-0005-0000-0000-0000B7960000}"/>
    <cellStyle name="Normal 3 3 4 2 6 9" xfId="37895" xr:uid="{00000000-0005-0000-0000-0000B8960000}"/>
    <cellStyle name="Normal 3 3 4 2 7" xfId="3743" xr:uid="{00000000-0005-0000-0000-0000B9960000}"/>
    <cellStyle name="Normal 3 3 4 2 7 2" xfId="8467" xr:uid="{00000000-0005-0000-0000-0000BA960000}"/>
    <cellStyle name="Normal 3 3 4 2 7 2 2" xfId="21092" xr:uid="{00000000-0005-0000-0000-0000BB960000}"/>
    <cellStyle name="Normal 3 3 4 2 7 2 2 2" xfId="56308" xr:uid="{00000000-0005-0000-0000-0000BC960000}"/>
    <cellStyle name="Normal 3 3 4 2 7 2 3" xfId="43711" xr:uid="{00000000-0005-0000-0000-0000BD960000}"/>
    <cellStyle name="Normal 3 3 4 2 7 2 4" xfId="33697" xr:uid="{00000000-0005-0000-0000-0000BE960000}"/>
    <cellStyle name="Normal 3 3 4 2 7 3" xfId="10248" xr:uid="{00000000-0005-0000-0000-0000BF960000}"/>
    <cellStyle name="Normal 3 3 4 2 7 3 2" xfId="22868" xr:uid="{00000000-0005-0000-0000-0000C0960000}"/>
    <cellStyle name="Normal 3 3 4 2 7 3 2 2" xfId="58084" xr:uid="{00000000-0005-0000-0000-0000C1960000}"/>
    <cellStyle name="Normal 3 3 4 2 7 3 3" xfId="45487" xr:uid="{00000000-0005-0000-0000-0000C2960000}"/>
    <cellStyle name="Normal 3 3 4 2 7 3 4" xfId="35473" xr:uid="{00000000-0005-0000-0000-0000C3960000}"/>
    <cellStyle name="Normal 3 3 4 2 7 4" xfId="12043" xr:uid="{00000000-0005-0000-0000-0000C4960000}"/>
    <cellStyle name="Normal 3 3 4 2 7 4 2" xfId="24644" xr:uid="{00000000-0005-0000-0000-0000C5960000}"/>
    <cellStyle name="Normal 3 3 4 2 7 4 2 2" xfId="59860" xr:uid="{00000000-0005-0000-0000-0000C6960000}"/>
    <cellStyle name="Normal 3 3 4 2 7 4 3" xfId="47263" xr:uid="{00000000-0005-0000-0000-0000C7960000}"/>
    <cellStyle name="Normal 3 3 4 2 7 4 4" xfId="37249" xr:uid="{00000000-0005-0000-0000-0000C8960000}"/>
    <cellStyle name="Normal 3 3 4 2 7 5" xfId="16408" xr:uid="{00000000-0005-0000-0000-0000C9960000}"/>
    <cellStyle name="Normal 3 3 4 2 7 5 2" xfId="51624" xr:uid="{00000000-0005-0000-0000-0000CA960000}"/>
    <cellStyle name="Normal 3 3 4 2 7 5 3" xfId="29013" xr:uid="{00000000-0005-0000-0000-0000CB960000}"/>
    <cellStyle name="Normal 3 3 4 2 7 6" xfId="14630" xr:uid="{00000000-0005-0000-0000-0000CC960000}"/>
    <cellStyle name="Normal 3 3 4 2 7 6 2" xfId="49848" xr:uid="{00000000-0005-0000-0000-0000CD960000}"/>
    <cellStyle name="Normal 3 3 4 2 7 7" xfId="39027" xr:uid="{00000000-0005-0000-0000-0000CE960000}"/>
    <cellStyle name="Normal 3 3 4 2 7 8" xfId="27237" xr:uid="{00000000-0005-0000-0000-0000CF960000}"/>
    <cellStyle name="Normal 3 3 4 2 8" xfId="4081" xr:uid="{00000000-0005-0000-0000-0000D0960000}"/>
    <cellStyle name="Normal 3 3 4 2 8 2" xfId="16730" xr:uid="{00000000-0005-0000-0000-0000D1960000}"/>
    <cellStyle name="Normal 3 3 4 2 8 2 2" xfId="51946" xr:uid="{00000000-0005-0000-0000-0000D2960000}"/>
    <cellStyle name="Normal 3 3 4 2 8 2 3" xfId="29335" xr:uid="{00000000-0005-0000-0000-0000D3960000}"/>
    <cellStyle name="Normal 3 3 4 2 8 3" xfId="13176" xr:uid="{00000000-0005-0000-0000-0000D4960000}"/>
    <cellStyle name="Normal 3 3 4 2 8 3 2" xfId="48394" xr:uid="{00000000-0005-0000-0000-0000D5960000}"/>
    <cellStyle name="Normal 3 3 4 2 8 4" xfId="39349" xr:uid="{00000000-0005-0000-0000-0000D6960000}"/>
    <cellStyle name="Normal 3 3 4 2 8 5" xfId="25783" xr:uid="{00000000-0005-0000-0000-0000D7960000}"/>
    <cellStyle name="Normal 3 3 4 2 9" xfId="5554" xr:uid="{00000000-0005-0000-0000-0000D8960000}"/>
    <cellStyle name="Normal 3 3 4 2 9 2" xfId="18184" xr:uid="{00000000-0005-0000-0000-0000D9960000}"/>
    <cellStyle name="Normal 3 3 4 2 9 2 2" xfId="53400" xr:uid="{00000000-0005-0000-0000-0000DA960000}"/>
    <cellStyle name="Normal 3 3 4 2 9 3" xfId="40803" xr:uid="{00000000-0005-0000-0000-0000DB960000}"/>
    <cellStyle name="Normal 3 3 4 2 9 4" xfId="30789" xr:uid="{00000000-0005-0000-0000-0000DC960000}"/>
    <cellStyle name="Normal 3 3 4 3" xfId="1300" xr:uid="{00000000-0005-0000-0000-0000DD960000}"/>
    <cellStyle name="Normal 3 3 4 3 10" xfId="10658" xr:uid="{00000000-0005-0000-0000-0000DE960000}"/>
    <cellStyle name="Normal 3 3 4 3 10 2" xfId="23269" xr:uid="{00000000-0005-0000-0000-0000DF960000}"/>
    <cellStyle name="Normal 3 3 4 3 10 2 2" xfId="58485" xr:uid="{00000000-0005-0000-0000-0000E0960000}"/>
    <cellStyle name="Normal 3 3 4 3 10 3" xfId="45888" xr:uid="{00000000-0005-0000-0000-0000E1960000}"/>
    <cellStyle name="Normal 3 3 4 3 10 4" xfId="35874" xr:uid="{00000000-0005-0000-0000-0000E2960000}"/>
    <cellStyle name="Normal 3 3 4 3 11" xfId="15034" xr:uid="{00000000-0005-0000-0000-0000E3960000}"/>
    <cellStyle name="Normal 3 3 4 3 11 2" xfId="50250" xr:uid="{00000000-0005-0000-0000-0000E4960000}"/>
    <cellStyle name="Normal 3 3 4 3 11 3" xfId="27639" xr:uid="{00000000-0005-0000-0000-0000E5960000}"/>
    <cellStyle name="Normal 3 3 4 3 12" xfId="12447" xr:uid="{00000000-0005-0000-0000-0000E6960000}"/>
    <cellStyle name="Normal 3 3 4 3 12 2" xfId="47665" xr:uid="{00000000-0005-0000-0000-0000E7960000}"/>
    <cellStyle name="Normal 3 3 4 3 13" xfId="37653" xr:uid="{00000000-0005-0000-0000-0000E8960000}"/>
    <cellStyle name="Normal 3 3 4 3 14" xfId="25054" xr:uid="{00000000-0005-0000-0000-0000E9960000}"/>
    <cellStyle name="Normal 3 3 4 3 15" xfId="60267" xr:uid="{00000000-0005-0000-0000-0000EA960000}"/>
    <cellStyle name="Normal 3 3 4 3 2" xfId="3170" xr:uid="{00000000-0005-0000-0000-0000EB960000}"/>
    <cellStyle name="Normal 3 3 4 3 2 10" xfId="25538" xr:uid="{00000000-0005-0000-0000-0000EC960000}"/>
    <cellStyle name="Normal 3 3 4 3 2 11" xfId="61073" xr:uid="{00000000-0005-0000-0000-0000ED960000}"/>
    <cellStyle name="Normal 3 3 4 3 2 2" xfId="4970" xr:uid="{00000000-0005-0000-0000-0000EE960000}"/>
    <cellStyle name="Normal 3 3 4 3 2 2 2" xfId="17616" xr:uid="{00000000-0005-0000-0000-0000EF960000}"/>
    <cellStyle name="Normal 3 3 4 3 2 2 2 2" xfId="52832" xr:uid="{00000000-0005-0000-0000-0000F0960000}"/>
    <cellStyle name="Normal 3 3 4 3 2 2 2 3" xfId="30221" xr:uid="{00000000-0005-0000-0000-0000F1960000}"/>
    <cellStyle name="Normal 3 3 4 3 2 2 3" xfId="14062" xr:uid="{00000000-0005-0000-0000-0000F2960000}"/>
    <cellStyle name="Normal 3 3 4 3 2 2 3 2" xfId="49280" xr:uid="{00000000-0005-0000-0000-0000F3960000}"/>
    <cellStyle name="Normal 3 3 4 3 2 2 4" xfId="40235" xr:uid="{00000000-0005-0000-0000-0000F4960000}"/>
    <cellStyle name="Normal 3 3 4 3 2 2 5" xfId="26669" xr:uid="{00000000-0005-0000-0000-0000F5960000}"/>
    <cellStyle name="Normal 3 3 4 3 2 3" xfId="6440" xr:uid="{00000000-0005-0000-0000-0000F6960000}"/>
    <cellStyle name="Normal 3 3 4 3 2 3 2" xfId="19070" xr:uid="{00000000-0005-0000-0000-0000F7960000}"/>
    <cellStyle name="Normal 3 3 4 3 2 3 2 2" xfId="54286" xr:uid="{00000000-0005-0000-0000-0000F8960000}"/>
    <cellStyle name="Normal 3 3 4 3 2 3 3" xfId="41689" xr:uid="{00000000-0005-0000-0000-0000F9960000}"/>
    <cellStyle name="Normal 3 3 4 3 2 3 4" xfId="31675" xr:uid="{00000000-0005-0000-0000-0000FA960000}"/>
    <cellStyle name="Normal 3 3 4 3 2 4" xfId="7899" xr:uid="{00000000-0005-0000-0000-0000FB960000}"/>
    <cellStyle name="Normal 3 3 4 3 2 4 2" xfId="20524" xr:uid="{00000000-0005-0000-0000-0000FC960000}"/>
    <cellStyle name="Normal 3 3 4 3 2 4 2 2" xfId="55740" xr:uid="{00000000-0005-0000-0000-0000FD960000}"/>
    <cellStyle name="Normal 3 3 4 3 2 4 3" xfId="43143" xr:uid="{00000000-0005-0000-0000-0000FE960000}"/>
    <cellStyle name="Normal 3 3 4 3 2 4 4" xfId="33129" xr:uid="{00000000-0005-0000-0000-0000FF960000}"/>
    <cellStyle name="Normal 3 3 4 3 2 5" xfId="9680" xr:uid="{00000000-0005-0000-0000-000000970000}"/>
    <cellStyle name="Normal 3 3 4 3 2 5 2" xfId="22300" xr:uid="{00000000-0005-0000-0000-000001970000}"/>
    <cellStyle name="Normal 3 3 4 3 2 5 2 2" xfId="57516" xr:uid="{00000000-0005-0000-0000-000002970000}"/>
    <cellStyle name="Normal 3 3 4 3 2 5 3" xfId="44919" xr:uid="{00000000-0005-0000-0000-000003970000}"/>
    <cellStyle name="Normal 3 3 4 3 2 5 4" xfId="34905" xr:uid="{00000000-0005-0000-0000-000004970000}"/>
    <cellStyle name="Normal 3 3 4 3 2 6" xfId="11473" xr:uid="{00000000-0005-0000-0000-000005970000}"/>
    <cellStyle name="Normal 3 3 4 3 2 6 2" xfId="24076" xr:uid="{00000000-0005-0000-0000-000006970000}"/>
    <cellStyle name="Normal 3 3 4 3 2 6 2 2" xfId="59292" xr:uid="{00000000-0005-0000-0000-000007970000}"/>
    <cellStyle name="Normal 3 3 4 3 2 6 3" xfId="46695" xr:uid="{00000000-0005-0000-0000-000008970000}"/>
    <cellStyle name="Normal 3 3 4 3 2 6 4" xfId="36681" xr:uid="{00000000-0005-0000-0000-000009970000}"/>
    <cellStyle name="Normal 3 3 4 3 2 7" xfId="15840" xr:uid="{00000000-0005-0000-0000-00000A970000}"/>
    <cellStyle name="Normal 3 3 4 3 2 7 2" xfId="51056" xr:uid="{00000000-0005-0000-0000-00000B970000}"/>
    <cellStyle name="Normal 3 3 4 3 2 7 3" xfId="28445" xr:uid="{00000000-0005-0000-0000-00000C970000}"/>
    <cellStyle name="Normal 3 3 4 3 2 8" xfId="12931" xr:uid="{00000000-0005-0000-0000-00000D970000}"/>
    <cellStyle name="Normal 3 3 4 3 2 8 2" xfId="48149" xr:uid="{00000000-0005-0000-0000-00000E970000}"/>
    <cellStyle name="Normal 3 3 4 3 2 9" xfId="38459" xr:uid="{00000000-0005-0000-0000-00000F970000}"/>
    <cellStyle name="Normal 3 3 4 3 3" xfId="3499" xr:uid="{00000000-0005-0000-0000-000010970000}"/>
    <cellStyle name="Normal 3 3 4 3 3 10" xfId="26994" xr:uid="{00000000-0005-0000-0000-000011970000}"/>
    <cellStyle name="Normal 3 3 4 3 3 11" xfId="61398" xr:uid="{00000000-0005-0000-0000-000012970000}"/>
    <cellStyle name="Normal 3 3 4 3 3 2" xfId="5295" xr:uid="{00000000-0005-0000-0000-000013970000}"/>
    <cellStyle name="Normal 3 3 4 3 3 2 2" xfId="17941" xr:uid="{00000000-0005-0000-0000-000014970000}"/>
    <cellStyle name="Normal 3 3 4 3 3 2 2 2" xfId="53157" xr:uid="{00000000-0005-0000-0000-000015970000}"/>
    <cellStyle name="Normal 3 3 4 3 3 2 3" xfId="40560" xr:uid="{00000000-0005-0000-0000-000016970000}"/>
    <cellStyle name="Normal 3 3 4 3 3 2 4" xfId="30546" xr:uid="{00000000-0005-0000-0000-000017970000}"/>
    <cellStyle name="Normal 3 3 4 3 3 3" xfId="6765" xr:uid="{00000000-0005-0000-0000-000018970000}"/>
    <cellStyle name="Normal 3 3 4 3 3 3 2" xfId="19395" xr:uid="{00000000-0005-0000-0000-000019970000}"/>
    <cellStyle name="Normal 3 3 4 3 3 3 2 2" xfId="54611" xr:uid="{00000000-0005-0000-0000-00001A970000}"/>
    <cellStyle name="Normal 3 3 4 3 3 3 3" xfId="42014" xr:uid="{00000000-0005-0000-0000-00001B970000}"/>
    <cellStyle name="Normal 3 3 4 3 3 3 4" xfId="32000" xr:uid="{00000000-0005-0000-0000-00001C970000}"/>
    <cellStyle name="Normal 3 3 4 3 3 4" xfId="8224" xr:uid="{00000000-0005-0000-0000-00001D970000}"/>
    <cellStyle name="Normal 3 3 4 3 3 4 2" xfId="20849" xr:uid="{00000000-0005-0000-0000-00001E970000}"/>
    <cellStyle name="Normal 3 3 4 3 3 4 2 2" xfId="56065" xr:uid="{00000000-0005-0000-0000-00001F970000}"/>
    <cellStyle name="Normal 3 3 4 3 3 4 3" xfId="43468" xr:uid="{00000000-0005-0000-0000-000020970000}"/>
    <cellStyle name="Normal 3 3 4 3 3 4 4" xfId="33454" xr:uid="{00000000-0005-0000-0000-000021970000}"/>
    <cellStyle name="Normal 3 3 4 3 3 5" xfId="10005" xr:uid="{00000000-0005-0000-0000-000022970000}"/>
    <cellStyle name="Normal 3 3 4 3 3 5 2" xfId="22625" xr:uid="{00000000-0005-0000-0000-000023970000}"/>
    <cellStyle name="Normal 3 3 4 3 3 5 2 2" xfId="57841" xr:uid="{00000000-0005-0000-0000-000024970000}"/>
    <cellStyle name="Normal 3 3 4 3 3 5 3" xfId="45244" xr:uid="{00000000-0005-0000-0000-000025970000}"/>
    <cellStyle name="Normal 3 3 4 3 3 5 4" xfId="35230" xr:uid="{00000000-0005-0000-0000-000026970000}"/>
    <cellStyle name="Normal 3 3 4 3 3 6" xfId="11798" xr:uid="{00000000-0005-0000-0000-000027970000}"/>
    <cellStyle name="Normal 3 3 4 3 3 6 2" xfId="24401" xr:uid="{00000000-0005-0000-0000-000028970000}"/>
    <cellStyle name="Normal 3 3 4 3 3 6 2 2" xfId="59617" xr:uid="{00000000-0005-0000-0000-000029970000}"/>
    <cellStyle name="Normal 3 3 4 3 3 6 3" xfId="47020" xr:uid="{00000000-0005-0000-0000-00002A970000}"/>
    <cellStyle name="Normal 3 3 4 3 3 6 4" xfId="37006" xr:uid="{00000000-0005-0000-0000-00002B970000}"/>
    <cellStyle name="Normal 3 3 4 3 3 7" xfId="16165" xr:uid="{00000000-0005-0000-0000-00002C970000}"/>
    <cellStyle name="Normal 3 3 4 3 3 7 2" xfId="51381" xr:uid="{00000000-0005-0000-0000-00002D970000}"/>
    <cellStyle name="Normal 3 3 4 3 3 7 3" xfId="28770" xr:uid="{00000000-0005-0000-0000-00002E970000}"/>
    <cellStyle name="Normal 3 3 4 3 3 8" xfId="14387" xr:uid="{00000000-0005-0000-0000-00002F970000}"/>
    <cellStyle name="Normal 3 3 4 3 3 8 2" xfId="49605" xr:uid="{00000000-0005-0000-0000-000030970000}"/>
    <cellStyle name="Normal 3 3 4 3 3 9" xfId="38784" xr:uid="{00000000-0005-0000-0000-000031970000}"/>
    <cellStyle name="Normal 3 3 4 3 4" xfId="2661" xr:uid="{00000000-0005-0000-0000-000032970000}"/>
    <cellStyle name="Normal 3 3 4 3 4 10" xfId="26185" xr:uid="{00000000-0005-0000-0000-000033970000}"/>
    <cellStyle name="Normal 3 3 4 3 4 11" xfId="60589" xr:uid="{00000000-0005-0000-0000-000034970000}"/>
    <cellStyle name="Normal 3 3 4 3 4 2" xfId="4486" xr:uid="{00000000-0005-0000-0000-000035970000}"/>
    <cellStyle name="Normal 3 3 4 3 4 2 2" xfId="17132" xr:uid="{00000000-0005-0000-0000-000036970000}"/>
    <cellStyle name="Normal 3 3 4 3 4 2 2 2" xfId="52348" xr:uid="{00000000-0005-0000-0000-000037970000}"/>
    <cellStyle name="Normal 3 3 4 3 4 2 3" xfId="39751" xr:uid="{00000000-0005-0000-0000-000038970000}"/>
    <cellStyle name="Normal 3 3 4 3 4 2 4" xfId="29737" xr:uid="{00000000-0005-0000-0000-000039970000}"/>
    <cellStyle name="Normal 3 3 4 3 4 3" xfId="5956" xr:uid="{00000000-0005-0000-0000-00003A970000}"/>
    <cellStyle name="Normal 3 3 4 3 4 3 2" xfId="18586" xr:uid="{00000000-0005-0000-0000-00003B970000}"/>
    <cellStyle name="Normal 3 3 4 3 4 3 2 2" xfId="53802" xr:uid="{00000000-0005-0000-0000-00003C970000}"/>
    <cellStyle name="Normal 3 3 4 3 4 3 3" xfId="41205" xr:uid="{00000000-0005-0000-0000-00003D970000}"/>
    <cellStyle name="Normal 3 3 4 3 4 3 4" xfId="31191" xr:uid="{00000000-0005-0000-0000-00003E970000}"/>
    <cellStyle name="Normal 3 3 4 3 4 4" xfId="7415" xr:uid="{00000000-0005-0000-0000-00003F970000}"/>
    <cellStyle name="Normal 3 3 4 3 4 4 2" xfId="20040" xr:uid="{00000000-0005-0000-0000-000040970000}"/>
    <cellStyle name="Normal 3 3 4 3 4 4 2 2" xfId="55256" xr:uid="{00000000-0005-0000-0000-000041970000}"/>
    <cellStyle name="Normal 3 3 4 3 4 4 3" xfId="42659" xr:uid="{00000000-0005-0000-0000-000042970000}"/>
    <cellStyle name="Normal 3 3 4 3 4 4 4" xfId="32645" xr:uid="{00000000-0005-0000-0000-000043970000}"/>
    <cellStyle name="Normal 3 3 4 3 4 5" xfId="9196" xr:uid="{00000000-0005-0000-0000-000044970000}"/>
    <cellStyle name="Normal 3 3 4 3 4 5 2" xfId="21816" xr:uid="{00000000-0005-0000-0000-000045970000}"/>
    <cellStyle name="Normal 3 3 4 3 4 5 2 2" xfId="57032" xr:uid="{00000000-0005-0000-0000-000046970000}"/>
    <cellStyle name="Normal 3 3 4 3 4 5 3" xfId="44435" xr:uid="{00000000-0005-0000-0000-000047970000}"/>
    <cellStyle name="Normal 3 3 4 3 4 5 4" xfId="34421" xr:uid="{00000000-0005-0000-0000-000048970000}"/>
    <cellStyle name="Normal 3 3 4 3 4 6" xfId="10989" xr:uid="{00000000-0005-0000-0000-000049970000}"/>
    <cellStyle name="Normal 3 3 4 3 4 6 2" xfId="23592" xr:uid="{00000000-0005-0000-0000-00004A970000}"/>
    <cellStyle name="Normal 3 3 4 3 4 6 2 2" xfId="58808" xr:uid="{00000000-0005-0000-0000-00004B970000}"/>
    <cellStyle name="Normal 3 3 4 3 4 6 3" xfId="46211" xr:uid="{00000000-0005-0000-0000-00004C970000}"/>
    <cellStyle name="Normal 3 3 4 3 4 6 4" xfId="36197" xr:uid="{00000000-0005-0000-0000-00004D970000}"/>
    <cellStyle name="Normal 3 3 4 3 4 7" xfId="15356" xr:uid="{00000000-0005-0000-0000-00004E970000}"/>
    <cellStyle name="Normal 3 3 4 3 4 7 2" xfId="50572" xr:uid="{00000000-0005-0000-0000-00004F970000}"/>
    <cellStyle name="Normal 3 3 4 3 4 7 3" xfId="27961" xr:uid="{00000000-0005-0000-0000-000050970000}"/>
    <cellStyle name="Normal 3 3 4 3 4 8" xfId="13578" xr:uid="{00000000-0005-0000-0000-000051970000}"/>
    <cellStyle name="Normal 3 3 4 3 4 8 2" xfId="48796" xr:uid="{00000000-0005-0000-0000-000052970000}"/>
    <cellStyle name="Normal 3 3 4 3 4 9" xfId="37975" xr:uid="{00000000-0005-0000-0000-000053970000}"/>
    <cellStyle name="Normal 3 3 4 3 5" xfId="3824" xr:uid="{00000000-0005-0000-0000-000054970000}"/>
    <cellStyle name="Normal 3 3 4 3 5 2" xfId="8547" xr:uid="{00000000-0005-0000-0000-000055970000}"/>
    <cellStyle name="Normal 3 3 4 3 5 2 2" xfId="21172" xr:uid="{00000000-0005-0000-0000-000056970000}"/>
    <cellStyle name="Normal 3 3 4 3 5 2 2 2" xfId="56388" xr:uid="{00000000-0005-0000-0000-000057970000}"/>
    <cellStyle name="Normal 3 3 4 3 5 2 3" xfId="43791" xr:uid="{00000000-0005-0000-0000-000058970000}"/>
    <cellStyle name="Normal 3 3 4 3 5 2 4" xfId="33777" xr:uid="{00000000-0005-0000-0000-000059970000}"/>
    <cellStyle name="Normal 3 3 4 3 5 3" xfId="10328" xr:uid="{00000000-0005-0000-0000-00005A970000}"/>
    <cellStyle name="Normal 3 3 4 3 5 3 2" xfId="22948" xr:uid="{00000000-0005-0000-0000-00005B970000}"/>
    <cellStyle name="Normal 3 3 4 3 5 3 2 2" xfId="58164" xr:uid="{00000000-0005-0000-0000-00005C970000}"/>
    <cellStyle name="Normal 3 3 4 3 5 3 3" xfId="45567" xr:uid="{00000000-0005-0000-0000-00005D970000}"/>
    <cellStyle name="Normal 3 3 4 3 5 3 4" xfId="35553" xr:uid="{00000000-0005-0000-0000-00005E970000}"/>
    <cellStyle name="Normal 3 3 4 3 5 4" xfId="12123" xr:uid="{00000000-0005-0000-0000-00005F970000}"/>
    <cellStyle name="Normal 3 3 4 3 5 4 2" xfId="24724" xr:uid="{00000000-0005-0000-0000-000060970000}"/>
    <cellStyle name="Normal 3 3 4 3 5 4 2 2" xfId="59940" xr:uid="{00000000-0005-0000-0000-000061970000}"/>
    <cellStyle name="Normal 3 3 4 3 5 4 3" xfId="47343" xr:uid="{00000000-0005-0000-0000-000062970000}"/>
    <cellStyle name="Normal 3 3 4 3 5 4 4" xfId="37329" xr:uid="{00000000-0005-0000-0000-000063970000}"/>
    <cellStyle name="Normal 3 3 4 3 5 5" xfId="16488" xr:uid="{00000000-0005-0000-0000-000064970000}"/>
    <cellStyle name="Normal 3 3 4 3 5 5 2" xfId="51704" xr:uid="{00000000-0005-0000-0000-000065970000}"/>
    <cellStyle name="Normal 3 3 4 3 5 5 3" xfId="29093" xr:uid="{00000000-0005-0000-0000-000066970000}"/>
    <cellStyle name="Normal 3 3 4 3 5 6" xfId="14710" xr:uid="{00000000-0005-0000-0000-000067970000}"/>
    <cellStyle name="Normal 3 3 4 3 5 6 2" xfId="49928" xr:uid="{00000000-0005-0000-0000-000068970000}"/>
    <cellStyle name="Normal 3 3 4 3 5 7" xfId="39107" xr:uid="{00000000-0005-0000-0000-000069970000}"/>
    <cellStyle name="Normal 3 3 4 3 5 8" xfId="27317" xr:uid="{00000000-0005-0000-0000-00006A970000}"/>
    <cellStyle name="Normal 3 3 4 3 6" xfId="4164" xr:uid="{00000000-0005-0000-0000-00006B970000}"/>
    <cellStyle name="Normal 3 3 4 3 6 2" xfId="16810" xr:uid="{00000000-0005-0000-0000-00006C970000}"/>
    <cellStyle name="Normal 3 3 4 3 6 2 2" xfId="52026" xr:uid="{00000000-0005-0000-0000-00006D970000}"/>
    <cellStyle name="Normal 3 3 4 3 6 2 3" xfId="29415" xr:uid="{00000000-0005-0000-0000-00006E970000}"/>
    <cellStyle name="Normal 3 3 4 3 6 3" xfId="13256" xr:uid="{00000000-0005-0000-0000-00006F970000}"/>
    <cellStyle name="Normal 3 3 4 3 6 3 2" xfId="48474" xr:uid="{00000000-0005-0000-0000-000070970000}"/>
    <cellStyle name="Normal 3 3 4 3 6 4" xfId="39429" xr:uid="{00000000-0005-0000-0000-000071970000}"/>
    <cellStyle name="Normal 3 3 4 3 6 5" xfId="25863" xr:uid="{00000000-0005-0000-0000-000072970000}"/>
    <cellStyle name="Normal 3 3 4 3 7" xfId="5634" xr:uid="{00000000-0005-0000-0000-000073970000}"/>
    <cellStyle name="Normal 3 3 4 3 7 2" xfId="18264" xr:uid="{00000000-0005-0000-0000-000074970000}"/>
    <cellStyle name="Normal 3 3 4 3 7 2 2" xfId="53480" xr:uid="{00000000-0005-0000-0000-000075970000}"/>
    <cellStyle name="Normal 3 3 4 3 7 3" xfId="40883" xr:uid="{00000000-0005-0000-0000-000076970000}"/>
    <cellStyle name="Normal 3 3 4 3 7 4" xfId="30869" xr:uid="{00000000-0005-0000-0000-000077970000}"/>
    <cellStyle name="Normal 3 3 4 3 8" xfId="7093" xr:uid="{00000000-0005-0000-0000-000078970000}"/>
    <cellStyle name="Normal 3 3 4 3 8 2" xfId="19718" xr:uid="{00000000-0005-0000-0000-000079970000}"/>
    <cellStyle name="Normal 3 3 4 3 8 2 2" xfId="54934" xr:uid="{00000000-0005-0000-0000-00007A970000}"/>
    <cellStyle name="Normal 3 3 4 3 8 3" xfId="42337" xr:uid="{00000000-0005-0000-0000-00007B970000}"/>
    <cellStyle name="Normal 3 3 4 3 8 4" xfId="32323" xr:uid="{00000000-0005-0000-0000-00007C970000}"/>
    <cellStyle name="Normal 3 3 4 3 9" xfId="8874" xr:uid="{00000000-0005-0000-0000-00007D970000}"/>
    <cellStyle name="Normal 3 3 4 3 9 2" xfId="21494" xr:uid="{00000000-0005-0000-0000-00007E970000}"/>
    <cellStyle name="Normal 3 3 4 3 9 2 2" xfId="56710" xr:uid="{00000000-0005-0000-0000-00007F970000}"/>
    <cellStyle name="Normal 3 3 4 3 9 3" xfId="44113" xr:uid="{00000000-0005-0000-0000-000080970000}"/>
    <cellStyle name="Normal 3 3 4 3 9 4" xfId="34099" xr:uid="{00000000-0005-0000-0000-000081970000}"/>
    <cellStyle name="Normal 3 3 4 4" xfId="3005" xr:uid="{00000000-0005-0000-0000-000082970000}"/>
    <cellStyle name="Normal 3 3 4 4 10" xfId="25379" xr:uid="{00000000-0005-0000-0000-000083970000}"/>
    <cellStyle name="Normal 3 3 4 4 11" xfId="60914" xr:uid="{00000000-0005-0000-0000-000084970000}"/>
    <cellStyle name="Normal 3 3 4 4 2" xfId="4811" xr:uid="{00000000-0005-0000-0000-000085970000}"/>
    <cellStyle name="Normal 3 3 4 4 2 2" xfId="17457" xr:uid="{00000000-0005-0000-0000-000086970000}"/>
    <cellStyle name="Normal 3 3 4 4 2 2 2" xfId="52673" xr:uid="{00000000-0005-0000-0000-000087970000}"/>
    <cellStyle name="Normal 3 3 4 4 2 2 3" xfId="30062" xr:uid="{00000000-0005-0000-0000-000088970000}"/>
    <cellStyle name="Normal 3 3 4 4 2 3" xfId="13903" xr:uid="{00000000-0005-0000-0000-000089970000}"/>
    <cellStyle name="Normal 3 3 4 4 2 3 2" xfId="49121" xr:uid="{00000000-0005-0000-0000-00008A970000}"/>
    <cellStyle name="Normal 3 3 4 4 2 4" xfId="40076" xr:uid="{00000000-0005-0000-0000-00008B970000}"/>
    <cellStyle name="Normal 3 3 4 4 2 5" xfId="26510" xr:uid="{00000000-0005-0000-0000-00008C970000}"/>
    <cellStyle name="Normal 3 3 4 4 3" xfId="6281" xr:uid="{00000000-0005-0000-0000-00008D970000}"/>
    <cellStyle name="Normal 3 3 4 4 3 2" xfId="18911" xr:uid="{00000000-0005-0000-0000-00008E970000}"/>
    <cellStyle name="Normal 3 3 4 4 3 2 2" xfId="54127" xr:uid="{00000000-0005-0000-0000-00008F970000}"/>
    <cellStyle name="Normal 3 3 4 4 3 3" xfId="41530" xr:uid="{00000000-0005-0000-0000-000090970000}"/>
    <cellStyle name="Normal 3 3 4 4 3 4" xfId="31516" xr:uid="{00000000-0005-0000-0000-000091970000}"/>
    <cellStyle name="Normal 3 3 4 4 4" xfId="7740" xr:uid="{00000000-0005-0000-0000-000092970000}"/>
    <cellStyle name="Normal 3 3 4 4 4 2" xfId="20365" xr:uid="{00000000-0005-0000-0000-000093970000}"/>
    <cellStyle name="Normal 3 3 4 4 4 2 2" xfId="55581" xr:uid="{00000000-0005-0000-0000-000094970000}"/>
    <cellStyle name="Normal 3 3 4 4 4 3" xfId="42984" xr:uid="{00000000-0005-0000-0000-000095970000}"/>
    <cellStyle name="Normal 3 3 4 4 4 4" xfId="32970" xr:uid="{00000000-0005-0000-0000-000096970000}"/>
    <cellStyle name="Normal 3 3 4 4 5" xfId="9521" xr:uid="{00000000-0005-0000-0000-000097970000}"/>
    <cellStyle name="Normal 3 3 4 4 5 2" xfId="22141" xr:uid="{00000000-0005-0000-0000-000098970000}"/>
    <cellStyle name="Normal 3 3 4 4 5 2 2" xfId="57357" xr:uid="{00000000-0005-0000-0000-000099970000}"/>
    <cellStyle name="Normal 3 3 4 4 5 3" xfId="44760" xr:uid="{00000000-0005-0000-0000-00009A970000}"/>
    <cellStyle name="Normal 3 3 4 4 5 4" xfId="34746" xr:uid="{00000000-0005-0000-0000-00009B970000}"/>
    <cellStyle name="Normal 3 3 4 4 6" xfId="11314" xr:uid="{00000000-0005-0000-0000-00009C970000}"/>
    <cellStyle name="Normal 3 3 4 4 6 2" xfId="23917" xr:uid="{00000000-0005-0000-0000-00009D970000}"/>
    <cellStyle name="Normal 3 3 4 4 6 2 2" xfId="59133" xr:uid="{00000000-0005-0000-0000-00009E970000}"/>
    <cellStyle name="Normal 3 3 4 4 6 3" xfId="46536" xr:uid="{00000000-0005-0000-0000-00009F970000}"/>
    <cellStyle name="Normal 3 3 4 4 6 4" xfId="36522" xr:uid="{00000000-0005-0000-0000-0000A0970000}"/>
    <cellStyle name="Normal 3 3 4 4 7" xfId="15681" xr:uid="{00000000-0005-0000-0000-0000A1970000}"/>
    <cellStyle name="Normal 3 3 4 4 7 2" xfId="50897" xr:uid="{00000000-0005-0000-0000-0000A2970000}"/>
    <cellStyle name="Normal 3 3 4 4 7 3" xfId="28286" xr:uid="{00000000-0005-0000-0000-0000A3970000}"/>
    <cellStyle name="Normal 3 3 4 4 8" xfId="12772" xr:uid="{00000000-0005-0000-0000-0000A4970000}"/>
    <cellStyle name="Normal 3 3 4 4 8 2" xfId="47990" xr:uid="{00000000-0005-0000-0000-0000A5970000}"/>
    <cellStyle name="Normal 3 3 4 4 9" xfId="38300" xr:uid="{00000000-0005-0000-0000-0000A6970000}"/>
    <cellStyle name="Normal 3 3 4 5" xfId="2838" xr:uid="{00000000-0005-0000-0000-0000A7970000}"/>
    <cellStyle name="Normal 3 3 4 5 10" xfId="25224" xr:uid="{00000000-0005-0000-0000-0000A8970000}"/>
    <cellStyle name="Normal 3 3 4 5 11" xfId="60759" xr:uid="{00000000-0005-0000-0000-0000A9970000}"/>
    <cellStyle name="Normal 3 3 4 5 2" xfId="4656" xr:uid="{00000000-0005-0000-0000-0000AA970000}"/>
    <cellStyle name="Normal 3 3 4 5 2 2" xfId="17302" xr:uid="{00000000-0005-0000-0000-0000AB970000}"/>
    <cellStyle name="Normal 3 3 4 5 2 2 2" xfId="52518" xr:uid="{00000000-0005-0000-0000-0000AC970000}"/>
    <cellStyle name="Normal 3 3 4 5 2 2 3" xfId="29907" xr:uid="{00000000-0005-0000-0000-0000AD970000}"/>
    <cellStyle name="Normal 3 3 4 5 2 3" xfId="13748" xr:uid="{00000000-0005-0000-0000-0000AE970000}"/>
    <cellStyle name="Normal 3 3 4 5 2 3 2" xfId="48966" xr:uid="{00000000-0005-0000-0000-0000AF970000}"/>
    <cellStyle name="Normal 3 3 4 5 2 4" xfId="39921" xr:uid="{00000000-0005-0000-0000-0000B0970000}"/>
    <cellStyle name="Normal 3 3 4 5 2 5" xfId="26355" xr:uid="{00000000-0005-0000-0000-0000B1970000}"/>
    <cellStyle name="Normal 3 3 4 5 3" xfId="6126" xr:uid="{00000000-0005-0000-0000-0000B2970000}"/>
    <cellStyle name="Normal 3 3 4 5 3 2" xfId="18756" xr:uid="{00000000-0005-0000-0000-0000B3970000}"/>
    <cellStyle name="Normal 3 3 4 5 3 2 2" xfId="53972" xr:uid="{00000000-0005-0000-0000-0000B4970000}"/>
    <cellStyle name="Normal 3 3 4 5 3 3" xfId="41375" xr:uid="{00000000-0005-0000-0000-0000B5970000}"/>
    <cellStyle name="Normal 3 3 4 5 3 4" xfId="31361" xr:uid="{00000000-0005-0000-0000-0000B6970000}"/>
    <cellStyle name="Normal 3 3 4 5 4" xfId="7585" xr:uid="{00000000-0005-0000-0000-0000B7970000}"/>
    <cellStyle name="Normal 3 3 4 5 4 2" xfId="20210" xr:uid="{00000000-0005-0000-0000-0000B8970000}"/>
    <cellStyle name="Normal 3 3 4 5 4 2 2" xfId="55426" xr:uid="{00000000-0005-0000-0000-0000B9970000}"/>
    <cellStyle name="Normal 3 3 4 5 4 3" xfId="42829" xr:uid="{00000000-0005-0000-0000-0000BA970000}"/>
    <cellStyle name="Normal 3 3 4 5 4 4" xfId="32815" xr:uid="{00000000-0005-0000-0000-0000BB970000}"/>
    <cellStyle name="Normal 3 3 4 5 5" xfId="9366" xr:uid="{00000000-0005-0000-0000-0000BC970000}"/>
    <cellStyle name="Normal 3 3 4 5 5 2" xfId="21986" xr:uid="{00000000-0005-0000-0000-0000BD970000}"/>
    <cellStyle name="Normal 3 3 4 5 5 2 2" xfId="57202" xr:uid="{00000000-0005-0000-0000-0000BE970000}"/>
    <cellStyle name="Normal 3 3 4 5 5 3" xfId="44605" xr:uid="{00000000-0005-0000-0000-0000BF970000}"/>
    <cellStyle name="Normal 3 3 4 5 5 4" xfId="34591" xr:uid="{00000000-0005-0000-0000-0000C0970000}"/>
    <cellStyle name="Normal 3 3 4 5 6" xfId="11159" xr:uid="{00000000-0005-0000-0000-0000C1970000}"/>
    <cellStyle name="Normal 3 3 4 5 6 2" xfId="23762" xr:uid="{00000000-0005-0000-0000-0000C2970000}"/>
    <cellStyle name="Normal 3 3 4 5 6 2 2" xfId="58978" xr:uid="{00000000-0005-0000-0000-0000C3970000}"/>
    <cellStyle name="Normal 3 3 4 5 6 3" xfId="46381" xr:uid="{00000000-0005-0000-0000-0000C4970000}"/>
    <cellStyle name="Normal 3 3 4 5 6 4" xfId="36367" xr:uid="{00000000-0005-0000-0000-0000C5970000}"/>
    <cellStyle name="Normal 3 3 4 5 7" xfId="15526" xr:uid="{00000000-0005-0000-0000-0000C6970000}"/>
    <cellStyle name="Normal 3 3 4 5 7 2" xfId="50742" xr:uid="{00000000-0005-0000-0000-0000C7970000}"/>
    <cellStyle name="Normal 3 3 4 5 7 3" xfId="28131" xr:uid="{00000000-0005-0000-0000-0000C8970000}"/>
    <cellStyle name="Normal 3 3 4 5 8" xfId="12617" xr:uid="{00000000-0005-0000-0000-0000C9970000}"/>
    <cellStyle name="Normal 3 3 4 5 8 2" xfId="47835" xr:uid="{00000000-0005-0000-0000-0000CA970000}"/>
    <cellStyle name="Normal 3 3 4 5 9" xfId="38145" xr:uid="{00000000-0005-0000-0000-0000CB970000}"/>
    <cellStyle name="Normal 3 3 4 6" xfId="3347" xr:uid="{00000000-0005-0000-0000-0000CC970000}"/>
    <cellStyle name="Normal 3 3 4 6 10" xfId="26842" xr:uid="{00000000-0005-0000-0000-0000CD970000}"/>
    <cellStyle name="Normal 3 3 4 6 11" xfId="61246" xr:uid="{00000000-0005-0000-0000-0000CE970000}"/>
    <cellStyle name="Normal 3 3 4 6 2" xfId="5143" xr:uid="{00000000-0005-0000-0000-0000CF970000}"/>
    <cellStyle name="Normal 3 3 4 6 2 2" xfId="17789" xr:uid="{00000000-0005-0000-0000-0000D0970000}"/>
    <cellStyle name="Normal 3 3 4 6 2 2 2" xfId="53005" xr:uid="{00000000-0005-0000-0000-0000D1970000}"/>
    <cellStyle name="Normal 3 3 4 6 2 3" xfId="40408" xr:uid="{00000000-0005-0000-0000-0000D2970000}"/>
    <cellStyle name="Normal 3 3 4 6 2 4" xfId="30394" xr:uid="{00000000-0005-0000-0000-0000D3970000}"/>
    <cellStyle name="Normal 3 3 4 6 3" xfId="6613" xr:uid="{00000000-0005-0000-0000-0000D4970000}"/>
    <cellStyle name="Normal 3 3 4 6 3 2" xfId="19243" xr:uid="{00000000-0005-0000-0000-0000D5970000}"/>
    <cellStyle name="Normal 3 3 4 6 3 2 2" xfId="54459" xr:uid="{00000000-0005-0000-0000-0000D6970000}"/>
    <cellStyle name="Normal 3 3 4 6 3 3" xfId="41862" xr:uid="{00000000-0005-0000-0000-0000D7970000}"/>
    <cellStyle name="Normal 3 3 4 6 3 4" xfId="31848" xr:uid="{00000000-0005-0000-0000-0000D8970000}"/>
    <cellStyle name="Normal 3 3 4 6 4" xfId="8072" xr:uid="{00000000-0005-0000-0000-0000D9970000}"/>
    <cellStyle name="Normal 3 3 4 6 4 2" xfId="20697" xr:uid="{00000000-0005-0000-0000-0000DA970000}"/>
    <cellStyle name="Normal 3 3 4 6 4 2 2" xfId="55913" xr:uid="{00000000-0005-0000-0000-0000DB970000}"/>
    <cellStyle name="Normal 3 3 4 6 4 3" xfId="43316" xr:uid="{00000000-0005-0000-0000-0000DC970000}"/>
    <cellStyle name="Normal 3 3 4 6 4 4" xfId="33302" xr:uid="{00000000-0005-0000-0000-0000DD970000}"/>
    <cellStyle name="Normal 3 3 4 6 5" xfId="9853" xr:uid="{00000000-0005-0000-0000-0000DE970000}"/>
    <cellStyle name="Normal 3 3 4 6 5 2" xfId="22473" xr:uid="{00000000-0005-0000-0000-0000DF970000}"/>
    <cellStyle name="Normal 3 3 4 6 5 2 2" xfId="57689" xr:uid="{00000000-0005-0000-0000-0000E0970000}"/>
    <cellStyle name="Normal 3 3 4 6 5 3" xfId="45092" xr:uid="{00000000-0005-0000-0000-0000E1970000}"/>
    <cellStyle name="Normal 3 3 4 6 5 4" xfId="35078" xr:uid="{00000000-0005-0000-0000-0000E2970000}"/>
    <cellStyle name="Normal 3 3 4 6 6" xfId="11646" xr:uid="{00000000-0005-0000-0000-0000E3970000}"/>
    <cellStyle name="Normal 3 3 4 6 6 2" xfId="24249" xr:uid="{00000000-0005-0000-0000-0000E4970000}"/>
    <cellStyle name="Normal 3 3 4 6 6 2 2" xfId="59465" xr:uid="{00000000-0005-0000-0000-0000E5970000}"/>
    <cellStyle name="Normal 3 3 4 6 6 3" xfId="46868" xr:uid="{00000000-0005-0000-0000-0000E6970000}"/>
    <cellStyle name="Normal 3 3 4 6 6 4" xfId="36854" xr:uid="{00000000-0005-0000-0000-0000E7970000}"/>
    <cellStyle name="Normal 3 3 4 6 7" xfId="16013" xr:uid="{00000000-0005-0000-0000-0000E8970000}"/>
    <cellStyle name="Normal 3 3 4 6 7 2" xfId="51229" xr:uid="{00000000-0005-0000-0000-0000E9970000}"/>
    <cellStyle name="Normal 3 3 4 6 7 3" xfId="28618" xr:uid="{00000000-0005-0000-0000-0000EA970000}"/>
    <cellStyle name="Normal 3 3 4 6 8" xfId="14235" xr:uid="{00000000-0005-0000-0000-0000EB970000}"/>
    <cellStyle name="Normal 3 3 4 6 8 2" xfId="49453" xr:uid="{00000000-0005-0000-0000-0000EC970000}"/>
    <cellStyle name="Normal 3 3 4 6 9" xfId="38632" xr:uid="{00000000-0005-0000-0000-0000ED970000}"/>
    <cellStyle name="Normal 3 3 4 7" xfId="2508" xr:uid="{00000000-0005-0000-0000-0000EE970000}"/>
    <cellStyle name="Normal 3 3 4 7 10" xfId="26033" xr:uid="{00000000-0005-0000-0000-0000EF970000}"/>
    <cellStyle name="Normal 3 3 4 7 11" xfId="60437" xr:uid="{00000000-0005-0000-0000-0000F0970000}"/>
    <cellStyle name="Normal 3 3 4 7 2" xfId="4334" xr:uid="{00000000-0005-0000-0000-0000F1970000}"/>
    <cellStyle name="Normal 3 3 4 7 2 2" xfId="16980" xr:uid="{00000000-0005-0000-0000-0000F2970000}"/>
    <cellStyle name="Normal 3 3 4 7 2 2 2" xfId="52196" xr:uid="{00000000-0005-0000-0000-0000F3970000}"/>
    <cellStyle name="Normal 3 3 4 7 2 3" xfId="39599" xr:uid="{00000000-0005-0000-0000-0000F4970000}"/>
    <cellStyle name="Normal 3 3 4 7 2 4" xfId="29585" xr:uid="{00000000-0005-0000-0000-0000F5970000}"/>
    <cellStyle name="Normal 3 3 4 7 3" xfId="5804" xr:uid="{00000000-0005-0000-0000-0000F6970000}"/>
    <cellStyle name="Normal 3 3 4 7 3 2" xfId="18434" xr:uid="{00000000-0005-0000-0000-0000F7970000}"/>
    <cellStyle name="Normal 3 3 4 7 3 2 2" xfId="53650" xr:uid="{00000000-0005-0000-0000-0000F8970000}"/>
    <cellStyle name="Normal 3 3 4 7 3 3" xfId="41053" xr:uid="{00000000-0005-0000-0000-0000F9970000}"/>
    <cellStyle name="Normal 3 3 4 7 3 4" xfId="31039" xr:uid="{00000000-0005-0000-0000-0000FA970000}"/>
    <cellStyle name="Normal 3 3 4 7 4" xfId="7263" xr:uid="{00000000-0005-0000-0000-0000FB970000}"/>
    <cellStyle name="Normal 3 3 4 7 4 2" xfId="19888" xr:uid="{00000000-0005-0000-0000-0000FC970000}"/>
    <cellStyle name="Normal 3 3 4 7 4 2 2" xfId="55104" xr:uid="{00000000-0005-0000-0000-0000FD970000}"/>
    <cellStyle name="Normal 3 3 4 7 4 3" xfId="42507" xr:uid="{00000000-0005-0000-0000-0000FE970000}"/>
    <cellStyle name="Normal 3 3 4 7 4 4" xfId="32493" xr:uid="{00000000-0005-0000-0000-0000FF970000}"/>
    <cellStyle name="Normal 3 3 4 7 5" xfId="9044" xr:uid="{00000000-0005-0000-0000-000000980000}"/>
    <cellStyle name="Normal 3 3 4 7 5 2" xfId="21664" xr:uid="{00000000-0005-0000-0000-000001980000}"/>
    <cellStyle name="Normal 3 3 4 7 5 2 2" xfId="56880" xr:uid="{00000000-0005-0000-0000-000002980000}"/>
    <cellStyle name="Normal 3 3 4 7 5 3" xfId="44283" xr:uid="{00000000-0005-0000-0000-000003980000}"/>
    <cellStyle name="Normal 3 3 4 7 5 4" xfId="34269" xr:uid="{00000000-0005-0000-0000-000004980000}"/>
    <cellStyle name="Normal 3 3 4 7 6" xfId="10837" xr:uid="{00000000-0005-0000-0000-000005980000}"/>
    <cellStyle name="Normal 3 3 4 7 6 2" xfId="23440" xr:uid="{00000000-0005-0000-0000-000006980000}"/>
    <cellStyle name="Normal 3 3 4 7 6 2 2" xfId="58656" xr:uid="{00000000-0005-0000-0000-000007980000}"/>
    <cellStyle name="Normal 3 3 4 7 6 3" xfId="46059" xr:uid="{00000000-0005-0000-0000-000008980000}"/>
    <cellStyle name="Normal 3 3 4 7 6 4" xfId="36045" xr:uid="{00000000-0005-0000-0000-000009980000}"/>
    <cellStyle name="Normal 3 3 4 7 7" xfId="15204" xr:uid="{00000000-0005-0000-0000-00000A980000}"/>
    <cellStyle name="Normal 3 3 4 7 7 2" xfId="50420" xr:uid="{00000000-0005-0000-0000-00000B980000}"/>
    <cellStyle name="Normal 3 3 4 7 7 3" xfId="27809" xr:uid="{00000000-0005-0000-0000-00000C980000}"/>
    <cellStyle name="Normal 3 3 4 7 8" xfId="13426" xr:uid="{00000000-0005-0000-0000-00000D980000}"/>
    <cellStyle name="Normal 3 3 4 7 8 2" xfId="48644" xr:uid="{00000000-0005-0000-0000-00000E980000}"/>
    <cellStyle name="Normal 3 3 4 7 9" xfId="37823" xr:uid="{00000000-0005-0000-0000-00000F980000}"/>
    <cellStyle name="Normal 3 3 4 8" xfId="3671" xr:uid="{00000000-0005-0000-0000-000010980000}"/>
    <cellStyle name="Normal 3 3 4 8 2" xfId="8395" xr:uid="{00000000-0005-0000-0000-000011980000}"/>
    <cellStyle name="Normal 3 3 4 8 2 2" xfId="21020" xr:uid="{00000000-0005-0000-0000-000012980000}"/>
    <cellStyle name="Normal 3 3 4 8 2 2 2" xfId="56236" xr:uid="{00000000-0005-0000-0000-000013980000}"/>
    <cellStyle name="Normal 3 3 4 8 2 3" xfId="43639" xr:uid="{00000000-0005-0000-0000-000014980000}"/>
    <cellStyle name="Normal 3 3 4 8 2 4" xfId="33625" xr:uid="{00000000-0005-0000-0000-000015980000}"/>
    <cellStyle name="Normal 3 3 4 8 3" xfId="10176" xr:uid="{00000000-0005-0000-0000-000016980000}"/>
    <cellStyle name="Normal 3 3 4 8 3 2" xfId="22796" xr:uid="{00000000-0005-0000-0000-000017980000}"/>
    <cellStyle name="Normal 3 3 4 8 3 2 2" xfId="58012" xr:uid="{00000000-0005-0000-0000-000018980000}"/>
    <cellStyle name="Normal 3 3 4 8 3 3" xfId="45415" xr:uid="{00000000-0005-0000-0000-000019980000}"/>
    <cellStyle name="Normal 3 3 4 8 3 4" xfId="35401" xr:uid="{00000000-0005-0000-0000-00001A980000}"/>
    <cellStyle name="Normal 3 3 4 8 4" xfId="11971" xr:uid="{00000000-0005-0000-0000-00001B980000}"/>
    <cellStyle name="Normal 3 3 4 8 4 2" xfId="24572" xr:uid="{00000000-0005-0000-0000-00001C980000}"/>
    <cellStyle name="Normal 3 3 4 8 4 2 2" xfId="59788" xr:uid="{00000000-0005-0000-0000-00001D980000}"/>
    <cellStyle name="Normal 3 3 4 8 4 3" xfId="47191" xr:uid="{00000000-0005-0000-0000-00001E980000}"/>
    <cellStyle name="Normal 3 3 4 8 4 4" xfId="37177" xr:uid="{00000000-0005-0000-0000-00001F980000}"/>
    <cellStyle name="Normal 3 3 4 8 5" xfId="16336" xr:uid="{00000000-0005-0000-0000-000020980000}"/>
    <cellStyle name="Normal 3 3 4 8 5 2" xfId="51552" xr:uid="{00000000-0005-0000-0000-000021980000}"/>
    <cellStyle name="Normal 3 3 4 8 5 3" xfId="28941" xr:uid="{00000000-0005-0000-0000-000022980000}"/>
    <cellStyle name="Normal 3 3 4 8 6" xfId="14558" xr:uid="{00000000-0005-0000-0000-000023980000}"/>
    <cellStyle name="Normal 3 3 4 8 6 2" xfId="49776" xr:uid="{00000000-0005-0000-0000-000024980000}"/>
    <cellStyle name="Normal 3 3 4 8 7" xfId="38955" xr:uid="{00000000-0005-0000-0000-000025980000}"/>
    <cellStyle name="Normal 3 3 4 8 8" xfId="27165" xr:uid="{00000000-0005-0000-0000-000026980000}"/>
    <cellStyle name="Normal 3 3 4 9" xfId="4003" xr:uid="{00000000-0005-0000-0000-000027980000}"/>
    <cellStyle name="Normal 3 3 4 9 2" xfId="16658" xr:uid="{00000000-0005-0000-0000-000028980000}"/>
    <cellStyle name="Normal 3 3 4 9 2 2" xfId="51874" xr:uid="{00000000-0005-0000-0000-000029980000}"/>
    <cellStyle name="Normal 3 3 4 9 2 3" xfId="29263" xr:uid="{00000000-0005-0000-0000-00002A980000}"/>
    <cellStyle name="Normal 3 3 4 9 3" xfId="13104" xr:uid="{00000000-0005-0000-0000-00002B980000}"/>
    <cellStyle name="Normal 3 3 4 9 3 2" xfId="48322" xr:uid="{00000000-0005-0000-0000-00002C980000}"/>
    <cellStyle name="Normal 3 3 4 9 4" xfId="39277" xr:uid="{00000000-0005-0000-0000-00002D980000}"/>
    <cellStyle name="Normal 3 3 4 9 5" xfId="25711" xr:uid="{00000000-0005-0000-0000-00002E980000}"/>
    <cellStyle name="Normal 3 3 4_District Target Attainment" xfId="1301" xr:uid="{00000000-0005-0000-0000-00002F980000}"/>
    <cellStyle name="Normal 3 3 5" xfId="1302" xr:uid="{00000000-0005-0000-0000-000030980000}"/>
    <cellStyle name="Normal 3 3 5 10" xfId="7011" xr:uid="{00000000-0005-0000-0000-000031980000}"/>
    <cellStyle name="Normal 3 3 5 10 2" xfId="19637" xr:uid="{00000000-0005-0000-0000-000032980000}"/>
    <cellStyle name="Normal 3 3 5 10 2 2" xfId="54853" xr:uid="{00000000-0005-0000-0000-000033980000}"/>
    <cellStyle name="Normal 3 3 5 10 3" xfId="42256" xr:uid="{00000000-0005-0000-0000-000034980000}"/>
    <cellStyle name="Normal 3 3 5 10 4" xfId="32242" xr:uid="{00000000-0005-0000-0000-000035980000}"/>
    <cellStyle name="Normal 3 3 5 11" xfId="8792" xr:uid="{00000000-0005-0000-0000-000036980000}"/>
    <cellStyle name="Normal 3 3 5 11 2" xfId="21413" xr:uid="{00000000-0005-0000-0000-000037980000}"/>
    <cellStyle name="Normal 3 3 5 11 2 2" xfId="56629" xr:uid="{00000000-0005-0000-0000-000038980000}"/>
    <cellStyle name="Normal 3 3 5 11 3" xfId="44032" xr:uid="{00000000-0005-0000-0000-000039980000}"/>
    <cellStyle name="Normal 3 3 5 11 4" xfId="34018" xr:uid="{00000000-0005-0000-0000-00003A980000}"/>
    <cellStyle name="Normal 3 3 5 12" xfId="10659" xr:uid="{00000000-0005-0000-0000-00003B980000}"/>
    <cellStyle name="Normal 3 3 5 12 2" xfId="23270" xr:uid="{00000000-0005-0000-0000-00003C980000}"/>
    <cellStyle name="Normal 3 3 5 12 2 2" xfId="58486" xr:uid="{00000000-0005-0000-0000-00003D980000}"/>
    <cellStyle name="Normal 3 3 5 12 3" xfId="45889" xr:uid="{00000000-0005-0000-0000-00003E980000}"/>
    <cellStyle name="Normal 3 3 5 12 4" xfId="35875" xr:uid="{00000000-0005-0000-0000-00003F980000}"/>
    <cellStyle name="Normal 3 3 5 13" xfId="14952" xr:uid="{00000000-0005-0000-0000-000040980000}"/>
    <cellStyle name="Normal 3 3 5 13 2" xfId="50169" xr:uid="{00000000-0005-0000-0000-000041980000}"/>
    <cellStyle name="Normal 3 3 5 13 3" xfId="27558" xr:uid="{00000000-0005-0000-0000-000042980000}"/>
    <cellStyle name="Normal 3 3 5 14" xfId="12366" xr:uid="{00000000-0005-0000-0000-000043980000}"/>
    <cellStyle name="Normal 3 3 5 14 2" xfId="47584" xr:uid="{00000000-0005-0000-0000-000044980000}"/>
    <cellStyle name="Normal 3 3 5 15" xfId="37571" xr:uid="{00000000-0005-0000-0000-000045980000}"/>
    <cellStyle name="Normal 3 3 5 16" xfId="24973" xr:uid="{00000000-0005-0000-0000-000046980000}"/>
    <cellStyle name="Normal 3 3 5 17" xfId="60186" xr:uid="{00000000-0005-0000-0000-000047980000}"/>
    <cellStyle name="Normal 3 3 5 2" xfId="1303" xr:uid="{00000000-0005-0000-0000-000048980000}"/>
    <cellStyle name="Normal 3 3 5 2 10" xfId="10660" xr:uid="{00000000-0005-0000-0000-000049980000}"/>
    <cellStyle name="Normal 3 3 5 2 10 2" xfId="23271" xr:uid="{00000000-0005-0000-0000-00004A980000}"/>
    <cellStyle name="Normal 3 3 5 2 10 2 2" xfId="58487" xr:uid="{00000000-0005-0000-0000-00004B980000}"/>
    <cellStyle name="Normal 3 3 5 2 10 3" xfId="45890" xr:uid="{00000000-0005-0000-0000-00004C980000}"/>
    <cellStyle name="Normal 3 3 5 2 10 4" xfId="35876" xr:uid="{00000000-0005-0000-0000-00004D980000}"/>
    <cellStyle name="Normal 3 3 5 2 11" xfId="15107" xr:uid="{00000000-0005-0000-0000-00004E980000}"/>
    <cellStyle name="Normal 3 3 5 2 11 2" xfId="50323" xr:uid="{00000000-0005-0000-0000-00004F980000}"/>
    <cellStyle name="Normal 3 3 5 2 11 3" xfId="27712" xr:uid="{00000000-0005-0000-0000-000050980000}"/>
    <cellStyle name="Normal 3 3 5 2 12" xfId="12520" xr:uid="{00000000-0005-0000-0000-000051980000}"/>
    <cellStyle name="Normal 3 3 5 2 12 2" xfId="47738" xr:uid="{00000000-0005-0000-0000-000052980000}"/>
    <cellStyle name="Normal 3 3 5 2 13" xfId="37726" xr:uid="{00000000-0005-0000-0000-000053980000}"/>
    <cellStyle name="Normal 3 3 5 2 14" xfId="25127" xr:uid="{00000000-0005-0000-0000-000054980000}"/>
    <cellStyle name="Normal 3 3 5 2 15" xfId="60340" xr:uid="{00000000-0005-0000-0000-000055980000}"/>
    <cellStyle name="Normal 3 3 5 2 2" xfId="3243" xr:uid="{00000000-0005-0000-0000-000056980000}"/>
    <cellStyle name="Normal 3 3 5 2 2 10" xfId="25611" xr:uid="{00000000-0005-0000-0000-000057980000}"/>
    <cellStyle name="Normal 3 3 5 2 2 11" xfId="61146" xr:uid="{00000000-0005-0000-0000-000058980000}"/>
    <cellStyle name="Normal 3 3 5 2 2 2" xfId="5043" xr:uid="{00000000-0005-0000-0000-000059980000}"/>
    <cellStyle name="Normal 3 3 5 2 2 2 2" xfId="17689" xr:uid="{00000000-0005-0000-0000-00005A980000}"/>
    <cellStyle name="Normal 3 3 5 2 2 2 2 2" xfId="52905" xr:uid="{00000000-0005-0000-0000-00005B980000}"/>
    <cellStyle name="Normal 3 3 5 2 2 2 2 3" xfId="30294" xr:uid="{00000000-0005-0000-0000-00005C980000}"/>
    <cellStyle name="Normal 3 3 5 2 2 2 3" xfId="14135" xr:uid="{00000000-0005-0000-0000-00005D980000}"/>
    <cellStyle name="Normal 3 3 5 2 2 2 3 2" xfId="49353" xr:uid="{00000000-0005-0000-0000-00005E980000}"/>
    <cellStyle name="Normal 3 3 5 2 2 2 4" xfId="40308" xr:uid="{00000000-0005-0000-0000-00005F980000}"/>
    <cellStyle name="Normal 3 3 5 2 2 2 5" xfId="26742" xr:uid="{00000000-0005-0000-0000-000060980000}"/>
    <cellStyle name="Normal 3 3 5 2 2 3" xfId="6513" xr:uid="{00000000-0005-0000-0000-000061980000}"/>
    <cellStyle name="Normal 3 3 5 2 2 3 2" xfId="19143" xr:uid="{00000000-0005-0000-0000-000062980000}"/>
    <cellStyle name="Normal 3 3 5 2 2 3 2 2" xfId="54359" xr:uid="{00000000-0005-0000-0000-000063980000}"/>
    <cellStyle name="Normal 3 3 5 2 2 3 3" xfId="41762" xr:uid="{00000000-0005-0000-0000-000064980000}"/>
    <cellStyle name="Normal 3 3 5 2 2 3 4" xfId="31748" xr:uid="{00000000-0005-0000-0000-000065980000}"/>
    <cellStyle name="Normal 3 3 5 2 2 4" xfId="7972" xr:uid="{00000000-0005-0000-0000-000066980000}"/>
    <cellStyle name="Normal 3 3 5 2 2 4 2" xfId="20597" xr:uid="{00000000-0005-0000-0000-000067980000}"/>
    <cellStyle name="Normal 3 3 5 2 2 4 2 2" xfId="55813" xr:uid="{00000000-0005-0000-0000-000068980000}"/>
    <cellStyle name="Normal 3 3 5 2 2 4 3" xfId="43216" xr:uid="{00000000-0005-0000-0000-000069980000}"/>
    <cellStyle name="Normal 3 3 5 2 2 4 4" xfId="33202" xr:uid="{00000000-0005-0000-0000-00006A980000}"/>
    <cellStyle name="Normal 3 3 5 2 2 5" xfId="9753" xr:uid="{00000000-0005-0000-0000-00006B980000}"/>
    <cellStyle name="Normal 3 3 5 2 2 5 2" xfId="22373" xr:uid="{00000000-0005-0000-0000-00006C980000}"/>
    <cellStyle name="Normal 3 3 5 2 2 5 2 2" xfId="57589" xr:uid="{00000000-0005-0000-0000-00006D980000}"/>
    <cellStyle name="Normal 3 3 5 2 2 5 3" xfId="44992" xr:uid="{00000000-0005-0000-0000-00006E980000}"/>
    <cellStyle name="Normal 3 3 5 2 2 5 4" xfId="34978" xr:uid="{00000000-0005-0000-0000-00006F980000}"/>
    <cellStyle name="Normal 3 3 5 2 2 6" xfId="11546" xr:uid="{00000000-0005-0000-0000-000070980000}"/>
    <cellStyle name="Normal 3 3 5 2 2 6 2" xfId="24149" xr:uid="{00000000-0005-0000-0000-000071980000}"/>
    <cellStyle name="Normal 3 3 5 2 2 6 2 2" xfId="59365" xr:uid="{00000000-0005-0000-0000-000072980000}"/>
    <cellStyle name="Normal 3 3 5 2 2 6 3" xfId="46768" xr:uid="{00000000-0005-0000-0000-000073980000}"/>
    <cellStyle name="Normal 3 3 5 2 2 6 4" xfId="36754" xr:uid="{00000000-0005-0000-0000-000074980000}"/>
    <cellStyle name="Normal 3 3 5 2 2 7" xfId="15913" xr:uid="{00000000-0005-0000-0000-000075980000}"/>
    <cellStyle name="Normal 3 3 5 2 2 7 2" xfId="51129" xr:uid="{00000000-0005-0000-0000-000076980000}"/>
    <cellStyle name="Normal 3 3 5 2 2 7 3" xfId="28518" xr:uid="{00000000-0005-0000-0000-000077980000}"/>
    <cellStyle name="Normal 3 3 5 2 2 8" xfId="13004" xr:uid="{00000000-0005-0000-0000-000078980000}"/>
    <cellStyle name="Normal 3 3 5 2 2 8 2" xfId="48222" xr:uid="{00000000-0005-0000-0000-000079980000}"/>
    <cellStyle name="Normal 3 3 5 2 2 9" xfId="38532" xr:uid="{00000000-0005-0000-0000-00007A980000}"/>
    <cellStyle name="Normal 3 3 5 2 3" xfId="3572" xr:uid="{00000000-0005-0000-0000-00007B980000}"/>
    <cellStyle name="Normal 3 3 5 2 3 10" xfId="27067" xr:uid="{00000000-0005-0000-0000-00007C980000}"/>
    <cellStyle name="Normal 3 3 5 2 3 11" xfId="61471" xr:uid="{00000000-0005-0000-0000-00007D980000}"/>
    <cellStyle name="Normal 3 3 5 2 3 2" xfId="5368" xr:uid="{00000000-0005-0000-0000-00007E980000}"/>
    <cellStyle name="Normal 3 3 5 2 3 2 2" xfId="18014" xr:uid="{00000000-0005-0000-0000-00007F980000}"/>
    <cellStyle name="Normal 3 3 5 2 3 2 2 2" xfId="53230" xr:uid="{00000000-0005-0000-0000-000080980000}"/>
    <cellStyle name="Normal 3 3 5 2 3 2 3" xfId="40633" xr:uid="{00000000-0005-0000-0000-000081980000}"/>
    <cellStyle name="Normal 3 3 5 2 3 2 4" xfId="30619" xr:uid="{00000000-0005-0000-0000-000082980000}"/>
    <cellStyle name="Normal 3 3 5 2 3 3" xfId="6838" xr:uid="{00000000-0005-0000-0000-000083980000}"/>
    <cellStyle name="Normal 3 3 5 2 3 3 2" xfId="19468" xr:uid="{00000000-0005-0000-0000-000084980000}"/>
    <cellStyle name="Normal 3 3 5 2 3 3 2 2" xfId="54684" xr:uid="{00000000-0005-0000-0000-000085980000}"/>
    <cellStyle name="Normal 3 3 5 2 3 3 3" xfId="42087" xr:uid="{00000000-0005-0000-0000-000086980000}"/>
    <cellStyle name="Normal 3 3 5 2 3 3 4" xfId="32073" xr:uid="{00000000-0005-0000-0000-000087980000}"/>
    <cellStyle name="Normal 3 3 5 2 3 4" xfId="8297" xr:uid="{00000000-0005-0000-0000-000088980000}"/>
    <cellStyle name="Normal 3 3 5 2 3 4 2" xfId="20922" xr:uid="{00000000-0005-0000-0000-000089980000}"/>
    <cellStyle name="Normal 3 3 5 2 3 4 2 2" xfId="56138" xr:uid="{00000000-0005-0000-0000-00008A980000}"/>
    <cellStyle name="Normal 3 3 5 2 3 4 3" xfId="43541" xr:uid="{00000000-0005-0000-0000-00008B980000}"/>
    <cellStyle name="Normal 3 3 5 2 3 4 4" xfId="33527" xr:uid="{00000000-0005-0000-0000-00008C980000}"/>
    <cellStyle name="Normal 3 3 5 2 3 5" xfId="10078" xr:uid="{00000000-0005-0000-0000-00008D980000}"/>
    <cellStyle name="Normal 3 3 5 2 3 5 2" xfId="22698" xr:uid="{00000000-0005-0000-0000-00008E980000}"/>
    <cellStyle name="Normal 3 3 5 2 3 5 2 2" xfId="57914" xr:uid="{00000000-0005-0000-0000-00008F980000}"/>
    <cellStyle name="Normal 3 3 5 2 3 5 3" xfId="45317" xr:uid="{00000000-0005-0000-0000-000090980000}"/>
    <cellStyle name="Normal 3 3 5 2 3 5 4" xfId="35303" xr:uid="{00000000-0005-0000-0000-000091980000}"/>
    <cellStyle name="Normal 3 3 5 2 3 6" xfId="11871" xr:uid="{00000000-0005-0000-0000-000092980000}"/>
    <cellStyle name="Normal 3 3 5 2 3 6 2" xfId="24474" xr:uid="{00000000-0005-0000-0000-000093980000}"/>
    <cellStyle name="Normal 3 3 5 2 3 6 2 2" xfId="59690" xr:uid="{00000000-0005-0000-0000-000094980000}"/>
    <cellStyle name="Normal 3 3 5 2 3 6 3" xfId="47093" xr:uid="{00000000-0005-0000-0000-000095980000}"/>
    <cellStyle name="Normal 3 3 5 2 3 6 4" xfId="37079" xr:uid="{00000000-0005-0000-0000-000096980000}"/>
    <cellStyle name="Normal 3 3 5 2 3 7" xfId="16238" xr:uid="{00000000-0005-0000-0000-000097980000}"/>
    <cellStyle name="Normal 3 3 5 2 3 7 2" xfId="51454" xr:uid="{00000000-0005-0000-0000-000098980000}"/>
    <cellStyle name="Normal 3 3 5 2 3 7 3" xfId="28843" xr:uid="{00000000-0005-0000-0000-000099980000}"/>
    <cellStyle name="Normal 3 3 5 2 3 8" xfId="14460" xr:uid="{00000000-0005-0000-0000-00009A980000}"/>
    <cellStyle name="Normal 3 3 5 2 3 8 2" xfId="49678" xr:uid="{00000000-0005-0000-0000-00009B980000}"/>
    <cellStyle name="Normal 3 3 5 2 3 9" xfId="38857" xr:uid="{00000000-0005-0000-0000-00009C980000}"/>
    <cellStyle name="Normal 3 3 5 2 4" xfId="2734" xr:uid="{00000000-0005-0000-0000-00009D980000}"/>
    <cellStyle name="Normal 3 3 5 2 4 10" xfId="26258" xr:uid="{00000000-0005-0000-0000-00009E980000}"/>
    <cellStyle name="Normal 3 3 5 2 4 11" xfId="60662" xr:uid="{00000000-0005-0000-0000-00009F980000}"/>
    <cellStyle name="Normal 3 3 5 2 4 2" xfId="4559" xr:uid="{00000000-0005-0000-0000-0000A0980000}"/>
    <cellStyle name="Normal 3 3 5 2 4 2 2" xfId="17205" xr:uid="{00000000-0005-0000-0000-0000A1980000}"/>
    <cellStyle name="Normal 3 3 5 2 4 2 2 2" xfId="52421" xr:uid="{00000000-0005-0000-0000-0000A2980000}"/>
    <cellStyle name="Normal 3 3 5 2 4 2 3" xfId="39824" xr:uid="{00000000-0005-0000-0000-0000A3980000}"/>
    <cellStyle name="Normal 3 3 5 2 4 2 4" xfId="29810" xr:uid="{00000000-0005-0000-0000-0000A4980000}"/>
    <cellStyle name="Normal 3 3 5 2 4 3" xfId="6029" xr:uid="{00000000-0005-0000-0000-0000A5980000}"/>
    <cellStyle name="Normal 3 3 5 2 4 3 2" xfId="18659" xr:uid="{00000000-0005-0000-0000-0000A6980000}"/>
    <cellStyle name="Normal 3 3 5 2 4 3 2 2" xfId="53875" xr:uid="{00000000-0005-0000-0000-0000A7980000}"/>
    <cellStyle name="Normal 3 3 5 2 4 3 3" xfId="41278" xr:uid="{00000000-0005-0000-0000-0000A8980000}"/>
    <cellStyle name="Normal 3 3 5 2 4 3 4" xfId="31264" xr:uid="{00000000-0005-0000-0000-0000A9980000}"/>
    <cellStyle name="Normal 3 3 5 2 4 4" xfId="7488" xr:uid="{00000000-0005-0000-0000-0000AA980000}"/>
    <cellStyle name="Normal 3 3 5 2 4 4 2" xfId="20113" xr:uid="{00000000-0005-0000-0000-0000AB980000}"/>
    <cellStyle name="Normal 3 3 5 2 4 4 2 2" xfId="55329" xr:uid="{00000000-0005-0000-0000-0000AC980000}"/>
    <cellStyle name="Normal 3 3 5 2 4 4 3" xfId="42732" xr:uid="{00000000-0005-0000-0000-0000AD980000}"/>
    <cellStyle name="Normal 3 3 5 2 4 4 4" xfId="32718" xr:uid="{00000000-0005-0000-0000-0000AE980000}"/>
    <cellStyle name="Normal 3 3 5 2 4 5" xfId="9269" xr:uid="{00000000-0005-0000-0000-0000AF980000}"/>
    <cellStyle name="Normal 3 3 5 2 4 5 2" xfId="21889" xr:uid="{00000000-0005-0000-0000-0000B0980000}"/>
    <cellStyle name="Normal 3 3 5 2 4 5 2 2" xfId="57105" xr:uid="{00000000-0005-0000-0000-0000B1980000}"/>
    <cellStyle name="Normal 3 3 5 2 4 5 3" xfId="44508" xr:uid="{00000000-0005-0000-0000-0000B2980000}"/>
    <cellStyle name="Normal 3 3 5 2 4 5 4" xfId="34494" xr:uid="{00000000-0005-0000-0000-0000B3980000}"/>
    <cellStyle name="Normal 3 3 5 2 4 6" xfId="11062" xr:uid="{00000000-0005-0000-0000-0000B4980000}"/>
    <cellStyle name="Normal 3 3 5 2 4 6 2" xfId="23665" xr:uid="{00000000-0005-0000-0000-0000B5980000}"/>
    <cellStyle name="Normal 3 3 5 2 4 6 2 2" xfId="58881" xr:uid="{00000000-0005-0000-0000-0000B6980000}"/>
    <cellStyle name="Normal 3 3 5 2 4 6 3" xfId="46284" xr:uid="{00000000-0005-0000-0000-0000B7980000}"/>
    <cellStyle name="Normal 3 3 5 2 4 6 4" xfId="36270" xr:uid="{00000000-0005-0000-0000-0000B8980000}"/>
    <cellStyle name="Normal 3 3 5 2 4 7" xfId="15429" xr:uid="{00000000-0005-0000-0000-0000B9980000}"/>
    <cellStyle name="Normal 3 3 5 2 4 7 2" xfId="50645" xr:uid="{00000000-0005-0000-0000-0000BA980000}"/>
    <cellStyle name="Normal 3 3 5 2 4 7 3" xfId="28034" xr:uid="{00000000-0005-0000-0000-0000BB980000}"/>
    <cellStyle name="Normal 3 3 5 2 4 8" xfId="13651" xr:uid="{00000000-0005-0000-0000-0000BC980000}"/>
    <cellStyle name="Normal 3 3 5 2 4 8 2" xfId="48869" xr:uid="{00000000-0005-0000-0000-0000BD980000}"/>
    <cellStyle name="Normal 3 3 5 2 4 9" xfId="38048" xr:uid="{00000000-0005-0000-0000-0000BE980000}"/>
    <cellStyle name="Normal 3 3 5 2 5" xfId="3897" xr:uid="{00000000-0005-0000-0000-0000BF980000}"/>
    <cellStyle name="Normal 3 3 5 2 5 2" xfId="8620" xr:uid="{00000000-0005-0000-0000-0000C0980000}"/>
    <cellStyle name="Normal 3 3 5 2 5 2 2" xfId="21245" xr:uid="{00000000-0005-0000-0000-0000C1980000}"/>
    <cellStyle name="Normal 3 3 5 2 5 2 2 2" xfId="56461" xr:uid="{00000000-0005-0000-0000-0000C2980000}"/>
    <cellStyle name="Normal 3 3 5 2 5 2 3" xfId="43864" xr:uid="{00000000-0005-0000-0000-0000C3980000}"/>
    <cellStyle name="Normal 3 3 5 2 5 2 4" xfId="33850" xr:uid="{00000000-0005-0000-0000-0000C4980000}"/>
    <cellStyle name="Normal 3 3 5 2 5 3" xfId="10401" xr:uid="{00000000-0005-0000-0000-0000C5980000}"/>
    <cellStyle name="Normal 3 3 5 2 5 3 2" xfId="23021" xr:uid="{00000000-0005-0000-0000-0000C6980000}"/>
    <cellStyle name="Normal 3 3 5 2 5 3 2 2" xfId="58237" xr:uid="{00000000-0005-0000-0000-0000C7980000}"/>
    <cellStyle name="Normal 3 3 5 2 5 3 3" xfId="45640" xr:uid="{00000000-0005-0000-0000-0000C8980000}"/>
    <cellStyle name="Normal 3 3 5 2 5 3 4" xfId="35626" xr:uid="{00000000-0005-0000-0000-0000C9980000}"/>
    <cellStyle name="Normal 3 3 5 2 5 4" xfId="12196" xr:uid="{00000000-0005-0000-0000-0000CA980000}"/>
    <cellStyle name="Normal 3 3 5 2 5 4 2" xfId="24797" xr:uid="{00000000-0005-0000-0000-0000CB980000}"/>
    <cellStyle name="Normal 3 3 5 2 5 4 2 2" xfId="60013" xr:uid="{00000000-0005-0000-0000-0000CC980000}"/>
    <cellStyle name="Normal 3 3 5 2 5 4 3" xfId="47416" xr:uid="{00000000-0005-0000-0000-0000CD980000}"/>
    <cellStyle name="Normal 3 3 5 2 5 4 4" xfId="37402" xr:uid="{00000000-0005-0000-0000-0000CE980000}"/>
    <cellStyle name="Normal 3 3 5 2 5 5" xfId="16561" xr:uid="{00000000-0005-0000-0000-0000CF980000}"/>
    <cellStyle name="Normal 3 3 5 2 5 5 2" xfId="51777" xr:uid="{00000000-0005-0000-0000-0000D0980000}"/>
    <cellStyle name="Normal 3 3 5 2 5 5 3" xfId="29166" xr:uid="{00000000-0005-0000-0000-0000D1980000}"/>
    <cellStyle name="Normal 3 3 5 2 5 6" xfId="14783" xr:uid="{00000000-0005-0000-0000-0000D2980000}"/>
    <cellStyle name="Normal 3 3 5 2 5 6 2" xfId="50001" xr:uid="{00000000-0005-0000-0000-0000D3980000}"/>
    <cellStyle name="Normal 3 3 5 2 5 7" xfId="39180" xr:uid="{00000000-0005-0000-0000-0000D4980000}"/>
    <cellStyle name="Normal 3 3 5 2 5 8" xfId="27390" xr:uid="{00000000-0005-0000-0000-0000D5980000}"/>
    <cellStyle name="Normal 3 3 5 2 6" xfId="4237" xr:uid="{00000000-0005-0000-0000-0000D6980000}"/>
    <cellStyle name="Normal 3 3 5 2 6 2" xfId="16883" xr:uid="{00000000-0005-0000-0000-0000D7980000}"/>
    <cellStyle name="Normal 3 3 5 2 6 2 2" xfId="52099" xr:uid="{00000000-0005-0000-0000-0000D8980000}"/>
    <cellStyle name="Normal 3 3 5 2 6 2 3" xfId="29488" xr:uid="{00000000-0005-0000-0000-0000D9980000}"/>
    <cellStyle name="Normal 3 3 5 2 6 3" xfId="13329" xr:uid="{00000000-0005-0000-0000-0000DA980000}"/>
    <cellStyle name="Normal 3 3 5 2 6 3 2" xfId="48547" xr:uid="{00000000-0005-0000-0000-0000DB980000}"/>
    <cellStyle name="Normal 3 3 5 2 6 4" xfId="39502" xr:uid="{00000000-0005-0000-0000-0000DC980000}"/>
    <cellStyle name="Normal 3 3 5 2 6 5" xfId="25936" xr:uid="{00000000-0005-0000-0000-0000DD980000}"/>
    <cellStyle name="Normal 3 3 5 2 7" xfId="5707" xr:uid="{00000000-0005-0000-0000-0000DE980000}"/>
    <cellStyle name="Normal 3 3 5 2 7 2" xfId="18337" xr:uid="{00000000-0005-0000-0000-0000DF980000}"/>
    <cellStyle name="Normal 3 3 5 2 7 2 2" xfId="53553" xr:uid="{00000000-0005-0000-0000-0000E0980000}"/>
    <cellStyle name="Normal 3 3 5 2 7 3" xfId="40956" xr:uid="{00000000-0005-0000-0000-0000E1980000}"/>
    <cellStyle name="Normal 3 3 5 2 7 4" xfId="30942" xr:uid="{00000000-0005-0000-0000-0000E2980000}"/>
    <cellStyle name="Normal 3 3 5 2 8" xfId="7166" xr:uid="{00000000-0005-0000-0000-0000E3980000}"/>
    <cellStyle name="Normal 3 3 5 2 8 2" xfId="19791" xr:uid="{00000000-0005-0000-0000-0000E4980000}"/>
    <cellStyle name="Normal 3 3 5 2 8 2 2" xfId="55007" xr:uid="{00000000-0005-0000-0000-0000E5980000}"/>
    <cellStyle name="Normal 3 3 5 2 8 3" xfId="42410" xr:uid="{00000000-0005-0000-0000-0000E6980000}"/>
    <cellStyle name="Normal 3 3 5 2 8 4" xfId="32396" xr:uid="{00000000-0005-0000-0000-0000E7980000}"/>
    <cellStyle name="Normal 3 3 5 2 9" xfId="8947" xr:uid="{00000000-0005-0000-0000-0000E8980000}"/>
    <cellStyle name="Normal 3 3 5 2 9 2" xfId="21567" xr:uid="{00000000-0005-0000-0000-0000E9980000}"/>
    <cellStyle name="Normal 3 3 5 2 9 2 2" xfId="56783" xr:uid="{00000000-0005-0000-0000-0000EA980000}"/>
    <cellStyle name="Normal 3 3 5 2 9 3" xfId="44186" xr:uid="{00000000-0005-0000-0000-0000EB980000}"/>
    <cellStyle name="Normal 3 3 5 2 9 4" xfId="34172" xr:uid="{00000000-0005-0000-0000-0000EC980000}"/>
    <cellStyle name="Normal 3 3 5 3" xfId="3083" xr:uid="{00000000-0005-0000-0000-0000ED980000}"/>
    <cellStyle name="Normal 3 3 5 3 10" xfId="25454" xr:uid="{00000000-0005-0000-0000-0000EE980000}"/>
    <cellStyle name="Normal 3 3 5 3 11" xfId="60989" xr:uid="{00000000-0005-0000-0000-0000EF980000}"/>
    <cellStyle name="Normal 3 3 5 3 2" xfId="4886" xr:uid="{00000000-0005-0000-0000-0000F0980000}"/>
    <cellStyle name="Normal 3 3 5 3 2 2" xfId="17532" xr:uid="{00000000-0005-0000-0000-0000F1980000}"/>
    <cellStyle name="Normal 3 3 5 3 2 2 2" xfId="52748" xr:uid="{00000000-0005-0000-0000-0000F2980000}"/>
    <cellStyle name="Normal 3 3 5 3 2 2 3" xfId="30137" xr:uid="{00000000-0005-0000-0000-0000F3980000}"/>
    <cellStyle name="Normal 3 3 5 3 2 3" xfId="13978" xr:uid="{00000000-0005-0000-0000-0000F4980000}"/>
    <cellStyle name="Normal 3 3 5 3 2 3 2" xfId="49196" xr:uid="{00000000-0005-0000-0000-0000F5980000}"/>
    <cellStyle name="Normal 3 3 5 3 2 4" xfId="40151" xr:uid="{00000000-0005-0000-0000-0000F6980000}"/>
    <cellStyle name="Normal 3 3 5 3 2 5" xfId="26585" xr:uid="{00000000-0005-0000-0000-0000F7980000}"/>
    <cellStyle name="Normal 3 3 5 3 3" xfId="6356" xr:uid="{00000000-0005-0000-0000-0000F8980000}"/>
    <cellStyle name="Normal 3 3 5 3 3 2" xfId="18986" xr:uid="{00000000-0005-0000-0000-0000F9980000}"/>
    <cellStyle name="Normal 3 3 5 3 3 2 2" xfId="54202" xr:uid="{00000000-0005-0000-0000-0000FA980000}"/>
    <cellStyle name="Normal 3 3 5 3 3 3" xfId="41605" xr:uid="{00000000-0005-0000-0000-0000FB980000}"/>
    <cellStyle name="Normal 3 3 5 3 3 4" xfId="31591" xr:uid="{00000000-0005-0000-0000-0000FC980000}"/>
    <cellStyle name="Normal 3 3 5 3 4" xfId="7815" xr:uid="{00000000-0005-0000-0000-0000FD980000}"/>
    <cellStyle name="Normal 3 3 5 3 4 2" xfId="20440" xr:uid="{00000000-0005-0000-0000-0000FE980000}"/>
    <cellStyle name="Normal 3 3 5 3 4 2 2" xfId="55656" xr:uid="{00000000-0005-0000-0000-0000FF980000}"/>
    <cellStyle name="Normal 3 3 5 3 4 3" xfId="43059" xr:uid="{00000000-0005-0000-0000-000000990000}"/>
    <cellStyle name="Normal 3 3 5 3 4 4" xfId="33045" xr:uid="{00000000-0005-0000-0000-000001990000}"/>
    <cellStyle name="Normal 3 3 5 3 5" xfId="9596" xr:uid="{00000000-0005-0000-0000-000002990000}"/>
    <cellStyle name="Normal 3 3 5 3 5 2" xfId="22216" xr:uid="{00000000-0005-0000-0000-000003990000}"/>
    <cellStyle name="Normal 3 3 5 3 5 2 2" xfId="57432" xr:uid="{00000000-0005-0000-0000-000004990000}"/>
    <cellStyle name="Normal 3 3 5 3 5 3" xfId="44835" xr:uid="{00000000-0005-0000-0000-000005990000}"/>
    <cellStyle name="Normal 3 3 5 3 5 4" xfId="34821" xr:uid="{00000000-0005-0000-0000-000006990000}"/>
    <cellStyle name="Normal 3 3 5 3 6" xfId="11389" xr:uid="{00000000-0005-0000-0000-000007990000}"/>
    <cellStyle name="Normal 3 3 5 3 6 2" xfId="23992" xr:uid="{00000000-0005-0000-0000-000008990000}"/>
    <cellStyle name="Normal 3 3 5 3 6 2 2" xfId="59208" xr:uid="{00000000-0005-0000-0000-000009990000}"/>
    <cellStyle name="Normal 3 3 5 3 6 3" xfId="46611" xr:uid="{00000000-0005-0000-0000-00000A990000}"/>
    <cellStyle name="Normal 3 3 5 3 6 4" xfId="36597" xr:uid="{00000000-0005-0000-0000-00000B990000}"/>
    <cellStyle name="Normal 3 3 5 3 7" xfId="15756" xr:uid="{00000000-0005-0000-0000-00000C990000}"/>
    <cellStyle name="Normal 3 3 5 3 7 2" xfId="50972" xr:uid="{00000000-0005-0000-0000-00000D990000}"/>
    <cellStyle name="Normal 3 3 5 3 7 3" xfId="28361" xr:uid="{00000000-0005-0000-0000-00000E990000}"/>
    <cellStyle name="Normal 3 3 5 3 8" xfId="12847" xr:uid="{00000000-0005-0000-0000-00000F990000}"/>
    <cellStyle name="Normal 3 3 5 3 8 2" xfId="48065" xr:uid="{00000000-0005-0000-0000-000010990000}"/>
    <cellStyle name="Normal 3 3 5 3 9" xfId="38375" xr:uid="{00000000-0005-0000-0000-000011990000}"/>
    <cellStyle name="Normal 3 3 5 4" xfId="2910" xr:uid="{00000000-0005-0000-0000-000012990000}"/>
    <cellStyle name="Normal 3 3 5 4 10" xfId="25295" xr:uid="{00000000-0005-0000-0000-000013990000}"/>
    <cellStyle name="Normal 3 3 5 4 11" xfId="60830" xr:uid="{00000000-0005-0000-0000-000014990000}"/>
    <cellStyle name="Normal 3 3 5 4 2" xfId="4727" xr:uid="{00000000-0005-0000-0000-000015990000}"/>
    <cellStyle name="Normal 3 3 5 4 2 2" xfId="17373" xr:uid="{00000000-0005-0000-0000-000016990000}"/>
    <cellStyle name="Normal 3 3 5 4 2 2 2" xfId="52589" xr:uid="{00000000-0005-0000-0000-000017990000}"/>
    <cellStyle name="Normal 3 3 5 4 2 2 3" xfId="29978" xr:uid="{00000000-0005-0000-0000-000018990000}"/>
    <cellStyle name="Normal 3 3 5 4 2 3" xfId="13819" xr:uid="{00000000-0005-0000-0000-000019990000}"/>
    <cellStyle name="Normal 3 3 5 4 2 3 2" xfId="49037" xr:uid="{00000000-0005-0000-0000-00001A990000}"/>
    <cellStyle name="Normal 3 3 5 4 2 4" xfId="39992" xr:uid="{00000000-0005-0000-0000-00001B990000}"/>
    <cellStyle name="Normal 3 3 5 4 2 5" xfId="26426" xr:uid="{00000000-0005-0000-0000-00001C990000}"/>
    <cellStyle name="Normal 3 3 5 4 3" xfId="6197" xr:uid="{00000000-0005-0000-0000-00001D990000}"/>
    <cellStyle name="Normal 3 3 5 4 3 2" xfId="18827" xr:uid="{00000000-0005-0000-0000-00001E990000}"/>
    <cellStyle name="Normal 3 3 5 4 3 2 2" xfId="54043" xr:uid="{00000000-0005-0000-0000-00001F990000}"/>
    <cellStyle name="Normal 3 3 5 4 3 3" xfId="41446" xr:uid="{00000000-0005-0000-0000-000020990000}"/>
    <cellStyle name="Normal 3 3 5 4 3 4" xfId="31432" xr:uid="{00000000-0005-0000-0000-000021990000}"/>
    <cellStyle name="Normal 3 3 5 4 4" xfId="7656" xr:uid="{00000000-0005-0000-0000-000022990000}"/>
    <cellStyle name="Normal 3 3 5 4 4 2" xfId="20281" xr:uid="{00000000-0005-0000-0000-000023990000}"/>
    <cellStyle name="Normal 3 3 5 4 4 2 2" xfId="55497" xr:uid="{00000000-0005-0000-0000-000024990000}"/>
    <cellStyle name="Normal 3 3 5 4 4 3" xfId="42900" xr:uid="{00000000-0005-0000-0000-000025990000}"/>
    <cellStyle name="Normal 3 3 5 4 4 4" xfId="32886" xr:uid="{00000000-0005-0000-0000-000026990000}"/>
    <cellStyle name="Normal 3 3 5 4 5" xfId="9437" xr:uid="{00000000-0005-0000-0000-000027990000}"/>
    <cellStyle name="Normal 3 3 5 4 5 2" xfId="22057" xr:uid="{00000000-0005-0000-0000-000028990000}"/>
    <cellStyle name="Normal 3 3 5 4 5 2 2" xfId="57273" xr:uid="{00000000-0005-0000-0000-000029990000}"/>
    <cellStyle name="Normal 3 3 5 4 5 3" xfId="44676" xr:uid="{00000000-0005-0000-0000-00002A990000}"/>
    <cellStyle name="Normal 3 3 5 4 5 4" xfId="34662" xr:uid="{00000000-0005-0000-0000-00002B990000}"/>
    <cellStyle name="Normal 3 3 5 4 6" xfId="11230" xr:uid="{00000000-0005-0000-0000-00002C990000}"/>
    <cellStyle name="Normal 3 3 5 4 6 2" xfId="23833" xr:uid="{00000000-0005-0000-0000-00002D990000}"/>
    <cellStyle name="Normal 3 3 5 4 6 2 2" xfId="59049" xr:uid="{00000000-0005-0000-0000-00002E990000}"/>
    <cellStyle name="Normal 3 3 5 4 6 3" xfId="46452" xr:uid="{00000000-0005-0000-0000-00002F990000}"/>
    <cellStyle name="Normal 3 3 5 4 6 4" xfId="36438" xr:uid="{00000000-0005-0000-0000-000030990000}"/>
    <cellStyle name="Normal 3 3 5 4 7" xfId="15597" xr:uid="{00000000-0005-0000-0000-000031990000}"/>
    <cellStyle name="Normal 3 3 5 4 7 2" xfId="50813" xr:uid="{00000000-0005-0000-0000-000032990000}"/>
    <cellStyle name="Normal 3 3 5 4 7 3" xfId="28202" xr:uid="{00000000-0005-0000-0000-000033990000}"/>
    <cellStyle name="Normal 3 3 5 4 8" xfId="12688" xr:uid="{00000000-0005-0000-0000-000034990000}"/>
    <cellStyle name="Normal 3 3 5 4 8 2" xfId="47906" xr:uid="{00000000-0005-0000-0000-000035990000}"/>
    <cellStyle name="Normal 3 3 5 4 9" xfId="38216" xr:uid="{00000000-0005-0000-0000-000036990000}"/>
    <cellStyle name="Normal 3 3 5 5" xfId="3418" xr:uid="{00000000-0005-0000-0000-000037990000}"/>
    <cellStyle name="Normal 3 3 5 5 10" xfId="26913" xr:uid="{00000000-0005-0000-0000-000038990000}"/>
    <cellStyle name="Normal 3 3 5 5 11" xfId="61317" xr:uid="{00000000-0005-0000-0000-000039990000}"/>
    <cellStyle name="Normal 3 3 5 5 2" xfId="5214" xr:uid="{00000000-0005-0000-0000-00003A990000}"/>
    <cellStyle name="Normal 3 3 5 5 2 2" xfId="17860" xr:uid="{00000000-0005-0000-0000-00003B990000}"/>
    <cellStyle name="Normal 3 3 5 5 2 2 2" xfId="53076" xr:uid="{00000000-0005-0000-0000-00003C990000}"/>
    <cellStyle name="Normal 3 3 5 5 2 3" xfId="40479" xr:uid="{00000000-0005-0000-0000-00003D990000}"/>
    <cellStyle name="Normal 3 3 5 5 2 4" xfId="30465" xr:uid="{00000000-0005-0000-0000-00003E990000}"/>
    <cellStyle name="Normal 3 3 5 5 3" xfId="6684" xr:uid="{00000000-0005-0000-0000-00003F990000}"/>
    <cellStyle name="Normal 3 3 5 5 3 2" xfId="19314" xr:uid="{00000000-0005-0000-0000-000040990000}"/>
    <cellStyle name="Normal 3 3 5 5 3 2 2" xfId="54530" xr:uid="{00000000-0005-0000-0000-000041990000}"/>
    <cellStyle name="Normal 3 3 5 5 3 3" xfId="41933" xr:uid="{00000000-0005-0000-0000-000042990000}"/>
    <cellStyle name="Normal 3 3 5 5 3 4" xfId="31919" xr:uid="{00000000-0005-0000-0000-000043990000}"/>
    <cellStyle name="Normal 3 3 5 5 4" xfId="8143" xr:uid="{00000000-0005-0000-0000-000044990000}"/>
    <cellStyle name="Normal 3 3 5 5 4 2" xfId="20768" xr:uid="{00000000-0005-0000-0000-000045990000}"/>
    <cellStyle name="Normal 3 3 5 5 4 2 2" xfId="55984" xr:uid="{00000000-0005-0000-0000-000046990000}"/>
    <cellStyle name="Normal 3 3 5 5 4 3" xfId="43387" xr:uid="{00000000-0005-0000-0000-000047990000}"/>
    <cellStyle name="Normal 3 3 5 5 4 4" xfId="33373" xr:uid="{00000000-0005-0000-0000-000048990000}"/>
    <cellStyle name="Normal 3 3 5 5 5" xfId="9924" xr:uid="{00000000-0005-0000-0000-000049990000}"/>
    <cellStyle name="Normal 3 3 5 5 5 2" xfId="22544" xr:uid="{00000000-0005-0000-0000-00004A990000}"/>
    <cellStyle name="Normal 3 3 5 5 5 2 2" xfId="57760" xr:uid="{00000000-0005-0000-0000-00004B990000}"/>
    <cellStyle name="Normal 3 3 5 5 5 3" xfId="45163" xr:uid="{00000000-0005-0000-0000-00004C990000}"/>
    <cellStyle name="Normal 3 3 5 5 5 4" xfId="35149" xr:uid="{00000000-0005-0000-0000-00004D990000}"/>
    <cellStyle name="Normal 3 3 5 5 6" xfId="11717" xr:uid="{00000000-0005-0000-0000-00004E990000}"/>
    <cellStyle name="Normal 3 3 5 5 6 2" xfId="24320" xr:uid="{00000000-0005-0000-0000-00004F990000}"/>
    <cellStyle name="Normal 3 3 5 5 6 2 2" xfId="59536" xr:uid="{00000000-0005-0000-0000-000050990000}"/>
    <cellStyle name="Normal 3 3 5 5 6 3" xfId="46939" xr:uid="{00000000-0005-0000-0000-000051990000}"/>
    <cellStyle name="Normal 3 3 5 5 6 4" xfId="36925" xr:uid="{00000000-0005-0000-0000-000052990000}"/>
    <cellStyle name="Normal 3 3 5 5 7" xfId="16084" xr:uid="{00000000-0005-0000-0000-000053990000}"/>
    <cellStyle name="Normal 3 3 5 5 7 2" xfId="51300" xr:uid="{00000000-0005-0000-0000-000054990000}"/>
    <cellStyle name="Normal 3 3 5 5 7 3" xfId="28689" xr:uid="{00000000-0005-0000-0000-000055990000}"/>
    <cellStyle name="Normal 3 3 5 5 8" xfId="14306" xr:uid="{00000000-0005-0000-0000-000056990000}"/>
    <cellStyle name="Normal 3 3 5 5 8 2" xfId="49524" xr:uid="{00000000-0005-0000-0000-000057990000}"/>
    <cellStyle name="Normal 3 3 5 5 9" xfId="38703" xr:uid="{00000000-0005-0000-0000-000058990000}"/>
    <cellStyle name="Normal 3 3 5 6" xfId="2579" xr:uid="{00000000-0005-0000-0000-000059990000}"/>
    <cellStyle name="Normal 3 3 5 6 10" xfId="26104" xr:uid="{00000000-0005-0000-0000-00005A990000}"/>
    <cellStyle name="Normal 3 3 5 6 11" xfId="60508" xr:uid="{00000000-0005-0000-0000-00005B990000}"/>
    <cellStyle name="Normal 3 3 5 6 2" xfId="4405" xr:uid="{00000000-0005-0000-0000-00005C990000}"/>
    <cellStyle name="Normal 3 3 5 6 2 2" xfId="17051" xr:uid="{00000000-0005-0000-0000-00005D990000}"/>
    <cellStyle name="Normal 3 3 5 6 2 2 2" xfId="52267" xr:uid="{00000000-0005-0000-0000-00005E990000}"/>
    <cellStyle name="Normal 3 3 5 6 2 3" xfId="39670" xr:uid="{00000000-0005-0000-0000-00005F990000}"/>
    <cellStyle name="Normal 3 3 5 6 2 4" xfId="29656" xr:uid="{00000000-0005-0000-0000-000060990000}"/>
    <cellStyle name="Normal 3 3 5 6 3" xfId="5875" xr:uid="{00000000-0005-0000-0000-000061990000}"/>
    <cellStyle name="Normal 3 3 5 6 3 2" xfId="18505" xr:uid="{00000000-0005-0000-0000-000062990000}"/>
    <cellStyle name="Normal 3 3 5 6 3 2 2" xfId="53721" xr:uid="{00000000-0005-0000-0000-000063990000}"/>
    <cellStyle name="Normal 3 3 5 6 3 3" xfId="41124" xr:uid="{00000000-0005-0000-0000-000064990000}"/>
    <cellStyle name="Normal 3 3 5 6 3 4" xfId="31110" xr:uid="{00000000-0005-0000-0000-000065990000}"/>
    <cellStyle name="Normal 3 3 5 6 4" xfId="7334" xr:uid="{00000000-0005-0000-0000-000066990000}"/>
    <cellStyle name="Normal 3 3 5 6 4 2" xfId="19959" xr:uid="{00000000-0005-0000-0000-000067990000}"/>
    <cellStyle name="Normal 3 3 5 6 4 2 2" xfId="55175" xr:uid="{00000000-0005-0000-0000-000068990000}"/>
    <cellStyle name="Normal 3 3 5 6 4 3" xfId="42578" xr:uid="{00000000-0005-0000-0000-000069990000}"/>
    <cellStyle name="Normal 3 3 5 6 4 4" xfId="32564" xr:uid="{00000000-0005-0000-0000-00006A990000}"/>
    <cellStyle name="Normal 3 3 5 6 5" xfId="9115" xr:uid="{00000000-0005-0000-0000-00006B990000}"/>
    <cellStyle name="Normal 3 3 5 6 5 2" xfId="21735" xr:uid="{00000000-0005-0000-0000-00006C990000}"/>
    <cellStyle name="Normal 3 3 5 6 5 2 2" xfId="56951" xr:uid="{00000000-0005-0000-0000-00006D990000}"/>
    <cellStyle name="Normal 3 3 5 6 5 3" xfId="44354" xr:uid="{00000000-0005-0000-0000-00006E990000}"/>
    <cellStyle name="Normal 3 3 5 6 5 4" xfId="34340" xr:uid="{00000000-0005-0000-0000-00006F990000}"/>
    <cellStyle name="Normal 3 3 5 6 6" xfId="10908" xr:uid="{00000000-0005-0000-0000-000070990000}"/>
    <cellStyle name="Normal 3 3 5 6 6 2" xfId="23511" xr:uid="{00000000-0005-0000-0000-000071990000}"/>
    <cellStyle name="Normal 3 3 5 6 6 2 2" xfId="58727" xr:uid="{00000000-0005-0000-0000-000072990000}"/>
    <cellStyle name="Normal 3 3 5 6 6 3" xfId="46130" xr:uid="{00000000-0005-0000-0000-000073990000}"/>
    <cellStyle name="Normal 3 3 5 6 6 4" xfId="36116" xr:uid="{00000000-0005-0000-0000-000074990000}"/>
    <cellStyle name="Normal 3 3 5 6 7" xfId="15275" xr:uid="{00000000-0005-0000-0000-000075990000}"/>
    <cellStyle name="Normal 3 3 5 6 7 2" xfId="50491" xr:uid="{00000000-0005-0000-0000-000076990000}"/>
    <cellStyle name="Normal 3 3 5 6 7 3" xfId="27880" xr:uid="{00000000-0005-0000-0000-000077990000}"/>
    <cellStyle name="Normal 3 3 5 6 8" xfId="13497" xr:uid="{00000000-0005-0000-0000-000078990000}"/>
    <cellStyle name="Normal 3 3 5 6 8 2" xfId="48715" xr:uid="{00000000-0005-0000-0000-000079990000}"/>
    <cellStyle name="Normal 3 3 5 6 9" xfId="37894" xr:uid="{00000000-0005-0000-0000-00007A990000}"/>
    <cellStyle name="Normal 3 3 5 7" xfId="3742" xr:uid="{00000000-0005-0000-0000-00007B990000}"/>
    <cellStyle name="Normal 3 3 5 7 2" xfId="8466" xr:uid="{00000000-0005-0000-0000-00007C990000}"/>
    <cellStyle name="Normal 3 3 5 7 2 2" xfId="21091" xr:uid="{00000000-0005-0000-0000-00007D990000}"/>
    <cellStyle name="Normal 3 3 5 7 2 2 2" xfId="56307" xr:uid="{00000000-0005-0000-0000-00007E990000}"/>
    <cellStyle name="Normal 3 3 5 7 2 3" xfId="43710" xr:uid="{00000000-0005-0000-0000-00007F990000}"/>
    <cellStyle name="Normal 3 3 5 7 2 4" xfId="33696" xr:uid="{00000000-0005-0000-0000-000080990000}"/>
    <cellStyle name="Normal 3 3 5 7 3" xfId="10247" xr:uid="{00000000-0005-0000-0000-000081990000}"/>
    <cellStyle name="Normal 3 3 5 7 3 2" xfId="22867" xr:uid="{00000000-0005-0000-0000-000082990000}"/>
    <cellStyle name="Normal 3 3 5 7 3 2 2" xfId="58083" xr:uid="{00000000-0005-0000-0000-000083990000}"/>
    <cellStyle name="Normal 3 3 5 7 3 3" xfId="45486" xr:uid="{00000000-0005-0000-0000-000084990000}"/>
    <cellStyle name="Normal 3 3 5 7 3 4" xfId="35472" xr:uid="{00000000-0005-0000-0000-000085990000}"/>
    <cellStyle name="Normal 3 3 5 7 4" xfId="12042" xr:uid="{00000000-0005-0000-0000-000086990000}"/>
    <cellStyle name="Normal 3 3 5 7 4 2" xfId="24643" xr:uid="{00000000-0005-0000-0000-000087990000}"/>
    <cellStyle name="Normal 3 3 5 7 4 2 2" xfId="59859" xr:uid="{00000000-0005-0000-0000-000088990000}"/>
    <cellStyle name="Normal 3 3 5 7 4 3" xfId="47262" xr:uid="{00000000-0005-0000-0000-000089990000}"/>
    <cellStyle name="Normal 3 3 5 7 4 4" xfId="37248" xr:uid="{00000000-0005-0000-0000-00008A990000}"/>
    <cellStyle name="Normal 3 3 5 7 5" xfId="16407" xr:uid="{00000000-0005-0000-0000-00008B990000}"/>
    <cellStyle name="Normal 3 3 5 7 5 2" xfId="51623" xr:uid="{00000000-0005-0000-0000-00008C990000}"/>
    <cellStyle name="Normal 3 3 5 7 5 3" xfId="29012" xr:uid="{00000000-0005-0000-0000-00008D990000}"/>
    <cellStyle name="Normal 3 3 5 7 6" xfId="14629" xr:uid="{00000000-0005-0000-0000-00008E990000}"/>
    <cellStyle name="Normal 3 3 5 7 6 2" xfId="49847" xr:uid="{00000000-0005-0000-0000-00008F990000}"/>
    <cellStyle name="Normal 3 3 5 7 7" xfId="39026" xr:uid="{00000000-0005-0000-0000-000090990000}"/>
    <cellStyle name="Normal 3 3 5 7 8" xfId="27236" xr:uid="{00000000-0005-0000-0000-000091990000}"/>
    <cellStyle name="Normal 3 3 5 8" xfId="4080" xr:uid="{00000000-0005-0000-0000-000092990000}"/>
    <cellStyle name="Normal 3 3 5 8 2" xfId="16729" xr:uid="{00000000-0005-0000-0000-000093990000}"/>
    <cellStyle name="Normal 3 3 5 8 2 2" xfId="51945" xr:uid="{00000000-0005-0000-0000-000094990000}"/>
    <cellStyle name="Normal 3 3 5 8 2 3" xfId="29334" xr:uid="{00000000-0005-0000-0000-000095990000}"/>
    <cellStyle name="Normal 3 3 5 8 3" xfId="13175" xr:uid="{00000000-0005-0000-0000-000096990000}"/>
    <cellStyle name="Normal 3 3 5 8 3 2" xfId="48393" xr:uid="{00000000-0005-0000-0000-000097990000}"/>
    <cellStyle name="Normal 3 3 5 8 4" xfId="39348" xr:uid="{00000000-0005-0000-0000-000098990000}"/>
    <cellStyle name="Normal 3 3 5 8 5" xfId="25782" xr:uid="{00000000-0005-0000-0000-000099990000}"/>
    <cellStyle name="Normal 3 3 5 9" xfId="5553" xr:uid="{00000000-0005-0000-0000-00009A990000}"/>
    <cellStyle name="Normal 3 3 5 9 2" xfId="18183" xr:uid="{00000000-0005-0000-0000-00009B990000}"/>
    <cellStyle name="Normal 3 3 5 9 2 2" xfId="53399" xr:uid="{00000000-0005-0000-0000-00009C990000}"/>
    <cellStyle name="Normal 3 3 5 9 3" xfId="40802" xr:uid="{00000000-0005-0000-0000-00009D990000}"/>
    <cellStyle name="Normal 3 3 5 9 4" xfId="30788" xr:uid="{00000000-0005-0000-0000-00009E990000}"/>
    <cellStyle name="Normal 3 3 6" xfId="1304" xr:uid="{00000000-0005-0000-0000-00009F990000}"/>
    <cellStyle name="Normal 3 3 6 10" xfId="7033" xr:uid="{00000000-0005-0000-0000-0000A0990000}"/>
    <cellStyle name="Normal 3 3 6 10 2" xfId="19658" xr:uid="{00000000-0005-0000-0000-0000A1990000}"/>
    <cellStyle name="Normal 3 3 6 10 2 2" xfId="54874" xr:uid="{00000000-0005-0000-0000-0000A2990000}"/>
    <cellStyle name="Normal 3 3 6 10 3" xfId="42277" xr:uid="{00000000-0005-0000-0000-0000A3990000}"/>
    <cellStyle name="Normal 3 3 6 10 4" xfId="32263" xr:uid="{00000000-0005-0000-0000-0000A4990000}"/>
    <cellStyle name="Normal 3 3 6 11" xfId="8814" xr:uid="{00000000-0005-0000-0000-0000A5990000}"/>
    <cellStyle name="Normal 3 3 6 11 2" xfId="21434" xr:uid="{00000000-0005-0000-0000-0000A6990000}"/>
    <cellStyle name="Normal 3 3 6 11 2 2" xfId="56650" xr:uid="{00000000-0005-0000-0000-0000A7990000}"/>
    <cellStyle name="Normal 3 3 6 11 3" xfId="44053" xr:uid="{00000000-0005-0000-0000-0000A8990000}"/>
    <cellStyle name="Normal 3 3 6 11 4" xfId="34039" xr:uid="{00000000-0005-0000-0000-0000A9990000}"/>
    <cellStyle name="Normal 3 3 6 12" xfId="10661" xr:uid="{00000000-0005-0000-0000-0000AA990000}"/>
    <cellStyle name="Normal 3 3 6 12 2" xfId="23272" xr:uid="{00000000-0005-0000-0000-0000AB990000}"/>
    <cellStyle name="Normal 3 3 6 12 2 2" xfId="58488" xr:uid="{00000000-0005-0000-0000-0000AC990000}"/>
    <cellStyle name="Normal 3 3 6 12 3" xfId="45891" xr:uid="{00000000-0005-0000-0000-0000AD990000}"/>
    <cellStyle name="Normal 3 3 6 12 4" xfId="35877" xr:uid="{00000000-0005-0000-0000-0000AE990000}"/>
    <cellStyle name="Normal 3 3 6 13" xfId="14974" xr:uid="{00000000-0005-0000-0000-0000AF990000}"/>
    <cellStyle name="Normal 3 3 6 13 2" xfId="50190" xr:uid="{00000000-0005-0000-0000-0000B0990000}"/>
    <cellStyle name="Normal 3 3 6 13 3" xfId="27579" xr:uid="{00000000-0005-0000-0000-0000B1990000}"/>
    <cellStyle name="Normal 3 3 6 14" xfId="12387" xr:uid="{00000000-0005-0000-0000-0000B2990000}"/>
    <cellStyle name="Normal 3 3 6 14 2" xfId="47605" xr:uid="{00000000-0005-0000-0000-0000B3990000}"/>
    <cellStyle name="Normal 3 3 6 15" xfId="37593" xr:uid="{00000000-0005-0000-0000-0000B4990000}"/>
    <cellStyle name="Normal 3 3 6 16" xfId="24994" xr:uid="{00000000-0005-0000-0000-0000B5990000}"/>
    <cellStyle name="Normal 3 3 6 17" xfId="60207" xr:uid="{00000000-0005-0000-0000-0000B6990000}"/>
    <cellStyle name="Normal 3 3 6 2" xfId="1305" xr:uid="{00000000-0005-0000-0000-0000B7990000}"/>
    <cellStyle name="Normal 3 3 6 2 10" xfId="10662" xr:uid="{00000000-0005-0000-0000-0000B8990000}"/>
    <cellStyle name="Normal 3 3 6 2 10 2" xfId="23273" xr:uid="{00000000-0005-0000-0000-0000B9990000}"/>
    <cellStyle name="Normal 3 3 6 2 10 2 2" xfId="58489" xr:uid="{00000000-0005-0000-0000-0000BA990000}"/>
    <cellStyle name="Normal 3 3 6 2 10 3" xfId="45892" xr:uid="{00000000-0005-0000-0000-0000BB990000}"/>
    <cellStyle name="Normal 3 3 6 2 10 4" xfId="35878" xr:uid="{00000000-0005-0000-0000-0000BC990000}"/>
    <cellStyle name="Normal 3 3 6 2 11" xfId="15131" xr:uid="{00000000-0005-0000-0000-0000BD990000}"/>
    <cellStyle name="Normal 3 3 6 2 11 2" xfId="50347" xr:uid="{00000000-0005-0000-0000-0000BE990000}"/>
    <cellStyle name="Normal 3 3 6 2 11 3" xfId="27736" xr:uid="{00000000-0005-0000-0000-0000BF990000}"/>
    <cellStyle name="Normal 3 3 6 2 12" xfId="12544" xr:uid="{00000000-0005-0000-0000-0000C0990000}"/>
    <cellStyle name="Normal 3 3 6 2 12 2" xfId="47762" xr:uid="{00000000-0005-0000-0000-0000C1990000}"/>
    <cellStyle name="Normal 3 3 6 2 13" xfId="37750" xr:uid="{00000000-0005-0000-0000-0000C2990000}"/>
    <cellStyle name="Normal 3 3 6 2 14" xfId="25151" xr:uid="{00000000-0005-0000-0000-0000C3990000}"/>
    <cellStyle name="Normal 3 3 6 2 15" xfId="60364" xr:uid="{00000000-0005-0000-0000-0000C4990000}"/>
    <cellStyle name="Normal 3 3 6 2 2" xfId="3267" xr:uid="{00000000-0005-0000-0000-0000C5990000}"/>
    <cellStyle name="Normal 3 3 6 2 2 10" xfId="25635" xr:uid="{00000000-0005-0000-0000-0000C6990000}"/>
    <cellStyle name="Normal 3 3 6 2 2 11" xfId="61170" xr:uid="{00000000-0005-0000-0000-0000C7990000}"/>
    <cellStyle name="Normal 3 3 6 2 2 2" xfId="5067" xr:uid="{00000000-0005-0000-0000-0000C8990000}"/>
    <cellStyle name="Normal 3 3 6 2 2 2 2" xfId="17713" xr:uid="{00000000-0005-0000-0000-0000C9990000}"/>
    <cellStyle name="Normal 3 3 6 2 2 2 2 2" xfId="52929" xr:uid="{00000000-0005-0000-0000-0000CA990000}"/>
    <cellStyle name="Normal 3 3 6 2 2 2 2 3" xfId="30318" xr:uid="{00000000-0005-0000-0000-0000CB990000}"/>
    <cellStyle name="Normal 3 3 6 2 2 2 3" xfId="14159" xr:uid="{00000000-0005-0000-0000-0000CC990000}"/>
    <cellStyle name="Normal 3 3 6 2 2 2 3 2" xfId="49377" xr:uid="{00000000-0005-0000-0000-0000CD990000}"/>
    <cellStyle name="Normal 3 3 6 2 2 2 4" xfId="40332" xr:uid="{00000000-0005-0000-0000-0000CE990000}"/>
    <cellStyle name="Normal 3 3 6 2 2 2 5" xfId="26766" xr:uid="{00000000-0005-0000-0000-0000CF990000}"/>
    <cellStyle name="Normal 3 3 6 2 2 3" xfId="6537" xr:uid="{00000000-0005-0000-0000-0000D0990000}"/>
    <cellStyle name="Normal 3 3 6 2 2 3 2" xfId="19167" xr:uid="{00000000-0005-0000-0000-0000D1990000}"/>
    <cellStyle name="Normal 3 3 6 2 2 3 2 2" xfId="54383" xr:uid="{00000000-0005-0000-0000-0000D2990000}"/>
    <cellStyle name="Normal 3 3 6 2 2 3 3" xfId="41786" xr:uid="{00000000-0005-0000-0000-0000D3990000}"/>
    <cellStyle name="Normal 3 3 6 2 2 3 4" xfId="31772" xr:uid="{00000000-0005-0000-0000-0000D4990000}"/>
    <cellStyle name="Normal 3 3 6 2 2 4" xfId="7996" xr:uid="{00000000-0005-0000-0000-0000D5990000}"/>
    <cellStyle name="Normal 3 3 6 2 2 4 2" xfId="20621" xr:uid="{00000000-0005-0000-0000-0000D6990000}"/>
    <cellStyle name="Normal 3 3 6 2 2 4 2 2" xfId="55837" xr:uid="{00000000-0005-0000-0000-0000D7990000}"/>
    <cellStyle name="Normal 3 3 6 2 2 4 3" xfId="43240" xr:uid="{00000000-0005-0000-0000-0000D8990000}"/>
    <cellStyle name="Normal 3 3 6 2 2 4 4" xfId="33226" xr:uid="{00000000-0005-0000-0000-0000D9990000}"/>
    <cellStyle name="Normal 3 3 6 2 2 5" xfId="9777" xr:uid="{00000000-0005-0000-0000-0000DA990000}"/>
    <cellStyle name="Normal 3 3 6 2 2 5 2" xfId="22397" xr:uid="{00000000-0005-0000-0000-0000DB990000}"/>
    <cellStyle name="Normal 3 3 6 2 2 5 2 2" xfId="57613" xr:uid="{00000000-0005-0000-0000-0000DC990000}"/>
    <cellStyle name="Normal 3 3 6 2 2 5 3" xfId="45016" xr:uid="{00000000-0005-0000-0000-0000DD990000}"/>
    <cellStyle name="Normal 3 3 6 2 2 5 4" xfId="35002" xr:uid="{00000000-0005-0000-0000-0000DE990000}"/>
    <cellStyle name="Normal 3 3 6 2 2 6" xfId="11570" xr:uid="{00000000-0005-0000-0000-0000DF990000}"/>
    <cellStyle name="Normal 3 3 6 2 2 6 2" xfId="24173" xr:uid="{00000000-0005-0000-0000-0000E0990000}"/>
    <cellStyle name="Normal 3 3 6 2 2 6 2 2" xfId="59389" xr:uid="{00000000-0005-0000-0000-0000E1990000}"/>
    <cellStyle name="Normal 3 3 6 2 2 6 3" xfId="46792" xr:uid="{00000000-0005-0000-0000-0000E2990000}"/>
    <cellStyle name="Normal 3 3 6 2 2 6 4" xfId="36778" xr:uid="{00000000-0005-0000-0000-0000E3990000}"/>
    <cellStyle name="Normal 3 3 6 2 2 7" xfId="15937" xr:uid="{00000000-0005-0000-0000-0000E4990000}"/>
    <cellStyle name="Normal 3 3 6 2 2 7 2" xfId="51153" xr:uid="{00000000-0005-0000-0000-0000E5990000}"/>
    <cellStyle name="Normal 3 3 6 2 2 7 3" xfId="28542" xr:uid="{00000000-0005-0000-0000-0000E6990000}"/>
    <cellStyle name="Normal 3 3 6 2 2 8" xfId="13028" xr:uid="{00000000-0005-0000-0000-0000E7990000}"/>
    <cellStyle name="Normal 3 3 6 2 2 8 2" xfId="48246" xr:uid="{00000000-0005-0000-0000-0000E8990000}"/>
    <cellStyle name="Normal 3 3 6 2 2 9" xfId="38556" xr:uid="{00000000-0005-0000-0000-0000E9990000}"/>
    <cellStyle name="Normal 3 3 6 2 3" xfId="3596" xr:uid="{00000000-0005-0000-0000-0000EA990000}"/>
    <cellStyle name="Normal 3 3 6 2 3 10" xfId="27091" xr:uid="{00000000-0005-0000-0000-0000EB990000}"/>
    <cellStyle name="Normal 3 3 6 2 3 11" xfId="61495" xr:uid="{00000000-0005-0000-0000-0000EC990000}"/>
    <cellStyle name="Normal 3 3 6 2 3 2" xfId="5392" xr:uid="{00000000-0005-0000-0000-0000ED990000}"/>
    <cellStyle name="Normal 3 3 6 2 3 2 2" xfId="18038" xr:uid="{00000000-0005-0000-0000-0000EE990000}"/>
    <cellStyle name="Normal 3 3 6 2 3 2 2 2" xfId="53254" xr:uid="{00000000-0005-0000-0000-0000EF990000}"/>
    <cellStyle name="Normal 3 3 6 2 3 2 3" xfId="40657" xr:uid="{00000000-0005-0000-0000-0000F0990000}"/>
    <cellStyle name="Normal 3 3 6 2 3 2 4" xfId="30643" xr:uid="{00000000-0005-0000-0000-0000F1990000}"/>
    <cellStyle name="Normal 3 3 6 2 3 3" xfId="6862" xr:uid="{00000000-0005-0000-0000-0000F2990000}"/>
    <cellStyle name="Normal 3 3 6 2 3 3 2" xfId="19492" xr:uid="{00000000-0005-0000-0000-0000F3990000}"/>
    <cellStyle name="Normal 3 3 6 2 3 3 2 2" xfId="54708" xr:uid="{00000000-0005-0000-0000-0000F4990000}"/>
    <cellStyle name="Normal 3 3 6 2 3 3 3" xfId="42111" xr:uid="{00000000-0005-0000-0000-0000F5990000}"/>
    <cellStyle name="Normal 3 3 6 2 3 3 4" xfId="32097" xr:uid="{00000000-0005-0000-0000-0000F6990000}"/>
    <cellStyle name="Normal 3 3 6 2 3 4" xfId="8321" xr:uid="{00000000-0005-0000-0000-0000F7990000}"/>
    <cellStyle name="Normal 3 3 6 2 3 4 2" xfId="20946" xr:uid="{00000000-0005-0000-0000-0000F8990000}"/>
    <cellStyle name="Normal 3 3 6 2 3 4 2 2" xfId="56162" xr:uid="{00000000-0005-0000-0000-0000F9990000}"/>
    <cellStyle name="Normal 3 3 6 2 3 4 3" xfId="43565" xr:uid="{00000000-0005-0000-0000-0000FA990000}"/>
    <cellStyle name="Normal 3 3 6 2 3 4 4" xfId="33551" xr:uid="{00000000-0005-0000-0000-0000FB990000}"/>
    <cellStyle name="Normal 3 3 6 2 3 5" xfId="10102" xr:uid="{00000000-0005-0000-0000-0000FC990000}"/>
    <cellStyle name="Normal 3 3 6 2 3 5 2" xfId="22722" xr:uid="{00000000-0005-0000-0000-0000FD990000}"/>
    <cellStyle name="Normal 3 3 6 2 3 5 2 2" xfId="57938" xr:uid="{00000000-0005-0000-0000-0000FE990000}"/>
    <cellStyle name="Normal 3 3 6 2 3 5 3" xfId="45341" xr:uid="{00000000-0005-0000-0000-0000FF990000}"/>
    <cellStyle name="Normal 3 3 6 2 3 5 4" xfId="35327" xr:uid="{00000000-0005-0000-0000-0000009A0000}"/>
    <cellStyle name="Normal 3 3 6 2 3 6" xfId="11895" xr:uid="{00000000-0005-0000-0000-0000019A0000}"/>
    <cellStyle name="Normal 3 3 6 2 3 6 2" xfId="24498" xr:uid="{00000000-0005-0000-0000-0000029A0000}"/>
    <cellStyle name="Normal 3 3 6 2 3 6 2 2" xfId="59714" xr:uid="{00000000-0005-0000-0000-0000039A0000}"/>
    <cellStyle name="Normal 3 3 6 2 3 6 3" xfId="47117" xr:uid="{00000000-0005-0000-0000-0000049A0000}"/>
    <cellStyle name="Normal 3 3 6 2 3 6 4" xfId="37103" xr:uid="{00000000-0005-0000-0000-0000059A0000}"/>
    <cellStyle name="Normal 3 3 6 2 3 7" xfId="16262" xr:uid="{00000000-0005-0000-0000-0000069A0000}"/>
    <cellStyle name="Normal 3 3 6 2 3 7 2" xfId="51478" xr:uid="{00000000-0005-0000-0000-0000079A0000}"/>
    <cellStyle name="Normal 3 3 6 2 3 7 3" xfId="28867" xr:uid="{00000000-0005-0000-0000-0000089A0000}"/>
    <cellStyle name="Normal 3 3 6 2 3 8" xfId="14484" xr:uid="{00000000-0005-0000-0000-0000099A0000}"/>
    <cellStyle name="Normal 3 3 6 2 3 8 2" xfId="49702" xr:uid="{00000000-0005-0000-0000-00000A9A0000}"/>
    <cellStyle name="Normal 3 3 6 2 3 9" xfId="38881" xr:uid="{00000000-0005-0000-0000-00000B9A0000}"/>
    <cellStyle name="Normal 3 3 6 2 4" xfId="2758" xr:uid="{00000000-0005-0000-0000-00000C9A0000}"/>
    <cellStyle name="Normal 3 3 6 2 4 10" xfId="26282" xr:uid="{00000000-0005-0000-0000-00000D9A0000}"/>
    <cellStyle name="Normal 3 3 6 2 4 11" xfId="60686" xr:uid="{00000000-0005-0000-0000-00000E9A0000}"/>
    <cellStyle name="Normal 3 3 6 2 4 2" xfId="4583" xr:uid="{00000000-0005-0000-0000-00000F9A0000}"/>
    <cellStyle name="Normal 3 3 6 2 4 2 2" xfId="17229" xr:uid="{00000000-0005-0000-0000-0000109A0000}"/>
    <cellStyle name="Normal 3 3 6 2 4 2 2 2" xfId="52445" xr:uid="{00000000-0005-0000-0000-0000119A0000}"/>
    <cellStyle name="Normal 3 3 6 2 4 2 3" xfId="39848" xr:uid="{00000000-0005-0000-0000-0000129A0000}"/>
    <cellStyle name="Normal 3 3 6 2 4 2 4" xfId="29834" xr:uid="{00000000-0005-0000-0000-0000139A0000}"/>
    <cellStyle name="Normal 3 3 6 2 4 3" xfId="6053" xr:uid="{00000000-0005-0000-0000-0000149A0000}"/>
    <cellStyle name="Normal 3 3 6 2 4 3 2" xfId="18683" xr:uid="{00000000-0005-0000-0000-0000159A0000}"/>
    <cellStyle name="Normal 3 3 6 2 4 3 2 2" xfId="53899" xr:uid="{00000000-0005-0000-0000-0000169A0000}"/>
    <cellStyle name="Normal 3 3 6 2 4 3 3" xfId="41302" xr:uid="{00000000-0005-0000-0000-0000179A0000}"/>
    <cellStyle name="Normal 3 3 6 2 4 3 4" xfId="31288" xr:uid="{00000000-0005-0000-0000-0000189A0000}"/>
    <cellStyle name="Normal 3 3 6 2 4 4" xfId="7512" xr:uid="{00000000-0005-0000-0000-0000199A0000}"/>
    <cellStyle name="Normal 3 3 6 2 4 4 2" xfId="20137" xr:uid="{00000000-0005-0000-0000-00001A9A0000}"/>
    <cellStyle name="Normal 3 3 6 2 4 4 2 2" xfId="55353" xr:uid="{00000000-0005-0000-0000-00001B9A0000}"/>
    <cellStyle name="Normal 3 3 6 2 4 4 3" xfId="42756" xr:uid="{00000000-0005-0000-0000-00001C9A0000}"/>
    <cellStyle name="Normal 3 3 6 2 4 4 4" xfId="32742" xr:uid="{00000000-0005-0000-0000-00001D9A0000}"/>
    <cellStyle name="Normal 3 3 6 2 4 5" xfId="9293" xr:uid="{00000000-0005-0000-0000-00001E9A0000}"/>
    <cellStyle name="Normal 3 3 6 2 4 5 2" xfId="21913" xr:uid="{00000000-0005-0000-0000-00001F9A0000}"/>
    <cellStyle name="Normal 3 3 6 2 4 5 2 2" xfId="57129" xr:uid="{00000000-0005-0000-0000-0000209A0000}"/>
    <cellStyle name="Normal 3 3 6 2 4 5 3" xfId="44532" xr:uid="{00000000-0005-0000-0000-0000219A0000}"/>
    <cellStyle name="Normal 3 3 6 2 4 5 4" xfId="34518" xr:uid="{00000000-0005-0000-0000-0000229A0000}"/>
    <cellStyle name="Normal 3 3 6 2 4 6" xfId="11086" xr:uid="{00000000-0005-0000-0000-0000239A0000}"/>
    <cellStyle name="Normal 3 3 6 2 4 6 2" xfId="23689" xr:uid="{00000000-0005-0000-0000-0000249A0000}"/>
    <cellStyle name="Normal 3 3 6 2 4 6 2 2" xfId="58905" xr:uid="{00000000-0005-0000-0000-0000259A0000}"/>
    <cellStyle name="Normal 3 3 6 2 4 6 3" xfId="46308" xr:uid="{00000000-0005-0000-0000-0000269A0000}"/>
    <cellStyle name="Normal 3 3 6 2 4 6 4" xfId="36294" xr:uid="{00000000-0005-0000-0000-0000279A0000}"/>
    <cellStyle name="Normal 3 3 6 2 4 7" xfId="15453" xr:uid="{00000000-0005-0000-0000-0000289A0000}"/>
    <cellStyle name="Normal 3 3 6 2 4 7 2" xfId="50669" xr:uid="{00000000-0005-0000-0000-0000299A0000}"/>
    <cellStyle name="Normal 3 3 6 2 4 7 3" xfId="28058" xr:uid="{00000000-0005-0000-0000-00002A9A0000}"/>
    <cellStyle name="Normal 3 3 6 2 4 8" xfId="13675" xr:uid="{00000000-0005-0000-0000-00002B9A0000}"/>
    <cellStyle name="Normal 3 3 6 2 4 8 2" xfId="48893" xr:uid="{00000000-0005-0000-0000-00002C9A0000}"/>
    <cellStyle name="Normal 3 3 6 2 4 9" xfId="38072" xr:uid="{00000000-0005-0000-0000-00002D9A0000}"/>
    <cellStyle name="Normal 3 3 6 2 5" xfId="3921" xr:uid="{00000000-0005-0000-0000-00002E9A0000}"/>
    <cellStyle name="Normal 3 3 6 2 5 2" xfId="8644" xr:uid="{00000000-0005-0000-0000-00002F9A0000}"/>
    <cellStyle name="Normal 3 3 6 2 5 2 2" xfId="21269" xr:uid="{00000000-0005-0000-0000-0000309A0000}"/>
    <cellStyle name="Normal 3 3 6 2 5 2 2 2" xfId="56485" xr:uid="{00000000-0005-0000-0000-0000319A0000}"/>
    <cellStyle name="Normal 3 3 6 2 5 2 3" xfId="43888" xr:uid="{00000000-0005-0000-0000-0000329A0000}"/>
    <cellStyle name="Normal 3 3 6 2 5 2 4" xfId="33874" xr:uid="{00000000-0005-0000-0000-0000339A0000}"/>
    <cellStyle name="Normal 3 3 6 2 5 3" xfId="10425" xr:uid="{00000000-0005-0000-0000-0000349A0000}"/>
    <cellStyle name="Normal 3 3 6 2 5 3 2" xfId="23045" xr:uid="{00000000-0005-0000-0000-0000359A0000}"/>
    <cellStyle name="Normal 3 3 6 2 5 3 2 2" xfId="58261" xr:uid="{00000000-0005-0000-0000-0000369A0000}"/>
    <cellStyle name="Normal 3 3 6 2 5 3 3" xfId="45664" xr:uid="{00000000-0005-0000-0000-0000379A0000}"/>
    <cellStyle name="Normal 3 3 6 2 5 3 4" xfId="35650" xr:uid="{00000000-0005-0000-0000-0000389A0000}"/>
    <cellStyle name="Normal 3 3 6 2 5 4" xfId="12220" xr:uid="{00000000-0005-0000-0000-0000399A0000}"/>
    <cellStyle name="Normal 3 3 6 2 5 4 2" xfId="24821" xr:uid="{00000000-0005-0000-0000-00003A9A0000}"/>
    <cellStyle name="Normal 3 3 6 2 5 4 2 2" xfId="60037" xr:uid="{00000000-0005-0000-0000-00003B9A0000}"/>
    <cellStyle name="Normal 3 3 6 2 5 4 3" xfId="47440" xr:uid="{00000000-0005-0000-0000-00003C9A0000}"/>
    <cellStyle name="Normal 3 3 6 2 5 4 4" xfId="37426" xr:uid="{00000000-0005-0000-0000-00003D9A0000}"/>
    <cellStyle name="Normal 3 3 6 2 5 5" xfId="16585" xr:uid="{00000000-0005-0000-0000-00003E9A0000}"/>
    <cellStyle name="Normal 3 3 6 2 5 5 2" xfId="51801" xr:uid="{00000000-0005-0000-0000-00003F9A0000}"/>
    <cellStyle name="Normal 3 3 6 2 5 5 3" xfId="29190" xr:uid="{00000000-0005-0000-0000-0000409A0000}"/>
    <cellStyle name="Normal 3 3 6 2 5 6" xfId="14807" xr:uid="{00000000-0005-0000-0000-0000419A0000}"/>
    <cellStyle name="Normal 3 3 6 2 5 6 2" xfId="50025" xr:uid="{00000000-0005-0000-0000-0000429A0000}"/>
    <cellStyle name="Normal 3 3 6 2 5 7" xfId="39204" xr:uid="{00000000-0005-0000-0000-0000439A0000}"/>
    <cellStyle name="Normal 3 3 6 2 5 8" xfId="27414" xr:uid="{00000000-0005-0000-0000-0000449A0000}"/>
    <cellStyle name="Normal 3 3 6 2 6" xfId="4261" xr:uid="{00000000-0005-0000-0000-0000459A0000}"/>
    <cellStyle name="Normal 3 3 6 2 6 2" xfId="16907" xr:uid="{00000000-0005-0000-0000-0000469A0000}"/>
    <cellStyle name="Normal 3 3 6 2 6 2 2" xfId="52123" xr:uid="{00000000-0005-0000-0000-0000479A0000}"/>
    <cellStyle name="Normal 3 3 6 2 6 2 3" xfId="29512" xr:uid="{00000000-0005-0000-0000-0000489A0000}"/>
    <cellStyle name="Normal 3 3 6 2 6 3" xfId="13353" xr:uid="{00000000-0005-0000-0000-0000499A0000}"/>
    <cellStyle name="Normal 3 3 6 2 6 3 2" xfId="48571" xr:uid="{00000000-0005-0000-0000-00004A9A0000}"/>
    <cellStyle name="Normal 3 3 6 2 6 4" xfId="39526" xr:uid="{00000000-0005-0000-0000-00004B9A0000}"/>
    <cellStyle name="Normal 3 3 6 2 6 5" xfId="25960" xr:uid="{00000000-0005-0000-0000-00004C9A0000}"/>
    <cellStyle name="Normal 3 3 6 2 7" xfId="5731" xr:uid="{00000000-0005-0000-0000-00004D9A0000}"/>
    <cellStyle name="Normal 3 3 6 2 7 2" xfId="18361" xr:uid="{00000000-0005-0000-0000-00004E9A0000}"/>
    <cellStyle name="Normal 3 3 6 2 7 2 2" xfId="53577" xr:uid="{00000000-0005-0000-0000-00004F9A0000}"/>
    <cellStyle name="Normal 3 3 6 2 7 3" xfId="40980" xr:uid="{00000000-0005-0000-0000-0000509A0000}"/>
    <cellStyle name="Normal 3 3 6 2 7 4" xfId="30966" xr:uid="{00000000-0005-0000-0000-0000519A0000}"/>
    <cellStyle name="Normal 3 3 6 2 8" xfId="7190" xr:uid="{00000000-0005-0000-0000-0000529A0000}"/>
    <cellStyle name="Normal 3 3 6 2 8 2" xfId="19815" xr:uid="{00000000-0005-0000-0000-0000539A0000}"/>
    <cellStyle name="Normal 3 3 6 2 8 2 2" xfId="55031" xr:uid="{00000000-0005-0000-0000-0000549A0000}"/>
    <cellStyle name="Normal 3 3 6 2 8 3" xfId="42434" xr:uid="{00000000-0005-0000-0000-0000559A0000}"/>
    <cellStyle name="Normal 3 3 6 2 8 4" xfId="32420" xr:uid="{00000000-0005-0000-0000-0000569A0000}"/>
    <cellStyle name="Normal 3 3 6 2 9" xfId="8971" xr:uid="{00000000-0005-0000-0000-0000579A0000}"/>
    <cellStyle name="Normal 3 3 6 2 9 2" xfId="21591" xr:uid="{00000000-0005-0000-0000-0000589A0000}"/>
    <cellStyle name="Normal 3 3 6 2 9 2 2" xfId="56807" xr:uid="{00000000-0005-0000-0000-0000599A0000}"/>
    <cellStyle name="Normal 3 3 6 2 9 3" xfId="44210" xr:uid="{00000000-0005-0000-0000-00005A9A0000}"/>
    <cellStyle name="Normal 3 3 6 2 9 4" xfId="34196" xr:uid="{00000000-0005-0000-0000-00005B9A0000}"/>
    <cellStyle name="Normal 3 3 6 3" xfId="3110" xr:uid="{00000000-0005-0000-0000-00005C9A0000}"/>
    <cellStyle name="Normal 3 3 6 3 10" xfId="25478" xr:uid="{00000000-0005-0000-0000-00005D9A0000}"/>
    <cellStyle name="Normal 3 3 6 3 11" xfId="61013" xr:uid="{00000000-0005-0000-0000-00005E9A0000}"/>
    <cellStyle name="Normal 3 3 6 3 2" xfId="4910" xr:uid="{00000000-0005-0000-0000-00005F9A0000}"/>
    <cellStyle name="Normal 3 3 6 3 2 2" xfId="17556" xr:uid="{00000000-0005-0000-0000-0000609A0000}"/>
    <cellStyle name="Normal 3 3 6 3 2 2 2" xfId="52772" xr:uid="{00000000-0005-0000-0000-0000619A0000}"/>
    <cellStyle name="Normal 3 3 6 3 2 2 3" xfId="30161" xr:uid="{00000000-0005-0000-0000-0000629A0000}"/>
    <cellStyle name="Normal 3 3 6 3 2 3" xfId="14002" xr:uid="{00000000-0005-0000-0000-0000639A0000}"/>
    <cellStyle name="Normal 3 3 6 3 2 3 2" xfId="49220" xr:uid="{00000000-0005-0000-0000-0000649A0000}"/>
    <cellStyle name="Normal 3 3 6 3 2 4" xfId="40175" xr:uid="{00000000-0005-0000-0000-0000659A0000}"/>
    <cellStyle name="Normal 3 3 6 3 2 5" xfId="26609" xr:uid="{00000000-0005-0000-0000-0000669A0000}"/>
    <cellStyle name="Normal 3 3 6 3 3" xfId="6380" xr:uid="{00000000-0005-0000-0000-0000679A0000}"/>
    <cellStyle name="Normal 3 3 6 3 3 2" xfId="19010" xr:uid="{00000000-0005-0000-0000-0000689A0000}"/>
    <cellStyle name="Normal 3 3 6 3 3 2 2" xfId="54226" xr:uid="{00000000-0005-0000-0000-0000699A0000}"/>
    <cellStyle name="Normal 3 3 6 3 3 3" xfId="41629" xr:uid="{00000000-0005-0000-0000-00006A9A0000}"/>
    <cellStyle name="Normal 3 3 6 3 3 4" xfId="31615" xr:uid="{00000000-0005-0000-0000-00006B9A0000}"/>
    <cellStyle name="Normal 3 3 6 3 4" xfId="7839" xr:uid="{00000000-0005-0000-0000-00006C9A0000}"/>
    <cellStyle name="Normal 3 3 6 3 4 2" xfId="20464" xr:uid="{00000000-0005-0000-0000-00006D9A0000}"/>
    <cellStyle name="Normal 3 3 6 3 4 2 2" xfId="55680" xr:uid="{00000000-0005-0000-0000-00006E9A0000}"/>
    <cellStyle name="Normal 3 3 6 3 4 3" xfId="43083" xr:uid="{00000000-0005-0000-0000-00006F9A0000}"/>
    <cellStyle name="Normal 3 3 6 3 4 4" xfId="33069" xr:uid="{00000000-0005-0000-0000-0000709A0000}"/>
    <cellStyle name="Normal 3 3 6 3 5" xfId="9620" xr:uid="{00000000-0005-0000-0000-0000719A0000}"/>
    <cellStyle name="Normal 3 3 6 3 5 2" xfId="22240" xr:uid="{00000000-0005-0000-0000-0000729A0000}"/>
    <cellStyle name="Normal 3 3 6 3 5 2 2" xfId="57456" xr:uid="{00000000-0005-0000-0000-0000739A0000}"/>
    <cellStyle name="Normal 3 3 6 3 5 3" xfId="44859" xr:uid="{00000000-0005-0000-0000-0000749A0000}"/>
    <cellStyle name="Normal 3 3 6 3 5 4" xfId="34845" xr:uid="{00000000-0005-0000-0000-0000759A0000}"/>
    <cellStyle name="Normal 3 3 6 3 6" xfId="11413" xr:uid="{00000000-0005-0000-0000-0000769A0000}"/>
    <cellStyle name="Normal 3 3 6 3 6 2" xfId="24016" xr:uid="{00000000-0005-0000-0000-0000779A0000}"/>
    <cellStyle name="Normal 3 3 6 3 6 2 2" xfId="59232" xr:uid="{00000000-0005-0000-0000-0000789A0000}"/>
    <cellStyle name="Normal 3 3 6 3 6 3" xfId="46635" xr:uid="{00000000-0005-0000-0000-0000799A0000}"/>
    <cellStyle name="Normal 3 3 6 3 6 4" xfId="36621" xr:uid="{00000000-0005-0000-0000-00007A9A0000}"/>
    <cellStyle name="Normal 3 3 6 3 7" xfId="15780" xr:uid="{00000000-0005-0000-0000-00007B9A0000}"/>
    <cellStyle name="Normal 3 3 6 3 7 2" xfId="50996" xr:uid="{00000000-0005-0000-0000-00007C9A0000}"/>
    <cellStyle name="Normal 3 3 6 3 7 3" xfId="28385" xr:uid="{00000000-0005-0000-0000-00007D9A0000}"/>
    <cellStyle name="Normal 3 3 6 3 8" xfId="12871" xr:uid="{00000000-0005-0000-0000-00007E9A0000}"/>
    <cellStyle name="Normal 3 3 6 3 8 2" xfId="48089" xr:uid="{00000000-0005-0000-0000-00007F9A0000}"/>
    <cellStyle name="Normal 3 3 6 3 9" xfId="38399" xr:uid="{00000000-0005-0000-0000-0000809A0000}"/>
    <cellStyle name="Normal 3 3 6 4" xfId="2932" xr:uid="{00000000-0005-0000-0000-0000819A0000}"/>
    <cellStyle name="Normal 3 3 6 4 10" xfId="25316" xr:uid="{00000000-0005-0000-0000-0000829A0000}"/>
    <cellStyle name="Normal 3 3 6 4 11" xfId="60851" xr:uid="{00000000-0005-0000-0000-0000839A0000}"/>
    <cellStyle name="Normal 3 3 6 4 2" xfId="4748" xr:uid="{00000000-0005-0000-0000-0000849A0000}"/>
    <cellStyle name="Normal 3 3 6 4 2 2" xfId="17394" xr:uid="{00000000-0005-0000-0000-0000859A0000}"/>
    <cellStyle name="Normal 3 3 6 4 2 2 2" xfId="52610" xr:uid="{00000000-0005-0000-0000-0000869A0000}"/>
    <cellStyle name="Normal 3 3 6 4 2 2 3" xfId="29999" xr:uid="{00000000-0005-0000-0000-0000879A0000}"/>
    <cellStyle name="Normal 3 3 6 4 2 3" xfId="13840" xr:uid="{00000000-0005-0000-0000-0000889A0000}"/>
    <cellStyle name="Normal 3 3 6 4 2 3 2" xfId="49058" xr:uid="{00000000-0005-0000-0000-0000899A0000}"/>
    <cellStyle name="Normal 3 3 6 4 2 4" xfId="40013" xr:uid="{00000000-0005-0000-0000-00008A9A0000}"/>
    <cellStyle name="Normal 3 3 6 4 2 5" xfId="26447" xr:uid="{00000000-0005-0000-0000-00008B9A0000}"/>
    <cellStyle name="Normal 3 3 6 4 3" xfId="6218" xr:uid="{00000000-0005-0000-0000-00008C9A0000}"/>
    <cellStyle name="Normal 3 3 6 4 3 2" xfId="18848" xr:uid="{00000000-0005-0000-0000-00008D9A0000}"/>
    <cellStyle name="Normal 3 3 6 4 3 2 2" xfId="54064" xr:uid="{00000000-0005-0000-0000-00008E9A0000}"/>
    <cellStyle name="Normal 3 3 6 4 3 3" xfId="41467" xr:uid="{00000000-0005-0000-0000-00008F9A0000}"/>
    <cellStyle name="Normal 3 3 6 4 3 4" xfId="31453" xr:uid="{00000000-0005-0000-0000-0000909A0000}"/>
    <cellStyle name="Normal 3 3 6 4 4" xfId="7677" xr:uid="{00000000-0005-0000-0000-0000919A0000}"/>
    <cellStyle name="Normal 3 3 6 4 4 2" xfId="20302" xr:uid="{00000000-0005-0000-0000-0000929A0000}"/>
    <cellStyle name="Normal 3 3 6 4 4 2 2" xfId="55518" xr:uid="{00000000-0005-0000-0000-0000939A0000}"/>
    <cellStyle name="Normal 3 3 6 4 4 3" xfId="42921" xr:uid="{00000000-0005-0000-0000-0000949A0000}"/>
    <cellStyle name="Normal 3 3 6 4 4 4" xfId="32907" xr:uid="{00000000-0005-0000-0000-0000959A0000}"/>
    <cellStyle name="Normal 3 3 6 4 5" xfId="9458" xr:uid="{00000000-0005-0000-0000-0000969A0000}"/>
    <cellStyle name="Normal 3 3 6 4 5 2" xfId="22078" xr:uid="{00000000-0005-0000-0000-0000979A0000}"/>
    <cellStyle name="Normal 3 3 6 4 5 2 2" xfId="57294" xr:uid="{00000000-0005-0000-0000-0000989A0000}"/>
    <cellStyle name="Normal 3 3 6 4 5 3" xfId="44697" xr:uid="{00000000-0005-0000-0000-0000999A0000}"/>
    <cellStyle name="Normal 3 3 6 4 5 4" xfId="34683" xr:uid="{00000000-0005-0000-0000-00009A9A0000}"/>
    <cellStyle name="Normal 3 3 6 4 6" xfId="11251" xr:uid="{00000000-0005-0000-0000-00009B9A0000}"/>
    <cellStyle name="Normal 3 3 6 4 6 2" xfId="23854" xr:uid="{00000000-0005-0000-0000-00009C9A0000}"/>
    <cellStyle name="Normal 3 3 6 4 6 2 2" xfId="59070" xr:uid="{00000000-0005-0000-0000-00009D9A0000}"/>
    <cellStyle name="Normal 3 3 6 4 6 3" xfId="46473" xr:uid="{00000000-0005-0000-0000-00009E9A0000}"/>
    <cellStyle name="Normal 3 3 6 4 6 4" xfId="36459" xr:uid="{00000000-0005-0000-0000-00009F9A0000}"/>
    <cellStyle name="Normal 3 3 6 4 7" xfId="15618" xr:uid="{00000000-0005-0000-0000-0000A09A0000}"/>
    <cellStyle name="Normal 3 3 6 4 7 2" xfId="50834" xr:uid="{00000000-0005-0000-0000-0000A19A0000}"/>
    <cellStyle name="Normal 3 3 6 4 7 3" xfId="28223" xr:uid="{00000000-0005-0000-0000-0000A29A0000}"/>
    <cellStyle name="Normal 3 3 6 4 8" xfId="12709" xr:uid="{00000000-0005-0000-0000-0000A39A0000}"/>
    <cellStyle name="Normal 3 3 6 4 8 2" xfId="47927" xr:uid="{00000000-0005-0000-0000-0000A49A0000}"/>
    <cellStyle name="Normal 3 3 6 4 9" xfId="38237" xr:uid="{00000000-0005-0000-0000-0000A59A0000}"/>
    <cellStyle name="Normal 3 3 6 5" xfId="3439" xr:uid="{00000000-0005-0000-0000-0000A69A0000}"/>
    <cellStyle name="Normal 3 3 6 5 10" xfId="26934" xr:uid="{00000000-0005-0000-0000-0000A79A0000}"/>
    <cellStyle name="Normal 3 3 6 5 11" xfId="61338" xr:uid="{00000000-0005-0000-0000-0000A89A0000}"/>
    <cellStyle name="Normal 3 3 6 5 2" xfId="5235" xr:uid="{00000000-0005-0000-0000-0000A99A0000}"/>
    <cellStyle name="Normal 3 3 6 5 2 2" xfId="17881" xr:uid="{00000000-0005-0000-0000-0000AA9A0000}"/>
    <cellStyle name="Normal 3 3 6 5 2 2 2" xfId="53097" xr:uid="{00000000-0005-0000-0000-0000AB9A0000}"/>
    <cellStyle name="Normal 3 3 6 5 2 3" xfId="40500" xr:uid="{00000000-0005-0000-0000-0000AC9A0000}"/>
    <cellStyle name="Normal 3 3 6 5 2 4" xfId="30486" xr:uid="{00000000-0005-0000-0000-0000AD9A0000}"/>
    <cellStyle name="Normal 3 3 6 5 3" xfId="6705" xr:uid="{00000000-0005-0000-0000-0000AE9A0000}"/>
    <cellStyle name="Normal 3 3 6 5 3 2" xfId="19335" xr:uid="{00000000-0005-0000-0000-0000AF9A0000}"/>
    <cellStyle name="Normal 3 3 6 5 3 2 2" xfId="54551" xr:uid="{00000000-0005-0000-0000-0000B09A0000}"/>
    <cellStyle name="Normal 3 3 6 5 3 3" xfId="41954" xr:uid="{00000000-0005-0000-0000-0000B19A0000}"/>
    <cellStyle name="Normal 3 3 6 5 3 4" xfId="31940" xr:uid="{00000000-0005-0000-0000-0000B29A0000}"/>
    <cellStyle name="Normal 3 3 6 5 4" xfId="8164" xr:uid="{00000000-0005-0000-0000-0000B39A0000}"/>
    <cellStyle name="Normal 3 3 6 5 4 2" xfId="20789" xr:uid="{00000000-0005-0000-0000-0000B49A0000}"/>
    <cellStyle name="Normal 3 3 6 5 4 2 2" xfId="56005" xr:uid="{00000000-0005-0000-0000-0000B59A0000}"/>
    <cellStyle name="Normal 3 3 6 5 4 3" xfId="43408" xr:uid="{00000000-0005-0000-0000-0000B69A0000}"/>
    <cellStyle name="Normal 3 3 6 5 4 4" xfId="33394" xr:uid="{00000000-0005-0000-0000-0000B79A0000}"/>
    <cellStyle name="Normal 3 3 6 5 5" xfId="9945" xr:uid="{00000000-0005-0000-0000-0000B89A0000}"/>
    <cellStyle name="Normal 3 3 6 5 5 2" xfId="22565" xr:uid="{00000000-0005-0000-0000-0000B99A0000}"/>
    <cellStyle name="Normal 3 3 6 5 5 2 2" xfId="57781" xr:uid="{00000000-0005-0000-0000-0000BA9A0000}"/>
    <cellStyle name="Normal 3 3 6 5 5 3" xfId="45184" xr:uid="{00000000-0005-0000-0000-0000BB9A0000}"/>
    <cellStyle name="Normal 3 3 6 5 5 4" xfId="35170" xr:uid="{00000000-0005-0000-0000-0000BC9A0000}"/>
    <cellStyle name="Normal 3 3 6 5 6" xfId="11738" xr:uid="{00000000-0005-0000-0000-0000BD9A0000}"/>
    <cellStyle name="Normal 3 3 6 5 6 2" xfId="24341" xr:uid="{00000000-0005-0000-0000-0000BE9A0000}"/>
    <cellStyle name="Normal 3 3 6 5 6 2 2" xfId="59557" xr:uid="{00000000-0005-0000-0000-0000BF9A0000}"/>
    <cellStyle name="Normal 3 3 6 5 6 3" xfId="46960" xr:uid="{00000000-0005-0000-0000-0000C09A0000}"/>
    <cellStyle name="Normal 3 3 6 5 6 4" xfId="36946" xr:uid="{00000000-0005-0000-0000-0000C19A0000}"/>
    <cellStyle name="Normal 3 3 6 5 7" xfId="16105" xr:uid="{00000000-0005-0000-0000-0000C29A0000}"/>
    <cellStyle name="Normal 3 3 6 5 7 2" xfId="51321" xr:uid="{00000000-0005-0000-0000-0000C39A0000}"/>
    <cellStyle name="Normal 3 3 6 5 7 3" xfId="28710" xr:uid="{00000000-0005-0000-0000-0000C49A0000}"/>
    <cellStyle name="Normal 3 3 6 5 8" xfId="14327" xr:uid="{00000000-0005-0000-0000-0000C59A0000}"/>
    <cellStyle name="Normal 3 3 6 5 8 2" xfId="49545" xr:uid="{00000000-0005-0000-0000-0000C69A0000}"/>
    <cellStyle name="Normal 3 3 6 5 9" xfId="38724" xr:uid="{00000000-0005-0000-0000-0000C79A0000}"/>
    <cellStyle name="Normal 3 3 6 6" xfId="2601" xr:uid="{00000000-0005-0000-0000-0000C89A0000}"/>
    <cellStyle name="Normal 3 3 6 6 10" xfId="26125" xr:uid="{00000000-0005-0000-0000-0000C99A0000}"/>
    <cellStyle name="Normal 3 3 6 6 11" xfId="60529" xr:uid="{00000000-0005-0000-0000-0000CA9A0000}"/>
    <cellStyle name="Normal 3 3 6 6 2" xfId="4426" xr:uid="{00000000-0005-0000-0000-0000CB9A0000}"/>
    <cellStyle name="Normal 3 3 6 6 2 2" xfId="17072" xr:uid="{00000000-0005-0000-0000-0000CC9A0000}"/>
    <cellStyle name="Normal 3 3 6 6 2 2 2" xfId="52288" xr:uid="{00000000-0005-0000-0000-0000CD9A0000}"/>
    <cellStyle name="Normal 3 3 6 6 2 3" xfId="39691" xr:uid="{00000000-0005-0000-0000-0000CE9A0000}"/>
    <cellStyle name="Normal 3 3 6 6 2 4" xfId="29677" xr:uid="{00000000-0005-0000-0000-0000CF9A0000}"/>
    <cellStyle name="Normal 3 3 6 6 3" xfId="5896" xr:uid="{00000000-0005-0000-0000-0000D09A0000}"/>
    <cellStyle name="Normal 3 3 6 6 3 2" xfId="18526" xr:uid="{00000000-0005-0000-0000-0000D19A0000}"/>
    <cellStyle name="Normal 3 3 6 6 3 2 2" xfId="53742" xr:uid="{00000000-0005-0000-0000-0000D29A0000}"/>
    <cellStyle name="Normal 3 3 6 6 3 3" xfId="41145" xr:uid="{00000000-0005-0000-0000-0000D39A0000}"/>
    <cellStyle name="Normal 3 3 6 6 3 4" xfId="31131" xr:uid="{00000000-0005-0000-0000-0000D49A0000}"/>
    <cellStyle name="Normal 3 3 6 6 4" xfId="7355" xr:uid="{00000000-0005-0000-0000-0000D59A0000}"/>
    <cellStyle name="Normal 3 3 6 6 4 2" xfId="19980" xr:uid="{00000000-0005-0000-0000-0000D69A0000}"/>
    <cellStyle name="Normal 3 3 6 6 4 2 2" xfId="55196" xr:uid="{00000000-0005-0000-0000-0000D79A0000}"/>
    <cellStyle name="Normal 3 3 6 6 4 3" xfId="42599" xr:uid="{00000000-0005-0000-0000-0000D89A0000}"/>
    <cellStyle name="Normal 3 3 6 6 4 4" xfId="32585" xr:uid="{00000000-0005-0000-0000-0000D99A0000}"/>
    <cellStyle name="Normal 3 3 6 6 5" xfId="9136" xr:uid="{00000000-0005-0000-0000-0000DA9A0000}"/>
    <cellStyle name="Normal 3 3 6 6 5 2" xfId="21756" xr:uid="{00000000-0005-0000-0000-0000DB9A0000}"/>
    <cellStyle name="Normal 3 3 6 6 5 2 2" xfId="56972" xr:uid="{00000000-0005-0000-0000-0000DC9A0000}"/>
    <cellStyle name="Normal 3 3 6 6 5 3" xfId="44375" xr:uid="{00000000-0005-0000-0000-0000DD9A0000}"/>
    <cellStyle name="Normal 3 3 6 6 5 4" xfId="34361" xr:uid="{00000000-0005-0000-0000-0000DE9A0000}"/>
    <cellStyle name="Normal 3 3 6 6 6" xfId="10929" xr:uid="{00000000-0005-0000-0000-0000DF9A0000}"/>
    <cellStyle name="Normal 3 3 6 6 6 2" xfId="23532" xr:uid="{00000000-0005-0000-0000-0000E09A0000}"/>
    <cellStyle name="Normal 3 3 6 6 6 2 2" xfId="58748" xr:uid="{00000000-0005-0000-0000-0000E19A0000}"/>
    <cellStyle name="Normal 3 3 6 6 6 3" xfId="46151" xr:uid="{00000000-0005-0000-0000-0000E29A0000}"/>
    <cellStyle name="Normal 3 3 6 6 6 4" xfId="36137" xr:uid="{00000000-0005-0000-0000-0000E39A0000}"/>
    <cellStyle name="Normal 3 3 6 6 7" xfId="15296" xr:uid="{00000000-0005-0000-0000-0000E49A0000}"/>
    <cellStyle name="Normal 3 3 6 6 7 2" xfId="50512" xr:uid="{00000000-0005-0000-0000-0000E59A0000}"/>
    <cellStyle name="Normal 3 3 6 6 7 3" xfId="27901" xr:uid="{00000000-0005-0000-0000-0000E69A0000}"/>
    <cellStyle name="Normal 3 3 6 6 8" xfId="13518" xr:uid="{00000000-0005-0000-0000-0000E79A0000}"/>
    <cellStyle name="Normal 3 3 6 6 8 2" xfId="48736" xr:uid="{00000000-0005-0000-0000-0000E89A0000}"/>
    <cellStyle name="Normal 3 3 6 6 9" xfId="37915" xr:uid="{00000000-0005-0000-0000-0000E99A0000}"/>
    <cellStyle name="Normal 3 3 6 7" xfId="3764" xr:uid="{00000000-0005-0000-0000-0000EA9A0000}"/>
    <cellStyle name="Normal 3 3 6 7 2" xfId="8487" xr:uid="{00000000-0005-0000-0000-0000EB9A0000}"/>
    <cellStyle name="Normal 3 3 6 7 2 2" xfId="21112" xr:uid="{00000000-0005-0000-0000-0000EC9A0000}"/>
    <cellStyle name="Normal 3 3 6 7 2 2 2" xfId="56328" xr:uid="{00000000-0005-0000-0000-0000ED9A0000}"/>
    <cellStyle name="Normal 3 3 6 7 2 3" xfId="43731" xr:uid="{00000000-0005-0000-0000-0000EE9A0000}"/>
    <cellStyle name="Normal 3 3 6 7 2 4" xfId="33717" xr:uid="{00000000-0005-0000-0000-0000EF9A0000}"/>
    <cellStyle name="Normal 3 3 6 7 3" xfId="10268" xr:uid="{00000000-0005-0000-0000-0000F09A0000}"/>
    <cellStyle name="Normal 3 3 6 7 3 2" xfId="22888" xr:uid="{00000000-0005-0000-0000-0000F19A0000}"/>
    <cellStyle name="Normal 3 3 6 7 3 2 2" xfId="58104" xr:uid="{00000000-0005-0000-0000-0000F29A0000}"/>
    <cellStyle name="Normal 3 3 6 7 3 3" xfId="45507" xr:uid="{00000000-0005-0000-0000-0000F39A0000}"/>
    <cellStyle name="Normal 3 3 6 7 3 4" xfId="35493" xr:uid="{00000000-0005-0000-0000-0000F49A0000}"/>
    <cellStyle name="Normal 3 3 6 7 4" xfId="12063" xr:uid="{00000000-0005-0000-0000-0000F59A0000}"/>
    <cellStyle name="Normal 3 3 6 7 4 2" xfId="24664" xr:uid="{00000000-0005-0000-0000-0000F69A0000}"/>
    <cellStyle name="Normal 3 3 6 7 4 2 2" xfId="59880" xr:uid="{00000000-0005-0000-0000-0000F79A0000}"/>
    <cellStyle name="Normal 3 3 6 7 4 3" xfId="47283" xr:uid="{00000000-0005-0000-0000-0000F89A0000}"/>
    <cellStyle name="Normal 3 3 6 7 4 4" xfId="37269" xr:uid="{00000000-0005-0000-0000-0000F99A0000}"/>
    <cellStyle name="Normal 3 3 6 7 5" xfId="16428" xr:uid="{00000000-0005-0000-0000-0000FA9A0000}"/>
    <cellStyle name="Normal 3 3 6 7 5 2" xfId="51644" xr:uid="{00000000-0005-0000-0000-0000FB9A0000}"/>
    <cellStyle name="Normal 3 3 6 7 5 3" xfId="29033" xr:uid="{00000000-0005-0000-0000-0000FC9A0000}"/>
    <cellStyle name="Normal 3 3 6 7 6" xfId="14650" xr:uid="{00000000-0005-0000-0000-0000FD9A0000}"/>
    <cellStyle name="Normal 3 3 6 7 6 2" xfId="49868" xr:uid="{00000000-0005-0000-0000-0000FE9A0000}"/>
    <cellStyle name="Normal 3 3 6 7 7" xfId="39047" xr:uid="{00000000-0005-0000-0000-0000FF9A0000}"/>
    <cellStyle name="Normal 3 3 6 7 8" xfId="27257" xr:uid="{00000000-0005-0000-0000-0000009B0000}"/>
    <cellStyle name="Normal 3 3 6 8" xfId="4104" xr:uid="{00000000-0005-0000-0000-0000019B0000}"/>
    <cellStyle name="Normal 3 3 6 8 2" xfId="16750" xr:uid="{00000000-0005-0000-0000-0000029B0000}"/>
    <cellStyle name="Normal 3 3 6 8 2 2" xfId="51966" xr:uid="{00000000-0005-0000-0000-0000039B0000}"/>
    <cellStyle name="Normal 3 3 6 8 2 3" xfId="29355" xr:uid="{00000000-0005-0000-0000-0000049B0000}"/>
    <cellStyle name="Normal 3 3 6 8 3" xfId="13196" xr:uid="{00000000-0005-0000-0000-0000059B0000}"/>
    <cellStyle name="Normal 3 3 6 8 3 2" xfId="48414" xr:uid="{00000000-0005-0000-0000-0000069B0000}"/>
    <cellStyle name="Normal 3 3 6 8 4" xfId="39369" xr:uid="{00000000-0005-0000-0000-0000079B0000}"/>
    <cellStyle name="Normal 3 3 6 8 5" xfId="25803" xr:uid="{00000000-0005-0000-0000-0000089B0000}"/>
    <cellStyle name="Normal 3 3 6 9" xfId="5574" xr:uid="{00000000-0005-0000-0000-0000099B0000}"/>
    <cellStyle name="Normal 3 3 6 9 2" xfId="18204" xr:uid="{00000000-0005-0000-0000-00000A9B0000}"/>
    <cellStyle name="Normal 3 3 6 9 2 2" xfId="53420" xr:uid="{00000000-0005-0000-0000-00000B9B0000}"/>
    <cellStyle name="Normal 3 3 6 9 3" xfId="40823" xr:uid="{00000000-0005-0000-0000-00000C9B0000}"/>
    <cellStyle name="Normal 3 3 6 9 4" xfId="30809" xr:uid="{00000000-0005-0000-0000-00000D9B0000}"/>
    <cellStyle name="Normal 3 3 7" xfId="1306" xr:uid="{00000000-0005-0000-0000-00000E9B0000}"/>
    <cellStyle name="Normal 3 3 7 10" xfId="10663" xr:uid="{00000000-0005-0000-0000-00000F9B0000}"/>
    <cellStyle name="Normal 3 3 7 10 2" xfId="23274" xr:uid="{00000000-0005-0000-0000-0000109B0000}"/>
    <cellStyle name="Normal 3 3 7 10 2 2" xfId="58490" xr:uid="{00000000-0005-0000-0000-0000119B0000}"/>
    <cellStyle name="Normal 3 3 7 10 3" xfId="45893" xr:uid="{00000000-0005-0000-0000-0000129B0000}"/>
    <cellStyle name="Normal 3 3 7 10 4" xfId="35879" xr:uid="{00000000-0005-0000-0000-0000139B0000}"/>
    <cellStyle name="Normal 3 3 7 11" xfId="15033" xr:uid="{00000000-0005-0000-0000-0000149B0000}"/>
    <cellStyle name="Normal 3 3 7 11 2" xfId="50249" xr:uid="{00000000-0005-0000-0000-0000159B0000}"/>
    <cellStyle name="Normal 3 3 7 11 3" xfId="27638" xr:uid="{00000000-0005-0000-0000-0000169B0000}"/>
    <cellStyle name="Normal 3 3 7 12" xfId="12446" xr:uid="{00000000-0005-0000-0000-0000179B0000}"/>
    <cellStyle name="Normal 3 3 7 12 2" xfId="47664" xr:uid="{00000000-0005-0000-0000-0000189B0000}"/>
    <cellStyle name="Normal 3 3 7 13" xfId="37652" xr:uid="{00000000-0005-0000-0000-0000199B0000}"/>
    <cellStyle name="Normal 3 3 7 14" xfId="25053" xr:uid="{00000000-0005-0000-0000-00001A9B0000}"/>
    <cellStyle name="Normal 3 3 7 15" xfId="60266" xr:uid="{00000000-0005-0000-0000-00001B9B0000}"/>
    <cellStyle name="Normal 3 3 7 2" xfId="3169" xr:uid="{00000000-0005-0000-0000-00001C9B0000}"/>
    <cellStyle name="Normal 3 3 7 2 10" xfId="25537" xr:uid="{00000000-0005-0000-0000-00001D9B0000}"/>
    <cellStyle name="Normal 3 3 7 2 11" xfId="61072" xr:uid="{00000000-0005-0000-0000-00001E9B0000}"/>
    <cellStyle name="Normal 3 3 7 2 2" xfId="4969" xr:uid="{00000000-0005-0000-0000-00001F9B0000}"/>
    <cellStyle name="Normal 3 3 7 2 2 2" xfId="17615" xr:uid="{00000000-0005-0000-0000-0000209B0000}"/>
    <cellStyle name="Normal 3 3 7 2 2 2 2" xfId="52831" xr:uid="{00000000-0005-0000-0000-0000219B0000}"/>
    <cellStyle name="Normal 3 3 7 2 2 2 3" xfId="30220" xr:uid="{00000000-0005-0000-0000-0000229B0000}"/>
    <cellStyle name="Normal 3 3 7 2 2 3" xfId="14061" xr:uid="{00000000-0005-0000-0000-0000239B0000}"/>
    <cellStyle name="Normal 3 3 7 2 2 3 2" xfId="49279" xr:uid="{00000000-0005-0000-0000-0000249B0000}"/>
    <cellStyle name="Normal 3 3 7 2 2 4" xfId="40234" xr:uid="{00000000-0005-0000-0000-0000259B0000}"/>
    <cellStyle name="Normal 3 3 7 2 2 5" xfId="26668" xr:uid="{00000000-0005-0000-0000-0000269B0000}"/>
    <cellStyle name="Normal 3 3 7 2 3" xfId="6439" xr:uid="{00000000-0005-0000-0000-0000279B0000}"/>
    <cellStyle name="Normal 3 3 7 2 3 2" xfId="19069" xr:uid="{00000000-0005-0000-0000-0000289B0000}"/>
    <cellStyle name="Normal 3 3 7 2 3 2 2" xfId="54285" xr:uid="{00000000-0005-0000-0000-0000299B0000}"/>
    <cellStyle name="Normal 3 3 7 2 3 3" xfId="41688" xr:uid="{00000000-0005-0000-0000-00002A9B0000}"/>
    <cellStyle name="Normal 3 3 7 2 3 4" xfId="31674" xr:uid="{00000000-0005-0000-0000-00002B9B0000}"/>
    <cellStyle name="Normal 3 3 7 2 4" xfId="7898" xr:uid="{00000000-0005-0000-0000-00002C9B0000}"/>
    <cellStyle name="Normal 3 3 7 2 4 2" xfId="20523" xr:uid="{00000000-0005-0000-0000-00002D9B0000}"/>
    <cellStyle name="Normal 3 3 7 2 4 2 2" xfId="55739" xr:uid="{00000000-0005-0000-0000-00002E9B0000}"/>
    <cellStyle name="Normal 3 3 7 2 4 3" xfId="43142" xr:uid="{00000000-0005-0000-0000-00002F9B0000}"/>
    <cellStyle name="Normal 3 3 7 2 4 4" xfId="33128" xr:uid="{00000000-0005-0000-0000-0000309B0000}"/>
    <cellStyle name="Normal 3 3 7 2 5" xfId="9679" xr:uid="{00000000-0005-0000-0000-0000319B0000}"/>
    <cellStyle name="Normal 3 3 7 2 5 2" xfId="22299" xr:uid="{00000000-0005-0000-0000-0000329B0000}"/>
    <cellStyle name="Normal 3 3 7 2 5 2 2" xfId="57515" xr:uid="{00000000-0005-0000-0000-0000339B0000}"/>
    <cellStyle name="Normal 3 3 7 2 5 3" xfId="44918" xr:uid="{00000000-0005-0000-0000-0000349B0000}"/>
    <cellStyle name="Normal 3 3 7 2 5 4" xfId="34904" xr:uid="{00000000-0005-0000-0000-0000359B0000}"/>
    <cellStyle name="Normal 3 3 7 2 6" xfId="11472" xr:uid="{00000000-0005-0000-0000-0000369B0000}"/>
    <cellStyle name="Normal 3 3 7 2 6 2" xfId="24075" xr:uid="{00000000-0005-0000-0000-0000379B0000}"/>
    <cellStyle name="Normal 3 3 7 2 6 2 2" xfId="59291" xr:uid="{00000000-0005-0000-0000-0000389B0000}"/>
    <cellStyle name="Normal 3 3 7 2 6 3" xfId="46694" xr:uid="{00000000-0005-0000-0000-0000399B0000}"/>
    <cellStyle name="Normal 3 3 7 2 6 4" xfId="36680" xr:uid="{00000000-0005-0000-0000-00003A9B0000}"/>
    <cellStyle name="Normal 3 3 7 2 7" xfId="15839" xr:uid="{00000000-0005-0000-0000-00003B9B0000}"/>
    <cellStyle name="Normal 3 3 7 2 7 2" xfId="51055" xr:uid="{00000000-0005-0000-0000-00003C9B0000}"/>
    <cellStyle name="Normal 3 3 7 2 7 3" xfId="28444" xr:uid="{00000000-0005-0000-0000-00003D9B0000}"/>
    <cellStyle name="Normal 3 3 7 2 8" xfId="12930" xr:uid="{00000000-0005-0000-0000-00003E9B0000}"/>
    <cellStyle name="Normal 3 3 7 2 8 2" xfId="48148" xr:uid="{00000000-0005-0000-0000-00003F9B0000}"/>
    <cellStyle name="Normal 3 3 7 2 9" xfId="38458" xr:uid="{00000000-0005-0000-0000-0000409B0000}"/>
    <cellStyle name="Normal 3 3 7 3" xfId="3498" xr:uid="{00000000-0005-0000-0000-0000419B0000}"/>
    <cellStyle name="Normal 3 3 7 3 10" xfId="26993" xr:uid="{00000000-0005-0000-0000-0000429B0000}"/>
    <cellStyle name="Normal 3 3 7 3 11" xfId="61397" xr:uid="{00000000-0005-0000-0000-0000439B0000}"/>
    <cellStyle name="Normal 3 3 7 3 2" xfId="5294" xr:uid="{00000000-0005-0000-0000-0000449B0000}"/>
    <cellStyle name="Normal 3 3 7 3 2 2" xfId="17940" xr:uid="{00000000-0005-0000-0000-0000459B0000}"/>
    <cellStyle name="Normal 3 3 7 3 2 2 2" xfId="53156" xr:uid="{00000000-0005-0000-0000-0000469B0000}"/>
    <cellStyle name="Normal 3 3 7 3 2 3" xfId="40559" xr:uid="{00000000-0005-0000-0000-0000479B0000}"/>
    <cellStyle name="Normal 3 3 7 3 2 4" xfId="30545" xr:uid="{00000000-0005-0000-0000-0000489B0000}"/>
    <cellStyle name="Normal 3 3 7 3 3" xfId="6764" xr:uid="{00000000-0005-0000-0000-0000499B0000}"/>
    <cellStyle name="Normal 3 3 7 3 3 2" xfId="19394" xr:uid="{00000000-0005-0000-0000-00004A9B0000}"/>
    <cellStyle name="Normal 3 3 7 3 3 2 2" xfId="54610" xr:uid="{00000000-0005-0000-0000-00004B9B0000}"/>
    <cellStyle name="Normal 3 3 7 3 3 3" xfId="42013" xr:uid="{00000000-0005-0000-0000-00004C9B0000}"/>
    <cellStyle name="Normal 3 3 7 3 3 4" xfId="31999" xr:uid="{00000000-0005-0000-0000-00004D9B0000}"/>
    <cellStyle name="Normal 3 3 7 3 4" xfId="8223" xr:uid="{00000000-0005-0000-0000-00004E9B0000}"/>
    <cellStyle name="Normal 3 3 7 3 4 2" xfId="20848" xr:uid="{00000000-0005-0000-0000-00004F9B0000}"/>
    <cellStyle name="Normal 3 3 7 3 4 2 2" xfId="56064" xr:uid="{00000000-0005-0000-0000-0000509B0000}"/>
    <cellStyle name="Normal 3 3 7 3 4 3" xfId="43467" xr:uid="{00000000-0005-0000-0000-0000519B0000}"/>
    <cellStyle name="Normal 3 3 7 3 4 4" xfId="33453" xr:uid="{00000000-0005-0000-0000-0000529B0000}"/>
    <cellStyle name="Normal 3 3 7 3 5" xfId="10004" xr:uid="{00000000-0005-0000-0000-0000539B0000}"/>
    <cellStyle name="Normal 3 3 7 3 5 2" xfId="22624" xr:uid="{00000000-0005-0000-0000-0000549B0000}"/>
    <cellStyle name="Normal 3 3 7 3 5 2 2" xfId="57840" xr:uid="{00000000-0005-0000-0000-0000559B0000}"/>
    <cellStyle name="Normal 3 3 7 3 5 3" xfId="45243" xr:uid="{00000000-0005-0000-0000-0000569B0000}"/>
    <cellStyle name="Normal 3 3 7 3 5 4" xfId="35229" xr:uid="{00000000-0005-0000-0000-0000579B0000}"/>
    <cellStyle name="Normal 3 3 7 3 6" xfId="11797" xr:uid="{00000000-0005-0000-0000-0000589B0000}"/>
    <cellStyle name="Normal 3 3 7 3 6 2" xfId="24400" xr:uid="{00000000-0005-0000-0000-0000599B0000}"/>
    <cellStyle name="Normal 3 3 7 3 6 2 2" xfId="59616" xr:uid="{00000000-0005-0000-0000-00005A9B0000}"/>
    <cellStyle name="Normal 3 3 7 3 6 3" xfId="47019" xr:uid="{00000000-0005-0000-0000-00005B9B0000}"/>
    <cellStyle name="Normal 3 3 7 3 6 4" xfId="37005" xr:uid="{00000000-0005-0000-0000-00005C9B0000}"/>
    <cellStyle name="Normal 3 3 7 3 7" xfId="16164" xr:uid="{00000000-0005-0000-0000-00005D9B0000}"/>
    <cellStyle name="Normal 3 3 7 3 7 2" xfId="51380" xr:uid="{00000000-0005-0000-0000-00005E9B0000}"/>
    <cellStyle name="Normal 3 3 7 3 7 3" xfId="28769" xr:uid="{00000000-0005-0000-0000-00005F9B0000}"/>
    <cellStyle name="Normal 3 3 7 3 8" xfId="14386" xr:uid="{00000000-0005-0000-0000-0000609B0000}"/>
    <cellStyle name="Normal 3 3 7 3 8 2" xfId="49604" xr:uid="{00000000-0005-0000-0000-0000619B0000}"/>
    <cellStyle name="Normal 3 3 7 3 9" xfId="38783" xr:uid="{00000000-0005-0000-0000-0000629B0000}"/>
    <cellStyle name="Normal 3 3 7 4" xfId="2660" xr:uid="{00000000-0005-0000-0000-0000639B0000}"/>
    <cellStyle name="Normal 3 3 7 4 10" xfId="26184" xr:uid="{00000000-0005-0000-0000-0000649B0000}"/>
    <cellStyle name="Normal 3 3 7 4 11" xfId="60588" xr:uid="{00000000-0005-0000-0000-0000659B0000}"/>
    <cellStyle name="Normal 3 3 7 4 2" xfId="4485" xr:uid="{00000000-0005-0000-0000-0000669B0000}"/>
    <cellStyle name="Normal 3 3 7 4 2 2" xfId="17131" xr:uid="{00000000-0005-0000-0000-0000679B0000}"/>
    <cellStyle name="Normal 3 3 7 4 2 2 2" xfId="52347" xr:uid="{00000000-0005-0000-0000-0000689B0000}"/>
    <cellStyle name="Normal 3 3 7 4 2 3" xfId="39750" xr:uid="{00000000-0005-0000-0000-0000699B0000}"/>
    <cellStyle name="Normal 3 3 7 4 2 4" xfId="29736" xr:uid="{00000000-0005-0000-0000-00006A9B0000}"/>
    <cellStyle name="Normal 3 3 7 4 3" xfId="5955" xr:uid="{00000000-0005-0000-0000-00006B9B0000}"/>
    <cellStyle name="Normal 3 3 7 4 3 2" xfId="18585" xr:uid="{00000000-0005-0000-0000-00006C9B0000}"/>
    <cellStyle name="Normal 3 3 7 4 3 2 2" xfId="53801" xr:uid="{00000000-0005-0000-0000-00006D9B0000}"/>
    <cellStyle name="Normal 3 3 7 4 3 3" xfId="41204" xr:uid="{00000000-0005-0000-0000-00006E9B0000}"/>
    <cellStyle name="Normal 3 3 7 4 3 4" xfId="31190" xr:uid="{00000000-0005-0000-0000-00006F9B0000}"/>
    <cellStyle name="Normal 3 3 7 4 4" xfId="7414" xr:uid="{00000000-0005-0000-0000-0000709B0000}"/>
    <cellStyle name="Normal 3 3 7 4 4 2" xfId="20039" xr:uid="{00000000-0005-0000-0000-0000719B0000}"/>
    <cellStyle name="Normal 3 3 7 4 4 2 2" xfId="55255" xr:uid="{00000000-0005-0000-0000-0000729B0000}"/>
    <cellStyle name="Normal 3 3 7 4 4 3" xfId="42658" xr:uid="{00000000-0005-0000-0000-0000739B0000}"/>
    <cellStyle name="Normal 3 3 7 4 4 4" xfId="32644" xr:uid="{00000000-0005-0000-0000-0000749B0000}"/>
    <cellStyle name="Normal 3 3 7 4 5" xfId="9195" xr:uid="{00000000-0005-0000-0000-0000759B0000}"/>
    <cellStyle name="Normal 3 3 7 4 5 2" xfId="21815" xr:uid="{00000000-0005-0000-0000-0000769B0000}"/>
    <cellStyle name="Normal 3 3 7 4 5 2 2" xfId="57031" xr:uid="{00000000-0005-0000-0000-0000779B0000}"/>
    <cellStyle name="Normal 3 3 7 4 5 3" xfId="44434" xr:uid="{00000000-0005-0000-0000-0000789B0000}"/>
    <cellStyle name="Normal 3 3 7 4 5 4" xfId="34420" xr:uid="{00000000-0005-0000-0000-0000799B0000}"/>
    <cellStyle name="Normal 3 3 7 4 6" xfId="10988" xr:uid="{00000000-0005-0000-0000-00007A9B0000}"/>
    <cellStyle name="Normal 3 3 7 4 6 2" xfId="23591" xr:uid="{00000000-0005-0000-0000-00007B9B0000}"/>
    <cellStyle name="Normal 3 3 7 4 6 2 2" xfId="58807" xr:uid="{00000000-0005-0000-0000-00007C9B0000}"/>
    <cellStyle name="Normal 3 3 7 4 6 3" xfId="46210" xr:uid="{00000000-0005-0000-0000-00007D9B0000}"/>
    <cellStyle name="Normal 3 3 7 4 6 4" xfId="36196" xr:uid="{00000000-0005-0000-0000-00007E9B0000}"/>
    <cellStyle name="Normal 3 3 7 4 7" xfId="15355" xr:uid="{00000000-0005-0000-0000-00007F9B0000}"/>
    <cellStyle name="Normal 3 3 7 4 7 2" xfId="50571" xr:uid="{00000000-0005-0000-0000-0000809B0000}"/>
    <cellStyle name="Normal 3 3 7 4 7 3" xfId="27960" xr:uid="{00000000-0005-0000-0000-0000819B0000}"/>
    <cellStyle name="Normal 3 3 7 4 8" xfId="13577" xr:uid="{00000000-0005-0000-0000-0000829B0000}"/>
    <cellStyle name="Normal 3 3 7 4 8 2" xfId="48795" xr:uid="{00000000-0005-0000-0000-0000839B0000}"/>
    <cellStyle name="Normal 3 3 7 4 9" xfId="37974" xr:uid="{00000000-0005-0000-0000-0000849B0000}"/>
    <cellStyle name="Normal 3 3 7 5" xfId="3823" xr:uid="{00000000-0005-0000-0000-0000859B0000}"/>
    <cellStyle name="Normal 3 3 7 5 2" xfId="8546" xr:uid="{00000000-0005-0000-0000-0000869B0000}"/>
    <cellStyle name="Normal 3 3 7 5 2 2" xfId="21171" xr:uid="{00000000-0005-0000-0000-0000879B0000}"/>
    <cellStyle name="Normal 3 3 7 5 2 2 2" xfId="56387" xr:uid="{00000000-0005-0000-0000-0000889B0000}"/>
    <cellStyle name="Normal 3 3 7 5 2 3" xfId="43790" xr:uid="{00000000-0005-0000-0000-0000899B0000}"/>
    <cellStyle name="Normal 3 3 7 5 2 4" xfId="33776" xr:uid="{00000000-0005-0000-0000-00008A9B0000}"/>
    <cellStyle name="Normal 3 3 7 5 3" xfId="10327" xr:uid="{00000000-0005-0000-0000-00008B9B0000}"/>
    <cellStyle name="Normal 3 3 7 5 3 2" xfId="22947" xr:uid="{00000000-0005-0000-0000-00008C9B0000}"/>
    <cellStyle name="Normal 3 3 7 5 3 2 2" xfId="58163" xr:uid="{00000000-0005-0000-0000-00008D9B0000}"/>
    <cellStyle name="Normal 3 3 7 5 3 3" xfId="45566" xr:uid="{00000000-0005-0000-0000-00008E9B0000}"/>
    <cellStyle name="Normal 3 3 7 5 3 4" xfId="35552" xr:uid="{00000000-0005-0000-0000-00008F9B0000}"/>
    <cellStyle name="Normal 3 3 7 5 4" xfId="12122" xr:uid="{00000000-0005-0000-0000-0000909B0000}"/>
    <cellStyle name="Normal 3 3 7 5 4 2" xfId="24723" xr:uid="{00000000-0005-0000-0000-0000919B0000}"/>
    <cellStyle name="Normal 3 3 7 5 4 2 2" xfId="59939" xr:uid="{00000000-0005-0000-0000-0000929B0000}"/>
    <cellStyle name="Normal 3 3 7 5 4 3" xfId="47342" xr:uid="{00000000-0005-0000-0000-0000939B0000}"/>
    <cellStyle name="Normal 3 3 7 5 4 4" xfId="37328" xr:uid="{00000000-0005-0000-0000-0000949B0000}"/>
    <cellStyle name="Normal 3 3 7 5 5" xfId="16487" xr:uid="{00000000-0005-0000-0000-0000959B0000}"/>
    <cellStyle name="Normal 3 3 7 5 5 2" xfId="51703" xr:uid="{00000000-0005-0000-0000-0000969B0000}"/>
    <cellStyle name="Normal 3 3 7 5 5 3" xfId="29092" xr:uid="{00000000-0005-0000-0000-0000979B0000}"/>
    <cellStyle name="Normal 3 3 7 5 6" xfId="14709" xr:uid="{00000000-0005-0000-0000-0000989B0000}"/>
    <cellStyle name="Normal 3 3 7 5 6 2" xfId="49927" xr:uid="{00000000-0005-0000-0000-0000999B0000}"/>
    <cellStyle name="Normal 3 3 7 5 7" xfId="39106" xr:uid="{00000000-0005-0000-0000-00009A9B0000}"/>
    <cellStyle name="Normal 3 3 7 5 8" xfId="27316" xr:uid="{00000000-0005-0000-0000-00009B9B0000}"/>
    <cellStyle name="Normal 3 3 7 6" xfId="4163" xr:uid="{00000000-0005-0000-0000-00009C9B0000}"/>
    <cellStyle name="Normal 3 3 7 6 2" xfId="16809" xr:uid="{00000000-0005-0000-0000-00009D9B0000}"/>
    <cellStyle name="Normal 3 3 7 6 2 2" xfId="52025" xr:uid="{00000000-0005-0000-0000-00009E9B0000}"/>
    <cellStyle name="Normal 3 3 7 6 2 3" xfId="29414" xr:uid="{00000000-0005-0000-0000-00009F9B0000}"/>
    <cellStyle name="Normal 3 3 7 6 3" xfId="13255" xr:uid="{00000000-0005-0000-0000-0000A09B0000}"/>
    <cellStyle name="Normal 3 3 7 6 3 2" xfId="48473" xr:uid="{00000000-0005-0000-0000-0000A19B0000}"/>
    <cellStyle name="Normal 3 3 7 6 4" xfId="39428" xr:uid="{00000000-0005-0000-0000-0000A29B0000}"/>
    <cellStyle name="Normal 3 3 7 6 5" xfId="25862" xr:uid="{00000000-0005-0000-0000-0000A39B0000}"/>
    <cellStyle name="Normal 3 3 7 7" xfId="5633" xr:uid="{00000000-0005-0000-0000-0000A49B0000}"/>
    <cellStyle name="Normal 3 3 7 7 2" xfId="18263" xr:uid="{00000000-0005-0000-0000-0000A59B0000}"/>
    <cellStyle name="Normal 3 3 7 7 2 2" xfId="53479" xr:uid="{00000000-0005-0000-0000-0000A69B0000}"/>
    <cellStyle name="Normal 3 3 7 7 3" xfId="40882" xr:uid="{00000000-0005-0000-0000-0000A79B0000}"/>
    <cellStyle name="Normal 3 3 7 7 4" xfId="30868" xr:uid="{00000000-0005-0000-0000-0000A89B0000}"/>
    <cellStyle name="Normal 3 3 7 8" xfId="7092" xr:uid="{00000000-0005-0000-0000-0000A99B0000}"/>
    <cellStyle name="Normal 3 3 7 8 2" xfId="19717" xr:uid="{00000000-0005-0000-0000-0000AA9B0000}"/>
    <cellStyle name="Normal 3 3 7 8 2 2" xfId="54933" xr:uid="{00000000-0005-0000-0000-0000AB9B0000}"/>
    <cellStyle name="Normal 3 3 7 8 3" xfId="42336" xr:uid="{00000000-0005-0000-0000-0000AC9B0000}"/>
    <cellStyle name="Normal 3 3 7 8 4" xfId="32322" xr:uid="{00000000-0005-0000-0000-0000AD9B0000}"/>
    <cellStyle name="Normal 3 3 7 9" xfId="8873" xr:uid="{00000000-0005-0000-0000-0000AE9B0000}"/>
    <cellStyle name="Normal 3 3 7 9 2" xfId="21493" xr:uid="{00000000-0005-0000-0000-0000AF9B0000}"/>
    <cellStyle name="Normal 3 3 7 9 2 2" xfId="56709" xr:uid="{00000000-0005-0000-0000-0000B09B0000}"/>
    <cellStyle name="Normal 3 3 7 9 3" xfId="44112" xr:uid="{00000000-0005-0000-0000-0000B19B0000}"/>
    <cellStyle name="Normal 3 3 7 9 4" xfId="34098" xr:uid="{00000000-0005-0000-0000-0000B29B0000}"/>
    <cellStyle name="Normal 3 3 8" xfId="1307" xr:uid="{00000000-0005-0000-0000-0000B39B0000}"/>
    <cellStyle name="Normal 3 3 8 10" xfId="10664" xr:uid="{00000000-0005-0000-0000-0000B49B0000}"/>
    <cellStyle name="Normal 3 3 8 10 2" xfId="23275" xr:uid="{00000000-0005-0000-0000-0000B59B0000}"/>
    <cellStyle name="Normal 3 3 8 10 2 2" xfId="58491" xr:uid="{00000000-0005-0000-0000-0000B69B0000}"/>
    <cellStyle name="Normal 3 3 8 10 3" xfId="45894" xr:uid="{00000000-0005-0000-0000-0000B79B0000}"/>
    <cellStyle name="Normal 3 3 8 10 4" xfId="35880" xr:uid="{00000000-0005-0000-0000-0000B89B0000}"/>
    <cellStyle name="Normal 3 3 8 11" xfId="15126" xr:uid="{00000000-0005-0000-0000-0000B99B0000}"/>
    <cellStyle name="Normal 3 3 8 11 2" xfId="50342" xr:uid="{00000000-0005-0000-0000-0000BA9B0000}"/>
    <cellStyle name="Normal 3 3 8 11 3" xfId="27731" xr:uid="{00000000-0005-0000-0000-0000BB9B0000}"/>
    <cellStyle name="Normal 3 3 8 12" xfId="12539" xr:uid="{00000000-0005-0000-0000-0000BC9B0000}"/>
    <cellStyle name="Normal 3 3 8 12 2" xfId="47757" xr:uid="{00000000-0005-0000-0000-0000BD9B0000}"/>
    <cellStyle name="Normal 3 3 8 13" xfId="37745" xr:uid="{00000000-0005-0000-0000-0000BE9B0000}"/>
    <cellStyle name="Normal 3 3 8 14" xfId="25146" xr:uid="{00000000-0005-0000-0000-0000BF9B0000}"/>
    <cellStyle name="Normal 3 3 8 15" xfId="60359" xr:uid="{00000000-0005-0000-0000-0000C09B0000}"/>
    <cellStyle name="Normal 3 3 8 2" xfId="3262" xr:uid="{00000000-0005-0000-0000-0000C19B0000}"/>
    <cellStyle name="Normal 3 3 8 2 10" xfId="25630" xr:uid="{00000000-0005-0000-0000-0000C29B0000}"/>
    <cellStyle name="Normal 3 3 8 2 11" xfId="61165" xr:uid="{00000000-0005-0000-0000-0000C39B0000}"/>
    <cellStyle name="Normal 3 3 8 2 2" xfId="5062" xr:uid="{00000000-0005-0000-0000-0000C49B0000}"/>
    <cellStyle name="Normal 3 3 8 2 2 2" xfId="17708" xr:uid="{00000000-0005-0000-0000-0000C59B0000}"/>
    <cellStyle name="Normal 3 3 8 2 2 2 2" xfId="52924" xr:uid="{00000000-0005-0000-0000-0000C69B0000}"/>
    <cellStyle name="Normal 3 3 8 2 2 2 3" xfId="30313" xr:uid="{00000000-0005-0000-0000-0000C79B0000}"/>
    <cellStyle name="Normal 3 3 8 2 2 3" xfId="14154" xr:uid="{00000000-0005-0000-0000-0000C89B0000}"/>
    <cellStyle name="Normal 3 3 8 2 2 3 2" xfId="49372" xr:uid="{00000000-0005-0000-0000-0000C99B0000}"/>
    <cellStyle name="Normal 3 3 8 2 2 4" xfId="40327" xr:uid="{00000000-0005-0000-0000-0000CA9B0000}"/>
    <cellStyle name="Normal 3 3 8 2 2 5" xfId="26761" xr:uid="{00000000-0005-0000-0000-0000CB9B0000}"/>
    <cellStyle name="Normal 3 3 8 2 3" xfId="6532" xr:uid="{00000000-0005-0000-0000-0000CC9B0000}"/>
    <cellStyle name="Normal 3 3 8 2 3 2" xfId="19162" xr:uid="{00000000-0005-0000-0000-0000CD9B0000}"/>
    <cellStyle name="Normal 3 3 8 2 3 2 2" xfId="54378" xr:uid="{00000000-0005-0000-0000-0000CE9B0000}"/>
    <cellStyle name="Normal 3 3 8 2 3 3" xfId="41781" xr:uid="{00000000-0005-0000-0000-0000CF9B0000}"/>
    <cellStyle name="Normal 3 3 8 2 3 4" xfId="31767" xr:uid="{00000000-0005-0000-0000-0000D09B0000}"/>
    <cellStyle name="Normal 3 3 8 2 4" xfId="7991" xr:uid="{00000000-0005-0000-0000-0000D19B0000}"/>
    <cellStyle name="Normal 3 3 8 2 4 2" xfId="20616" xr:uid="{00000000-0005-0000-0000-0000D29B0000}"/>
    <cellStyle name="Normal 3 3 8 2 4 2 2" xfId="55832" xr:uid="{00000000-0005-0000-0000-0000D39B0000}"/>
    <cellStyle name="Normal 3 3 8 2 4 3" xfId="43235" xr:uid="{00000000-0005-0000-0000-0000D49B0000}"/>
    <cellStyle name="Normal 3 3 8 2 4 4" xfId="33221" xr:uid="{00000000-0005-0000-0000-0000D59B0000}"/>
    <cellStyle name="Normal 3 3 8 2 5" xfId="9772" xr:uid="{00000000-0005-0000-0000-0000D69B0000}"/>
    <cellStyle name="Normal 3 3 8 2 5 2" xfId="22392" xr:uid="{00000000-0005-0000-0000-0000D79B0000}"/>
    <cellStyle name="Normal 3 3 8 2 5 2 2" xfId="57608" xr:uid="{00000000-0005-0000-0000-0000D89B0000}"/>
    <cellStyle name="Normal 3 3 8 2 5 3" xfId="45011" xr:uid="{00000000-0005-0000-0000-0000D99B0000}"/>
    <cellStyle name="Normal 3 3 8 2 5 4" xfId="34997" xr:uid="{00000000-0005-0000-0000-0000DA9B0000}"/>
    <cellStyle name="Normal 3 3 8 2 6" xfId="11565" xr:uid="{00000000-0005-0000-0000-0000DB9B0000}"/>
    <cellStyle name="Normal 3 3 8 2 6 2" xfId="24168" xr:uid="{00000000-0005-0000-0000-0000DC9B0000}"/>
    <cellStyle name="Normal 3 3 8 2 6 2 2" xfId="59384" xr:uid="{00000000-0005-0000-0000-0000DD9B0000}"/>
    <cellStyle name="Normal 3 3 8 2 6 3" xfId="46787" xr:uid="{00000000-0005-0000-0000-0000DE9B0000}"/>
    <cellStyle name="Normal 3 3 8 2 6 4" xfId="36773" xr:uid="{00000000-0005-0000-0000-0000DF9B0000}"/>
    <cellStyle name="Normal 3 3 8 2 7" xfId="15932" xr:uid="{00000000-0005-0000-0000-0000E09B0000}"/>
    <cellStyle name="Normal 3 3 8 2 7 2" xfId="51148" xr:uid="{00000000-0005-0000-0000-0000E19B0000}"/>
    <cellStyle name="Normal 3 3 8 2 7 3" xfId="28537" xr:uid="{00000000-0005-0000-0000-0000E29B0000}"/>
    <cellStyle name="Normal 3 3 8 2 8" xfId="13023" xr:uid="{00000000-0005-0000-0000-0000E39B0000}"/>
    <cellStyle name="Normal 3 3 8 2 8 2" xfId="48241" xr:uid="{00000000-0005-0000-0000-0000E49B0000}"/>
    <cellStyle name="Normal 3 3 8 2 9" xfId="38551" xr:uid="{00000000-0005-0000-0000-0000E59B0000}"/>
    <cellStyle name="Normal 3 3 8 3" xfId="3591" xr:uid="{00000000-0005-0000-0000-0000E69B0000}"/>
    <cellStyle name="Normal 3 3 8 3 10" xfId="27086" xr:uid="{00000000-0005-0000-0000-0000E79B0000}"/>
    <cellStyle name="Normal 3 3 8 3 11" xfId="61490" xr:uid="{00000000-0005-0000-0000-0000E89B0000}"/>
    <cellStyle name="Normal 3 3 8 3 2" xfId="5387" xr:uid="{00000000-0005-0000-0000-0000E99B0000}"/>
    <cellStyle name="Normal 3 3 8 3 2 2" xfId="18033" xr:uid="{00000000-0005-0000-0000-0000EA9B0000}"/>
    <cellStyle name="Normal 3 3 8 3 2 2 2" xfId="53249" xr:uid="{00000000-0005-0000-0000-0000EB9B0000}"/>
    <cellStyle name="Normal 3 3 8 3 2 3" xfId="40652" xr:uid="{00000000-0005-0000-0000-0000EC9B0000}"/>
    <cellStyle name="Normal 3 3 8 3 2 4" xfId="30638" xr:uid="{00000000-0005-0000-0000-0000ED9B0000}"/>
    <cellStyle name="Normal 3 3 8 3 3" xfId="6857" xr:uid="{00000000-0005-0000-0000-0000EE9B0000}"/>
    <cellStyle name="Normal 3 3 8 3 3 2" xfId="19487" xr:uid="{00000000-0005-0000-0000-0000EF9B0000}"/>
    <cellStyle name="Normal 3 3 8 3 3 2 2" xfId="54703" xr:uid="{00000000-0005-0000-0000-0000F09B0000}"/>
    <cellStyle name="Normal 3 3 8 3 3 3" xfId="42106" xr:uid="{00000000-0005-0000-0000-0000F19B0000}"/>
    <cellStyle name="Normal 3 3 8 3 3 4" xfId="32092" xr:uid="{00000000-0005-0000-0000-0000F29B0000}"/>
    <cellStyle name="Normal 3 3 8 3 4" xfId="8316" xr:uid="{00000000-0005-0000-0000-0000F39B0000}"/>
    <cellStyle name="Normal 3 3 8 3 4 2" xfId="20941" xr:uid="{00000000-0005-0000-0000-0000F49B0000}"/>
    <cellStyle name="Normal 3 3 8 3 4 2 2" xfId="56157" xr:uid="{00000000-0005-0000-0000-0000F59B0000}"/>
    <cellStyle name="Normal 3 3 8 3 4 3" xfId="43560" xr:uid="{00000000-0005-0000-0000-0000F69B0000}"/>
    <cellStyle name="Normal 3 3 8 3 4 4" xfId="33546" xr:uid="{00000000-0005-0000-0000-0000F79B0000}"/>
    <cellStyle name="Normal 3 3 8 3 5" xfId="10097" xr:uid="{00000000-0005-0000-0000-0000F89B0000}"/>
    <cellStyle name="Normal 3 3 8 3 5 2" xfId="22717" xr:uid="{00000000-0005-0000-0000-0000F99B0000}"/>
    <cellStyle name="Normal 3 3 8 3 5 2 2" xfId="57933" xr:uid="{00000000-0005-0000-0000-0000FA9B0000}"/>
    <cellStyle name="Normal 3 3 8 3 5 3" xfId="45336" xr:uid="{00000000-0005-0000-0000-0000FB9B0000}"/>
    <cellStyle name="Normal 3 3 8 3 5 4" xfId="35322" xr:uid="{00000000-0005-0000-0000-0000FC9B0000}"/>
    <cellStyle name="Normal 3 3 8 3 6" xfId="11890" xr:uid="{00000000-0005-0000-0000-0000FD9B0000}"/>
    <cellStyle name="Normal 3 3 8 3 6 2" xfId="24493" xr:uid="{00000000-0005-0000-0000-0000FE9B0000}"/>
    <cellStyle name="Normal 3 3 8 3 6 2 2" xfId="59709" xr:uid="{00000000-0005-0000-0000-0000FF9B0000}"/>
    <cellStyle name="Normal 3 3 8 3 6 3" xfId="47112" xr:uid="{00000000-0005-0000-0000-0000009C0000}"/>
    <cellStyle name="Normal 3 3 8 3 6 4" xfId="37098" xr:uid="{00000000-0005-0000-0000-0000019C0000}"/>
    <cellStyle name="Normal 3 3 8 3 7" xfId="16257" xr:uid="{00000000-0005-0000-0000-0000029C0000}"/>
    <cellStyle name="Normal 3 3 8 3 7 2" xfId="51473" xr:uid="{00000000-0005-0000-0000-0000039C0000}"/>
    <cellStyle name="Normal 3 3 8 3 7 3" xfId="28862" xr:uid="{00000000-0005-0000-0000-0000049C0000}"/>
    <cellStyle name="Normal 3 3 8 3 8" xfId="14479" xr:uid="{00000000-0005-0000-0000-0000059C0000}"/>
    <cellStyle name="Normal 3 3 8 3 8 2" xfId="49697" xr:uid="{00000000-0005-0000-0000-0000069C0000}"/>
    <cellStyle name="Normal 3 3 8 3 9" xfId="38876" xr:uid="{00000000-0005-0000-0000-0000079C0000}"/>
    <cellStyle name="Normal 3 3 8 4" xfId="2753" xr:uid="{00000000-0005-0000-0000-0000089C0000}"/>
    <cellStyle name="Normal 3 3 8 4 10" xfId="26277" xr:uid="{00000000-0005-0000-0000-0000099C0000}"/>
    <cellStyle name="Normal 3 3 8 4 11" xfId="60681" xr:uid="{00000000-0005-0000-0000-00000A9C0000}"/>
    <cellStyle name="Normal 3 3 8 4 2" xfId="4578" xr:uid="{00000000-0005-0000-0000-00000B9C0000}"/>
    <cellStyle name="Normal 3 3 8 4 2 2" xfId="17224" xr:uid="{00000000-0005-0000-0000-00000C9C0000}"/>
    <cellStyle name="Normal 3 3 8 4 2 2 2" xfId="52440" xr:uid="{00000000-0005-0000-0000-00000D9C0000}"/>
    <cellStyle name="Normal 3 3 8 4 2 3" xfId="39843" xr:uid="{00000000-0005-0000-0000-00000E9C0000}"/>
    <cellStyle name="Normal 3 3 8 4 2 4" xfId="29829" xr:uid="{00000000-0005-0000-0000-00000F9C0000}"/>
    <cellStyle name="Normal 3 3 8 4 3" xfId="6048" xr:uid="{00000000-0005-0000-0000-0000109C0000}"/>
    <cellStyle name="Normal 3 3 8 4 3 2" xfId="18678" xr:uid="{00000000-0005-0000-0000-0000119C0000}"/>
    <cellStyle name="Normal 3 3 8 4 3 2 2" xfId="53894" xr:uid="{00000000-0005-0000-0000-0000129C0000}"/>
    <cellStyle name="Normal 3 3 8 4 3 3" xfId="41297" xr:uid="{00000000-0005-0000-0000-0000139C0000}"/>
    <cellStyle name="Normal 3 3 8 4 3 4" xfId="31283" xr:uid="{00000000-0005-0000-0000-0000149C0000}"/>
    <cellStyle name="Normal 3 3 8 4 4" xfId="7507" xr:uid="{00000000-0005-0000-0000-0000159C0000}"/>
    <cellStyle name="Normal 3 3 8 4 4 2" xfId="20132" xr:uid="{00000000-0005-0000-0000-0000169C0000}"/>
    <cellStyle name="Normal 3 3 8 4 4 2 2" xfId="55348" xr:uid="{00000000-0005-0000-0000-0000179C0000}"/>
    <cellStyle name="Normal 3 3 8 4 4 3" xfId="42751" xr:uid="{00000000-0005-0000-0000-0000189C0000}"/>
    <cellStyle name="Normal 3 3 8 4 4 4" xfId="32737" xr:uid="{00000000-0005-0000-0000-0000199C0000}"/>
    <cellStyle name="Normal 3 3 8 4 5" xfId="9288" xr:uid="{00000000-0005-0000-0000-00001A9C0000}"/>
    <cellStyle name="Normal 3 3 8 4 5 2" xfId="21908" xr:uid="{00000000-0005-0000-0000-00001B9C0000}"/>
    <cellStyle name="Normal 3 3 8 4 5 2 2" xfId="57124" xr:uid="{00000000-0005-0000-0000-00001C9C0000}"/>
    <cellStyle name="Normal 3 3 8 4 5 3" xfId="44527" xr:uid="{00000000-0005-0000-0000-00001D9C0000}"/>
    <cellStyle name="Normal 3 3 8 4 5 4" xfId="34513" xr:uid="{00000000-0005-0000-0000-00001E9C0000}"/>
    <cellStyle name="Normal 3 3 8 4 6" xfId="11081" xr:uid="{00000000-0005-0000-0000-00001F9C0000}"/>
    <cellStyle name="Normal 3 3 8 4 6 2" xfId="23684" xr:uid="{00000000-0005-0000-0000-0000209C0000}"/>
    <cellStyle name="Normal 3 3 8 4 6 2 2" xfId="58900" xr:uid="{00000000-0005-0000-0000-0000219C0000}"/>
    <cellStyle name="Normal 3 3 8 4 6 3" xfId="46303" xr:uid="{00000000-0005-0000-0000-0000229C0000}"/>
    <cellStyle name="Normal 3 3 8 4 6 4" xfId="36289" xr:uid="{00000000-0005-0000-0000-0000239C0000}"/>
    <cellStyle name="Normal 3 3 8 4 7" xfId="15448" xr:uid="{00000000-0005-0000-0000-0000249C0000}"/>
    <cellStyle name="Normal 3 3 8 4 7 2" xfId="50664" xr:uid="{00000000-0005-0000-0000-0000259C0000}"/>
    <cellStyle name="Normal 3 3 8 4 7 3" xfId="28053" xr:uid="{00000000-0005-0000-0000-0000269C0000}"/>
    <cellStyle name="Normal 3 3 8 4 8" xfId="13670" xr:uid="{00000000-0005-0000-0000-0000279C0000}"/>
    <cellStyle name="Normal 3 3 8 4 8 2" xfId="48888" xr:uid="{00000000-0005-0000-0000-0000289C0000}"/>
    <cellStyle name="Normal 3 3 8 4 9" xfId="38067" xr:uid="{00000000-0005-0000-0000-0000299C0000}"/>
    <cellStyle name="Normal 3 3 8 5" xfId="3916" xr:uid="{00000000-0005-0000-0000-00002A9C0000}"/>
    <cellStyle name="Normal 3 3 8 5 2" xfId="8639" xr:uid="{00000000-0005-0000-0000-00002B9C0000}"/>
    <cellStyle name="Normal 3 3 8 5 2 2" xfId="21264" xr:uid="{00000000-0005-0000-0000-00002C9C0000}"/>
    <cellStyle name="Normal 3 3 8 5 2 2 2" xfId="56480" xr:uid="{00000000-0005-0000-0000-00002D9C0000}"/>
    <cellStyle name="Normal 3 3 8 5 2 3" xfId="43883" xr:uid="{00000000-0005-0000-0000-00002E9C0000}"/>
    <cellStyle name="Normal 3 3 8 5 2 4" xfId="33869" xr:uid="{00000000-0005-0000-0000-00002F9C0000}"/>
    <cellStyle name="Normal 3 3 8 5 3" xfId="10420" xr:uid="{00000000-0005-0000-0000-0000309C0000}"/>
    <cellStyle name="Normal 3 3 8 5 3 2" xfId="23040" xr:uid="{00000000-0005-0000-0000-0000319C0000}"/>
    <cellStyle name="Normal 3 3 8 5 3 2 2" xfId="58256" xr:uid="{00000000-0005-0000-0000-0000329C0000}"/>
    <cellStyle name="Normal 3 3 8 5 3 3" xfId="45659" xr:uid="{00000000-0005-0000-0000-0000339C0000}"/>
    <cellStyle name="Normal 3 3 8 5 3 4" xfId="35645" xr:uid="{00000000-0005-0000-0000-0000349C0000}"/>
    <cellStyle name="Normal 3 3 8 5 4" xfId="12215" xr:uid="{00000000-0005-0000-0000-0000359C0000}"/>
    <cellStyle name="Normal 3 3 8 5 4 2" xfId="24816" xr:uid="{00000000-0005-0000-0000-0000369C0000}"/>
    <cellStyle name="Normal 3 3 8 5 4 2 2" xfId="60032" xr:uid="{00000000-0005-0000-0000-0000379C0000}"/>
    <cellStyle name="Normal 3 3 8 5 4 3" xfId="47435" xr:uid="{00000000-0005-0000-0000-0000389C0000}"/>
    <cellStyle name="Normal 3 3 8 5 4 4" xfId="37421" xr:uid="{00000000-0005-0000-0000-0000399C0000}"/>
    <cellStyle name="Normal 3 3 8 5 5" xfId="16580" xr:uid="{00000000-0005-0000-0000-00003A9C0000}"/>
    <cellStyle name="Normal 3 3 8 5 5 2" xfId="51796" xr:uid="{00000000-0005-0000-0000-00003B9C0000}"/>
    <cellStyle name="Normal 3 3 8 5 5 3" xfId="29185" xr:uid="{00000000-0005-0000-0000-00003C9C0000}"/>
    <cellStyle name="Normal 3 3 8 5 6" xfId="14802" xr:uid="{00000000-0005-0000-0000-00003D9C0000}"/>
    <cellStyle name="Normal 3 3 8 5 6 2" xfId="50020" xr:uid="{00000000-0005-0000-0000-00003E9C0000}"/>
    <cellStyle name="Normal 3 3 8 5 7" xfId="39199" xr:uid="{00000000-0005-0000-0000-00003F9C0000}"/>
    <cellStyle name="Normal 3 3 8 5 8" xfId="27409" xr:uid="{00000000-0005-0000-0000-0000409C0000}"/>
    <cellStyle name="Normal 3 3 8 6" xfId="4256" xr:uid="{00000000-0005-0000-0000-0000419C0000}"/>
    <cellStyle name="Normal 3 3 8 6 2" xfId="16902" xr:uid="{00000000-0005-0000-0000-0000429C0000}"/>
    <cellStyle name="Normal 3 3 8 6 2 2" xfId="52118" xr:uid="{00000000-0005-0000-0000-0000439C0000}"/>
    <cellStyle name="Normal 3 3 8 6 2 3" xfId="29507" xr:uid="{00000000-0005-0000-0000-0000449C0000}"/>
    <cellStyle name="Normal 3 3 8 6 3" xfId="13348" xr:uid="{00000000-0005-0000-0000-0000459C0000}"/>
    <cellStyle name="Normal 3 3 8 6 3 2" xfId="48566" xr:uid="{00000000-0005-0000-0000-0000469C0000}"/>
    <cellStyle name="Normal 3 3 8 6 4" xfId="39521" xr:uid="{00000000-0005-0000-0000-0000479C0000}"/>
    <cellStyle name="Normal 3 3 8 6 5" xfId="25955" xr:uid="{00000000-0005-0000-0000-0000489C0000}"/>
    <cellStyle name="Normal 3 3 8 7" xfId="5726" xr:uid="{00000000-0005-0000-0000-0000499C0000}"/>
    <cellStyle name="Normal 3 3 8 7 2" xfId="18356" xr:uid="{00000000-0005-0000-0000-00004A9C0000}"/>
    <cellStyle name="Normal 3 3 8 7 2 2" xfId="53572" xr:uid="{00000000-0005-0000-0000-00004B9C0000}"/>
    <cellStyle name="Normal 3 3 8 7 3" xfId="40975" xr:uid="{00000000-0005-0000-0000-00004C9C0000}"/>
    <cellStyle name="Normal 3 3 8 7 4" xfId="30961" xr:uid="{00000000-0005-0000-0000-00004D9C0000}"/>
    <cellStyle name="Normal 3 3 8 8" xfId="7185" xr:uid="{00000000-0005-0000-0000-00004E9C0000}"/>
    <cellStyle name="Normal 3 3 8 8 2" xfId="19810" xr:uid="{00000000-0005-0000-0000-00004F9C0000}"/>
    <cellStyle name="Normal 3 3 8 8 2 2" xfId="55026" xr:uid="{00000000-0005-0000-0000-0000509C0000}"/>
    <cellStyle name="Normal 3 3 8 8 3" xfId="42429" xr:uid="{00000000-0005-0000-0000-0000519C0000}"/>
    <cellStyle name="Normal 3 3 8 8 4" xfId="32415" xr:uid="{00000000-0005-0000-0000-0000529C0000}"/>
    <cellStyle name="Normal 3 3 8 9" xfId="8966" xr:uid="{00000000-0005-0000-0000-0000539C0000}"/>
    <cellStyle name="Normal 3 3 8 9 2" xfId="21586" xr:uid="{00000000-0005-0000-0000-0000549C0000}"/>
    <cellStyle name="Normal 3 3 8 9 2 2" xfId="56802" xr:uid="{00000000-0005-0000-0000-0000559C0000}"/>
    <cellStyle name="Normal 3 3 8 9 3" xfId="44205" xr:uid="{00000000-0005-0000-0000-0000569C0000}"/>
    <cellStyle name="Normal 3 3 8 9 4" xfId="34191" xr:uid="{00000000-0005-0000-0000-0000579C0000}"/>
    <cellStyle name="Normal 3 3 9" xfId="3004" xr:uid="{00000000-0005-0000-0000-0000589C0000}"/>
    <cellStyle name="Normal 3 3 9 10" xfId="25378" xr:uid="{00000000-0005-0000-0000-0000599C0000}"/>
    <cellStyle name="Normal 3 3 9 11" xfId="60913" xr:uid="{00000000-0005-0000-0000-00005A9C0000}"/>
    <cellStyle name="Normal 3 3 9 2" xfId="4810" xr:uid="{00000000-0005-0000-0000-00005B9C0000}"/>
    <cellStyle name="Normal 3 3 9 2 2" xfId="17456" xr:uid="{00000000-0005-0000-0000-00005C9C0000}"/>
    <cellStyle name="Normal 3 3 9 2 2 2" xfId="52672" xr:uid="{00000000-0005-0000-0000-00005D9C0000}"/>
    <cellStyle name="Normal 3 3 9 2 2 3" xfId="30061" xr:uid="{00000000-0005-0000-0000-00005E9C0000}"/>
    <cellStyle name="Normal 3 3 9 2 3" xfId="13902" xr:uid="{00000000-0005-0000-0000-00005F9C0000}"/>
    <cellStyle name="Normal 3 3 9 2 3 2" xfId="49120" xr:uid="{00000000-0005-0000-0000-0000609C0000}"/>
    <cellStyle name="Normal 3 3 9 2 4" xfId="40075" xr:uid="{00000000-0005-0000-0000-0000619C0000}"/>
    <cellStyle name="Normal 3 3 9 2 5" xfId="26509" xr:uid="{00000000-0005-0000-0000-0000629C0000}"/>
    <cellStyle name="Normal 3 3 9 3" xfId="6280" xr:uid="{00000000-0005-0000-0000-0000639C0000}"/>
    <cellStyle name="Normal 3 3 9 3 2" xfId="18910" xr:uid="{00000000-0005-0000-0000-0000649C0000}"/>
    <cellStyle name="Normal 3 3 9 3 2 2" xfId="54126" xr:uid="{00000000-0005-0000-0000-0000659C0000}"/>
    <cellStyle name="Normal 3 3 9 3 3" xfId="41529" xr:uid="{00000000-0005-0000-0000-0000669C0000}"/>
    <cellStyle name="Normal 3 3 9 3 4" xfId="31515" xr:uid="{00000000-0005-0000-0000-0000679C0000}"/>
    <cellStyle name="Normal 3 3 9 4" xfId="7739" xr:uid="{00000000-0005-0000-0000-0000689C0000}"/>
    <cellStyle name="Normal 3 3 9 4 2" xfId="20364" xr:uid="{00000000-0005-0000-0000-0000699C0000}"/>
    <cellStyle name="Normal 3 3 9 4 2 2" xfId="55580" xr:uid="{00000000-0005-0000-0000-00006A9C0000}"/>
    <cellStyle name="Normal 3 3 9 4 3" xfId="42983" xr:uid="{00000000-0005-0000-0000-00006B9C0000}"/>
    <cellStyle name="Normal 3 3 9 4 4" xfId="32969" xr:uid="{00000000-0005-0000-0000-00006C9C0000}"/>
    <cellStyle name="Normal 3 3 9 5" xfId="9520" xr:uid="{00000000-0005-0000-0000-00006D9C0000}"/>
    <cellStyle name="Normal 3 3 9 5 2" xfId="22140" xr:uid="{00000000-0005-0000-0000-00006E9C0000}"/>
    <cellStyle name="Normal 3 3 9 5 2 2" xfId="57356" xr:uid="{00000000-0005-0000-0000-00006F9C0000}"/>
    <cellStyle name="Normal 3 3 9 5 3" xfId="44759" xr:uid="{00000000-0005-0000-0000-0000709C0000}"/>
    <cellStyle name="Normal 3 3 9 5 4" xfId="34745" xr:uid="{00000000-0005-0000-0000-0000719C0000}"/>
    <cellStyle name="Normal 3 3 9 6" xfId="11313" xr:uid="{00000000-0005-0000-0000-0000729C0000}"/>
    <cellStyle name="Normal 3 3 9 6 2" xfId="23916" xr:uid="{00000000-0005-0000-0000-0000739C0000}"/>
    <cellStyle name="Normal 3 3 9 6 2 2" xfId="59132" xr:uid="{00000000-0005-0000-0000-0000749C0000}"/>
    <cellStyle name="Normal 3 3 9 6 3" xfId="46535" xr:uid="{00000000-0005-0000-0000-0000759C0000}"/>
    <cellStyle name="Normal 3 3 9 6 4" xfId="36521" xr:uid="{00000000-0005-0000-0000-0000769C0000}"/>
    <cellStyle name="Normal 3 3 9 7" xfId="15680" xr:uid="{00000000-0005-0000-0000-0000779C0000}"/>
    <cellStyle name="Normal 3 3 9 7 2" xfId="50896" xr:uid="{00000000-0005-0000-0000-0000789C0000}"/>
    <cellStyle name="Normal 3 3 9 7 3" xfId="28285" xr:uid="{00000000-0005-0000-0000-0000799C0000}"/>
    <cellStyle name="Normal 3 3 9 8" xfId="12771" xr:uid="{00000000-0005-0000-0000-00007A9C0000}"/>
    <cellStyle name="Normal 3 3 9 8 2" xfId="47989" xr:uid="{00000000-0005-0000-0000-00007B9C0000}"/>
    <cellStyle name="Normal 3 3 9 9" xfId="38299" xr:uid="{00000000-0005-0000-0000-00007C9C0000}"/>
    <cellStyle name="Normal 3 3_District Target Attainment" xfId="1308" xr:uid="{00000000-0005-0000-0000-00007D9C0000}"/>
    <cellStyle name="Normal 3 4" xfId="1309" xr:uid="{00000000-0005-0000-0000-00007E9C0000}"/>
    <cellStyle name="Normal 3 4 10" xfId="2960" xr:uid="{00000000-0005-0000-0000-00007F9C0000}"/>
    <cellStyle name="Normal 3 4 10 10" xfId="25339" xr:uid="{00000000-0005-0000-0000-0000809C0000}"/>
    <cellStyle name="Normal 3 4 10 11" xfId="60874" xr:uid="{00000000-0005-0000-0000-0000819C0000}"/>
    <cellStyle name="Normal 3 4 10 2" xfId="4771" xr:uid="{00000000-0005-0000-0000-0000829C0000}"/>
    <cellStyle name="Normal 3 4 10 2 2" xfId="17417" xr:uid="{00000000-0005-0000-0000-0000839C0000}"/>
    <cellStyle name="Normal 3 4 10 2 2 2" xfId="52633" xr:uid="{00000000-0005-0000-0000-0000849C0000}"/>
    <cellStyle name="Normal 3 4 10 2 2 3" xfId="30022" xr:uid="{00000000-0005-0000-0000-0000859C0000}"/>
    <cellStyle name="Normal 3 4 10 2 3" xfId="13863" xr:uid="{00000000-0005-0000-0000-0000869C0000}"/>
    <cellStyle name="Normal 3 4 10 2 3 2" xfId="49081" xr:uid="{00000000-0005-0000-0000-0000879C0000}"/>
    <cellStyle name="Normal 3 4 10 2 4" xfId="40036" xr:uid="{00000000-0005-0000-0000-0000889C0000}"/>
    <cellStyle name="Normal 3 4 10 2 5" xfId="26470" xr:uid="{00000000-0005-0000-0000-0000899C0000}"/>
    <cellStyle name="Normal 3 4 10 3" xfId="6241" xr:uid="{00000000-0005-0000-0000-00008A9C0000}"/>
    <cellStyle name="Normal 3 4 10 3 2" xfId="18871" xr:uid="{00000000-0005-0000-0000-00008B9C0000}"/>
    <cellStyle name="Normal 3 4 10 3 2 2" xfId="54087" xr:uid="{00000000-0005-0000-0000-00008C9C0000}"/>
    <cellStyle name="Normal 3 4 10 3 3" xfId="41490" xr:uid="{00000000-0005-0000-0000-00008D9C0000}"/>
    <cellStyle name="Normal 3 4 10 3 4" xfId="31476" xr:uid="{00000000-0005-0000-0000-00008E9C0000}"/>
    <cellStyle name="Normal 3 4 10 4" xfId="7700" xr:uid="{00000000-0005-0000-0000-00008F9C0000}"/>
    <cellStyle name="Normal 3 4 10 4 2" xfId="20325" xr:uid="{00000000-0005-0000-0000-0000909C0000}"/>
    <cellStyle name="Normal 3 4 10 4 2 2" xfId="55541" xr:uid="{00000000-0005-0000-0000-0000919C0000}"/>
    <cellStyle name="Normal 3 4 10 4 3" xfId="42944" xr:uid="{00000000-0005-0000-0000-0000929C0000}"/>
    <cellStyle name="Normal 3 4 10 4 4" xfId="32930" xr:uid="{00000000-0005-0000-0000-0000939C0000}"/>
    <cellStyle name="Normal 3 4 10 5" xfId="9481" xr:uid="{00000000-0005-0000-0000-0000949C0000}"/>
    <cellStyle name="Normal 3 4 10 5 2" xfId="22101" xr:uid="{00000000-0005-0000-0000-0000959C0000}"/>
    <cellStyle name="Normal 3 4 10 5 2 2" xfId="57317" xr:uid="{00000000-0005-0000-0000-0000969C0000}"/>
    <cellStyle name="Normal 3 4 10 5 3" xfId="44720" xr:uid="{00000000-0005-0000-0000-0000979C0000}"/>
    <cellStyle name="Normal 3 4 10 5 4" xfId="34706" xr:uid="{00000000-0005-0000-0000-0000989C0000}"/>
    <cellStyle name="Normal 3 4 10 6" xfId="11274" xr:uid="{00000000-0005-0000-0000-0000999C0000}"/>
    <cellStyle name="Normal 3 4 10 6 2" xfId="23877" xr:uid="{00000000-0005-0000-0000-00009A9C0000}"/>
    <cellStyle name="Normal 3 4 10 6 2 2" xfId="59093" xr:uid="{00000000-0005-0000-0000-00009B9C0000}"/>
    <cellStyle name="Normal 3 4 10 6 3" xfId="46496" xr:uid="{00000000-0005-0000-0000-00009C9C0000}"/>
    <cellStyle name="Normal 3 4 10 6 4" xfId="36482" xr:uid="{00000000-0005-0000-0000-00009D9C0000}"/>
    <cellStyle name="Normal 3 4 10 7" xfId="15641" xr:uid="{00000000-0005-0000-0000-00009E9C0000}"/>
    <cellStyle name="Normal 3 4 10 7 2" xfId="50857" xr:uid="{00000000-0005-0000-0000-00009F9C0000}"/>
    <cellStyle name="Normal 3 4 10 7 3" xfId="28246" xr:uid="{00000000-0005-0000-0000-0000A09C0000}"/>
    <cellStyle name="Normal 3 4 10 8" xfId="12732" xr:uid="{00000000-0005-0000-0000-0000A19C0000}"/>
    <cellStyle name="Normal 3 4 10 8 2" xfId="47950" xr:uid="{00000000-0005-0000-0000-0000A29C0000}"/>
    <cellStyle name="Normal 3 4 10 9" xfId="38260" xr:uid="{00000000-0005-0000-0000-0000A39C0000}"/>
    <cellStyle name="Normal 3 4 11" xfId="2839" xr:uid="{00000000-0005-0000-0000-0000A49C0000}"/>
    <cellStyle name="Normal 3 4 11 10" xfId="25225" xr:uid="{00000000-0005-0000-0000-0000A59C0000}"/>
    <cellStyle name="Normal 3 4 11 11" xfId="60760" xr:uid="{00000000-0005-0000-0000-0000A69C0000}"/>
    <cellStyle name="Normal 3 4 11 2" xfId="4657" xr:uid="{00000000-0005-0000-0000-0000A79C0000}"/>
    <cellStyle name="Normal 3 4 11 2 2" xfId="17303" xr:uid="{00000000-0005-0000-0000-0000A89C0000}"/>
    <cellStyle name="Normal 3 4 11 2 2 2" xfId="52519" xr:uid="{00000000-0005-0000-0000-0000A99C0000}"/>
    <cellStyle name="Normal 3 4 11 2 2 3" xfId="29908" xr:uid="{00000000-0005-0000-0000-0000AA9C0000}"/>
    <cellStyle name="Normal 3 4 11 2 3" xfId="13749" xr:uid="{00000000-0005-0000-0000-0000AB9C0000}"/>
    <cellStyle name="Normal 3 4 11 2 3 2" xfId="48967" xr:uid="{00000000-0005-0000-0000-0000AC9C0000}"/>
    <cellStyle name="Normal 3 4 11 2 4" xfId="39922" xr:uid="{00000000-0005-0000-0000-0000AD9C0000}"/>
    <cellStyle name="Normal 3 4 11 2 5" xfId="26356" xr:uid="{00000000-0005-0000-0000-0000AE9C0000}"/>
    <cellStyle name="Normal 3 4 11 3" xfId="6127" xr:uid="{00000000-0005-0000-0000-0000AF9C0000}"/>
    <cellStyle name="Normal 3 4 11 3 2" xfId="18757" xr:uid="{00000000-0005-0000-0000-0000B09C0000}"/>
    <cellStyle name="Normal 3 4 11 3 2 2" xfId="53973" xr:uid="{00000000-0005-0000-0000-0000B19C0000}"/>
    <cellStyle name="Normal 3 4 11 3 3" xfId="41376" xr:uid="{00000000-0005-0000-0000-0000B29C0000}"/>
    <cellStyle name="Normal 3 4 11 3 4" xfId="31362" xr:uid="{00000000-0005-0000-0000-0000B39C0000}"/>
    <cellStyle name="Normal 3 4 11 4" xfId="7586" xr:uid="{00000000-0005-0000-0000-0000B49C0000}"/>
    <cellStyle name="Normal 3 4 11 4 2" xfId="20211" xr:uid="{00000000-0005-0000-0000-0000B59C0000}"/>
    <cellStyle name="Normal 3 4 11 4 2 2" xfId="55427" xr:uid="{00000000-0005-0000-0000-0000B69C0000}"/>
    <cellStyle name="Normal 3 4 11 4 3" xfId="42830" xr:uid="{00000000-0005-0000-0000-0000B79C0000}"/>
    <cellStyle name="Normal 3 4 11 4 4" xfId="32816" xr:uid="{00000000-0005-0000-0000-0000B89C0000}"/>
    <cellStyle name="Normal 3 4 11 5" xfId="9367" xr:uid="{00000000-0005-0000-0000-0000B99C0000}"/>
    <cellStyle name="Normal 3 4 11 5 2" xfId="21987" xr:uid="{00000000-0005-0000-0000-0000BA9C0000}"/>
    <cellStyle name="Normal 3 4 11 5 2 2" xfId="57203" xr:uid="{00000000-0005-0000-0000-0000BB9C0000}"/>
    <cellStyle name="Normal 3 4 11 5 3" xfId="44606" xr:uid="{00000000-0005-0000-0000-0000BC9C0000}"/>
    <cellStyle name="Normal 3 4 11 5 4" xfId="34592" xr:uid="{00000000-0005-0000-0000-0000BD9C0000}"/>
    <cellStyle name="Normal 3 4 11 6" xfId="11160" xr:uid="{00000000-0005-0000-0000-0000BE9C0000}"/>
    <cellStyle name="Normal 3 4 11 6 2" xfId="23763" xr:uid="{00000000-0005-0000-0000-0000BF9C0000}"/>
    <cellStyle name="Normal 3 4 11 6 2 2" xfId="58979" xr:uid="{00000000-0005-0000-0000-0000C09C0000}"/>
    <cellStyle name="Normal 3 4 11 6 3" xfId="46382" xr:uid="{00000000-0005-0000-0000-0000C19C0000}"/>
    <cellStyle name="Normal 3 4 11 6 4" xfId="36368" xr:uid="{00000000-0005-0000-0000-0000C29C0000}"/>
    <cellStyle name="Normal 3 4 11 7" xfId="15527" xr:uid="{00000000-0005-0000-0000-0000C39C0000}"/>
    <cellStyle name="Normal 3 4 11 7 2" xfId="50743" xr:uid="{00000000-0005-0000-0000-0000C49C0000}"/>
    <cellStyle name="Normal 3 4 11 7 3" xfId="28132" xr:uid="{00000000-0005-0000-0000-0000C59C0000}"/>
    <cellStyle name="Normal 3 4 11 8" xfId="12618" xr:uid="{00000000-0005-0000-0000-0000C69C0000}"/>
    <cellStyle name="Normal 3 4 11 8 2" xfId="47836" xr:uid="{00000000-0005-0000-0000-0000C79C0000}"/>
    <cellStyle name="Normal 3 4 11 9" xfId="38146" xr:uid="{00000000-0005-0000-0000-0000C89C0000}"/>
    <cellStyle name="Normal 3 4 12" xfId="3348" xr:uid="{00000000-0005-0000-0000-0000C99C0000}"/>
    <cellStyle name="Normal 3 4 12 10" xfId="26843" xr:uid="{00000000-0005-0000-0000-0000CA9C0000}"/>
    <cellStyle name="Normal 3 4 12 11" xfId="61247" xr:uid="{00000000-0005-0000-0000-0000CB9C0000}"/>
    <cellStyle name="Normal 3 4 12 2" xfId="5144" xr:uid="{00000000-0005-0000-0000-0000CC9C0000}"/>
    <cellStyle name="Normal 3 4 12 2 2" xfId="17790" xr:uid="{00000000-0005-0000-0000-0000CD9C0000}"/>
    <cellStyle name="Normal 3 4 12 2 2 2" xfId="53006" xr:uid="{00000000-0005-0000-0000-0000CE9C0000}"/>
    <cellStyle name="Normal 3 4 12 2 3" xfId="40409" xr:uid="{00000000-0005-0000-0000-0000CF9C0000}"/>
    <cellStyle name="Normal 3 4 12 2 4" xfId="30395" xr:uid="{00000000-0005-0000-0000-0000D09C0000}"/>
    <cellStyle name="Normal 3 4 12 3" xfId="6614" xr:uid="{00000000-0005-0000-0000-0000D19C0000}"/>
    <cellStyle name="Normal 3 4 12 3 2" xfId="19244" xr:uid="{00000000-0005-0000-0000-0000D29C0000}"/>
    <cellStyle name="Normal 3 4 12 3 2 2" xfId="54460" xr:uid="{00000000-0005-0000-0000-0000D39C0000}"/>
    <cellStyle name="Normal 3 4 12 3 3" xfId="41863" xr:uid="{00000000-0005-0000-0000-0000D49C0000}"/>
    <cellStyle name="Normal 3 4 12 3 4" xfId="31849" xr:uid="{00000000-0005-0000-0000-0000D59C0000}"/>
    <cellStyle name="Normal 3 4 12 4" xfId="8073" xr:uid="{00000000-0005-0000-0000-0000D69C0000}"/>
    <cellStyle name="Normal 3 4 12 4 2" xfId="20698" xr:uid="{00000000-0005-0000-0000-0000D79C0000}"/>
    <cellStyle name="Normal 3 4 12 4 2 2" xfId="55914" xr:uid="{00000000-0005-0000-0000-0000D89C0000}"/>
    <cellStyle name="Normal 3 4 12 4 3" xfId="43317" xr:uid="{00000000-0005-0000-0000-0000D99C0000}"/>
    <cellStyle name="Normal 3 4 12 4 4" xfId="33303" xr:uid="{00000000-0005-0000-0000-0000DA9C0000}"/>
    <cellStyle name="Normal 3 4 12 5" xfId="9854" xr:uid="{00000000-0005-0000-0000-0000DB9C0000}"/>
    <cellStyle name="Normal 3 4 12 5 2" xfId="22474" xr:uid="{00000000-0005-0000-0000-0000DC9C0000}"/>
    <cellStyle name="Normal 3 4 12 5 2 2" xfId="57690" xr:uid="{00000000-0005-0000-0000-0000DD9C0000}"/>
    <cellStyle name="Normal 3 4 12 5 3" xfId="45093" xr:uid="{00000000-0005-0000-0000-0000DE9C0000}"/>
    <cellStyle name="Normal 3 4 12 5 4" xfId="35079" xr:uid="{00000000-0005-0000-0000-0000DF9C0000}"/>
    <cellStyle name="Normal 3 4 12 6" xfId="11647" xr:uid="{00000000-0005-0000-0000-0000E09C0000}"/>
    <cellStyle name="Normal 3 4 12 6 2" xfId="24250" xr:uid="{00000000-0005-0000-0000-0000E19C0000}"/>
    <cellStyle name="Normal 3 4 12 6 2 2" xfId="59466" xr:uid="{00000000-0005-0000-0000-0000E29C0000}"/>
    <cellStyle name="Normal 3 4 12 6 3" xfId="46869" xr:uid="{00000000-0005-0000-0000-0000E39C0000}"/>
    <cellStyle name="Normal 3 4 12 6 4" xfId="36855" xr:uid="{00000000-0005-0000-0000-0000E49C0000}"/>
    <cellStyle name="Normal 3 4 12 7" xfId="16014" xr:uid="{00000000-0005-0000-0000-0000E59C0000}"/>
    <cellStyle name="Normal 3 4 12 7 2" xfId="51230" xr:uid="{00000000-0005-0000-0000-0000E69C0000}"/>
    <cellStyle name="Normal 3 4 12 7 3" xfId="28619" xr:uid="{00000000-0005-0000-0000-0000E79C0000}"/>
    <cellStyle name="Normal 3 4 12 8" xfId="14236" xr:uid="{00000000-0005-0000-0000-0000E89C0000}"/>
    <cellStyle name="Normal 3 4 12 8 2" xfId="49454" xr:uid="{00000000-0005-0000-0000-0000E99C0000}"/>
    <cellStyle name="Normal 3 4 12 9" xfId="38633" xr:uid="{00000000-0005-0000-0000-0000EA9C0000}"/>
    <cellStyle name="Normal 3 4 13" xfId="2509" xr:uid="{00000000-0005-0000-0000-0000EB9C0000}"/>
    <cellStyle name="Normal 3 4 13 10" xfId="26034" xr:uid="{00000000-0005-0000-0000-0000EC9C0000}"/>
    <cellStyle name="Normal 3 4 13 11" xfId="60438" xr:uid="{00000000-0005-0000-0000-0000ED9C0000}"/>
    <cellStyle name="Normal 3 4 13 2" xfId="4335" xr:uid="{00000000-0005-0000-0000-0000EE9C0000}"/>
    <cellStyle name="Normal 3 4 13 2 2" xfId="16981" xr:uid="{00000000-0005-0000-0000-0000EF9C0000}"/>
    <cellStyle name="Normal 3 4 13 2 2 2" xfId="52197" xr:uid="{00000000-0005-0000-0000-0000F09C0000}"/>
    <cellStyle name="Normal 3 4 13 2 3" xfId="39600" xr:uid="{00000000-0005-0000-0000-0000F19C0000}"/>
    <cellStyle name="Normal 3 4 13 2 4" xfId="29586" xr:uid="{00000000-0005-0000-0000-0000F29C0000}"/>
    <cellStyle name="Normal 3 4 13 3" xfId="5805" xr:uid="{00000000-0005-0000-0000-0000F39C0000}"/>
    <cellStyle name="Normal 3 4 13 3 2" xfId="18435" xr:uid="{00000000-0005-0000-0000-0000F49C0000}"/>
    <cellStyle name="Normal 3 4 13 3 2 2" xfId="53651" xr:uid="{00000000-0005-0000-0000-0000F59C0000}"/>
    <cellStyle name="Normal 3 4 13 3 3" xfId="41054" xr:uid="{00000000-0005-0000-0000-0000F69C0000}"/>
    <cellStyle name="Normal 3 4 13 3 4" xfId="31040" xr:uid="{00000000-0005-0000-0000-0000F79C0000}"/>
    <cellStyle name="Normal 3 4 13 4" xfId="7264" xr:uid="{00000000-0005-0000-0000-0000F89C0000}"/>
    <cellStyle name="Normal 3 4 13 4 2" xfId="19889" xr:uid="{00000000-0005-0000-0000-0000F99C0000}"/>
    <cellStyle name="Normal 3 4 13 4 2 2" xfId="55105" xr:uid="{00000000-0005-0000-0000-0000FA9C0000}"/>
    <cellStyle name="Normal 3 4 13 4 3" xfId="42508" xr:uid="{00000000-0005-0000-0000-0000FB9C0000}"/>
    <cellStyle name="Normal 3 4 13 4 4" xfId="32494" xr:uid="{00000000-0005-0000-0000-0000FC9C0000}"/>
    <cellStyle name="Normal 3 4 13 5" xfId="9045" xr:uid="{00000000-0005-0000-0000-0000FD9C0000}"/>
    <cellStyle name="Normal 3 4 13 5 2" xfId="21665" xr:uid="{00000000-0005-0000-0000-0000FE9C0000}"/>
    <cellStyle name="Normal 3 4 13 5 2 2" xfId="56881" xr:uid="{00000000-0005-0000-0000-0000FF9C0000}"/>
    <cellStyle name="Normal 3 4 13 5 3" xfId="44284" xr:uid="{00000000-0005-0000-0000-0000009D0000}"/>
    <cellStyle name="Normal 3 4 13 5 4" xfId="34270" xr:uid="{00000000-0005-0000-0000-0000019D0000}"/>
    <cellStyle name="Normal 3 4 13 6" xfId="10838" xr:uid="{00000000-0005-0000-0000-0000029D0000}"/>
    <cellStyle name="Normal 3 4 13 6 2" xfId="23441" xr:uid="{00000000-0005-0000-0000-0000039D0000}"/>
    <cellStyle name="Normal 3 4 13 6 2 2" xfId="58657" xr:uid="{00000000-0005-0000-0000-0000049D0000}"/>
    <cellStyle name="Normal 3 4 13 6 3" xfId="46060" xr:uid="{00000000-0005-0000-0000-0000059D0000}"/>
    <cellStyle name="Normal 3 4 13 6 4" xfId="36046" xr:uid="{00000000-0005-0000-0000-0000069D0000}"/>
    <cellStyle name="Normal 3 4 13 7" xfId="15205" xr:uid="{00000000-0005-0000-0000-0000079D0000}"/>
    <cellStyle name="Normal 3 4 13 7 2" xfId="50421" xr:uid="{00000000-0005-0000-0000-0000089D0000}"/>
    <cellStyle name="Normal 3 4 13 7 3" xfId="27810" xr:uid="{00000000-0005-0000-0000-0000099D0000}"/>
    <cellStyle name="Normal 3 4 13 8" xfId="13427" xr:uid="{00000000-0005-0000-0000-00000A9D0000}"/>
    <cellStyle name="Normal 3 4 13 8 2" xfId="48645" xr:uid="{00000000-0005-0000-0000-00000B9D0000}"/>
    <cellStyle name="Normal 3 4 13 9" xfId="37824" xr:uid="{00000000-0005-0000-0000-00000C9D0000}"/>
    <cellStyle name="Normal 3 4 14" xfId="3672" xr:uid="{00000000-0005-0000-0000-00000D9D0000}"/>
    <cellStyle name="Normal 3 4 14 2" xfId="8396" xr:uid="{00000000-0005-0000-0000-00000E9D0000}"/>
    <cellStyle name="Normal 3 4 14 2 2" xfId="21021" xr:uid="{00000000-0005-0000-0000-00000F9D0000}"/>
    <cellStyle name="Normal 3 4 14 2 2 2" xfId="56237" xr:uid="{00000000-0005-0000-0000-0000109D0000}"/>
    <cellStyle name="Normal 3 4 14 2 3" xfId="43640" xr:uid="{00000000-0005-0000-0000-0000119D0000}"/>
    <cellStyle name="Normal 3 4 14 2 4" xfId="33626" xr:uid="{00000000-0005-0000-0000-0000129D0000}"/>
    <cellStyle name="Normal 3 4 14 3" xfId="10177" xr:uid="{00000000-0005-0000-0000-0000139D0000}"/>
    <cellStyle name="Normal 3 4 14 3 2" xfId="22797" xr:uid="{00000000-0005-0000-0000-0000149D0000}"/>
    <cellStyle name="Normal 3 4 14 3 2 2" xfId="58013" xr:uid="{00000000-0005-0000-0000-0000159D0000}"/>
    <cellStyle name="Normal 3 4 14 3 3" xfId="45416" xr:uid="{00000000-0005-0000-0000-0000169D0000}"/>
    <cellStyle name="Normal 3 4 14 3 4" xfId="35402" xr:uid="{00000000-0005-0000-0000-0000179D0000}"/>
    <cellStyle name="Normal 3 4 14 4" xfId="11972" xr:uid="{00000000-0005-0000-0000-0000189D0000}"/>
    <cellStyle name="Normal 3 4 14 4 2" xfId="24573" xr:uid="{00000000-0005-0000-0000-0000199D0000}"/>
    <cellStyle name="Normal 3 4 14 4 2 2" xfId="59789" xr:uid="{00000000-0005-0000-0000-00001A9D0000}"/>
    <cellStyle name="Normal 3 4 14 4 3" xfId="47192" xr:uid="{00000000-0005-0000-0000-00001B9D0000}"/>
    <cellStyle name="Normal 3 4 14 4 4" xfId="37178" xr:uid="{00000000-0005-0000-0000-00001C9D0000}"/>
    <cellStyle name="Normal 3 4 14 5" xfId="16337" xr:uid="{00000000-0005-0000-0000-00001D9D0000}"/>
    <cellStyle name="Normal 3 4 14 5 2" xfId="51553" xr:uid="{00000000-0005-0000-0000-00001E9D0000}"/>
    <cellStyle name="Normal 3 4 14 5 3" xfId="28942" xr:uid="{00000000-0005-0000-0000-00001F9D0000}"/>
    <cellStyle name="Normal 3 4 14 6" xfId="14559" xr:uid="{00000000-0005-0000-0000-0000209D0000}"/>
    <cellStyle name="Normal 3 4 14 6 2" xfId="49777" xr:uid="{00000000-0005-0000-0000-0000219D0000}"/>
    <cellStyle name="Normal 3 4 14 7" xfId="38956" xr:uid="{00000000-0005-0000-0000-0000229D0000}"/>
    <cellStyle name="Normal 3 4 14 8" xfId="27166" xr:uid="{00000000-0005-0000-0000-0000239D0000}"/>
    <cellStyle name="Normal 3 4 15" xfId="4004" xr:uid="{00000000-0005-0000-0000-0000249D0000}"/>
    <cellStyle name="Normal 3 4 15 2" xfId="16659" xr:uid="{00000000-0005-0000-0000-0000259D0000}"/>
    <cellStyle name="Normal 3 4 15 2 2" xfId="51875" xr:uid="{00000000-0005-0000-0000-0000269D0000}"/>
    <cellStyle name="Normal 3 4 15 2 3" xfId="29264" xr:uid="{00000000-0005-0000-0000-0000279D0000}"/>
    <cellStyle name="Normal 3 4 15 3" xfId="13105" xr:uid="{00000000-0005-0000-0000-0000289D0000}"/>
    <cellStyle name="Normal 3 4 15 3 2" xfId="48323" xr:uid="{00000000-0005-0000-0000-0000299D0000}"/>
    <cellStyle name="Normal 3 4 15 4" xfId="39278" xr:uid="{00000000-0005-0000-0000-00002A9D0000}"/>
    <cellStyle name="Normal 3 4 15 5" xfId="25712" xr:uid="{00000000-0005-0000-0000-00002B9D0000}"/>
    <cellStyle name="Normal 3 4 16" xfId="5483" xr:uid="{00000000-0005-0000-0000-00002C9D0000}"/>
    <cellStyle name="Normal 3 4 16 2" xfId="18113" xr:uid="{00000000-0005-0000-0000-00002D9D0000}"/>
    <cellStyle name="Normal 3 4 16 2 2" xfId="53329" xr:uid="{00000000-0005-0000-0000-00002E9D0000}"/>
    <cellStyle name="Normal 3 4 16 3" xfId="40732" xr:uid="{00000000-0005-0000-0000-00002F9D0000}"/>
    <cellStyle name="Normal 3 4 16 4" xfId="30718" xr:uid="{00000000-0005-0000-0000-0000309D0000}"/>
    <cellStyle name="Normal 3 4 17" xfId="6939" xr:uid="{00000000-0005-0000-0000-0000319D0000}"/>
    <cellStyle name="Normal 3 4 17 2" xfId="19567" xr:uid="{00000000-0005-0000-0000-0000329D0000}"/>
    <cellStyle name="Normal 3 4 17 2 2" xfId="54783" xr:uid="{00000000-0005-0000-0000-0000339D0000}"/>
    <cellStyle name="Normal 3 4 17 3" xfId="42186" xr:uid="{00000000-0005-0000-0000-0000349D0000}"/>
    <cellStyle name="Normal 3 4 17 4" xfId="32172" xr:uid="{00000000-0005-0000-0000-0000359D0000}"/>
    <cellStyle name="Normal 3 4 18" xfId="8721" xr:uid="{00000000-0005-0000-0000-0000369D0000}"/>
    <cellStyle name="Normal 3 4 18 2" xfId="21343" xr:uid="{00000000-0005-0000-0000-0000379D0000}"/>
    <cellStyle name="Normal 3 4 18 2 2" xfId="56559" xr:uid="{00000000-0005-0000-0000-0000389D0000}"/>
    <cellStyle name="Normal 3 4 18 3" xfId="43962" xr:uid="{00000000-0005-0000-0000-0000399D0000}"/>
    <cellStyle name="Normal 3 4 18 4" xfId="33948" xr:uid="{00000000-0005-0000-0000-00003A9D0000}"/>
    <cellStyle name="Normal 3 4 19" xfId="10665" xr:uid="{00000000-0005-0000-0000-00003B9D0000}"/>
    <cellStyle name="Normal 3 4 19 2" xfId="23276" xr:uid="{00000000-0005-0000-0000-00003C9D0000}"/>
    <cellStyle name="Normal 3 4 19 2 2" xfId="58492" xr:uid="{00000000-0005-0000-0000-00003D9D0000}"/>
    <cellStyle name="Normal 3 4 19 3" xfId="45895" xr:uid="{00000000-0005-0000-0000-00003E9D0000}"/>
    <cellStyle name="Normal 3 4 19 4" xfId="35881" xr:uid="{00000000-0005-0000-0000-00003F9D0000}"/>
    <cellStyle name="Normal 3 4 2" xfId="1310" xr:uid="{00000000-0005-0000-0000-0000409D0000}"/>
    <cellStyle name="Normal 3 4 2 2" xfId="1311" xr:uid="{00000000-0005-0000-0000-0000419D0000}"/>
    <cellStyle name="Normal 3 4 2_District Target Attainment" xfId="1312" xr:uid="{00000000-0005-0000-0000-0000429D0000}"/>
    <cellStyle name="Normal 3 4 20" xfId="14882" xr:uid="{00000000-0005-0000-0000-0000439D0000}"/>
    <cellStyle name="Normal 3 4 20 2" xfId="50099" xr:uid="{00000000-0005-0000-0000-0000449D0000}"/>
    <cellStyle name="Normal 3 4 20 3" xfId="27488" xr:uid="{00000000-0005-0000-0000-0000459D0000}"/>
    <cellStyle name="Normal 3 4 21" xfId="12296" xr:uid="{00000000-0005-0000-0000-0000469D0000}"/>
    <cellStyle name="Normal 3 4 21 2" xfId="47514" xr:uid="{00000000-0005-0000-0000-0000479D0000}"/>
    <cellStyle name="Normal 3 4 22" xfId="37501" xr:uid="{00000000-0005-0000-0000-0000489D0000}"/>
    <cellStyle name="Normal 3 4 23" xfId="24903" xr:uid="{00000000-0005-0000-0000-0000499D0000}"/>
    <cellStyle name="Normal 3 4 24" xfId="60116" xr:uid="{00000000-0005-0000-0000-00004A9D0000}"/>
    <cellStyle name="Normal 3 4 3" xfId="1313" xr:uid="{00000000-0005-0000-0000-00004B9D0000}"/>
    <cellStyle name="Normal 3 4 3 10" xfId="7013" xr:uid="{00000000-0005-0000-0000-00004C9D0000}"/>
    <cellStyle name="Normal 3 4 3 10 2" xfId="19639" xr:uid="{00000000-0005-0000-0000-00004D9D0000}"/>
    <cellStyle name="Normal 3 4 3 10 2 2" xfId="54855" xr:uid="{00000000-0005-0000-0000-00004E9D0000}"/>
    <cellStyle name="Normal 3 4 3 10 3" xfId="42258" xr:uid="{00000000-0005-0000-0000-00004F9D0000}"/>
    <cellStyle name="Normal 3 4 3 10 4" xfId="32244" xr:uid="{00000000-0005-0000-0000-0000509D0000}"/>
    <cellStyle name="Normal 3 4 3 11" xfId="8794" xr:uid="{00000000-0005-0000-0000-0000519D0000}"/>
    <cellStyle name="Normal 3 4 3 11 2" xfId="21415" xr:uid="{00000000-0005-0000-0000-0000529D0000}"/>
    <cellStyle name="Normal 3 4 3 11 2 2" xfId="56631" xr:uid="{00000000-0005-0000-0000-0000539D0000}"/>
    <cellStyle name="Normal 3 4 3 11 3" xfId="44034" xr:uid="{00000000-0005-0000-0000-0000549D0000}"/>
    <cellStyle name="Normal 3 4 3 11 4" xfId="34020" xr:uid="{00000000-0005-0000-0000-0000559D0000}"/>
    <cellStyle name="Normal 3 4 3 12" xfId="10666" xr:uid="{00000000-0005-0000-0000-0000569D0000}"/>
    <cellStyle name="Normal 3 4 3 12 2" xfId="23277" xr:uid="{00000000-0005-0000-0000-0000579D0000}"/>
    <cellStyle name="Normal 3 4 3 12 2 2" xfId="58493" xr:uid="{00000000-0005-0000-0000-0000589D0000}"/>
    <cellStyle name="Normal 3 4 3 12 3" xfId="45896" xr:uid="{00000000-0005-0000-0000-0000599D0000}"/>
    <cellStyle name="Normal 3 4 3 12 4" xfId="35882" xr:uid="{00000000-0005-0000-0000-00005A9D0000}"/>
    <cellStyle name="Normal 3 4 3 13" xfId="14954" xr:uid="{00000000-0005-0000-0000-00005B9D0000}"/>
    <cellStyle name="Normal 3 4 3 13 2" xfId="50171" xr:uid="{00000000-0005-0000-0000-00005C9D0000}"/>
    <cellStyle name="Normal 3 4 3 13 3" xfId="27560" xr:uid="{00000000-0005-0000-0000-00005D9D0000}"/>
    <cellStyle name="Normal 3 4 3 14" xfId="12368" xr:uid="{00000000-0005-0000-0000-00005E9D0000}"/>
    <cellStyle name="Normal 3 4 3 14 2" xfId="47586" xr:uid="{00000000-0005-0000-0000-00005F9D0000}"/>
    <cellStyle name="Normal 3 4 3 15" xfId="37573" xr:uid="{00000000-0005-0000-0000-0000609D0000}"/>
    <cellStyle name="Normal 3 4 3 16" xfId="24975" xr:uid="{00000000-0005-0000-0000-0000619D0000}"/>
    <cellStyle name="Normal 3 4 3 17" xfId="60188" xr:uid="{00000000-0005-0000-0000-0000629D0000}"/>
    <cellStyle name="Normal 3 4 3 2" xfId="1314" xr:uid="{00000000-0005-0000-0000-0000639D0000}"/>
    <cellStyle name="Normal 3 4 3 2 10" xfId="10667" xr:uid="{00000000-0005-0000-0000-0000649D0000}"/>
    <cellStyle name="Normal 3 4 3 2 10 2" xfId="23278" xr:uid="{00000000-0005-0000-0000-0000659D0000}"/>
    <cellStyle name="Normal 3 4 3 2 10 2 2" xfId="58494" xr:uid="{00000000-0005-0000-0000-0000669D0000}"/>
    <cellStyle name="Normal 3 4 3 2 10 3" xfId="45897" xr:uid="{00000000-0005-0000-0000-0000679D0000}"/>
    <cellStyle name="Normal 3 4 3 2 10 4" xfId="35883" xr:uid="{00000000-0005-0000-0000-0000689D0000}"/>
    <cellStyle name="Normal 3 4 3 2 11" xfId="15109" xr:uid="{00000000-0005-0000-0000-0000699D0000}"/>
    <cellStyle name="Normal 3 4 3 2 11 2" xfId="50325" xr:uid="{00000000-0005-0000-0000-00006A9D0000}"/>
    <cellStyle name="Normal 3 4 3 2 11 3" xfId="27714" xr:uid="{00000000-0005-0000-0000-00006B9D0000}"/>
    <cellStyle name="Normal 3 4 3 2 12" xfId="12522" xr:uid="{00000000-0005-0000-0000-00006C9D0000}"/>
    <cellStyle name="Normal 3 4 3 2 12 2" xfId="47740" xr:uid="{00000000-0005-0000-0000-00006D9D0000}"/>
    <cellStyle name="Normal 3 4 3 2 13" xfId="37728" xr:uid="{00000000-0005-0000-0000-00006E9D0000}"/>
    <cellStyle name="Normal 3 4 3 2 14" xfId="25129" xr:uid="{00000000-0005-0000-0000-00006F9D0000}"/>
    <cellStyle name="Normal 3 4 3 2 15" xfId="60342" xr:uid="{00000000-0005-0000-0000-0000709D0000}"/>
    <cellStyle name="Normal 3 4 3 2 2" xfId="3245" xr:uid="{00000000-0005-0000-0000-0000719D0000}"/>
    <cellStyle name="Normal 3 4 3 2 2 10" xfId="25613" xr:uid="{00000000-0005-0000-0000-0000729D0000}"/>
    <cellStyle name="Normal 3 4 3 2 2 11" xfId="61148" xr:uid="{00000000-0005-0000-0000-0000739D0000}"/>
    <cellStyle name="Normal 3 4 3 2 2 2" xfId="5045" xr:uid="{00000000-0005-0000-0000-0000749D0000}"/>
    <cellStyle name="Normal 3 4 3 2 2 2 2" xfId="17691" xr:uid="{00000000-0005-0000-0000-0000759D0000}"/>
    <cellStyle name="Normal 3 4 3 2 2 2 2 2" xfId="52907" xr:uid="{00000000-0005-0000-0000-0000769D0000}"/>
    <cellStyle name="Normal 3 4 3 2 2 2 2 3" xfId="30296" xr:uid="{00000000-0005-0000-0000-0000779D0000}"/>
    <cellStyle name="Normal 3 4 3 2 2 2 3" xfId="14137" xr:uid="{00000000-0005-0000-0000-0000789D0000}"/>
    <cellStyle name="Normal 3 4 3 2 2 2 3 2" xfId="49355" xr:uid="{00000000-0005-0000-0000-0000799D0000}"/>
    <cellStyle name="Normal 3 4 3 2 2 2 4" xfId="40310" xr:uid="{00000000-0005-0000-0000-00007A9D0000}"/>
    <cellStyle name="Normal 3 4 3 2 2 2 5" xfId="26744" xr:uid="{00000000-0005-0000-0000-00007B9D0000}"/>
    <cellStyle name="Normal 3 4 3 2 2 3" xfId="6515" xr:uid="{00000000-0005-0000-0000-00007C9D0000}"/>
    <cellStyle name="Normal 3 4 3 2 2 3 2" xfId="19145" xr:uid="{00000000-0005-0000-0000-00007D9D0000}"/>
    <cellStyle name="Normal 3 4 3 2 2 3 2 2" xfId="54361" xr:uid="{00000000-0005-0000-0000-00007E9D0000}"/>
    <cellStyle name="Normal 3 4 3 2 2 3 3" xfId="41764" xr:uid="{00000000-0005-0000-0000-00007F9D0000}"/>
    <cellStyle name="Normal 3 4 3 2 2 3 4" xfId="31750" xr:uid="{00000000-0005-0000-0000-0000809D0000}"/>
    <cellStyle name="Normal 3 4 3 2 2 4" xfId="7974" xr:uid="{00000000-0005-0000-0000-0000819D0000}"/>
    <cellStyle name="Normal 3 4 3 2 2 4 2" xfId="20599" xr:uid="{00000000-0005-0000-0000-0000829D0000}"/>
    <cellStyle name="Normal 3 4 3 2 2 4 2 2" xfId="55815" xr:uid="{00000000-0005-0000-0000-0000839D0000}"/>
    <cellStyle name="Normal 3 4 3 2 2 4 3" xfId="43218" xr:uid="{00000000-0005-0000-0000-0000849D0000}"/>
    <cellStyle name="Normal 3 4 3 2 2 4 4" xfId="33204" xr:uid="{00000000-0005-0000-0000-0000859D0000}"/>
    <cellStyle name="Normal 3 4 3 2 2 5" xfId="9755" xr:uid="{00000000-0005-0000-0000-0000869D0000}"/>
    <cellStyle name="Normal 3 4 3 2 2 5 2" xfId="22375" xr:uid="{00000000-0005-0000-0000-0000879D0000}"/>
    <cellStyle name="Normal 3 4 3 2 2 5 2 2" xfId="57591" xr:uid="{00000000-0005-0000-0000-0000889D0000}"/>
    <cellStyle name="Normal 3 4 3 2 2 5 3" xfId="44994" xr:uid="{00000000-0005-0000-0000-0000899D0000}"/>
    <cellStyle name="Normal 3 4 3 2 2 5 4" xfId="34980" xr:uid="{00000000-0005-0000-0000-00008A9D0000}"/>
    <cellStyle name="Normal 3 4 3 2 2 6" xfId="11548" xr:uid="{00000000-0005-0000-0000-00008B9D0000}"/>
    <cellStyle name="Normal 3 4 3 2 2 6 2" xfId="24151" xr:uid="{00000000-0005-0000-0000-00008C9D0000}"/>
    <cellStyle name="Normal 3 4 3 2 2 6 2 2" xfId="59367" xr:uid="{00000000-0005-0000-0000-00008D9D0000}"/>
    <cellStyle name="Normal 3 4 3 2 2 6 3" xfId="46770" xr:uid="{00000000-0005-0000-0000-00008E9D0000}"/>
    <cellStyle name="Normal 3 4 3 2 2 6 4" xfId="36756" xr:uid="{00000000-0005-0000-0000-00008F9D0000}"/>
    <cellStyle name="Normal 3 4 3 2 2 7" xfId="15915" xr:uid="{00000000-0005-0000-0000-0000909D0000}"/>
    <cellStyle name="Normal 3 4 3 2 2 7 2" xfId="51131" xr:uid="{00000000-0005-0000-0000-0000919D0000}"/>
    <cellStyle name="Normal 3 4 3 2 2 7 3" xfId="28520" xr:uid="{00000000-0005-0000-0000-0000929D0000}"/>
    <cellStyle name="Normal 3 4 3 2 2 8" xfId="13006" xr:uid="{00000000-0005-0000-0000-0000939D0000}"/>
    <cellStyle name="Normal 3 4 3 2 2 8 2" xfId="48224" xr:uid="{00000000-0005-0000-0000-0000949D0000}"/>
    <cellStyle name="Normal 3 4 3 2 2 9" xfId="38534" xr:uid="{00000000-0005-0000-0000-0000959D0000}"/>
    <cellStyle name="Normal 3 4 3 2 3" xfId="3574" xr:uid="{00000000-0005-0000-0000-0000969D0000}"/>
    <cellStyle name="Normal 3 4 3 2 3 10" xfId="27069" xr:uid="{00000000-0005-0000-0000-0000979D0000}"/>
    <cellStyle name="Normal 3 4 3 2 3 11" xfId="61473" xr:uid="{00000000-0005-0000-0000-0000989D0000}"/>
    <cellStyle name="Normal 3 4 3 2 3 2" xfId="5370" xr:uid="{00000000-0005-0000-0000-0000999D0000}"/>
    <cellStyle name="Normal 3 4 3 2 3 2 2" xfId="18016" xr:uid="{00000000-0005-0000-0000-00009A9D0000}"/>
    <cellStyle name="Normal 3 4 3 2 3 2 2 2" xfId="53232" xr:uid="{00000000-0005-0000-0000-00009B9D0000}"/>
    <cellStyle name="Normal 3 4 3 2 3 2 3" xfId="40635" xr:uid="{00000000-0005-0000-0000-00009C9D0000}"/>
    <cellStyle name="Normal 3 4 3 2 3 2 4" xfId="30621" xr:uid="{00000000-0005-0000-0000-00009D9D0000}"/>
    <cellStyle name="Normal 3 4 3 2 3 3" xfId="6840" xr:uid="{00000000-0005-0000-0000-00009E9D0000}"/>
    <cellStyle name="Normal 3 4 3 2 3 3 2" xfId="19470" xr:uid="{00000000-0005-0000-0000-00009F9D0000}"/>
    <cellStyle name="Normal 3 4 3 2 3 3 2 2" xfId="54686" xr:uid="{00000000-0005-0000-0000-0000A09D0000}"/>
    <cellStyle name="Normal 3 4 3 2 3 3 3" xfId="42089" xr:uid="{00000000-0005-0000-0000-0000A19D0000}"/>
    <cellStyle name="Normal 3 4 3 2 3 3 4" xfId="32075" xr:uid="{00000000-0005-0000-0000-0000A29D0000}"/>
    <cellStyle name="Normal 3 4 3 2 3 4" xfId="8299" xr:uid="{00000000-0005-0000-0000-0000A39D0000}"/>
    <cellStyle name="Normal 3 4 3 2 3 4 2" xfId="20924" xr:uid="{00000000-0005-0000-0000-0000A49D0000}"/>
    <cellStyle name="Normal 3 4 3 2 3 4 2 2" xfId="56140" xr:uid="{00000000-0005-0000-0000-0000A59D0000}"/>
    <cellStyle name="Normal 3 4 3 2 3 4 3" xfId="43543" xr:uid="{00000000-0005-0000-0000-0000A69D0000}"/>
    <cellStyle name="Normal 3 4 3 2 3 4 4" xfId="33529" xr:uid="{00000000-0005-0000-0000-0000A79D0000}"/>
    <cellStyle name="Normal 3 4 3 2 3 5" xfId="10080" xr:uid="{00000000-0005-0000-0000-0000A89D0000}"/>
    <cellStyle name="Normal 3 4 3 2 3 5 2" xfId="22700" xr:uid="{00000000-0005-0000-0000-0000A99D0000}"/>
    <cellStyle name="Normal 3 4 3 2 3 5 2 2" xfId="57916" xr:uid="{00000000-0005-0000-0000-0000AA9D0000}"/>
    <cellStyle name="Normal 3 4 3 2 3 5 3" xfId="45319" xr:uid="{00000000-0005-0000-0000-0000AB9D0000}"/>
    <cellStyle name="Normal 3 4 3 2 3 5 4" xfId="35305" xr:uid="{00000000-0005-0000-0000-0000AC9D0000}"/>
    <cellStyle name="Normal 3 4 3 2 3 6" xfId="11873" xr:uid="{00000000-0005-0000-0000-0000AD9D0000}"/>
    <cellStyle name="Normal 3 4 3 2 3 6 2" xfId="24476" xr:uid="{00000000-0005-0000-0000-0000AE9D0000}"/>
    <cellStyle name="Normal 3 4 3 2 3 6 2 2" xfId="59692" xr:uid="{00000000-0005-0000-0000-0000AF9D0000}"/>
    <cellStyle name="Normal 3 4 3 2 3 6 3" xfId="47095" xr:uid="{00000000-0005-0000-0000-0000B09D0000}"/>
    <cellStyle name="Normal 3 4 3 2 3 6 4" xfId="37081" xr:uid="{00000000-0005-0000-0000-0000B19D0000}"/>
    <cellStyle name="Normal 3 4 3 2 3 7" xfId="16240" xr:uid="{00000000-0005-0000-0000-0000B29D0000}"/>
    <cellStyle name="Normal 3 4 3 2 3 7 2" xfId="51456" xr:uid="{00000000-0005-0000-0000-0000B39D0000}"/>
    <cellStyle name="Normal 3 4 3 2 3 7 3" xfId="28845" xr:uid="{00000000-0005-0000-0000-0000B49D0000}"/>
    <cellStyle name="Normal 3 4 3 2 3 8" xfId="14462" xr:uid="{00000000-0005-0000-0000-0000B59D0000}"/>
    <cellStyle name="Normal 3 4 3 2 3 8 2" xfId="49680" xr:uid="{00000000-0005-0000-0000-0000B69D0000}"/>
    <cellStyle name="Normal 3 4 3 2 3 9" xfId="38859" xr:uid="{00000000-0005-0000-0000-0000B79D0000}"/>
    <cellStyle name="Normal 3 4 3 2 4" xfId="2736" xr:uid="{00000000-0005-0000-0000-0000B89D0000}"/>
    <cellStyle name="Normal 3 4 3 2 4 10" xfId="26260" xr:uid="{00000000-0005-0000-0000-0000B99D0000}"/>
    <cellStyle name="Normal 3 4 3 2 4 11" xfId="60664" xr:uid="{00000000-0005-0000-0000-0000BA9D0000}"/>
    <cellStyle name="Normal 3 4 3 2 4 2" xfId="4561" xr:uid="{00000000-0005-0000-0000-0000BB9D0000}"/>
    <cellStyle name="Normal 3 4 3 2 4 2 2" xfId="17207" xr:uid="{00000000-0005-0000-0000-0000BC9D0000}"/>
    <cellStyle name="Normal 3 4 3 2 4 2 2 2" xfId="52423" xr:uid="{00000000-0005-0000-0000-0000BD9D0000}"/>
    <cellStyle name="Normal 3 4 3 2 4 2 3" xfId="39826" xr:uid="{00000000-0005-0000-0000-0000BE9D0000}"/>
    <cellStyle name="Normal 3 4 3 2 4 2 4" xfId="29812" xr:uid="{00000000-0005-0000-0000-0000BF9D0000}"/>
    <cellStyle name="Normal 3 4 3 2 4 3" xfId="6031" xr:uid="{00000000-0005-0000-0000-0000C09D0000}"/>
    <cellStyle name="Normal 3 4 3 2 4 3 2" xfId="18661" xr:uid="{00000000-0005-0000-0000-0000C19D0000}"/>
    <cellStyle name="Normal 3 4 3 2 4 3 2 2" xfId="53877" xr:uid="{00000000-0005-0000-0000-0000C29D0000}"/>
    <cellStyle name="Normal 3 4 3 2 4 3 3" xfId="41280" xr:uid="{00000000-0005-0000-0000-0000C39D0000}"/>
    <cellStyle name="Normal 3 4 3 2 4 3 4" xfId="31266" xr:uid="{00000000-0005-0000-0000-0000C49D0000}"/>
    <cellStyle name="Normal 3 4 3 2 4 4" xfId="7490" xr:uid="{00000000-0005-0000-0000-0000C59D0000}"/>
    <cellStyle name="Normal 3 4 3 2 4 4 2" xfId="20115" xr:uid="{00000000-0005-0000-0000-0000C69D0000}"/>
    <cellStyle name="Normal 3 4 3 2 4 4 2 2" xfId="55331" xr:uid="{00000000-0005-0000-0000-0000C79D0000}"/>
    <cellStyle name="Normal 3 4 3 2 4 4 3" xfId="42734" xr:uid="{00000000-0005-0000-0000-0000C89D0000}"/>
    <cellStyle name="Normal 3 4 3 2 4 4 4" xfId="32720" xr:uid="{00000000-0005-0000-0000-0000C99D0000}"/>
    <cellStyle name="Normal 3 4 3 2 4 5" xfId="9271" xr:uid="{00000000-0005-0000-0000-0000CA9D0000}"/>
    <cellStyle name="Normal 3 4 3 2 4 5 2" xfId="21891" xr:uid="{00000000-0005-0000-0000-0000CB9D0000}"/>
    <cellStyle name="Normal 3 4 3 2 4 5 2 2" xfId="57107" xr:uid="{00000000-0005-0000-0000-0000CC9D0000}"/>
    <cellStyle name="Normal 3 4 3 2 4 5 3" xfId="44510" xr:uid="{00000000-0005-0000-0000-0000CD9D0000}"/>
    <cellStyle name="Normal 3 4 3 2 4 5 4" xfId="34496" xr:uid="{00000000-0005-0000-0000-0000CE9D0000}"/>
    <cellStyle name="Normal 3 4 3 2 4 6" xfId="11064" xr:uid="{00000000-0005-0000-0000-0000CF9D0000}"/>
    <cellStyle name="Normal 3 4 3 2 4 6 2" xfId="23667" xr:uid="{00000000-0005-0000-0000-0000D09D0000}"/>
    <cellStyle name="Normal 3 4 3 2 4 6 2 2" xfId="58883" xr:uid="{00000000-0005-0000-0000-0000D19D0000}"/>
    <cellStyle name="Normal 3 4 3 2 4 6 3" xfId="46286" xr:uid="{00000000-0005-0000-0000-0000D29D0000}"/>
    <cellStyle name="Normal 3 4 3 2 4 6 4" xfId="36272" xr:uid="{00000000-0005-0000-0000-0000D39D0000}"/>
    <cellStyle name="Normal 3 4 3 2 4 7" xfId="15431" xr:uid="{00000000-0005-0000-0000-0000D49D0000}"/>
    <cellStyle name="Normal 3 4 3 2 4 7 2" xfId="50647" xr:uid="{00000000-0005-0000-0000-0000D59D0000}"/>
    <cellStyle name="Normal 3 4 3 2 4 7 3" xfId="28036" xr:uid="{00000000-0005-0000-0000-0000D69D0000}"/>
    <cellStyle name="Normal 3 4 3 2 4 8" xfId="13653" xr:uid="{00000000-0005-0000-0000-0000D79D0000}"/>
    <cellStyle name="Normal 3 4 3 2 4 8 2" xfId="48871" xr:uid="{00000000-0005-0000-0000-0000D89D0000}"/>
    <cellStyle name="Normal 3 4 3 2 4 9" xfId="38050" xr:uid="{00000000-0005-0000-0000-0000D99D0000}"/>
    <cellStyle name="Normal 3 4 3 2 5" xfId="3899" xr:uid="{00000000-0005-0000-0000-0000DA9D0000}"/>
    <cellStyle name="Normal 3 4 3 2 5 2" xfId="8622" xr:uid="{00000000-0005-0000-0000-0000DB9D0000}"/>
    <cellStyle name="Normal 3 4 3 2 5 2 2" xfId="21247" xr:uid="{00000000-0005-0000-0000-0000DC9D0000}"/>
    <cellStyle name="Normal 3 4 3 2 5 2 2 2" xfId="56463" xr:uid="{00000000-0005-0000-0000-0000DD9D0000}"/>
    <cellStyle name="Normal 3 4 3 2 5 2 3" xfId="43866" xr:uid="{00000000-0005-0000-0000-0000DE9D0000}"/>
    <cellStyle name="Normal 3 4 3 2 5 2 4" xfId="33852" xr:uid="{00000000-0005-0000-0000-0000DF9D0000}"/>
    <cellStyle name="Normal 3 4 3 2 5 3" xfId="10403" xr:uid="{00000000-0005-0000-0000-0000E09D0000}"/>
    <cellStyle name="Normal 3 4 3 2 5 3 2" xfId="23023" xr:uid="{00000000-0005-0000-0000-0000E19D0000}"/>
    <cellStyle name="Normal 3 4 3 2 5 3 2 2" xfId="58239" xr:uid="{00000000-0005-0000-0000-0000E29D0000}"/>
    <cellStyle name="Normal 3 4 3 2 5 3 3" xfId="45642" xr:uid="{00000000-0005-0000-0000-0000E39D0000}"/>
    <cellStyle name="Normal 3 4 3 2 5 3 4" xfId="35628" xr:uid="{00000000-0005-0000-0000-0000E49D0000}"/>
    <cellStyle name="Normal 3 4 3 2 5 4" xfId="12198" xr:uid="{00000000-0005-0000-0000-0000E59D0000}"/>
    <cellStyle name="Normal 3 4 3 2 5 4 2" xfId="24799" xr:uid="{00000000-0005-0000-0000-0000E69D0000}"/>
    <cellStyle name="Normal 3 4 3 2 5 4 2 2" xfId="60015" xr:uid="{00000000-0005-0000-0000-0000E79D0000}"/>
    <cellStyle name="Normal 3 4 3 2 5 4 3" xfId="47418" xr:uid="{00000000-0005-0000-0000-0000E89D0000}"/>
    <cellStyle name="Normal 3 4 3 2 5 4 4" xfId="37404" xr:uid="{00000000-0005-0000-0000-0000E99D0000}"/>
    <cellStyle name="Normal 3 4 3 2 5 5" xfId="16563" xr:uid="{00000000-0005-0000-0000-0000EA9D0000}"/>
    <cellStyle name="Normal 3 4 3 2 5 5 2" xfId="51779" xr:uid="{00000000-0005-0000-0000-0000EB9D0000}"/>
    <cellStyle name="Normal 3 4 3 2 5 5 3" xfId="29168" xr:uid="{00000000-0005-0000-0000-0000EC9D0000}"/>
    <cellStyle name="Normal 3 4 3 2 5 6" xfId="14785" xr:uid="{00000000-0005-0000-0000-0000ED9D0000}"/>
    <cellStyle name="Normal 3 4 3 2 5 6 2" xfId="50003" xr:uid="{00000000-0005-0000-0000-0000EE9D0000}"/>
    <cellStyle name="Normal 3 4 3 2 5 7" xfId="39182" xr:uid="{00000000-0005-0000-0000-0000EF9D0000}"/>
    <cellStyle name="Normal 3 4 3 2 5 8" xfId="27392" xr:uid="{00000000-0005-0000-0000-0000F09D0000}"/>
    <cellStyle name="Normal 3 4 3 2 6" xfId="4239" xr:uid="{00000000-0005-0000-0000-0000F19D0000}"/>
    <cellStyle name="Normal 3 4 3 2 6 2" xfId="16885" xr:uid="{00000000-0005-0000-0000-0000F29D0000}"/>
    <cellStyle name="Normal 3 4 3 2 6 2 2" xfId="52101" xr:uid="{00000000-0005-0000-0000-0000F39D0000}"/>
    <cellStyle name="Normal 3 4 3 2 6 2 3" xfId="29490" xr:uid="{00000000-0005-0000-0000-0000F49D0000}"/>
    <cellStyle name="Normal 3 4 3 2 6 3" xfId="13331" xr:uid="{00000000-0005-0000-0000-0000F59D0000}"/>
    <cellStyle name="Normal 3 4 3 2 6 3 2" xfId="48549" xr:uid="{00000000-0005-0000-0000-0000F69D0000}"/>
    <cellStyle name="Normal 3 4 3 2 6 4" xfId="39504" xr:uid="{00000000-0005-0000-0000-0000F79D0000}"/>
    <cellStyle name="Normal 3 4 3 2 6 5" xfId="25938" xr:uid="{00000000-0005-0000-0000-0000F89D0000}"/>
    <cellStyle name="Normal 3 4 3 2 7" xfId="5709" xr:uid="{00000000-0005-0000-0000-0000F99D0000}"/>
    <cellStyle name="Normal 3 4 3 2 7 2" xfId="18339" xr:uid="{00000000-0005-0000-0000-0000FA9D0000}"/>
    <cellStyle name="Normal 3 4 3 2 7 2 2" xfId="53555" xr:uid="{00000000-0005-0000-0000-0000FB9D0000}"/>
    <cellStyle name="Normal 3 4 3 2 7 3" xfId="40958" xr:uid="{00000000-0005-0000-0000-0000FC9D0000}"/>
    <cellStyle name="Normal 3 4 3 2 7 4" xfId="30944" xr:uid="{00000000-0005-0000-0000-0000FD9D0000}"/>
    <cellStyle name="Normal 3 4 3 2 8" xfId="7168" xr:uid="{00000000-0005-0000-0000-0000FE9D0000}"/>
    <cellStyle name="Normal 3 4 3 2 8 2" xfId="19793" xr:uid="{00000000-0005-0000-0000-0000FF9D0000}"/>
    <cellStyle name="Normal 3 4 3 2 8 2 2" xfId="55009" xr:uid="{00000000-0005-0000-0000-0000009E0000}"/>
    <cellStyle name="Normal 3 4 3 2 8 3" xfId="42412" xr:uid="{00000000-0005-0000-0000-0000019E0000}"/>
    <cellStyle name="Normal 3 4 3 2 8 4" xfId="32398" xr:uid="{00000000-0005-0000-0000-0000029E0000}"/>
    <cellStyle name="Normal 3 4 3 2 9" xfId="8949" xr:uid="{00000000-0005-0000-0000-0000039E0000}"/>
    <cellStyle name="Normal 3 4 3 2 9 2" xfId="21569" xr:uid="{00000000-0005-0000-0000-0000049E0000}"/>
    <cellStyle name="Normal 3 4 3 2 9 2 2" xfId="56785" xr:uid="{00000000-0005-0000-0000-0000059E0000}"/>
    <cellStyle name="Normal 3 4 3 2 9 3" xfId="44188" xr:uid="{00000000-0005-0000-0000-0000069E0000}"/>
    <cellStyle name="Normal 3 4 3 2 9 4" xfId="34174" xr:uid="{00000000-0005-0000-0000-0000079E0000}"/>
    <cellStyle name="Normal 3 4 3 3" xfId="3085" xr:uid="{00000000-0005-0000-0000-0000089E0000}"/>
    <cellStyle name="Normal 3 4 3 3 10" xfId="25456" xr:uid="{00000000-0005-0000-0000-0000099E0000}"/>
    <cellStyle name="Normal 3 4 3 3 11" xfId="60991" xr:uid="{00000000-0005-0000-0000-00000A9E0000}"/>
    <cellStyle name="Normal 3 4 3 3 2" xfId="4888" xr:uid="{00000000-0005-0000-0000-00000B9E0000}"/>
    <cellStyle name="Normal 3 4 3 3 2 2" xfId="17534" xr:uid="{00000000-0005-0000-0000-00000C9E0000}"/>
    <cellStyle name="Normal 3 4 3 3 2 2 2" xfId="52750" xr:uid="{00000000-0005-0000-0000-00000D9E0000}"/>
    <cellStyle name="Normal 3 4 3 3 2 2 3" xfId="30139" xr:uid="{00000000-0005-0000-0000-00000E9E0000}"/>
    <cellStyle name="Normal 3 4 3 3 2 3" xfId="13980" xr:uid="{00000000-0005-0000-0000-00000F9E0000}"/>
    <cellStyle name="Normal 3 4 3 3 2 3 2" xfId="49198" xr:uid="{00000000-0005-0000-0000-0000109E0000}"/>
    <cellStyle name="Normal 3 4 3 3 2 4" xfId="40153" xr:uid="{00000000-0005-0000-0000-0000119E0000}"/>
    <cellStyle name="Normal 3 4 3 3 2 5" xfId="26587" xr:uid="{00000000-0005-0000-0000-0000129E0000}"/>
    <cellStyle name="Normal 3 4 3 3 3" xfId="6358" xr:uid="{00000000-0005-0000-0000-0000139E0000}"/>
    <cellStyle name="Normal 3 4 3 3 3 2" xfId="18988" xr:uid="{00000000-0005-0000-0000-0000149E0000}"/>
    <cellStyle name="Normal 3 4 3 3 3 2 2" xfId="54204" xr:uid="{00000000-0005-0000-0000-0000159E0000}"/>
    <cellStyle name="Normal 3 4 3 3 3 3" xfId="41607" xr:uid="{00000000-0005-0000-0000-0000169E0000}"/>
    <cellStyle name="Normal 3 4 3 3 3 4" xfId="31593" xr:uid="{00000000-0005-0000-0000-0000179E0000}"/>
    <cellStyle name="Normal 3 4 3 3 4" xfId="7817" xr:uid="{00000000-0005-0000-0000-0000189E0000}"/>
    <cellStyle name="Normal 3 4 3 3 4 2" xfId="20442" xr:uid="{00000000-0005-0000-0000-0000199E0000}"/>
    <cellStyle name="Normal 3 4 3 3 4 2 2" xfId="55658" xr:uid="{00000000-0005-0000-0000-00001A9E0000}"/>
    <cellStyle name="Normal 3 4 3 3 4 3" xfId="43061" xr:uid="{00000000-0005-0000-0000-00001B9E0000}"/>
    <cellStyle name="Normal 3 4 3 3 4 4" xfId="33047" xr:uid="{00000000-0005-0000-0000-00001C9E0000}"/>
    <cellStyle name="Normal 3 4 3 3 5" xfId="9598" xr:uid="{00000000-0005-0000-0000-00001D9E0000}"/>
    <cellStyle name="Normal 3 4 3 3 5 2" xfId="22218" xr:uid="{00000000-0005-0000-0000-00001E9E0000}"/>
    <cellStyle name="Normal 3 4 3 3 5 2 2" xfId="57434" xr:uid="{00000000-0005-0000-0000-00001F9E0000}"/>
    <cellStyle name="Normal 3 4 3 3 5 3" xfId="44837" xr:uid="{00000000-0005-0000-0000-0000209E0000}"/>
    <cellStyle name="Normal 3 4 3 3 5 4" xfId="34823" xr:uid="{00000000-0005-0000-0000-0000219E0000}"/>
    <cellStyle name="Normal 3 4 3 3 6" xfId="11391" xr:uid="{00000000-0005-0000-0000-0000229E0000}"/>
    <cellStyle name="Normal 3 4 3 3 6 2" xfId="23994" xr:uid="{00000000-0005-0000-0000-0000239E0000}"/>
    <cellStyle name="Normal 3 4 3 3 6 2 2" xfId="59210" xr:uid="{00000000-0005-0000-0000-0000249E0000}"/>
    <cellStyle name="Normal 3 4 3 3 6 3" xfId="46613" xr:uid="{00000000-0005-0000-0000-0000259E0000}"/>
    <cellStyle name="Normal 3 4 3 3 6 4" xfId="36599" xr:uid="{00000000-0005-0000-0000-0000269E0000}"/>
    <cellStyle name="Normal 3 4 3 3 7" xfId="15758" xr:uid="{00000000-0005-0000-0000-0000279E0000}"/>
    <cellStyle name="Normal 3 4 3 3 7 2" xfId="50974" xr:uid="{00000000-0005-0000-0000-0000289E0000}"/>
    <cellStyle name="Normal 3 4 3 3 7 3" xfId="28363" xr:uid="{00000000-0005-0000-0000-0000299E0000}"/>
    <cellStyle name="Normal 3 4 3 3 8" xfId="12849" xr:uid="{00000000-0005-0000-0000-00002A9E0000}"/>
    <cellStyle name="Normal 3 4 3 3 8 2" xfId="48067" xr:uid="{00000000-0005-0000-0000-00002B9E0000}"/>
    <cellStyle name="Normal 3 4 3 3 9" xfId="38377" xr:uid="{00000000-0005-0000-0000-00002C9E0000}"/>
    <cellStyle name="Normal 3 4 3 4" xfId="2912" xr:uid="{00000000-0005-0000-0000-00002D9E0000}"/>
    <cellStyle name="Normal 3 4 3 4 10" xfId="25297" xr:uid="{00000000-0005-0000-0000-00002E9E0000}"/>
    <cellStyle name="Normal 3 4 3 4 11" xfId="60832" xr:uid="{00000000-0005-0000-0000-00002F9E0000}"/>
    <cellStyle name="Normal 3 4 3 4 2" xfId="4729" xr:uid="{00000000-0005-0000-0000-0000309E0000}"/>
    <cellStyle name="Normal 3 4 3 4 2 2" xfId="17375" xr:uid="{00000000-0005-0000-0000-0000319E0000}"/>
    <cellStyle name="Normal 3 4 3 4 2 2 2" xfId="52591" xr:uid="{00000000-0005-0000-0000-0000329E0000}"/>
    <cellStyle name="Normal 3 4 3 4 2 2 3" xfId="29980" xr:uid="{00000000-0005-0000-0000-0000339E0000}"/>
    <cellStyle name="Normal 3 4 3 4 2 3" xfId="13821" xr:uid="{00000000-0005-0000-0000-0000349E0000}"/>
    <cellStyle name="Normal 3 4 3 4 2 3 2" xfId="49039" xr:uid="{00000000-0005-0000-0000-0000359E0000}"/>
    <cellStyle name="Normal 3 4 3 4 2 4" xfId="39994" xr:uid="{00000000-0005-0000-0000-0000369E0000}"/>
    <cellStyle name="Normal 3 4 3 4 2 5" xfId="26428" xr:uid="{00000000-0005-0000-0000-0000379E0000}"/>
    <cellStyle name="Normal 3 4 3 4 3" xfId="6199" xr:uid="{00000000-0005-0000-0000-0000389E0000}"/>
    <cellStyle name="Normal 3 4 3 4 3 2" xfId="18829" xr:uid="{00000000-0005-0000-0000-0000399E0000}"/>
    <cellStyle name="Normal 3 4 3 4 3 2 2" xfId="54045" xr:uid="{00000000-0005-0000-0000-00003A9E0000}"/>
    <cellStyle name="Normal 3 4 3 4 3 3" xfId="41448" xr:uid="{00000000-0005-0000-0000-00003B9E0000}"/>
    <cellStyle name="Normal 3 4 3 4 3 4" xfId="31434" xr:uid="{00000000-0005-0000-0000-00003C9E0000}"/>
    <cellStyle name="Normal 3 4 3 4 4" xfId="7658" xr:uid="{00000000-0005-0000-0000-00003D9E0000}"/>
    <cellStyle name="Normal 3 4 3 4 4 2" xfId="20283" xr:uid="{00000000-0005-0000-0000-00003E9E0000}"/>
    <cellStyle name="Normal 3 4 3 4 4 2 2" xfId="55499" xr:uid="{00000000-0005-0000-0000-00003F9E0000}"/>
    <cellStyle name="Normal 3 4 3 4 4 3" xfId="42902" xr:uid="{00000000-0005-0000-0000-0000409E0000}"/>
    <cellStyle name="Normal 3 4 3 4 4 4" xfId="32888" xr:uid="{00000000-0005-0000-0000-0000419E0000}"/>
    <cellStyle name="Normal 3 4 3 4 5" xfId="9439" xr:uid="{00000000-0005-0000-0000-0000429E0000}"/>
    <cellStyle name="Normal 3 4 3 4 5 2" xfId="22059" xr:uid="{00000000-0005-0000-0000-0000439E0000}"/>
    <cellStyle name="Normal 3 4 3 4 5 2 2" xfId="57275" xr:uid="{00000000-0005-0000-0000-0000449E0000}"/>
    <cellStyle name="Normal 3 4 3 4 5 3" xfId="44678" xr:uid="{00000000-0005-0000-0000-0000459E0000}"/>
    <cellStyle name="Normal 3 4 3 4 5 4" xfId="34664" xr:uid="{00000000-0005-0000-0000-0000469E0000}"/>
    <cellStyle name="Normal 3 4 3 4 6" xfId="11232" xr:uid="{00000000-0005-0000-0000-0000479E0000}"/>
    <cellStyle name="Normal 3 4 3 4 6 2" xfId="23835" xr:uid="{00000000-0005-0000-0000-0000489E0000}"/>
    <cellStyle name="Normal 3 4 3 4 6 2 2" xfId="59051" xr:uid="{00000000-0005-0000-0000-0000499E0000}"/>
    <cellStyle name="Normal 3 4 3 4 6 3" xfId="46454" xr:uid="{00000000-0005-0000-0000-00004A9E0000}"/>
    <cellStyle name="Normal 3 4 3 4 6 4" xfId="36440" xr:uid="{00000000-0005-0000-0000-00004B9E0000}"/>
    <cellStyle name="Normal 3 4 3 4 7" xfId="15599" xr:uid="{00000000-0005-0000-0000-00004C9E0000}"/>
    <cellStyle name="Normal 3 4 3 4 7 2" xfId="50815" xr:uid="{00000000-0005-0000-0000-00004D9E0000}"/>
    <cellStyle name="Normal 3 4 3 4 7 3" xfId="28204" xr:uid="{00000000-0005-0000-0000-00004E9E0000}"/>
    <cellStyle name="Normal 3 4 3 4 8" xfId="12690" xr:uid="{00000000-0005-0000-0000-00004F9E0000}"/>
    <cellStyle name="Normal 3 4 3 4 8 2" xfId="47908" xr:uid="{00000000-0005-0000-0000-0000509E0000}"/>
    <cellStyle name="Normal 3 4 3 4 9" xfId="38218" xr:uid="{00000000-0005-0000-0000-0000519E0000}"/>
    <cellStyle name="Normal 3 4 3 5" xfId="3420" xr:uid="{00000000-0005-0000-0000-0000529E0000}"/>
    <cellStyle name="Normal 3 4 3 5 10" xfId="26915" xr:uid="{00000000-0005-0000-0000-0000539E0000}"/>
    <cellStyle name="Normal 3 4 3 5 11" xfId="61319" xr:uid="{00000000-0005-0000-0000-0000549E0000}"/>
    <cellStyle name="Normal 3 4 3 5 2" xfId="5216" xr:uid="{00000000-0005-0000-0000-0000559E0000}"/>
    <cellStyle name="Normal 3 4 3 5 2 2" xfId="17862" xr:uid="{00000000-0005-0000-0000-0000569E0000}"/>
    <cellStyle name="Normal 3 4 3 5 2 2 2" xfId="53078" xr:uid="{00000000-0005-0000-0000-0000579E0000}"/>
    <cellStyle name="Normal 3 4 3 5 2 3" xfId="40481" xr:uid="{00000000-0005-0000-0000-0000589E0000}"/>
    <cellStyle name="Normal 3 4 3 5 2 4" xfId="30467" xr:uid="{00000000-0005-0000-0000-0000599E0000}"/>
    <cellStyle name="Normal 3 4 3 5 3" xfId="6686" xr:uid="{00000000-0005-0000-0000-00005A9E0000}"/>
    <cellStyle name="Normal 3 4 3 5 3 2" xfId="19316" xr:uid="{00000000-0005-0000-0000-00005B9E0000}"/>
    <cellStyle name="Normal 3 4 3 5 3 2 2" xfId="54532" xr:uid="{00000000-0005-0000-0000-00005C9E0000}"/>
    <cellStyle name="Normal 3 4 3 5 3 3" xfId="41935" xr:uid="{00000000-0005-0000-0000-00005D9E0000}"/>
    <cellStyle name="Normal 3 4 3 5 3 4" xfId="31921" xr:uid="{00000000-0005-0000-0000-00005E9E0000}"/>
    <cellStyle name="Normal 3 4 3 5 4" xfId="8145" xr:uid="{00000000-0005-0000-0000-00005F9E0000}"/>
    <cellStyle name="Normal 3 4 3 5 4 2" xfId="20770" xr:uid="{00000000-0005-0000-0000-0000609E0000}"/>
    <cellStyle name="Normal 3 4 3 5 4 2 2" xfId="55986" xr:uid="{00000000-0005-0000-0000-0000619E0000}"/>
    <cellStyle name="Normal 3 4 3 5 4 3" xfId="43389" xr:uid="{00000000-0005-0000-0000-0000629E0000}"/>
    <cellStyle name="Normal 3 4 3 5 4 4" xfId="33375" xr:uid="{00000000-0005-0000-0000-0000639E0000}"/>
    <cellStyle name="Normal 3 4 3 5 5" xfId="9926" xr:uid="{00000000-0005-0000-0000-0000649E0000}"/>
    <cellStyle name="Normal 3 4 3 5 5 2" xfId="22546" xr:uid="{00000000-0005-0000-0000-0000659E0000}"/>
    <cellStyle name="Normal 3 4 3 5 5 2 2" xfId="57762" xr:uid="{00000000-0005-0000-0000-0000669E0000}"/>
    <cellStyle name="Normal 3 4 3 5 5 3" xfId="45165" xr:uid="{00000000-0005-0000-0000-0000679E0000}"/>
    <cellStyle name="Normal 3 4 3 5 5 4" xfId="35151" xr:uid="{00000000-0005-0000-0000-0000689E0000}"/>
    <cellStyle name="Normal 3 4 3 5 6" xfId="11719" xr:uid="{00000000-0005-0000-0000-0000699E0000}"/>
    <cellStyle name="Normal 3 4 3 5 6 2" xfId="24322" xr:uid="{00000000-0005-0000-0000-00006A9E0000}"/>
    <cellStyle name="Normal 3 4 3 5 6 2 2" xfId="59538" xr:uid="{00000000-0005-0000-0000-00006B9E0000}"/>
    <cellStyle name="Normal 3 4 3 5 6 3" xfId="46941" xr:uid="{00000000-0005-0000-0000-00006C9E0000}"/>
    <cellStyle name="Normal 3 4 3 5 6 4" xfId="36927" xr:uid="{00000000-0005-0000-0000-00006D9E0000}"/>
    <cellStyle name="Normal 3 4 3 5 7" xfId="16086" xr:uid="{00000000-0005-0000-0000-00006E9E0000}"/>
    <cellStyle name="Normal 3 4 3 5 7 2" xfId="51302" xr:uid="{00000000-0005-0000-0000-00006F9E0000}"/>
    <cellStyle name="Normal 3 4 3 5 7 3" xfId="28691" xr:uid="{00000000-0005-0000-0000-0000709E0000}"/>
    <cellStyle name="Normal 3 4 3 5 8" xfId="14308" xr:uid="{00000000-0005-0000-0000-0000719E0000}"/>
    <cellStyle name="Normal 3 4 3 5 8 2" xfId="49526" xr:uid="{00000000-0005-0000-0000-0000729E0000}"/>
    <cellStyle name="Normal 3 4 3 5 9" xfId="38705" xr:uid="{00000000-0005-0000-0000-0000739E0000}"/>
    <cellStyle name="Normal 3 4 3 6" xfId="2581" xr:uid="{00000000-0005-0000-0000-0000749E0000}"/>
    <cellStyle name="Normal 3 4 3 6 10" xfId="26106" xr:uid="{00000000-0005-0000-0000-0000759E0000}"/>
    <cellStyle name="Normal 3 4 3 6 11" xfId="60510" xr:uid="{00000000-0005-0000-0000-0000769E0000}"/>
    <cellStyle name="Normal 3 4 3 6 2" xfId="4407" xr:uid="{00000000-0005-0000-0000-0000779E0000}"/>
    <cellStyle name="Normal 3 4 3 6 2 2" xfId="17053" xr:uid="{00000000-0005-0000-0000-0000789E0000}"/>
    <cellStyle name="Normal 3 4 3 6 2 2 2" xfId="52269" xr:uid="{00000000-0005-0000-0000-0000799E0000}"/>
    <cellStyle name="Normal 3 4 3 6 2 3" xfId="39672" xr:uid="{00000000-0005-0000-0000-00007A9E0000}"/>
    <cellStyle name="Normal 3 4 3 6 2 4" xfId="29658" xr:uid="{00000000-0005-0000-0000-00007B9E0000}"/>
    <cellStyle name="Normal 3 4 3 6 3" xfId="5877" xr:uid="{00000000-0005-0000-0000-00007C9E0000}"/>
    <cellStyle name="Normal 3 4 3 6 3 2" xfId="18507" xr:uid="{00000000-0005-0000-0000-00007D9E0000}"/>
    <cellStyle name="Normal 3 4 3 6 3 2 2" xfId="53723" xr:uid="{00000000-0005-0000-0000-00007E9E0000}"/>
    <cellStyle name="Normal 3 4 3 6 3 3" xfId="41126" xr:uid="{00000000-0005-0000-0000-00007F9E0000}"/>
    <cellStyle name="Normal 3 4 3 6 3 4" xfId="31112" xr:uid="{00000000-0005-0000-0000-0000809E0000}"/>
    <cellStyle name="Normal 3 4 3 6 4" xfId="7336" xr:uid="{00000000-0005-0000-0000-0000819E0000}"/>
    <cellStyle name="Normal 3 4 3 6 4 2" xfId="19961" xr:uid="{00000000-0005-0000-0000-0000829E0000}"/>
    <cellStyle name="Normal 3 4 3 6 4 2 2" xfId="55177" xr:uid="{00000000-0005-0000-0000-0000839E0000}"/>
    <cellStyle name="Normal 3 4 3 6 4 3" xfId="42580" xr:uid="{00000000-0005-0000-0000-0000849E0000}"/>
    <cellStyle name="Normal 3 4 3 6 4 4" xfId="32566" xr:uid="{00000000-0005-0000-0000-0000859E0000}"/>
    <cellStyle name="Normal 3 4 3 6 5" xfId="9117" xr:uid="{00000000-0005-0000-0000-0000869E0000}"/>
    <cellStyle name="Normal 3 4 3 6 5 2" xfId="21737" xr:uid="{00000000-0005-0000-0000-0000879E0000}"/>
    <cellStyle name="Normal 3 4 3 6 5 2 2" xfId="56953" xr:uid="{00000000-0005-0000-0000-0000889E0000}"/>
    <cellStyle name="Normal 3 4 3 6 5 3" xfId="44356" xr:uid="{00000000-0005-0000-0000-0000899E0000}"/>
    <cellStyle name="Normal 3 4 3 6 5 4" xfId="34342" xr:uid="{00000000-0005-0000-0000-00008A9E0000}"/>
    <cellStyle name="Normal 3 4 3 6 6" xfId="10910" xr:uid="{00000000-0005-0000-0000-00008B9E0000}"/>
    <cellStyle name="Normal 3 4 3 6 6 2" xfId="23513" xr:uid="{00000000-0005-0000-0000-00008C9E0000}"/>
    <cellStyle name="Normal 3 4 3 6 6 2 2" xfId="58729" xr:uid="{00000000-0005-0000-0000-00008D9E0000}"/>
    <cellStyle name="Normal 3 4 3 6 6 3" xfId="46132" xr:uid="{00000000-0005-0000-0000-00008E9E0000}"/>
    <cellStyle name="Normal 3 4 3 6 6 4" xfId="36118" xr:uid="{00000000-0005-0000-0000-00008F9E0000}"/>
    <cellStyle name="Normal 3 4 3 6 7" xfId="15277" xr:uid="{00000000-0005-0000-0000-0000909E0000}"/>
    <cellStyle name="Normal 3 4 3 6 7 2" xfId="50493" xr:uid="{00000000-0005-0000-0000-0000919E0000}"/>
    <cellStyle name="Normal 3 4 3 6 7 3" xfId="27882" xr:uid="{00000000-0005-0000-0000-0000929E0000}"/>
    <cellStyle name="Normal 3 4 3 6 8" xfId="13499" xr:uid="{00000000-0005-0000-0000-0000939E0000}"/>
    <cellStyle name="Normal 3 4 3 6 8 2" xfId="48717" xr:uid="{00000000-0005-0000-0000-0000949E0000}"/>
    <cellStyle name="Normal 3 4 3 6 9" xfId="37896" xr:uid="{00000000-0005-0000-0000-0000959E0000}"/>
    <cellStyle name="Normal 3 4 3 7" xfId="3744" xr:uid="{00000000-0005-0000-0000-0000969E0000}"/>
    <cellStyle name="Normal 3 4 3 7 2" xfId="8468" xr:uid="{00000000-0005-0000-0000-0000979E0000}"/>
    <cellStyle name="Normal 3 4 3 7 2 2" xfId="21093" xr:uid="{00000000-0005-0000-0000-0000989E0000}"/>
    <cellStyle name="Normal 3 4 3 7 2 2 2" xfId="56309" xr:uid="{00000000-0005-0000-0000-0000999E0000}"/>
    <cellStyle name="Normal 3 4 3 7 2 3" xfId="43712" xr:uid="{00000000-0005-0000-0000-00009A9E0000}"/>
    <cellStyle name="Normal 3 4 3 7 2 4" xfId="33698" xr:uid="{00000000-0005-0000-0000-00009B9E0000}"/>
    <cellStyle name="Normal 3 4 3 7 3" xfId="10249" xr:uid="{00000000-0005-0000-0000-00009C9E0000}"/>
    <cellStyle name="Normal 3 4 3 7 3 2" xfId="22869" xr:uid="{00000000-0005-0000-0000-00009D9E0000}"/>
    <cellStyle name="Normal 3 4 3 7 3 2 2" xfId="58085" xr:uid="{00000000-0005-0000-0000-00009E9E0000}"/>
    <cellStyle name="Normal 3 4 3 7 3 3" xfId="45488" xr:uid="{00000000-0005-0000-0000-00009F9E0000}"/>
    <cellStyle name="Normal 3 4 3 7 3 4" xfId="35474" xr:uid="{00000000-0005-0000-0000-0000A09E0000}"/>
    <cellStyle name="Normal 3 4 3 7 4" xfId="12044" xr:uid="{00000000-0005-0000-0000-0000A19E0000}"/>
    <cellStyle name="Normal 3 4 3 7 4 2" xfId="24645" xr:uid="{00000000-0005-0000-0000-0000A29E0000}"/>
    <cellStyle name="Normal 3 4 3 7 4 2 2" xfId="59861" xr:uid="{00000000-0005-0000-0000-0000A39E0000}"/>
    <cellStyle name="Normal 3 4 3 7 4 3" xfId="47264" xr:uid="{00000000-0005-0000-0000-0000A49E0000}"/>
    <cellStyle name="Normal 3 4 3 7 4 4" xfId="37250" xr:uid="{00000000-0005-0000-0000-0000A59E0000}"/>
    <cellStyle name="Normal 3 4 3 7 5" xfId="16409" xr:uid="{00000000-0005-0000-0000-0000A69E0000}"/>
    <cellStyle name="Normal 3 4 3 7 5 2" xfId="51625" xr:uid="{00000000-0005-0000-0000-0000A79E0000}"/>
    <cellStyle name="Normal 3 4 3 7 5 3" xfId="29014" xr:uid="{00000000-0005-0000-0000-0000A89E0000}"/>
    <cellStyle name="Normal 3 4 3 7 6" xfId="14631" xr:uid="{00000000-0005-0000-0000-0000A99E0000}"/>
    <cellStyle name="Normal 3 4 3 7 6 2" xfId="49849" xr:uid="{00000000-0005-0000-0000-0000AA9E0000}"/>
    <cellStyle name="Normal 3 4 3 7 7" xfId="39028" xr:uid="{00000000-0005-0000-0000-0000AB9E0000}"/>
    <cellStyle name="Normal 3 4 3 7 8" xfId="27238" xr:uid="{00000000-0005-0000-0000-0000AC9E0000}"/>
    <cellStyle name="Normal 3 4 3 8" xfId="4082" xr:uid="{00000000-0005-0000-0000-0000AD9E0000}"/>
    <cellStyle name="Normal 3 4 3 8 2" xfId="16731" xr:uid="{00000000-0005-0000-0000-0000AE9E0000}"/>
    <cellStyle name="Normal 3 4 3 8 2 2" xfId="51947" xr:uid="{00000000-0005-0000-0000-0000AF9E0000}"/>
    <cellStyle name="Normal 3 4 3 8 2 3" xfId="29336" xr:uid="{00000000-0005-0000-0000-0000B09E0000}"/>
    <cellStyle name="Normal 3 4 3 8 3" xfId="13177" xr:uid="{00000000-0005-0000-0000-0000B19E0000}"/>
    <cellStyle name="Normal 3 4 3 8 3 2" xfId="48395" xr:uid="{00000000-0005-0000-0000-0000B29E0000}"/>
    <cellStyle name="Normal 3 4 3 8 4" xfId="39350" xr:uid="{00000000-0005-0000-0000-0000B39E0000}"/>
    <cellStyle name="Normal 3 4 3 8 5" xfId="25784" xr:uid="{00000000-0005-0000-0000-0000B49E0000}"/>
    <cellStyle name="Normal 3 4 3 9" xfId="5555" xr:uid="{00000000-0005-0000-0000-0000B59E0000}"/>
    <cellStyle name="Normal 3 4 3 9 2" xfId="18185" xr:uid="{00000000-0005-0000-0000-0000B69E0000}"/>
    <cellStyle name="Normal 3 4 3 9 2 2" xfId="53401" xr:uid="{00000000-0005-0000-0000-0000B79E0000}"/>
    <cellStyle name="Normal 3 4 3 9 3" xfId="40804" xr:uid="{00000000-0005-0000-0000-0000B89E0000}"/>
    <cellStyle name="Normal 3 4 3 9 4" xfId="30790" xr:uid="{00000000-0005-0000-0000-0000B99E0000}"/>
    <cellStyle name="Normal 3 4 4" xfId="1315" xr:uid="{00000000-0005-0000-0000-0000BA9E0000}"/>
    <cellStyle name="Normal 3 4 4 10" xfId="7034" xr:uid="{00000000-0005-0000-0000-0000BB9E0000}"/>
    <cellStyle name="Normal 3 4 4 10 2" xfId="19659" xr:uid="{00000000-0005-0000-0000-0000BC9E0000}"/>
    <cellStyle name="Normal 3 4 4 10 2 2" xfId="54875" xr:uid="{00000000-0005-0000-0000-0000BD9E0000}"/>
    <cellStyle name="Normal 3 4 4 10 3" xfId="42278" xr:uid="{00000000-0005-0000-0000-0000BE9E0000}"/>
    <cellStyle name="Normal 3 4 4 10 4" xfId="32264" xr:uid="{00000000-0005-0000-0000-0000BF9E0000}"/>
    <cellStyle name="Normal 3 4 4 11" xfId="8815" xr:uid="{00000000-0005-0000-0000-0000C09E0000}"/>
    <cellStyle name="Normal 3 4 4 11 2" xfId="21435" xr:uid="{00000000-0005-0000-0000-0000C19E0000}"/>
    <cellStyle name="Normal 3 4 4 11 2 2" xfId="56651" xr:uid="{00000000-0005-0000-0000-0000C29E0000}"/>
    <cellStyle name="Normal 3 4 4 11 3" xfId="44054" xr:uid="{00000000-0005-0000-0000-0000C39E0000}"/>
    <cellStyle name="Normal 3 4 4 11 4" xfId="34040" xr:uid="{00000000-0005-0000-0000-0000C49E0000}"/>
    <cellStyle name="Normal 3 4 4 12" xfId="10668" xr:uid="{00000000-0005-0000-0000-0000C59E0000}"/>
    <cellStyle name="Normal 3 4 4 12 2" xfId="23279" xr:uid="{00000000-0005-0000-0000-0000C69E0000}"/>
    <cellStyle name="Normal 3 4 4 12 2 2" xfId="58495" xr:uid="{00000000-0005-0000-0000-0000C79E0000}"/>
    <cellStyle name="Normal 3 4 4 12 3" xfId="45898" xr:uid="{00000000-0005-0000-0000-0000C89E0000}"/>
    <cellStyle name="Normal 3 4 4 12 4" xfId="35884" xr:uid="{00000000-0005-0000-0000-0000C99E0000}"/>
    <cellStyle name="Normal 3 4 4 13" xfId="14975" xr:uid="{00000000-0005-0000-0000-0000CA9E0000}"/>
    <cellStyle name="Normal 3 4 4 13 2" xfId="50191" xr:uid="{00000000-0005-0000-0000-0000CB9E0000}"/>
    <cellStyle name="Normal 3 4 4 13 3" xfId="27580" xr:uid="{00000000-0005-0000-0000-0000CC9E0000}"/>
    <cellStyle name="Normal 3 4 4 14" xfId="12388" xr:uid="{00000000-0005-0000-0000-0000CD9E0000}"/>
    <cellStyle name="Normal 3 4 4 14 2" xfId="47606" xr:uid="{00000000-0005-0000-0000-0000CE9E0000}"/>
    <cellStyle name="Normal 3 4 4 15" xfId="37594" xr:uid="{00000000-0005-0000-0000-0000CF9E0000}"/>
    <cellStyle name="Normal 3 4 4 16" xfId="24995" xr:uid="{00000000-0005-0000-0000-0000D09E0000}"/>
    <cellStyle name="Normal 3 4 4 17" xfId="60208" xr:uid="{00000000-0005-0000-0000-0000D19E0000}"/>
    <cellStyle name="Normal 3 4 4 2" xfId="1316" xr:uid="{00000000-0005-0000-0000-0000D29E0000}"/>
    <cellStyle name="Normal 3 4 4 2 10" xfId="10669" xr:uid="{00000000-0005-0000-0000-0000D39E0000}"/>
    <cellStyle name="Normal 3 4 4 2 10 2" xfId="23280" xr:uid="{00000000-0005-0000-0000-0000D49E0000}"/>
    <cellStyle name="Normal 3 4 4 2 10 2 2" xfId="58496" xr:uid="{00000000-0005-0000-0000-0000D59E0000}"/>
    <cellStyle name="Normal 3 4 4 2 10 3" xfId="45899" xr:uid="{00000000-0005-0000-0000-0000D69E0000}"/>
    <cellStyle name="Normal 3 4 4 2 10 4" xfId="35885" xr:uid="{00000000-0005-0000-0000-0000D79E0000}"/>
    <cellStyle name="Normal 3 4 4 2 11" xfId="15132" xr:uid="{00000000-0005-0000-0000-0000D89E0000}"/>
    <cellStyle name="Normal 3 4 4 2 11 2" xfId="50348" xr:uid="{00000000-0005-0000-0000-0000D99E0000}"/>
    <cellStyle name="Normal 3 4 4 2 11 3" xfId="27737" xr:uid="{00000000-0005-0000-0000-0000DA9E0000}"/>
    <cellStyle name="Normal 3 4 4 2 12" xfId="12545" xr:uid="{00000000-0005-0000-0000-0000DB9E0000}"/>
    <cellStyle name="Normal 3 4 4 2 12 2" xfId="47763" xr:uid="{00000000-0005-0000-0000-0000DC9E0000}"/>
    <cellStyle name="Normal 3 4 4 2 13" xfId="37751" xr:uid="{00000000-0005-0000-0000-0000DD9E0000}"/>
    <cellStyle name="Normal 3 4 4 2 14" xfId="25152" xr:uid="{00000000-0005-0000-0000-0000DE9E0000}"/>
    <cellStyle name="Normal 3 4 4 2 15" xfId="60365" xr:uid="{00000000-0005-0000-0000-0000DF9E0000}"/>
    <cellStyle name="Normal 3 4 4 2 2" xfId="3268" xr:uid="{00000000-0005-0000-0000-0000E09E0000}"/>
    <cellStyle name="Normal 3 4 4 2 2 10" xfId="25636" xr:uid="{00000000-0005-0000-0000-0000E19E0000}"/>
    <cellStyle name="Normal 3 4 4 2 2 11" xfId="61171" xr:uid="{00000000-0005-0000-0000-0000E29E0000}"/>
    <cellStyle name="Normal 3 4 4 2 2 2" xfId="5068" xr:uid="{00000000-0005-0000-0000-0000E39E0000}"/>
    <cellStyle name="Normal 3 4 4 2 2 2 2" xfId="17714" xr:uid="{00000000-0005-0000-0000-0000E49E0000}"/>
    <cellStyle name="Normal 3 4 4 2 2 2 2 2" xfId="52930" xr:uid="{00000000-0005-0000-0000-0000E59E0000}"/>
    <cellStyle name="Normal 3 4 4 2 2 2 2 3" xfId="30319" xr:uid="{00000000-0005-0000-0000-0000E69E0000}"/>
    <cellStyle name="Normal 3 4 4 2 2 2 3" xfId="14160" xr:uid="{00000000-0005-0000-0000-0000E79E0000}"/>
    <cellStyle name="Normal 3 4 4 2 2 2 3 2" xfId="49378" xr:uid="{00000000-0005-0000-0000-0000E89E0000}"/>
    <cellStyle name="Normal 3 4 4 2 2 2 4" xfId="40333" xr:uid="{00000000-0005-0000-0000-0000E99E0000}"/>
    <cellStyle name="Normal 3 4 4 2 2 2 5" xfId="26767" xr:uid="{00000000-0005-0000-0000-0000EA9E0000}"/>
    <cellStyle name="Normal 3 4 4 2 2 3" xfId="6538" xr:uid="{00000000-0005-0000-0000-0000EB9E0000}"/>
    <cellStyle name="Normal 3 4 4 2 2 3 2" xfId="19168" xr:uid="{00000000-0005-0000-0000-0000EC9E0000}"/>
    <cellStyle name="Normal 3 4 4 2 2 3 2 2" xfId="54384" xr:uid="{00000000-0005-0000-0000-0000ED9E0000}"/>
    <cellStyle name="Normal 3 4 4 2 2 3 3" xfId="41787" xr:uid="{00000000-0005-0000-0000-0000EE9E0000}"/>
    <cellStyle name="Normal 3 4 4 2 2 3 4" xfId="31773" xr:uid="{00000000-0005-0000-0000-0000EF9E0000}"/>
    <cellStyle name="Normal 3 4 4 2 2 4" xfId="7997" xr:uid="{00000000-0005-0000-0000-0000F09E0000}"/>
    <cellStyle name="Normal 3 4 4 2 2 4 2" xfId="20622" xr:uid="{00000000-0005-0000-0000-0000F19E0000}"/>
    <cellStyle name="Normal 3 4 4 2 2 4 2 2" xfId="55838" xr:uid="{00000000-0005-0000-0000-0000F29E0000}"/>
    <cellStyle name="Normal 3 4 4 2 2 4 3" xfId="43241" xr:uid="{00000000-0005-0000-0000-0000F39E0000}"/>
    <cellStyle name="Normal 3 4 4 2 2 4 4" xfId="33227" xr:uid="{00000000-0005-0000-0000-0000F49E0000}"/>
    <cellStyle name="Normal 3 4 4 2 2 5" xfId="9778" xr:uid="{00000000-0005-0000-0000-0000F59E0000}"/>
    <cellStyle name="Normal 3 4 4 2 2 5 2" xfId="22398" xr:uid="{00000000-0005-0000-0000-0000F69E0000}"/>
    <cellStyle name="Normal 3 4 4 2 2 5 2 2" xfId="57614" xr:uid="{00000000-0005-0000-0000-0000F79E0000}"/>
    <cellStyle name="Normal 3 4 4 2 2 5 3" xfId="45017" xr:uid="{00000000-0005-0000-0000-0000F89E0000}"/>
    <cellStyle name="Normal 3 4 4 2 2 5 4" xfId="35003" xr:uid="{00000000-0005-0000-0000-0000F99E0000}"/>
    <cellStyle name="Normal 3 4 4 2 2 6" xfId="11571" xr:uid="{00000000-0005-0000-0000-0000FA9E0000}"/>
    <cellStyle name="Normal 3 4 4 2 2 6 2" xfId="24174" xr:uid="{00000000-0005-0000-0000-0000FB9E0000}"/>
    <cellStyle name="Normal 3 4 4 2 2 6 2 2" xfId="59390" xr:uid="{00000000-0005-0000-0000-0000FC9E0000}"/>
    <cellStyle name="Normal 3 4 4 2 2 6 3" xfId="46793" xr:uid="{00000000-0005-0000-0000-0000FD9E0000}"/>
    <cellStyle name="Normal 3 4 4 2 2 6 4" xfId="36779" xr:uid="{00000000-0005-0000-0000-0000FE9E0000}"/>
    <cellStyle name="Normal 3 4 4 2 2 7" xfId="15938" xr:uid="{00000000-0005-0000-0000-0000FF9E0000}"/>
    <cellStyle name="Normal 3 4 4 2 2 7 2" xfId="51154" xr:uid="{00000000-0005-0000-0000-0000009F0000}"/>
    <cellStyle name="Normal 3 4 4 2 2 7 3" xfId="28543" xr:uid="{00000000-0005-0000-0000-0000019F0000}"/>
    <cellStyle name="Normal 3 4 4 2 2 8" xfId="13029" xr:uid="{00000000-0005-0000-0000-0000029F0000}"/>
    <cellStyle name="Normal 3 4 4 2 2 8 2" xfId="48247" xr:uid="{00000000-0005-0000-0000-0000039F0000}"/>
    <cellStyle name="Normal 3 4 4 2 2 9" xfId="38557" xr:uid="{00000000-0005-0000-0000-0000049F0000}"/>
    <cellStyle name="Normal 3 4 4 2 3" xfId="3597" xr:uid="{00000000-0005-0000-0000-0000059F0000}"/>
    <cellStyle name="Normal 3 4 4 2 3 10" xfId="27092" xr:uid="{00000000-0005-0000-0000-0000069F0000}"/>
    <cellStyle name="Normal 3 4 4 2 3 11" xfId="61496" xr:uid="{00000000-0005-0000-0000-0000079F0000}"/>
    <cellStyle name="Normal 3 4 4 2 3 2" xfId="5393" xr:uid="{00000000-0005-0000-0000-0000089F0000}"/>
    <cellStyle name="Normal 3 4 4 2 3 2 2" xfId="18039" xr:uid="{00000000-0005-0000-0000-0000099F0000}"/>
    <cellStyle name="Normal 3 4 4 2 3 2 2 2" xfId="53255" xr:uid="{00000000-0005-0000-0000-00000A9F0000}"/>
    <cellStyle name="Normal 3 4 4 2 3 2 3" xfId="40658" xr:uid="{00000000-0005-0000-0000-00000B9F0000}"/>
    <cellStyle name="Normal 3 4 4 2 3 2 4" xfId="30644" xr:uid="{00000000-0005-0000-0000-00000C9F0000}"/>
    <cellStyle name="Normal 3 4 4 2 3 3" xfId="6863" xr:uid="{00000000-0005-0000-0000-00000D9F0000}"/>
    <cellStyle name="Normal 3 4 4 2 3 3 2" xfId="19493" xr:uid="{00000000-0005-0000-0000-00000E9F0000}"/>
    <cellStyle name="Normal 3 4 4 2 3 3 2 2" xfId="54709" xr:uid="{00000000-0005-0000-0000-00000F9F0000}"/>
    <cellStyle name="Normal 3 4 4 2 3 3 3" xfId="42112" xr:uid="{00000000-0005-0000-0000-0000109F0000}"/>
    <cellStyle name="Normal 3 4 4 2 3 3 4" xfId="32098" xr:uid="{00000000-0005-0000-0000-0000119F0000}"/>
    <cellStyle name="Normal 3 4 4 2 3 4" xfId="8322" xr:uid="{00000000-0005-0000-0000-0000129F0000}"/>
    <cellStyle name="Normal 3 4 4 2 3 4 2" xfId="20947" xr:uid="{00000000-0005-0000-0000-0000139F0000}"/>
    <cellStyle name="Normal 3 4 4 2 3 4 2 2" xfId="56163" xr:uid="{00000000-0005-0000-0000-0000149F0000}"/>
    <cellStyle name="Normal 3 4 4 2 3 4 3" xfId="43566" xr:uid="{00000000-0005-0000-0000-0000159F0000}"/>
    <cellStyle name="Normal 3 4 4 2 3 4 4" xfId="33552" xr:uid="{00000000-0005-0000-0000-0000169F0000}"/>
    <cellStyle name="Normal 3 4 4 2 3 5" xfId="10103" xr:uid="{00000000-0005-0000-0000-0000179F0000}"/>
    <cellStyle name="Normal 3 4 4 2 3 5 2" xfId="22723" xr:uid="{00000000-0005-0000-0000-0000189F0000}"/>
    <cellStyle name="Normal 3 4 4 2 3 5 2 2" xfId="57939" xr:uid="{00000000-0005-0000-0000-0000199F0000}"/>
    <cellStyle name="Normal 3 4 4 2 3 5 3" xfId="45342" xr:uid="{00000000-0005-0000-0000-00001A9F0000}"/>
    <cellStyle name="Normal 3 4 4 2 3 5 4" xfId="35328" xr:uid="{00000000-0005-0000-0000-00001B9F0000}"/>
    <cellStyle name="Normal 3 4 4 2 3 6" xfId="11896" xr:uid="{00000000-0005-0000-0000-00001C9F0000}"/>
    <cellStyle name="Normal 3 4 4 2 3 6 2" xfId="24499" xr:uid="{00000000-0005-0000-0000-00001D9F0000}"/>
    <cellStyle name="Normal 3 4 4 2 3 6 2 2" xfId="59715" xr:uid="{00000000-0005-0000-0000-00001E9F0000}"/>
    <cellStyle name="Normal 3 4 4 2 3 6 3" xfId="47118" xr:uid="{00000000-0005-0000-0000-00001F9F0000}"/>
    <cellStyle name="Normal 3 4 4 2 3 6 4" xfId="37104" xr:uid="{00000000-0005-0000-0000-0000209F0000}"/>
    <cellStyle name="Normal 3 4 4 2 3 7" xfId="16263" xr:uid="{00000000-0005-0000-0000-0000219F0000}"/>
    <cellStyle name="Normal 3 4 4 2 3 7 2" xfId="51479" xr:uid="{00000000-0005-0000-0000-0000229F0000}"/>
    <cellStyle name="Normal 3 4 4 2 3 7 3" xfId="28868" xr:uid="{00000000-0005-0000-0000-0000239F0000}"/>
    <cellStyle name="Normal 3 4 4 2 3 8" xfId="14485" xr:uid="{00000000-0005-0000-0000-0000249F0000}"/>
    <cellStyle name="Normal 3 4 4 2 3 8 2" xfId="49703" xr:uid="{00000000-0005-0000-0000-0000259F0000}"/>
    <cellStyle name="Normal 3 4 4 2 3 9" xfId="38882" xr:uid="{00000000-0005-0000-0000-0000269F0000}"/>
    <cellStyle name="Normal 3 4 4 2 4" xfId="2759" xr:uid="{00000000-0005-0000-0000-0000279F0000}"/>
    <cellStyle name="Normal 3 4 4 2 4 10" xfId="26283" xr:uid="{00000000-0005-0000-0000-0000289F0000}"/>
    <cellStyle name="Normal 3 4 4 2 4 11" xfId="60687" xr:uid="{00000000-0005-0000-0000-0000299F0000}"/>
    <cellStyle name="Normal 3 4 4 2 4 2" xfId="4584" xr:uid="{00000000-0005-0000-0000-00002A9F0000}"/>
    <cellStyle name="Normal 3 4 4 2 4 2 2" xfId="17230" xr:uid="{00000000-0005-0000-0000-00002B9F0000}"/>
    <cellStyle name="Normal 3 4 4 2 4 2 2 2" xfId="52446" xr:uid="{00000000-0005-0000-0000-00002C9F0000}"/>
    <cellStyle name="Normal 3 4 4 2 4 2 3" xfId="39849" xr:uid="{00000000-0005-0000-0000-00002D9F0000}"/>
    <cellStyle name="Normal 3 4 4 2 4 2 4" xfId="29835" xr:uid="{00000000-0005-0000-0000-00002E9F0000}"/>
    <cellStyle name="Normal 3 4 4 2 4 3" xfId="6054" xr:uid="{00000000-0005-0000-0000-00002F9F0000}"/>
    <cellStyle name="Normal 3 4 4 2 4 3 2" xfId="18684" xr:uid="{00000000-0005-0000-0000-0000309F0000}"/>
    <cellStyle name="Normal 3 4 4 2 4 3 2 2" xfId="53900" xr:uid="{00000000-0005-0000-0000-0000319F0000}"/>
    <cellStyle name="Normal 3 4 4 2 4 3 3" xfId="41303" xr:uid="{00000000-0005-0000-0000-0000329F0000}"/>
    <cellStyle name="Normal 3 4 4 2 4 3 4" xfId="31289" xr:uid="{00000000-0005-0000-0000-0000339F0000}"/>
    <cellStyle name="Normal 3 4 4 2 4 4" xfId="7513" xr:uid="{00000000-0005-0000-0000-0000349F0000}"/>
    <cellStyle name="Normal 3 4 4 2 4 4 2" xfId="20138" xr:uid="{00000000-0005-0000-0000-0000359F0000}"/>
    <cellStyle name="Normal 3 4 4 2 4 4 2 2" xfId="55354" xr:uid="{00000000-0005-0000-0000-0000369F0000}"/>
    <cellStyle name="Normal 3 4 4 2 4 4 3" xfId="42757" xr:uid="{00000000-0005-0000-0000-0000379F0000}"/>
    <cellStyle name="Normal 3 4 4 2 4 4 4" xfId="32743" xr:uid="{00000000-0005-0000-0000-0000389F0000}"/>
    <cellStyle name="Normal 3 4 4 2 4 5" xfId="9294" xr:uid="{00000000-0005-0000-0000-0000399F0000}"/>
    <cellStyle name="Normal 3 4 4 2 4 5 2" xfId="21914" xr:uid="{00000000-0005-0000-0000-00003A9F0000}"/>
    <cellStyle name="Normal 3 4 4 2 4 5 2 2" xfId="57130" xr:uid="{00000000-0005-0000-0000-00003B9F0000}"/>
    <cellStyle name="Normal 3 4 4 2 4 5 3" xfId="44533" xr:uid="{00000000-0005-0000-0000-00003C9F0000}"/>
    <cellStyle name="Normal 3 4 4 2 4 5 4" xfId="34519" xr:uid="{00000000-0005-0000-0000-00003D9F0000}"/>
    <cellStyle name="Normal 3 4 4 2 4 6" xfId="11087" xr:uid="{00000000-0005-0000-0000-00003E9F0000}"/>
    <cellStyle name="Normal 3 4 4 2 4 6 2" xfId="23690" xr:uid="{00000000-0005-0000-0000-00003F9F0000}"/>
    <cellStyle name="Normal 3 4 4 2 4 6 2 2" xfId="58906" xr:uid="{00000000-0005-0000-0000-0000409F0000}"/>
    <cellStyle name="Normal 3 4 4 2 4 6 3" xfId="46309" xr:uid="{00000000-0005-0000-0000-0000419F0000}"/>
    <cellStyle name="Normal 3 4 4 2 4 6 4" xfId="36295" xr:uid="{00000000-0005-0000-0000-0000429F0000}"/>
    <cellStyle name="Normal 3 4 4 2 4 7" xfId="15454" xr:uid="{00000000-0005-0000-0000-0000439F0000}"/>
    <cellStyle name="Normal 3 4 4 2 4 7 2" xfId="50670" xr:uid="{00000000-0005-0000-0000-0000449F0000}"/>
    <cellStyle name="Normal 3 4 4 2 4 7 3" xfId="28059" xr:uid="{00000000-0005-0000-0000-0000459F0000}"/>
    <cellStyle name="Normal 3 4 4 2 4 8" xfId="13676" xr:uid="{00000000-0005-0000-0000-0000469F0000}"/>
    <cellStyle name="Normal 3 4 4 2 4 8 2" xfId="48894" xr:uid="{00000000-0005-0000-0000-0000479F0000}"/>
    <cellStyle name="Normal 3 4 4 2 4 9" xfId="38073" xr:uid="{00000000-0005-0000-0000-0000489F0000}"/>
    <cellStyle name="Normal 3 4 4 2 5" xfId="3922" xr:uid="{00000000-0005-0000-0000-0000499F0000}"/>
    <cellStyle name="Normal 3 4 4 2 5 2" xfId="8645" xr:uid="{00000000-0005-0000-0000-00004A9F0000}"/>
    <cellStyle name="Normal 3 4 4 2 5 2 2" xfId="21270" xr:uid="{00000000-0005-0000-0000-00004B9F0000}"/>
    <cellStyle name="Normal 3 4 4 2 5 2 2 2" xfId="56486" xr:uid="{00000000-0005-0000-0000-00004C9F0000}"/>
    <cellStyle name="Normal 3 4 4 2 5 2 3" xfId="43889" xr:uid="{00000000-0005-0000-0000-00004D9F0000}"/>
    <cellStyle name="Normal 3 4 4 2 5 2 4" xfId="33875" xr:uid="{00000000-0005-0000-0000-00004E9F0000}"/>
    <cellStyle name="Normal 3 4 4 2 5 3" xfId="10426" xr:uid="{00000000-0005-0000-0000-00004F9F0000}"/>
    <cellStyle name="Normal 3 4 4 2 5 3 2" xfId="23046" xr:uid="{00000000-0005-0000-0000-0000509F0000}"/>
    <cellStyle name="Normal 3 4 4 2 5 3 2 2" xfId="58262" xr:uid="{00000000-0005-0000-0000-0000519F0000}"/>
    <cellStyle name="Normal 3 4 4 2 5 3 3" xfId="45665" xr:uid="{00000000-0005-0000-0000-0000529F0000}"/>
    <cellStyle name="Normal 3 4 4 2 5 3 4" xfId="35651" xr:uid="{00000000-0005-0000-0000-0000539F0000}"/>
    <cellStyle name="Normal 3 4 4 2 5 4" xfId="12221" xr:uid="{00000000-0005-0000-0000-0000549F0000}"/>
    <cellStyle name="Normal 3 4 4 2 5 4 2" xfId="24822" xr:uid="{00000000-0005-0000-0000-0000559F0000}"/>
    <cellStyle name="Normal 3 4 4 2 5 4 2 2" xfId="60038" xr:uid="{00000000-0005-0000-0000-0000569F0000}"/>
    <cellStyle name="Normal 3 4 4 2 5 4 3" xfId="47441" xr:uid="{00000000-0005-0000-0000-0000579F0000}"/>
    <cellStyle name="Normal 3 4 4 2 5 4 4" xfId="37427" xr:uid="{00000000-0005-0000-0000-0000589F0000}"/>
    <cellStyle name="Normal 3 4 4 2 5 5" xfId="16586" xr:uid="{00000000-0005-0000-0000-0000599F0000}"/>
    <cellStyle name="Normal 3 4 4 2 5 5 2" xfId="51802" xr:uid="{00000000-0005-0000-0000-00005A9F0000}"/>
    <cellStyle name="Normal 3 4 4 2 5 5 3" xfId="29191" xr:uid="{00000000-0005-0000-0000-00005B9F0000}"/>
    <cellStyle name="Normal 3 4 4 2 5 6" xfId="14808" xr:uid="{00000000-0005-0000-0000-00005C9F0000}"/>
    <cellStyle name="Normal 3 4 4 2 5 6 2" xfId="50026" xr:uid="{00000000-0005-0000-0000-00005D9F0000}"/>
    <cellStyle name="Normal 3 4 4 2 5 7" xfId="39205" xr:uid="{00000000-0005-0000-0000-00005E9F0000}"/>
    <cellStyle name="Normal 3 4 4 2 5 8" xfId="27415" xr:uid="{00000000-0005-0000-0000-00005F9F0000}"/>
    <cellStyle name="Normal 3 4 4 2 6" xfId="4262" xr:uid="{00000000-0005-0000-0000-0000609F0000}"/>
    <cellStyle name="Normal 3 4 4 2 6 2" xfId="16908" xr:uid="{00000000-0005-0000-0000-0000619F0000}"/>
    <cellStyle name="Normal 3 4 4 2 6 2 2" xfId="52124" xr:uid="{00000000-0005-0000-0000-0000629F0000}"/>
    <cellStyle name="Normal 3 4 4 2 6 2 3" xfId="29513" xr:uid="{00000000-0005-0000-0000-0000639F0000}"/>
    <cellStyle name="Normal 3 4 4 2 6 3" xfId="13354" xr:uid="{00000000-0005-0000-0000-0000649F0000}"/>
    <cellStyle name="Normal 3 4 4 2 6 3 2" xfId="48572" xr:uid="{00000000-0005-0000-0000-0000659F0000}"/>
    <cellStyle name="Normal 3 4 4 2 6 4" xfId="39527" xr:uid="{00000000-0005-0000-0000-0000669F0000}"/>
    <cellStyle name="Normal 3 4 4 2 6 5" xfId="25961" xr:uid="{00000000-0005-0000-0000-0000679F0000}"/>
    <cellStyle name="Normal 3 4 4 2 7" xfId="5732" xr:uid="{00000000-0005-0000-0000-0000689F0000}"/>
    <cellStyle name="Normal 3 4 4 2 7 2" xfId="18362" xr:uid="{00000000-0005-0000-0000-0000699F0000}"/>
    <cellStyle name="Normal 3 4 4 2 7 2 2" xfId="53578" xr:uid="{00000000-0005-0000-0000-00006A9F0000}"/>
    <cellStyle name="Normal 3 4 4 2 7 3" xfId="40981" xr:uid="{00000000-0005-0000-0000-00006B9F0000}"/>
    <cellStyle name="Normal 3 4 4 2 7 4" xfId="30967" xr:uid="{00000000-0005-0000-0000-00006C9F0000}"/>
    <cellStyle name="Normal 3 4 4 2 8" xfId="7191" xr:uid="{00000000-0005-0000-0000-00006D9F0000}"/>
    <cellStyle name="Normal 3 4 4 2 8 2" xfId="19816" xr:uid="{00000000-0005-0000-0000-00006E9F0000}"/>
    <cellStyle name="Normal 3 4 4 2 8 2 2" xfId="55032" xr:uid="{00000000-0005-0000-0000-00006F9F0000}"/>
    <cellStyle name="Normal 3 4 4 2 8 3" xfId="42435" xr:uid="{00000000-0005-0000-0000-0000709F0000}"/>
    <cellStyle name="Normal 3 4 4 2 8 4" xfId="32421" xr:uid="{00000000-0005-0000-0000-0000719F0000}"/>
    <cellStyle name="Normal 3 4 4 2 9" xfId="8972" xr:uid="{00000000-0005-0000-0000-0000729F0000}"/>
    <cellStyle name="Normal 3 4 4 2 9 2" xfId="21592" xr:uid="{00000000-0005-0000-0000-0000739F0000}"/>
    <cellStyle name="Normal 3 4 4 2 9 2 2" xfId="56808" xr:uid="{00000000-0005-0000-0000-0000749F0000}"/>
    <cellStyle name="Normal 3 4 4 2 9 3" xfId="44211" xr:uid="{00000000-0005-0000-0000-0000759F0000}"/>
    <cellStyle name="Normal 3 4 4 2 9 4" xfId="34197" xr:uid="{00000000-0005-0000-0000-0000769F0000}"/>
    <cellStyle name="Normal 3 4 4 3" xfId="3111" xr:uid="{00000000-0005-0000-0000-0000779F0000}"/>
    <cellStyle name="Normal 3 4 4 3 10" xfId="25479" xr:uid="{00000000-0005-0000-0000-0000789F0000}"/>
    <cellStyle name="Normal 3 4 4 3 11" xfId="61014" xr:uid="{00000000-0005-0000-0000-0000799F0000}"/>
    <cellStyle name="Normal 3 4 4 3 2" xfId="4911" xr:uid="{00000000-0005-0000-0000-00007A9F0000}"/>
    <cellStyle name="Normal 3 4 4 3 2 2" xfId="17557" xr:uid="{00000000-0005-0000-0000-00007B9F0000}"/>
    <cellStyle name="Normal 3 4 4 3 2 2 2" xfId="52773" xr:uid="{00000000-0005-0000-0000-00007C9F0000}"/>
    <cellStyle name="Normal 3 4 4 3 2 2 3" xfId="30162" xr:uid="{00000000-0005-0000-0000-00007D9F0000}"/>
    <cellStyle name="Normal 3 4 4 3 2 3" xfId="14003" xr:uid="{00000000-0005-0000-0000-00007E9F0000}"/>
    <cellStyle name="Normal 3 4 4 3 2 3 2" xfId="49221" xr:uid="{00000000-0005-0000-0000-00007F9F0000}"/>
    <cellStyle name="Normal 3 4 4 3 2 4" xfId="40176" xr:uid="{00000000-0005-0000-0000-0000809F0000}"/>
    <cellStyle name="Normal 3 4 4 3 2 5" xfId="26610" xr:uid="{00000000-0005-0000-0000-0000819F0000}"/>
    <cellStyle name="Normal 3 4 4 3 3" xfId="6381" xr:uid="{00000000-0005-0000-0000-0000829F0000}"/>
    <cellStyle name="Normal 3 4 4 3 3 2" xfId="19011" xr:uid="{00000000-0005-0000-0000-0000839F0000}"/>
    <cellStyle name="Normal 3 4 4 3 3 2 2" xfId="54227" xr:uid="{00000000-0005-0000-0000-0000849F0000}"/>
    <cellStyle name="Normal 3 4 4 3 3 3" xfId="41630" xr:uid="{00000000-0005-0000-0000-0000859F0000}"/>
    <cellStyle name="Normal 3 4 4 3 3 4" xfId="31616" xr:uid="{00000000-0005-0000-0000-0000869F0000}"/>
    <cellStyle name="Normal 3 4 4 3 4" xfId="7840" xr:uid="{00000000-0005-0000-0000-0000879F0000}"/>
    <cellStyle name="Normal 3 4 4 3 4 2" xfId="20465" xr:uid="{00000000-0005-0000-0000-0000889F0000}"/>
    <cellStyle name="Normal 3 4 4 3 4 2 2" xfId="55681" xr:uid="{00000000-0005-0000-0000-0000899F0000}"/>
    <cellStyle name="Normal 3 4 4 3 4 3" xfId="43084" xr:uid="{00000000-0005-0000-0000-00008A9F0000}"/>
    <cellStyle name="Normal 3 4 4 3 4 4" xfId="33070" xr:uid="{00000000-0005-0000-0000-00008B9F0000}"/>
    <cellStyle name="Normal 3 4 4 3 5" xfId="9621" xr:uid="{00000000-0005-0000-0000-00008C9F0000}"/>
    <cellStyle name="Normal 3 4 4 3 5 2" xfId="22241" xr:uid="{00000000-0005-0000-0000-00008D9F0000}"/>
    <cellStyle name="Normal 3 4 4 3 5 2 2" xfId="57457" xr:uid="{00000000-0005-0000-0000-00008E9F0000}"/>
    <cellStyle name="Normal 3 4 4 3 5 3" xfId="44860" xr:uid="{00000000-0005-0000-0000-00008F9F0000}"/>
    <cellStyle name="Normal 3 4 4 3 5 4" xfId="34846" xr:uid="{00000000-0005-0000-0000-0000909F0000}"/>
    <cellStyle name="Normal 3 4 4 3 6" xfId="11414" xr:uid="{00000000-0005-0000-0000-0000919F0000}"/>
    <cellStyle name="Normal 3 4 4 3 6 2" xfId="24017" xr:uid="{00000000-0005-0000-0000-0000929F0000}"/>
    <cellStyle name="Normal 3 4 4 3 6 2 2" xfId="59233" xr:uid="{00000000-0005-0000-0000-0000939F0000}"/>
    <cellStyle name="Normal 3 4 4 3 6 3" xfId="46636" xr:uid="{00000000-0005-0000-0000-0000949F0000}"/>
    <cellStyle name="Normal 3 4 4 3 6 4" xfId="36622" xr:uid="{00000000-0005-0000-0000-0000959F0000}"/>
    <cellStyle name="Normal 3 4 4 3 7" xfId="15781" xr:uid="{00000000-0005-0000-0000-0000969F0000}"/>
    <cellStyle name="Normal 3 4 4 3 7 2" xfId="50997" xr:uid="{00000000-0005-0000-0000-0000979F0000}"/>
    <cellStyle name="Normal 3 4 4 3 7 3" xfId="28386" xr:uid="{00000000-0005-0000-0000-0000989F0000}"/>
    <cellStyle name="Normal 3 4 4 3 8" xfId="12872" xr:uid="{00000000-0005-0000-0000-0000999F0000}"/>
    <cellStyle name="Normal 3 4 4 3 8 2" xfId="48090" xr:uid="{00000000-0005-0000-0000-00009A9F0000}"/>
    <cellStyle name="Normal 3 4 4 3 9" xfId="38400" xr:uid="{00000000-0005-0000-0000-00009B9F0000}"/>
    <cellStyle name="Normal 3 4 4 4" xfId="2933" xr:uid="{00000000-0005-0000-0000-00009C9F0000}"/>
    <cellStyle name="Normal 3 4 4 4 10" xfId="25317" xr:uid="{00000000-0005-0000-0000-00009D9F0000}"/>
    <cellStyle name="Normal 3 4 4 4 11" xfId="60852" xr:uid="{00000000-0005-0000-0000-00009E9F0000}"/>
    <cellStyle name="Normal 3 4 4 4 2" xfId="4749" xr:uid="{00000000-0005-0000-0000-00009F9F0000}"/>
    <cellStyle name="Normal 3 4 4 4 2 2" xfId="17395" xr:uid="{00000000-0005-0000-0000-0000A09F0000}"/>
    <cellStyle name="Normal 3 4 4 4 2 2 2" xfId="52611" xr:uid="{00000000-0005-0000-0000-0000A19F0000}"/>
    <cellStyle name="Normal 3 4 4 4 2 2 3" xfId="30000" xr:uid="{00000000-0005-0000-0000-0000A29F0000}"/>
    <cellStyle name="Normal 3 4 4 4 2 3" xfId="13841" xr:uid="{00000000-0005-0000-0000-0000A39F0000}"/>
    <cellStyle name="Normal 3 4 4 4 2 3 2" xfId="49059" xr:uid="{00000000-0005-0000-0000-0000A49F0000}"/>
    <cellStyle name="Normal 3 4 4 4 2 4" xfId="40014" xr:uid="{00000000-0005-0000-0000-0000A59F0000}"/>
    <cellStyle name="Normal 3 4 4 4 2 5" xfId="26448" xr:uid="{00000000-0005-0000-0000-0000A69F0000}"/>
    <cellStyle name="Normal 3 4 4 4 3" xfId="6219" xr:uid="{00000000-0005-0000-0000-0000A79F0000}"/>
    <cellStyle name="Normal 3 4 4 4 3 2" xfId="18849" xr:uid="{00000000-0005-0000-0000-0000A89F0000}"/>
    <cellStyle name="Normal 3 4 4 4 3 2 2" xfId="54065" xr:uid="{00000000-0005-0000-0000-0000A99F0000}"/>
    <cellStyle name="Normal 3 4 4 4 3 3" xfId="41468" xr:uid="{00000000-0005-0000-0000-0000AA9F0000}"/>
    <cellStyle name="Normal 3 4 4 4 3 4" xfId="31454" xr:uid="{00000000-0005-0000-0000-0000AB9F0000}"/>
    <cellStyle name="Normal 3 4 4 4 4" xfId="7678" xr:uid="{00000000-0005-0000-0000-0000AC9F0000}"/>
    <cellStyle name="Normal 3 4 4 4 4 2" xfId="20303" xr:uid="{00000000-0005-0000-0000-0000AD9F0000}"/>
    <cellStyle name="Normal 3 4 4 4 4 2 2" xfId="55519" xr:uid="{00000000-0005-0000-0000-0000AE9F0000}"/>
    <cellStyle name="Normal 3 4 4 4 4 3" xfId="42922" xr:uid="{00000000-0005-0000-0000-0000AF9F0000}"/>
    <cellStyle name="Normal 3 4 4 4 4 4" xfId="32908" xr:uid="{00000000-0005-0000-0000-0000B09F0000}"/>
    <cellStyle name="Normal 3 4 4 4 5" xfId="9459" xr:uid="{00000000-0005-0000-0000-0000B19F0000}"/>
    <cellStyle name="Normal 3 4 4 4 5 2" xfId="22079" xr:uid="{00000000-0005-0000-0000-0000B29F0000}"/>
    <cellStyle name="Normal 3 4 4 4 5 2 2" xfId="57295" xr:uid="{00000000-0005-0000-0000-0000B39F0000}"/>
    <cellStyle name="Normal 3 4 4 4 5 3" xfId="44698" xr:uid="{00000000-0005-0000-0000-0000B49F0000}"/>
    <cellStyle name="Normal 3 4 4 4 5 4" xfId="34684" xr:uid="{00000000-0005-0000-0000-0000B59F0000}"/>
    <cellStyle name="Normal 3 4 4 4 6" xfId="11252" xr:uid="{00000000-0005-0000-0000-0000B69F0000}"/>
    <cellStyle name="Normal 3 4 4 4 6 2" xfId="23855" xr:uid="{00000000-0005-0000-0000-0000B79F0000}"/>
    <cellStyle name="Normal 3 4 4 4 6 2 2" xfId="59071" xr:uid="{00000000-0005-0000-0000-0000B89F0000}"/>
    <cellStyle name="Normal 3 4 4 4 6 3" xfId="46474" xr:uid="{00000000-0005-0000-0000-0000B99F0000}"/>
    <cellStyle name="Normal 3 4 4 4 6 4" xfId="36460" xr:uid="{00000000-0005-0000-0000-0000BA9F0000}"/>
    <cellStyle name="Normal 3 4 4 4 7" xfId="15619" xr:uid="{00000000-0005-0000-0000-0000BB9F0000}"/>
    <cellStyle name="Normal 3 4 4 4 7 2" xfId="50835" xr:uid="{00000000-0005-0000-0000-0000BC9F0000}"/>
    <cellStyle name="Normal 3 4 4 4 7 3" xfId="28224" xr:uid="{00000000-0005-0000-0000-0000BD9F0000}"/>
    <cellStyle name="Normal 3 4 4 4 8" xfId="12710" xr:uid="{00000000-0005-0000-0000-0000BE9F0000}"/>
    <cellStyle name="Normal 3 4 4 4 8 2" xfId="47928" xr:uid="{00000000-0005-0000-0000-0000BF9F0000}"/>
    <cellStyle name="Normal 3 4 4 4 9" xfId="38238" xr:uid="{00000000-0005-0000-0000-0000C09F0000}"/>
    <cellStyle name="Normal 3 4 4 5" xfId="3440" xr:uid="{00000000-0005-0000-0000-0000C19F0000}"/>
    <cellStyle name="Normal 3 4 4 5 10" xfId="26935" xr:uid="{00000000-0005-0000-0000-0000C29F0000}"/>
    <cellStyle name="Normal 3 4 4 5 11" xfId="61339" xr:uid="{00000000-0005-0000-0000-0000C39F0000}"/>
    <cellStyle name="Normal 3 4 4 5 2" xfId="5236" xr:uid="{00000000-0005-0000-0000-0000C49F0000}"/>
    <cellStyle name="Normal 3 4 4 5 2 2" xfId="17882" xr:uid="{00000000-0005-0000-0000-0000C59F0000}"/>
    <cellStyle name="Normal 3 4 4 5 2 2 2" xfId="53098" xr:uid="{00000000-0005-0000-0000-0000C69F0000}"/>
    <cellStyle name="Normal 3 4 4 5 2 3" xfId="40501" xr:uid="{00000000-0005-0000-0000-0000C79F0000}"/>
    <cellStyle name="Normal 3 4 4 5 2 4" xfId="30487" xr:uid="{00000000-0005-0000-0000-0000C89F0000}"/>
    <cellStyle name="Normal 3 4 4 5 3" xfId="6706" xr:uid="{00000000-0005-0000-0000-0000C99F0000}"/>
    <cellStyle name="Normal 3 4 4 5 3 2" xfId="19336" xr:uid="{00000000-0005-0000-0000-0000CA9F0000}"/>
    <cellStyle name="Normal 3 4 4 5 3 2 2" xfId="54552" xr:uid="{00000000-0005-0000-0000-0000CB9F0000}"/>
    <cellStyle name="Normal 3 4 4 5 3 3" xfId="41955" xr:uid="{00000000-0005-0000-0000-0000CC9F0000}"/>
    <cellStyle name="Normal 3 4 4 5 3 4" xfId="31941" xr:uid="{00000000-0005-0000-0000-0000CD9F0000}"/>
    <cellStyle name="Normal 3 4 4 5 4" xfId="8165" xr:uid="{00000000-0005-0000-0000-0000CE9F0000}"/>
    <cellStyle name="Normal 3 4 4 5 4 2" xfId="20790" xr:uid="{00000000-0005-0000-0000-0000CF9F0000}"/>
    <cellStyle name="Normal 3 4 4 5 4 2 2" xfId="56006" xr:uid="{00000000-0005-0000-0000-0000D09F0000}"/>
    <cellStyle name="Normal 3 4 4 5 4 3" xfId="43409" xr:uid="{00000000-0005-0000-0000-0000D19F0000}"/>
    <cellStyle name="Normal 3 4 4 5 4 4" xfId="33395" xr:uid="{00000000-0005-0000-0000-0000D29F0000}"/>
    <cellStyle name="Normal 3 4 4 5 5" xfId="9946" xr:uid="{00000000-0005-0000-0000-0000D39F0000}"/>
    <cellStyle name="Normal 3 4 4 5 5 2" xfId="22566" xr:uid="{00000000-0005-0000-0000-0000D49F0000}"/>
    <cellStyle name="Normal 3 4 4 5 5 2 2" xfId="57782" xr:uid="{00000000-0005-0000-0000-0000D59F0000}"/>
    <cellStyle name="Normal 3 4 4 5 5 3" xfId="45185" xr:uid="{00000000-0005-0000-0000-0000D69F0000}"/>
    <cellStyle name="Normal 3 4 4 5 5 4" xfId="35171" xr:uid="{00000000-0005-0000-0000-0000D79F0000}"/>
    <cellStyle name="Normal 3 4 4 5 6" xfId="11739" xr:uid="{00000000-0005-0000-0000-0000D89F0000}"/>
    <cellStyle name="Normal 3 4 4 5 6 2" xfId="24342" xr:uid="{00000000-0005-0000-0000-0000D99F0000}"/>
    <cellStyle name="Normal 3 4 4 5 6 2 2" xfId="59558" xr:uid="{00000000-0005-0000-0000-0000DA9F0000}"/>
    <cellStyle name="Normal 3 4 4 5 6 3" xfId="46961" xr:uid="{00000000-0005-0000-0000-0000DB9F0000}"/>
    <cellStyle name="Normal 3 4 4 5 6 4" xfId="36947" xr:uid="{00000000-0005-0000-0000-0000DC9F0000}"/>
    <cellStyle name="Normal 3 4 4 5 7" xfId="16106" xr:uid="{00000000-0005-0000-0000-0000DD9F0000}"/>
    <cellStyle name="Normal 3 4 4 5 7 2" xfId="51322" xr:uid="{00000000-0005-0000-0000-0000DE9F0000}"/>
    <cellStyle name="Normal 3 4 4 5 7 3" xfId="28711" xr:uid="{00000000-0005-0000-0000-0000DF9F0000}"/>
    <cellStyle name="Normal 3 4 4 5 8" xfId="14328" xr:uid="{00000000-0005-0000-0000-0000E09F0000}"/>
    <cellStyle name="Normal 3 4 4 5 8 2" xfId="49546" xr:uid="{00000000-0005-0000-0000-0000E19F0000}"/>
    <cellStyle name="Normal 3 4 4 5 9" xfId="38725" xr:uid="{00000000-0005-0000-0000-0000E29F0000}"/>
    <cellStyle name="Normal 3 4 4 6" xfId="2602" xr:uid="{00000000-0005-0000-0000-0000E39F0000}"/>
    <cellStyle name="Normal 3 4 4 6 10" xfId="26126" xr:uid="{00000000-0005-0000-0000-0000E49F0000}"/>
    <cellStyle name="Normal 3 4 4 6 11" xfId="60530" xr:uid="{00000000-0005-0000-0000-0000E59F0000}"/>
    <cellStyle name="Normal 3 4 4 6 2" xfId="4427" xr:uid="{00000000-0005-0000-0000-0000E69F0000}"/>
    <cellStyle name="Normal 3 4 4 6 2 2" xfId="17073" xr:uid="{00000000-0005-0000-0000-0000E79F0000}"/>
    <cellStyle name="Normal 3 4 4 6 2 2 2" xfId="52289" xr:uid="{00000000-0005-0000-0000-0000E89F0000}"/>
    <cellStyle name="Normal 3 4 4 6 2 3" xfId="39692" xr:uid="{00000000-0005-0000-0000-0000E99F0000}"/>
    <cellStyle name="Normal 3 4 4 6 2 4" xfId="29678" xr:uid="{00000000-0005-0000-0000-0000EA9F0000}"/>
    <cellStyle name="Normal 3 4 4 6 3" xfId="5897" xr:uid="{00000000-0005-0000-0000-0000EB9F0000}"/>
    <cellStyle name="Normal 3 4 4 6 3 2" xfId="18527" xr:uid="{00000000-0005-0000-0000-0000EC9F0000}"/>
    <cellStyle name="Normal 3 4 4 6 3 2 2" xfId="53743" xr:uid="{00000000-0005-0000-0000-0000ED9F0000}"/>
    <cellStyle name="Normal 3 4 4 6 3 3" xfId="41146" xr:uid="{00000000-0005-0000-0000-0000EE9F0000}"/>
    <cellStyle name="Normal 3 4 4 6 3 4" xfId="31132" xr:uid="{00000000-0005-0000-0000-0000EF9F0000}"/>
    <cellStyle name="Normal 3 4 4 6 4" xfId="7356" xr:uid="{00000000-0005-0000-0000-0000F09F0000}"/>
    <cellStyle name="Normal 3 4 4 6 4 2" xfId="19981" xr:uid="{00000000-0005-0000-0000-0000F19F0000}"/>
    <cellStyle name="Normal 3 4 4 6 4 2 2" xfId="55197" xr:uid="{00000000-0005-0000-0000-0000F29F0000}"/>
    <cellStyle name="Normal 3 4 4 6 4 3" xfId="42600" xr:uid="{00000000-0005-0000-0000-0000F39F0000}"/>
    <cellStyle name="Normal 3 4 4 6 4 4" xfId="32586" xr:uid="{00000000-0005-0000-0000-0000F49F0000}"/>
    <cellStyle name="Normal 3 4 4 6 5" xfId="9137" xr:uid="{00000000-0005-0000-0000-0000F59F0000}"/>
    <cellStyle name="Normal 3 4 4 6 5 2" xfId="21757" xr:uid="{00000000-0005-0000-0000-0000F69F0000}"/>
    <cellStyle name="Normal 3 4 4 6 5 2 2" xfId="56973" xr:uid="{00000000-0005-0000-0000-0000F79F0000}"/>
    <cellStyle name="Normal 3 4 4 6 5 3" xfId="44376" xr:uid="{00000000-0005-0000-0000-0000F89F0000}"/>
    <cellStyle name="Normal 3 4 4 6 5 4" xfId="34362" xr:uid="{00000000-0005-0000-0000-0000F99F0000}"/>
    <cellStyle name="Normal 3 4 4 6 6" xfId="10930" xr:uid="{00000000-0005-0000-0000-0000FA9F0000}"/>
    <cellStyle name="Normal 3 4 4 6 6 2" xfId="23533" xr:uid="{00000000-0005-0000-0000-0000FB9F0000}"/>
    <cellStyle name="Normal 3 4 4 6 6 2 2" xfId="58749" xr:uid="{00000000-0005-0000-0000-0000FC9F0000}"/>
    <cellStyle name="Normal 3 4 4 6 6 3" xfId="46152" xr:uid="{00000000-0005-0000-0000-0000FD9F0000}"/>
    <cellStyle name="Normal 3 4 4 6 6 4" xfId="36138" xr:uid="{00000000-0005-0000-0000-0000FE9F0000}"/>
    <cellStyle name="Normal 3 4 4 6 7" xfId="15297" xr:uid="{00000000-0005-0000-0000-0000FF9F0000}"/>
    <cellStyle name="Normal 3 4 4 6 7 2" xfId="50513" xr:uid="{00000000-0005-0000-0000-000000A00000}"/>
    <cellStyle name="Normal 3 4 4 6 7 3" xfId="27902" xr:uid="{00000000-0005-0000-0000-000001A00000}"/>
    <cellStyle name="Normal 3 4 4 6 8" xfId="13519" xr:uid="{00000000-0005-0000-0000-000002A00000}"/>
    <cellStyle name="Normal 3 4 4 6 8 2" xfId="48737" xr:uid="{00000000-0005-0000-0000-000003A00000}"/>
    <cellStyle name="Normal 3 4 4 6 9" xfId="37916" xr:uid="{00000000-0005-0000-0000-000004A00000}"/>
    <cellStyle name="Normal 3 4 4 7" xfId="3765" xr:uid="{00000000-0005-0000-0000-000005A00000}"/>
    <cellStyle name="Normal 3 4 4 7 2" xfId="8488" xr:uid="{00000000-0005-0000-0000-000006A00000}"/>
    <cellStyle name="Normal 3 4 4 7 2 2" xfId="21113" xr:uid="{00000000-0005-0000-0000-000007A00000}"/>
    <cellStyle name="Normal 3 4 4 7 2 2 2" xfId="56329" xr:uid="{00000000-0005-0000-0000-000008A00000}"/>
    <cellStyle name="Normal 3 4 4 7 2 3" xfId="43732" xr:uid="{00000000-0005-0000-0000-000009A00000}"/>
    <cellStyle name="Normal 3 4 4 7 2 4" xfId="33718" xr:uid="{00000000-0005-0000-0000-00000AA00000}"/>
    <cellStyle name="Normal 3 4 4 7 3" xfId="10269" xr:uid="{00000000-0005-0000-0000-00000BA00000}"/>
    <cellStyle name="Normal 3 4 4 7 3 2" xfId="22889" xr:uid="{00000000-0005-0000-0000-00000CA00000}"/>
    <cellStyle name="Normal 3 4 4 7 3 2 2" xfId="58105" xr:uid="{00000000-0005-0000-0000-00000DA00000}"/>
    <cellStyle name="Normal 3 4 4 7 3 3" xfId="45508" xr:uid="{00000000-0005-0000-0000-00000EA00000}"/>
    <cellStyle name="Normal 3 4 4 7 3 4" xfId="35494" xr:uid="{00000000-0005-0000-0000-00000FA00000}"/>
    <cellStyle name="Normal 3 4 4 7 4" xfId="12064" xr:uid="{00000000-0005-0000-0000-000010A00000}"/>
    <cellStyle name="Normal 3 4 4 7 4 2" xfId="24665" xr:uid="{00000000-0005-0000-0000-000011A00000}"/>
    <cellStyle name="Normal 3 4 4 7 4 2 2" xfId="59881" xr:uid="{00000000-0005-0000-0000-000012A00000}"/>
    <cellStyle name="Normal 3 4 4 7 4 3" xfId="47284" xr:uid="{00000000-0005-0000-0000-000013A00000}"/>
    <cellStyle name="Normal 3 4 4 7 4 4" xfId="37270" xr:uid="{00000000-0005-0000-0000-000014A00000}"/>
    <cellStyle name="Normal 3 4 4 7 5" xfId="16429" xr:uid="{00000000-0005-0000-0000-000015A00000}"/>
    <cellStyle name="Normal 3 4 4 7 5 2" xfId="51645" xr:uid="{00000000-0005-0000-0000-000016A00000}"/>
    <cellStyle name="Normal 3 4 4 7 5 3" xfId="29034" xr:uid="{00000000-0005-0000-0000-000017A00000}"/>
    <cellStyle name="Normal 3 4 4 7 6" xfId="14651" xr:uid="{00000000-0005-0000-0000-000018A00000}"/>
    <cellStyle name="Normal 3 4 4 7 6 2" xfId="49869" xr:uid="{00000000-0005-0000-0000-000019A00000}"/>
    <cellStyle name="Normal 3 4 4 7 7" xfId="39048" xr:uid="{00000000-0005-0000-0000-00001AA00000}"/>
    <cellStyle name="Normal 3 4 4 7 8" xfId="27258" xr:uid="{00000000-0005-0000-0000-00001BA00000}"/>
    <cellStyle name="Normal 3 4 4 8" xfId="4105" xr:uid="{00000000-0005-0000-0000-00001CA00000}"/>
    <cellStyle name="Normal 3 4 4 8 2" xfId="16751" xr:uid="{00000000-0005-0000-0000-00001DA00000}"/>
    <cellStyle name="Normal 3 4 4 8 2 2" xfId="51967" xr:uid="{00000000-0005-0000-0000-00001EA00000}"/>
    <cellStyle name="Normal 3 4 4 8 2 3" xfId="29356" xr:uid="{00000000-0005-0000-0000-00001FA00000}"/>
    <cellStyle name="Normal 3 4 4 8 3" xfId="13197" xr:uid="{00000000-0005-0000-0000-000020A00000}"/>
    <cellStyle name="Normal 3 4 4 8 3 2" xfId="48415" xr:uid="{00000000-0005-0000-0000-000021A00000}"/>
    <cellStyle name="Normal 3 4 4 8 4" xfId="39370" xr:uid="{00000000-0005-0000-0000-000022A00000}"/>
    <cellStyle name="Normal 3 4 4 8 5" xfId="25804" xr:uid="{00000000-0005-0000-0000-000023A00000}"/>
    <cellStyle name="Normal 3 4 4 9" xfId="5575" xr:uid="{00000000-0005-0000-0000-000024A00000}"/>
    <cellStyle name="Normal 3 4 4 9 2" xfId="18205" xr:uid="{00000000-0005-0000-0000-000025A00000}"/>
    <cellStyle name="Normal 3 4 4 9 2 2" xfId="53421" xr:uid="{00000000-0005-0000-0000-000026A00000}"/>
    <cellStyle name="Normal 3 4 4 9 3" xfId="40824" xr:uid="{00000000-0005-0000-0000-000027A00000}"/>
    <cellStyle name="Normal 3 4 4 9 4" xfId="30810" xr:uid="{00000000-0005-0000-0000-000028A00000}"/>
    <cellStyle name="Normal 3 4 5" xfId="1317" xr:uid="{00000000-0005-0000-0000-000029A00000}"/>
    <cellStyle name="Normal 3 4 5 10" xfId="10670" xr:uid="{00000000-0005-0000-0000-00002AA00000}"/>
    <cellStyle name="Normal 3 4 5 10 2" xfId="23281" xr:uid="{00000000-0005-0000-0000-00002BA00000}"/>
    <cellStyle name="Normal 3 4 5 10 2 2" xfId="58497" xr:uid="{00000000-0005-0000-0000-00002CA00000}"/>
    <cellStyle name="Normal 3 4 5 10 3" xfId="45900" xr:uid="{00000000-0005-0000-0000-00002DA00000}"/>
    <cellStyle name="Normal 3 4 5 10 4" xfId="35886" xr:uid="{00000000-0005-0000-0000-00002EA00000}"/>
    <cellStyle name="Normal 3 4 5 11" xfId="15035" xr:uid="{00000000-0005-0000-0000-00002FA00000}"/>
    <cellStyle name="Normal 3 4 5 11 2" xfId="50251" xr:uid="{00000000-0005-0000-0000-000030A00000}"/>
    <cellStyle name="Normal 3 4 5 11 3" xfId="27640" xr:uid="{00000000-0005-0000-0000-000031A00000}"/>
    <cellStyle name="Normal 3 4 5 12" xfId="12448" xr:uid="{00000000-0005-0000-0000-000032A00000}"/>
    <cellStyle name="Normal 3 4 5 12 2" xfId="47666" xr:uid="{00000000-0005-0000-0000-000033A00000}"/>
    <cellStyle name="Normal 3 4 5 13" xfId="37654" xr:uid="{00000000-0005-0000-0000-000034A00000}"/>
    <cellStyle name="Normal 3 4 5 14" xfId="25055" xr:uid="{00000000-0005-0000-0000-000035A00000}"/>
    <cellStyle name="Normal 3 4 5 15" xfId="60268" xr:uid="{00000000-0005-0000-0000-000036A00000}"/>
    <cellStyle name="Normal 3 4 5 2" xfId="3171" xr:uid="{00000000-0005-0000-0000-000037A00000}"/>
    <cellStyle name="Normal 3 4 5 2 10" xfId="25539" xr:uid="{00000000-0005-0000-0000-000038A00000}"/>
    <cellStyle name="Normal 3 4 5 2 11" xfId="61074" xr:uid="{00000000-0005-0000-0000-000039A00000}"/>
    <cellStyle name="Normal 3 4 5 2 2" xfId="4971" xr:uid="{00000000-0005-0000-0000-00003AA00000}"/>
    <cellStyle name="Normal 3 4 5 2 2 2" xfId="17617" xr:uid="{00000000-0005-0000-0000-00003BA00000}"/>
    <cellStyle name="Normal 3 4 5 2 2 2 2" xfId="52833" xr:uid="{00000000-0005-0000-0000-00003CA00000}"/>
    <cellStyle name="Normal 3 4 5 2 2 2 3" xfId="30222" xr:uid="{00000000-0005-0000-0000-00003DA00000}"/>
    <cellStyle name="Normal 3 4 5 2 2 3" xfId="14063" xr:uid="{00000000-0005-0000-0000-00003EA00000}"/>
    <cellStyle name="Normal 3 4 5 2 2 3 2" xfId="49281" xr:uid="{00000000-0005-0000-0000-00003FA00000}"/>
    <cellStyle name="Normal 3 4 5 2 2 4" xfId="40236" xr:uid="{00000000-0005-0000-0000-000040A00000}"/>
    <cellStyle name="Normal 3 4 5 2 2 5" xfId="26670" xr:uid="{00000000-0005-0000-0000-000041A00000}"/>
    <cellStyle name="Normal 3 4 5 2 3" xfId="6441" xr:uid="{00000000-0005-0000-0000-000042A00000}"/>
    <cellStyle name="Normal 3 4 5 2 3 2" xfId="19071" xr:uid="{00000000-0005-0000-0000-000043A00000}"/>
    <cellStyle name="Normal 3 4 5 2 3 2 2" xfId="54287" xr:uid="{00000000-0005-0000-0000-000044A00000}"/>
    <cellStyle name="Normal 3 4 5 2 3 3" xfId="41690" xr:uid="{00000000-0005-0000-0000-000045A00000}"/>
    <cellStyle name="Normal 3 4 5 2 3 4" xfId="31676" xr:uid="{00000000-0005-0000-0000-000046A00000}"/>
    <cellStyle name="Normal 3 4 5 2 4" xfId="7900" xr:uid="{00000000-0005-0000-0000-000047A00000}"/>
    <cellStyle name="Normal 3 4 5 2 4 2" xfId="20525" xr:uid="{00000000-0005-0000-0000-000048A00000}"/>
    <cellStyle name="Normal 3 4 5 2 4 2 2" xfId="55741" xr:uid="{00000000-0005-0000-0000-000049A00000}"/>
    <cellStyle name="Normal 3 4 5 2 4 3" xfId="43144" xr:uid="{00000000-0005-0000-0000-00004AA00000}"/>
    <cellStyle name="Normal 3 4 5 2 4 4" xfId="33130" xr:uid="{00000000-0005-0000-0000-00004BA00000}"/>
    <cellStyle name="Normal 3 4 5 2 5" xfId="9681" xr:uid="{00000000-0005-0000-0000-00004CA00000}"/>
    <cellStyle name="Normal 3 4 5 2 5 2" xfId="22301" xr:uid="{00000000-0005-0000-0000-00004DA00000}"/>
    <cellStyle name="Normal 3 4 5 2 5 2 2" xfId="57517" xr:uid="{00000000-0005-0000-0000-00004EA00000}"/>
    <cellStyle name="Normal 3 4 5 2 5 3" xfId="44920" xr:uid="{00000000-0005-0000-0000-00004FA00000}"/>
    <cellStyle name="Normal 3 4 5 2 5 4" xfId="34906" xr:uid="{00000000-0005-0000-0000-000050A00000}"/>
    <cellStyle name="Normal 3 4 5 2 6" xfId="11474" xr:uid="{00000000-0005-0000-0000-000051A00000}"/>
    <cellStyle name="Normal 3 4 5 2 6 2" xfId="24077" xr:uid="{00000000-0005-0000-0000-000052A00000}"/>
    <cellStyle name="Normal 3 4 5 2 6 2 2" xfId="59293" xr:uid="{00000000-0005-0000-0000-000053A00000}"/>
    <cellStyle name="Normal 3 4 5 2 6 3" xfId="46696" xr:uid="{00000000-0005-0000-0000-000054A00000}"/>
    <cellStyle name="Normal 3 4 5 2 6 4" xfId="36682" xr:uid="{00000000-0005-0000-0000-000055A00000}"/>
    <cellStyle name="Normal 3 4 5 2 7" xfId="15841" xr:uid="{00000000-0005-0000-0000-000056A00000}"/>
    <cellStyle name="Normal 3 4 5 2 7 2" xfId="51057" xr:uid="{00000000-0005-0000-0000-000057A00000}"/>
    <cellStyle name="Normal 3 4 5 2 7 3" xfId="28446" xr:uid="{00000000-0005-0000-0000-000058A00000}"/>
    <cellStyle name="Normal 3 4 5 2 8" xfId="12932" xr:uid="{00000000-0005-0000-0000-000059A00000}"/>
    <cellStyle name="Normal 3 4 5 2 8 2" xfId="48150" xr:uid="{00000000-0005-0000-0000-00005AA00000}"/>
    <cellStyle name="Normal 3 4 5 2 9" xfId="38460" xr:uid="{00000000-0005-0000-0000-00005BA00000}"/>
    <cellStyle name="Normal 3 4 5 3" xfId="3500" xr:uid="{00000000-0005-0000-0000-00005CA00000}"/>
    <cellStyle name="Normal 3 4 5 3 10" xfId="26995" xr:uid="{00000000-0005-0000-0000-00005DA00000}"/>
    <cellStyle name="Normal 3 4 5 3 11" xfId="61399" xr:uid="{00000000-0005-0000-0000-00005EA00000}"/>
    <cellStyle name="Normal 3 4 5 3 2" xfId="5296" xr:uid="{00000000-0005-0000-0000-00005FA00000}"/>
    <cellStyle name="Normal 3 4 5 3 2 2" xfId="17942" xr:uid="{00000000-0005-0000-0000-000060A00000}"/>
    <cellStyle name="Normal 3 4 5 3 2 2 2" xfId="53158" xr:uid="{00000000-0005-0000-0000-000061A00000}"/>
    <cellStyle name="Normal 3 4 5 3 2 3" xfId="40561" xr:uid="{00000000-0005-0000-0000-000062A00000}"/>
    <cellStyle name="Normal 3 4 5 3 2 4" xfId="30547" xr:uid="{00000000-0005-0000-0000-000063A00000}"/>
    <cellStyle name="Normal 3 4 5 3 3" xfId="6766" xr:uid="{00000000-0005-0000-0000-000064A00000}"/>
    <cellStyle name="Normal 3 4 5 3 3 2" xfId="19396" xr:uid="{00000000-0005-0000-0000-000065A00000}"/>
    <cellStyle name="Normal 3 4 5 3 3 2 2" xfId="54612" xr:uid="{00000000-0005-0000-0000-000066A00000}"/>
    <cellStyle name="Normal 3 4 5 3 3 3" xfId="42015" xr:uid="{00000000-0005-0000-0000-000067A00000}"/>
    <cellStyle name="Normal 3 4 5 3 3 4" xfId="32001" xr:uid="{00000000-0005-0000-0000-000068A00000}"/>
    <cellStyle name="Normal 3 4 5 3 4" xfId="8225" xr:uid="{00000000-0005-0000-0000-000069A00000}"/>
    <cellStyle name="Normal 3 4 5 3 4 2" xfId="20850" xr:uid="{00000000-0005-0000-0000-00006AA00000}"/>
    <cellStyle name="Normal 3 4 5 3 4 2 2" xfId="56066" xr:uid="{00000000-0005-0000-0000-00006BA00000}"/>
    <cellStyle name="Normal 3 4 5 3 4 3" xfId="43469" xr:uid="{00000000-0005-0000-0000-00006CA00000}"/>
    <cellStyle name="Normal 3 4 5 3 4 4" xfId="33455" xr:uid="{00000000-0005-0000-0000-00006DA00000}"/>
    <cellStyle name="Normal 3 4 5 3 5" xfId="10006" xr:uid="{00000000-0005-0000-0000-00006EA00000}"/>
    <cellStyle name="Normal 3 4 5 3 5 2" xfId="22626" xr:uid="{00000000-0005-0000-0000-00006FA00000}"/>
    <cellStyle name="Normal 3 4 5 3 5 2 2" xfId="57842" xr:uid="{00000000-0005-0000-0000-000070A00000}"/>
    <cellStyle name="Normal 3 4 5 3 5 3" xfId="45245" xr:uid="{00000000-0005-0000-0000-000071A00000}"/>
    <cellStyle name="Normal 3 4 5 3 5 4" xfId="35231" xr:uid="{00000000-0005-0000-0000-000072A00000}"/>
    <cellStyle name="Normal 3 4 5 3 6" xfId="11799" xr:uid="{00000000-0005-0000-0000-000073A00000}"/>
    <cellStyle name="Normal 3 4 5 3 6 2" xfId="24402" xr:uid="{00000000-0005-0000-0000-000074A00000}"/>
    <cellStyle name="Normal 3 4 5 3 6 2 2" xfId="59618" xr:uid="{00000000-0005-0000-0000-000075A00000}"/>
    <cellStyle name="Normal 3 4 5 3 6 3" xfId="47021" xr:uid="{00000000-0005-0000-0000-000076A00000}"/>
    <cellStyle name="Normal 3 4 5 3 6 4" xfId="37007" xr:uid="{00000000-0005-0000-0000-000077A00000}"/>
    <cellStyle name="Normal 3 4 5 3 7" xfId="16166" xr:uid="{00000000-0005-0000-0000-000078A00000}"/>
    <cellStyle name="Normal 3 4 5 3 7 2" xfId="51382" xr:uid="{00000000-0005-0000-0000-000079A00000}"/>
    <cellStyle name="Normal 3 4 5 3 7 3" xfId="28771" xr:uid="{00000000-0005-0000-0000-00007AA00000}"/>
    <cellStyle name="Normal 3 4 5 3 8" xfId="14388" xr:uid="{00000000-0005-0000-0000-00007BA00000}"/>
    <cellStyle name="Normal 3 4 5 3 8 2" xfId="49606" xr:uid="{00000000-0005-0000-0000-00007CA00000}"/>
    <cellStyle name="Normal 3 4 5 3 9" xfId="38785" xr:uid="{00000000-0005-0000-0000-00007DA00000}"/>
    <cellStyle name="Normal 3 4 5 4" xfId="2662" xr:uid="{00000000-0005-0000-0000-00007EA00000}"/>
    <cellStyle name="Normal 3 4 5 4 10" xfId="26186" xr:uid="{00000000-0005-0000-0000-00007FA00000}"/>
    <cellStyle name="Normal 3 4 5 4 11" xfId="60590" xr:uid="{00000000-0005-0000-0000-000080A00000}"/>
    <cellStyle name="Normal 3 4 5 4 2" xfId="4487" xr:uid="{00000000-0005-0000-0000-000081A00000}"/>
    <cellStyle name="Normal 3 4 5 4 2 2" xfId="17133" xr:uid="{00000000-0005-0000-0000-000082A00000}"/>
    <cellStyle name="Normal 3 4 5 4 2 2 2" xfId="52349" xr:uid="{00000000-0005-0000-0000-000083A00000}"/>
    <cellStyle name="Normal 3 4 5 4 2 3" xfId="39752" xr:uid="{00000000-0005-0000-0000-000084A00000}"/>
    <cellStyle name="Normal 3 4 5 4 2 4" xfId="29738" xr:uid="{00000000-0005-0000-0000-000085A00000}"/>
    <cellStyle name="Normal 3 4 5 4 3" xfId="5957" xr:uid="{00000000-0005-0000-0000-000086A00000}"/>
    <cellStyle name="Normal 3 4 5 4 3 2" xfId="18587" xr:uid="{00000000-0005-0000-0000-000087A00000}"/>
    <cellStyle name="Normal 3 4 5 4 3 2 2" xfId="53803" xr:uid="{00000000-0005-0000-0000-000088A00000}"/>
    <cellStyle name="Normal 3 4 5 4 3 3" xfId="41206" xr:uid="{00000000-0005-0000-0000-000089A00000}"/>
    <cellStyle name="Normal 3 4 5 4 3 4" xfId="31192" xr:uid="{00000000-0005-0000-0000-00008AA00000}"/>
    <cellStyle name="Normal 3 4 5 4 4" xfId="7416" xr:uid="{00000000-0005-0000-0000-00008BA00000}"/>
    <cellStyle name="Normal 3 4 5 4 4 2" xfId="20041" xr:uid="{00000000-0005-0000-0000-00008CA00000}"/>
    <cellStyle name="Normal 3 4 5 4 4 2 2" xfId="55257" xr:uid="{00000000-0005-0000-0000-00008DA00000}"/>
    <cellStyle name="Normal 3 4 5 4 4 3" xfId="42660" xr:uid="{00000000-0005-0000-0000-00008EA00000}"/>
    <cellStyle name="Normal 3 4 5 4 4 4" xfId="32646" xr:uid="{00000000-0005-0000-0000-00008FA00000}"/>
    <cellStyle name="Normal 3 4 5 4 5" xfId="9197" xr:uid="{00000000-0005-0000-0000-000090A00000}"/>
    <cellStyle name="Normal 3 4 5 4 5 2" xfId="21817" xr:uid="{00000000-0005-0000-0000-000091A00000}"/>
    <cellStyle name="Normal 3 4 5 4 5 2 2" xfId="57033" xr:uid="{00000000-0005-0000-0000-000092A00000}"/>
    <cellStyle name="Normal 3 4 5 4 5 3" xfId="44436" xr:uid="{00000000-0005-0000-0000-000093A00000}"/>
    <cellStyle name="Normal 3 4 5 4 5 4" xfId="34422" xr:uid="{00000000-0005-0000-0000-000094A00000}"/>
    <cellStyle name="Normal 3 4 5 4 6" xfId="10990" xr:uid="{00000000-0005-0000-0000-000095A00000}"/>
    <cellStyle name="Normal 3 4 5 4 6 2" xfId="23593" xr:uid="{00000000-0005-0000-0000-000096A00000}"/>
    <cellStyle name="Normal 3 4 5 4 6 2 2" xfId="58809" xr:uid="{00000000-0005-0000-0000-000097A00000}"/>
    <cellStyle name="Normal 3 4 5 4 6 3" xfId="46212" xr:uid="{00000000-0005-0000-0000-000098A00000}"/>
    <cellStyle name="Normal 3 4 5 4 6 4" xfId="36198" xr:uid="{00000000-0005-0000-0000-000099A00000}"/>
    <cellStyle name="Normal 3 4 5 4 7" xfId="15357" xr:uid="{00000000-0005-0000-0000-00009AA00000}"/>
    <cellStyle name="Normal 3 4 5 4 7 2" xfId="50573" xr:uid="{00000000-0005-0000-0000-00009BA00000}"/>
    <cellStyle name="Normal 3 4 5 4 7 3" xfId="27962" xr:uid="{00000000-0005-0000-0000-00009CA00000}"/>
    <cellStyle name="Normal 3 4 5 4 8" xfId="13579" xr:uid="{00000000-0005-0000-0000-00009DA00000}"/>
    <cellStyle name="Normal 3 4 5 4 8 2" xfId="48797" xr:uid="{00000000-0005-0000-0000-00009EA00000}"/>
    <cellStyle name="Normal 3 4 5 4 9" xfId="37976" xr:uid="{00000000-0005-0000-0000-00009FA00000}"/>
    <cellStyle name="Normal 3 4 5 5" xfId="3825" xr:uid="{00000000-0005-0000-0000-0000A0A00000}"/>
    <cellStyle name="Normal 3 4 5 5 2" xfId="8548" xr:uid="{00000000-0005-0000-0000-0000A1A00000}"/>
    <cellStyle name="Normal 3 4 5 5 2 2" xfId="21173" xr:uid="{00000000-0005-0000-0000-0000A2A00000}"/>
    <cellStyle name="Normal 3 4 5 5 2 2 2" xfId="56389" xr:uid="{00000000-0005-0000-0000-0000A3A00000}"/>
    <cellStyle name="Normal 3 4 5 5 2 3" xfId="43792" xr:uid="{00000000-0005-0000-0000-0000A4A00000}"/>
    <cellStyle name="Normal 3 4 5 5 2 4" xfId="33778" xr:uid="{00000000-0005-0000-0000-0000A5A00000}"/>
    <cellStyle name="Normal 3 4 5 5 3" xfId="10329" xr:uid="{00000000-0005-0000-0000-0000A6A00000}"/>
    <cellStyle name="Normal 3 4 5 5 3 2" xfId="22949" xr:uid="{00000000-0005-0000-0000-0000A7A00000}"/>
    <cellStyle name="Normal 3 4 5 5 3 2 2" xfId="58165" xr:uid="{00000000-0005-0000-0000-0000A8A00000}"/>
    <cellStyle name="Normal 3 4 5 5 3 3" xfId="45568" xr:uid="{00000000-0005-0000-0000-0000A9A00000}"/>
    <cellStyle name="Normal 3 4 5 5 3 4" xfId="35554" xr:uid="{00000000-0005-0000-0000-0000AAA00000}"/>
    <cellStyle name="Normal 3 4 5 5 4" xfId="12124" xr:uid="{00000000-0005-0000-0000-0000ABA00000}"/>
    <cellStyle name="Normal 3 4 5 5 4 2" xfId="24725" xr:uid="{00000000-0005-0000-0000-0000ACA00000}"/>
    <cellStyle name="Normal 3 4 5 5 4 2 2" xfId="59941" xr:uid="{00000000-0005-0000-0000-0000ADA00000}"/>
    <cellStyle name="Normal 3 4 5 5 4 3" xfId="47344" xr:uid="{00000000-0005-0000-0000-0000AEA00000}"/>
    <cellStyle name="Normal 3 4 5 5 4 4" xfId="37330" xr:uid="{00000000-0005-0000-0000-0000AFA00000}"/>
    <cellStyle name="Normal 3 4 5 5 5" xfId="16489" xr:uid="{00000000-0005-0000-0000-0000B0A00000}"/>
    <cellStyle name="Normal 3 4 5 5 5 2" xfId="51705" xr:uid="{00000000-0005-0000-0000-0000B1A00000}"/>
    <cellStyle name="Normal 3 4 5 5 5 3" xfId="29094" xr:uid="{00000000-0005-0000-0000-0000B2A00000}"/>
    <cellStyle name="Normal 3 4 5 5 6" xfId="14711" xr:uid="{00000000-0005-0000-0000-0000B3A00000}"/>
    <cellStyle name="Normal 3 4 5 5 6 2" xfId="49929" xr:uid="{00000000-0005-0000-0000-0000B4A00000}"/>
    <cellStyle name="Normal 3 4 5 5 7" xfId="39108" xr:uid="{00000000-0005-0000-0000-0000B5A00000}"/>
    <cellStyle name="Normal 3 4 5 5 8" xfId="27318" xr:uid="{00000000-0005-0000-0000-0000B6A00000}"/>
    <cellStyle name="Normal 3 4 5 6" xfId="4165" xr:uid="{00000000-0005-0000-0000-0000B7A00000}"/>
    <cellStyle name="Normal 3 4 5 6 2" xfId="16811" xr:uid="{00000000-0005-0000-0000-0000B8A00000}"/>
    <cellStyle name="Normal 3 4 5 6 2 2" xfId="52027" xr:uid="{00000000-0005-0000-0000-0000B9A00000}"/>
    <cellStyle name="Normal 3 4 5 6 2 3" xfId="29416" xr:uid="{00000000-0005-0000-0000-0000BAA00000}"/>
    <cellStyle name="Normal 3 4 5 6 3" xfId="13257" xr:uid="{00000000-0005-0000-0000-0000BBA00000}"/>
    <cellStyle name="Normal 3 4 5 6 3 2" xfId="48475" xr:uid="{00000000-0005-0000-0000-0000BCA00000}"/>
    <cellStyle name="Normal 3 4 5 6 4" xfId="39430" xr:uid="{00000000-0005-0000-0000-0000BDA00000}"/>
    <cellStyle name="Normal 3 4 5 6 5" xfId="25864" xr:uid="{00000000-0005-0000-0000-0000BEA00000}"/>
    <cellStyle name="Normal 3 4 5 7" xfId="5635" xr:uid="{00000000-0005-0000-0000-0000BFA00000}"/>
    <cellStyle name="Normal 3 4 5 7 2" xfId="18265" xr:uid="{00000000-0005-0000-0000-0000C0A00000}"/>
    <cellStyle name="Normal 3 4 5 7 2 2" xfId="53481" xr:uid="{00000000-0005-0000-0000-0000C1A00000}"/>
    <cellStyle name="Normal 3 4 5 7 3" xfId="40884" xr:uid="{00000000-0005-0000-0000-0000C2A00000}"/>
    <cellStyle name="Normal 3 4 5 7 4" xfId="30870" xr:uid="{00000000-0005-0000-0000-0000C3A00000}"/>
    <cellStyle name="Normal 3 4 5 8" xfId="7094" xr:uid="{00000000-0005-0000-0000-0000C4A00000}"/>
    <cellStyle name="Normal 3 4 5 8 2" xfId="19719" xr:uid="{00000000-0005-0000-0000-0000C5A00000}"/>
    <cellStyle name="Normal 3 4 5 8 2 2" xfId="54935" xr:uid="{00000000-0005-0000-0000-0000C6A00000}"/>
    <cellStyle name="Normal 3 4 5 8 3" xfId="42338" xr:uid="{00000000-0005-0000-0000-0000C7A00000}"/>
    <cellStyle name="Normal 3 4 5 8 4" xfId="32324" xr:uid="{00000000-0005-0000-0000-0000C8A00000}"/>
    <cellStyle name="Normal 3 4 5 9" xfId="8875" xr:uid="{00000000-0005-0000-0000-0000C9A00000}"/>
    <cellStyle name="Normal 3 4 5 9 2" xfId="21495" xr:uid="{00000000-0005-0000-0000-0000CAA00000}"/>
    <cellStyle name="Normal 3 4 5 9 2 2" xfId="56711" xr:uid="{00000000-0005-0000-0000-0000CBA00000}"/>
    <cellStyle name="Normal 3 4 5 9 3" xfId="44114" xr:uid="{00000000-0005-0000-0000-0000CCA00000}"/>
    <cellStyle name="Normal 3 4 5 9 4" xfId="34100" xr:uid="{00000000-0005-0000-0000-0000CDA00000}"/>
    <cellStyle name="Normal 3 4 6" xfId="1318" xr:uid="{00000000-0005-0000-0000-0000CEA00000}"/>
    <cellStyle name="Normal 3 4 6 10" xfId="10671" xr:uid="{00000000-0005-0000-0000-0000CFA00000}"/>
    <cellStyle name="Normal 3 4 6 10 2" xfId="23282" xr:uid="{00000000-0005-0000-0000-0000D0A00000}"/>
    <cellStyle name="Normal 3 4 6 10 2 2" xfId="58498" xr:uid="{00000000-0005-0000-0000-0000D1A00000}"/>
    <cellStyle name="Normal 3 4 6 10 3" xfId="45901" xr:uid="{00000000-0005-0000-0000-0000D2A00000}"/>
    <cellStyle name="Normal 3 4 6 10 4" xfId="35887" xr:uid="{00000000-0005-0000-0000-0000D3A00000}"/>
    <cellStyle name="Normal 3 4 6 11" xfId="15052" xr:uid="{00000000-0005-0000-0000-0000D4A00000}"/>
    <cellStyle name="Normal 3 4 6 11 2" xfId="50268" xr:uid="{00000000-0005-0000-0000-0000D5A00000}"/>
    <cellStyle name="Normal 3 4 6 11 3" xfId="27657" xr:uid="{00000000-0005-0000-0000-0000D6A00000}"/>
    <cellStyle name="Normal 3 4 6 12" xfId="12465" xr:uid="{00000000-0005-0000-0000-0000D7A00000}"/>
    <cellStyle name="Normal 3 4 6 12 2" xfId="47683" xr:uid="{00000000-0005-0000-0000-0000D8A00000}"/>
    <cellStyle name="Normal 3 4 6 13" xfId="37671" xr:uid="{00000000-0005-0000-0000-0000D9A00000}"/>
    <cellStyle name="Normal 3 4 6 14" xfId="25072" xr:uid="{00000000-0005-0000-0000-0000DAA00000}"/>
    <cellStyle name="Normal 3 4 6 15" xfId="60285" xr:uid="{00000000-0005-0000-0000-0000DBA00000}"/>
    <cellStyle name="Normal 3 4 6 2" xfId="3188" xr:uid="{00000000-0005-0000-0000-0000DCA00000}"/>
    <cellStyle name="Normal 3 4 6 2 10" xfId="25556" xr:uid="{00000000-0005-0000-0000-0000DDA00000}"/>
    <cellStyle name="Normal 3 4 6 2 11" xfId="61091" xr:uid="{00000000-0005-0000-0000-0000DEA00000}"/>
    <cellStyle name="Normal 3 4 6 2 2" xfId="4988" xr:uid="{00000000-0005-0000-0000-0000DFA00000}"/>
    <cellStyle name="Normal 3 4 6 2 2 2" xfId="17634" xr:uid="{00000000-0005-0000-0000-0000E0A00000}"/>
    <cellStyle name="Normal 3 4 6 2 2 2 2" xfId="52850" xr:uid="{00000000-0005-0000-0000-0000E1A00000}"/>
    <cellStyle name="Normal 3 4 6 2 2 2 3" xfId="30239" xr:uid="{00000000-0005-0000-0000-0000E2A00000}"/>
    <cellStyle name="Normal 3 4 6 2 2 3" xfId="14080" xr:uid="{00000000-0005-0000-0000-0000E3A00000}"/>
    <cellStyle name="Normal 3 4 6 2 2 3 2" xfId="49298" xr:uid="{00000000-0005-0000-0000-0000E4A00000}"/>
    <cellStyle name="Normal 3 4 6 2 2 4" xfId="40253" xr:uid="{00000000-0005-0000-0000-0000E5A00000}"/>
    <cellStyle name="Normal 3 4 6 2 2 5" xfId="26687" xr:uid="{00000000-0005-0000-0000-0000E6A00000}"/>
    <cellStyle name="Normal 3 4 6 2 3" xfId="6458" xr:uid="{00000000-0005-0000-0000-0000E7A00000}"/>
    <cellStyle name="Normal 3 4 6 2 3 2" xfId="19088" xr:uid="{00000000-0005-0000-0000-0000E8A00000}"/>
    <cellStyle name="Normal 3 4 6 2 3 2 2" xfId="54304" xr:uid="{00000000-0005-0000-0000-0000E9A00000}"/>
    <cellStyle name="Normal 3 4 6 2 3 3" xfId="41707" xr:uid="{00000000-0005-0000-0000-0000EAA00000}"/>
    <cellStyle name="Normal 3 4 6 2 3 4" xfId="31693" xr:uid="{00000000-0005-0000-0000-0000EBA00000}"/>
    <cellStyle name="Normal 3 4 6 2 4" xfId="7917" xr:uid="{00000000-0005-0000-0000-0000ECA00000}"/>
    <cellStyle name="Normal 3 4 6 2 4 2" xfId="20542" xr:uid="{00000000-0005-0000-0000-0000EDA00000}"/>
    <cellStyle name="Normal 3 4 6 2 4 2 2" xfId="55758" xr:uid="{00000000-0005-0000-0000-0000EEA00000}"/>
    <cellStyle name="Normal 3 4 6 2 4 3" xfId="43161" xr:uid="{00000000-0005-0000-0000-0000EFA00000}"/>
    <cellStyle name="Normal 3 4 6 2 4 4" xfId="33147" xr:uid="{00000000-0005-0000-0000-0000F0A00000}"/>
    <cellStyle name="Normal 3 4 6 2 5" xfId="9698" xr:uid="{00000000-0005-0000-0000-0000F1A00000}"/>
    <cellStyle name="Normal 3 4 6 2 5 2" xfId="22318" xr:uid="{00000000-0005-0000-0000-0000F2A00000}"/>
    <cellStyle name="Normal 3 4 6 2 5 2 2" xfId="57534" xr:uid="{00000000-0005-0000-0000-0000F3A00000}"/>
    <cellStyle name="Normal 3 4 6 2 5 3" xfId="44937" xr:uid="{00000000-0005-0000-0000-0000F4A00000}"/>
    <cellStyle name="Normal 3 4 6 2 5 4" xfId="34923" xr:uid="{00000000-0005-0000-0000-0000F5A00000}"/>
    <cellStyle name="Normal 3 4 6 2 6" xfId="11491" xr:uid="{00000000-0005-0000-0000-0000F6A00000}"/>
    <cellStyle name="Normal 3 4 6 2 6 2" xfId="24094" xr:uid="{00000000-0005-0000-0000-0000F7A00000}"/>
    <cellStyle name="Normal 3 4 6 2 6 2 2" xfId="59310" xr:uid="{00000000-0005-0000-0000-0000F8A00000}"/>
    <cellStyle name="Normal 3 4 6 2 6 3" xfId="46713" xr:uid="{00000000-0005-0000-0000-0000F9A00000}"/>
    <cellStyle name="Normal 3 4 6 2 6 4" xfId="36699" xr:uid="{00000000-0005-0000-0000-0000FAA00000}"/>
    <cellStyle name="Normal 3 4 6 2 7" xfId="15858" xr:uid="{00000000-0005-0000-0000-0000FBA00000}"/>
    <cellStyle name="Normal 3 4 6 2 7 2" xfId="51074" xr:uid="{00000000-0005-0000-0000-0000FCA00000}"/>
    <cellStyle name="Normal 3 4 6 2 7 3" xfId="28463" xr:uid="{00000000-0005-0000-0000-0000FDA00000}"/>
    <cellStyle name="Normal 3 4 6 2 8" xfId="12949" xr:uid="{00000000-0005-0000-0000-0000FEA00000}"/>
    <cellStyle name="Normal 3 4 6 2 8 2" xfId="48167" xr:uid="{00000000-0005-0000-0000-0000FFA00000}"/>
    <cellStyle name="Normal 3 4 6 2 9" xfId="38477" xr:uid="{00000000-0005-0000-0000-000000A10000}"/>
    <cellStyle name="Normal 3 4 6 3" xfId="3517" xr:uid="{00000000-0005-0000-0000-000001A10000}"/>
    <cellStyle name="Normal 3 4 6 3 10" xfId="27012" xr:uid="{00000000-0005-0000-0000-000002A10000}"/>
    <cellStyle name="Normal 3 4 6 3 11" xfId="61416" xr:uid="{00000000-0005-0000-0000-000003A10000}"/>
    <cellStyle name="Normal 3 4 6 3 2" xfId="5313" xr:uid="{00000000-0005-0000-0000-000004A10000}"/>
    <cellStyle name="Normal 3 4 6 3 2 2" xfId="17959" xr:uid="{00000000-0005-0000-0000-000005A10000}"/>
    <cellStyle name="Normal 3 4 6 3 2 2 2" xfId="53175" xr:uid="{00000000-0005-0000-0000-000006A10000}"/>
    <cellStyle name="Normal 3 4 6 3 2 3" xfId="40578" xr:uid="{00000000-0005-0000-0000-000007A10000}"/>
    <cellStyle name="Normal 3 4 6 3 2 4" xfId="30564" xr:uid="{00000000-0005-0000-0000-000008A10000}"/>
    <cellStyle name="Normal 3 4 6 3 3" xfId="6783" xr:uid="{00000000-0005-0000-0000-000009A10000}"/>
    <cellStyle name="Normal 3 4 6 3 3 2" xfId="19413" xr:uid="{00000000-0005-0000-0000-00000AA10000}"/>
    <cellStyle name="Normal 3 4 6 3 3 2 2" xfId="54629" xr:uid="{00000000-0005-0000-0000-00000BA10000}"/>
    <cellStyle name="Normal 3 4 6 3 3 3" xfId="42032" xr:uid="{00000000-0005-0000-0000-00000CA10000}"/>
    <cellStyle name="Normal 3 4 6 3 3 4" xfId="32018" xr:uid="{00000000-0005-0000-0000-00000DA10000}"/>
    <cellStyle name="Normal 3 4 6 3 4" xfId="8242" xr:uid="{00000000-0005-0000-0000-00000EA10000}"/>
    <cellStyle name="Normal 3 4 6 3 4 2" xfId="20867" xr:uid="{00000000-0005-0000-0000-00000FA10000}"/>
    <cellStyle name="Normal 3 4 6 3 4 2 2" xfId="56083" xr:uid="{00000000-0005-0000-0000-000010A10000}"/>
    <cellStyle name="Normal 3 4 6 3 4 3" xfId="43486" xr:uid="{00000000-0005-0000-0000-000011A10000}"/>
    <cellStyle name="Normal 3 4 6 3 4 4" xfId="33472" xr:uid="{00000000-0005-0000-0000-000012A10000}"/>
    <cellStyle name="Normal 3 4 6 3 5" xfId="10023" xr:uid="{00000000-0005-0000-0000-000013A10000}"/>
    <cellStyle name="Normal 3 4 6 3 5 2" xfId="22643" xr:uid="{00000000-0005-0000-0000-000014A10000}"/>
    <cellStyle name="Normal 3 4 6 3 5 2 2" xfId="57859" xr:uid="{00000000-0005-0000-0000-000015A10000}"/>
    <cellStyle name="Normal 3 4 6 3 5 3" xfId="45262" xr:uid="{00000000-0005-0000-0000-000016A10000}"/>
    <cellStyle name="Normal 3 4 6 3 5 4" xfId="35248" xr:uid="{00000000-0005-0000-0000-000017A10000}"/>
    <cellStyle name="Normal 3 4 6 3 6" xfId="11816" xr:uid="{00000000-0005-0000-0000-000018A10000}"/>
    <cellStyle name="Normal 3 4 6 3 6 2" xfId="24419" xr:uid="{00000000-0005-0000-0000-000019A10000}"/>
    <cellStyle name="Normal 3 4 6 3 6 2 2" xfId="59635" xr:uid="{00000000-0005-0000-0000-00001AA10000}"/>
    <cellStyle name="Normal 3 4 6 3 6 3" xfId="47038" xr:uid="{00000000-0005-0000-0000-00001BA10000}"/>
    <cellStyle name="Normal 3 4 6 3 6 4" xfId="37024" xr:uid="{00000000-0005-0000-0000-00001CA10000}"/>
    <cellStyle name="Normal 3 4 6 3 7" xfId="16183" xr:uid="{00000000-0005-0000-0000-00001DA10000}"/>
    <cellStyle name="Normal 3 4 6 3 7 2" xfId="51399" xr:uid="{00000000-0005-0000-0000-00001EA10000}"/>
    <cellStyle name="Normal 3 4 6 3 7 3" xfId="28788" xr:uid="{00000000-0005-0000-0000-00001FA10000}"/>
    <cellStyle name="Normal 3 4 6 3 8" xfId="14405" xr:uid="{00000000-0005-0000-0000-000020A10000}"/>
    <cellStyle name="Normal 3 4 6 3 8 2" xfId="49623" xr:uid="{00000000-0005-0000-0000-000021A10000}"/>
    <cellStyle name="Normal 3 4 6 3 9" xfId="38802" xr:uid="{00000000-0005-0000-0000-000022A10000}"/>
    <cellStyle name="Normal 3 4 6 4" xfId="2679" xr:uid="{00000000-0005-0000-0000-000023A10000}"/>
    <cellStyle name="Normal 3 4 6 4 10" xfId="26203" xr:uid="{00000000-0005-0000-0000-000024A10000}"/>
    <cellStyle name="Normal 3 4 6 4 11" xfId="60607" xr:uid="{00000000-0005-0000-0000-000025A10000}"/>
    <cellStyle name="Normal 3 4 6 4 2" xfId="4504" xr:uid="{00000000-0005-0000-0000-000026A10000}"/>
    <cellStyle name="Normal 3 4 6 4 2 2" xfId="17150" xr:uid="{00000000-0005-0000-0000-000027A10000}"/>
    <cellStyle name="Normal 3 4 6 4 2 2 2" xfId="52366" xr:uid="{00000000-0005-0000-0000-000028A10000}"/>
    <cellStyle name="Normal 3 4 6 4 2 3" xfId="39769" xr:uid="{00000000-0005-0000-0000-000029A10000}"/>
    <cellStyle name="Normal 3 4 6 4 2 4" xfId="29755" xr:uid="{00000000-0005-0000-0000-00002AA10000}"/>
    <cellStyle name="Normal 3 4 6 4 3" xfId="5974" xr:uid="{00000000-0005-0000-0000-00002BA10000}"/>
    <cellStyle name="Normal 3 4 6 4 3 2" xfId="18604" xr:uid="{00000000-0005-0000-0000-00002CA10000}"/>
    <cellStyle name="Normal 3 4 6 4 3 2 2" xfId="53820" xr:uid="{00000000-0005-0000-0000-00002DA10000}"/>
    <cellStyle name="Normal 3 4 6 4 3 3" xfId="41223" xr:uid="{00000000-0005-0000-0000-00002EA10000}"/>
    <cellStyle name="Normal 3 4 6 4 3 4" xfId="31209" xr:uid="{00000000-0005-0000-0000-00002FA10000}"/>
    <cellStyle name="Normal 3 4 6 4 4" xfId="7433" xr:uid="{00000000-0005-0000-0000-000030A10000}"/>
    <cellStyle name="Normal 3 4 6 4 4 2" xfId="20058" xr:uid="{00000000-0005-0000-0000-000031A10000}"/>
    <cellStyle name="Normal 3 4 6 4 4 2 2" xfId="55274" xr:uid="{00000000-0005-0000-0000-000032A10000}"/>
    <cellStyle name="Normal 3 4 6 4 4 3" xfId="42677" xr:uid="{00000000-0005-0000-0000-000033A10000}"/>
    <cellStyle name="Normal 3 4 6 4 4 4" xfId="32663" xr:uid="{00000000-0005-0000-0000-000034A10000}"/>
    <cellStyle name="Normal 3 4 6 4 5" xfId="9214" xr:uid="{00000000-0005-0000-0000-000035A10000}"/>
    <cellStyle name="Normal 3 4 6 4 5 2" xfId="21834" xr:uid="{00000000-0005-0000-0000-000036A10000}"/>
    <cellStyle name="Normal 3 4 6 4 5 2 2" xfId="57050" xr:uid="{00000000-0005-0000-0000-000037A10000}"/>
    <cellStyle name="Normal 3 4 6 4 5 3" xfId="44453" xr:uid="{00000000-0005-0000-0000-000038A10000}"/>
    <cellStyle name="Normal 3 4 6 4 5 4" xfId="34439" xr:uid="{00000000-0005-0000-0000-000039A10000}"/>
    <cellStyle name="Normal 3 4 6 4 6" xfId="11007" xr:uid="{00000000-0005-0000-0000-00003AA10000}"/>
    <cellStyle name="Normal 3 4 6 4 6 2" xfId="23610" xr:uid="{00000000-0005-0000-0000-00003BA10000}"/>
    <cellStyle name="Normal 3 4 6 4 6 2 2" xfId="58826" xr:uid="{00000000-0005-0000-0000-00003CA10000}"/>
    <cellStyle name="Normal 3 4 6 4 6 3" xfId="46229" xr:uid="{00000000-0005-0000-0000-00003DA10000}"/>
    <cellStyle name="Normal 3 4 6 4 6 4" xfId="36215" xr:uid="{00000000-0005-0000-0000-00003EA10000}"/>
    <cellStyle name="Normal 3 4 6 4 7" xfId="15374" xr:uid="{00000000-0005-0000-0000-00003FA10000}"/>
    <cellStyle name="Normal 3 4 6 4 7 2" xfId="50590" xr:uid="{00000000-0005-0000-0000-000040A10000}"/>
    <cellStyle name="Normal 3 4 6 4 7 3" xfId="27979" xr:uid="{00000000-0005-0000-0000-000041A10000}"/>
    <cellStyle name="Normal 3 4 6 4 8" xfId="13596" xr:uid="{00000000-0005-0000-0000-000042A10000}"/>
    <cellStyle name="Normal 3 4 6 4 8 2" xfId="48814" xr:uid="{00000000-0005-0000-0000-000043A10000}"/>
    <cellStyle name="Normal 3 4 6 4 9" xfId="37993" xr:uid="{00000000-0005-0000-0000-000044A10000}"/>
    <cellStyle name="Normal 3 4 6 5" xfId="3842" xr:uid="{00000000-0005-0000-0000-000045A10000}"/>
    <cellStyle name="Normal 3 4 6 5 2" xfId="8565" xr:uid="{00000000-0005-0000-0000-000046A10000}"/>
    <cellStyle name="Normal 3 4 6 5 2 2" xfId="21190" xr:uid="{00000000-0005-0000-0000-000047A10000}"/>
    <cellStyle name="Normal 3 4 6 5 2 2 2" xfId="56406" xr:uid="{00000000-0005-0000-0000-000048A10000}"/>
    <cellStyle name="Normal 3 4 6 5 2 3" xfId="43809" xr:uid="{00000000-0005-0000-0000-000049A10000}"/>
    <cellStyle name="Normal 3 4 6 5 2 4" xfId="33795" xr:uid="{00000000-0005-0000-0000-00004AA10000}"/>
    <cellStyle name="Normal 3 4 6 5 3" xfId="10346" xr:uid="{00000000-0005-0000-0000-00004BA10000}"/>
    <cellStyle name="Normal 3 4 6 5 3 2" xfId="22966" xr:uid="{00000000-0005-0000-0000-00004CA10000}"/>
    <cellStyle name="Normal 3 4 6 5 3 2 2" xfId="58182" xr:uid="{00000000-0005-0000-0000-00004DA10000}"/>
    <cellStyle name="Normal 3 4 6 5 3 3" xfId="45585" xr:uid="{00000000-0005-0000-0000-00004EA10000}"/>
    <cellStyle name="Normal 3 4 6 5 3 4" xfId="35571" xr:uid="{00000000-0005-0000-0000-00004FA10000}"/>
    <cellStyle name="Normal 3 4 6 5 4" xfId="12141" xr:uid="{00000000-0005-0000-0000-000050A10000}"/>
    <cellStyle name="Normal 3 4 6 5 4 2" xfId="24742" xr:uid="{00000000-0005-0000-0000-000051A10000}"/>
    <cellStyle name="Normal 3 4 6 5 4 2 2" xfId="59958" xr:uid="{00000000-0005-0000-0000-000052A10000}"/>
    <cellStyle name="Normal 3 4 6 5 4 3" xfId="47361" xr:uid="{00000000-0005-0000-0000-000053A10000}"/>
    <cellStyle name="Normal 3 4 6 5 4 4" xfId="37347" xr:uid="{00000000-0005-0000-0000-000054A10000}"/>
    <cellStyle name="Normal 3 4 6 5 5" xfId="16506" xr:uid="{00000000-0005-0000-0000-000055A10000}"/>
    <cellStyle name="Normal 3 4 6 5 5 2" xfId="51722" xr:uid="{00000000-0005-0000-0000-000056A10000}"/>
    <cellStyle name="Normal 3 4 6 5 5 3" xfId="29111" xr:uid="{00000000-0005-0000-0000-000057A10000}"/>
    <cellStyle name="Normal 3 4 6 5 6" xfId="14728" xr:uid="{00000000-0005-0000-0000-000058A10000}"/>
    <cellStyle name="Normal 3 4 6 5 6 2" xfId="49946" xr:uid="{00000000-0005-0000-0000-000059A10000}"/>
    <cellStyle name="Normal 3 4 6 5 7" xfId="39125" xr:uid="{00000000-0005-0000-0000-00005AA10000}"/>
    <cellStyle name="Normal 3 4 6 5 8" xfId="27335" xr:uid="{00000000-0005-0000-0000-00005BA10000}"/>
    <cellStyle name="Normal 3 4 6 6" xfId="4182" xr:uid="{00000000-0005-0000-0000-00005CA10000}"/>
    <cellStyle name="Normal 3 4 6 6 2" xfId="16828" xr:uid="{00000000-0005-0000-0000-00005DA10000}"/>
    <cellStyle name="Normal 3 4 6 6 2 2" xfId="52044" xr:uid="{00000000-0005-0000-0000-00005EA10000}"/>
    <cellStyle name="Normal 3 4 6 6 2 3" xfId="29433" xr:uid="{00000000-0005-0000-0000-00005FA10000}"/>
    <cellStyle name="Normal 3 4 6 6 3" xfId="13274" xr:uid="{00000000-0005-0000-0000-000060A10000}"/>
    <cellStyle name="Normal 3 4 6 6 3 2" xfId="48492" xr:uid="{00000000-0005-0000-0000-000061A10000}"/>
    <cellStyle name="Normal 3 4 6 6 4" xfId="39447" xr:uid="{00000000-0005-0000-0000-000062A10000}"/>
    <cellStyle name="Normal 3 4 6 6 5" xfId="25881" xr:uid="{00000000-0005-0000-0000-000063A10000}"/>
    <cellStyle name="Normal 3 4 6 7" xfId="5652" xr:uid="{00000000-0005-0000-0000-000064A10000}"/>
    <cellStyle name="Normal 3 4 6 7 2" xfId="18282" xr:uid="{00000000-0005-0000-0000-000065A10000}"/>
    <cellStyle name="Normal 3 4 6 7 2 2" xfId="53498" xr:uid="{00000000-0005-0000-0000-000066A10000}"/>
    <cellStyle name="Normal 3 4 6 7 3" xfId="40901" xr:uid="{00000000-0005-0000-0000-000067A10000}"/>
    <cellStyle name="Normal 3 4 6 7 4" xfId="30887" xr:uid="{00000000-0005-0000-0000-000068A10000}"/>
    <cellStyle name="Normal 3 4 6 8" xfId="7111" xr:uid="{00000000-0005-0000-0000-000069A10000}"/>
    <cellStyle name="Normal 3 4 6 8 2" xfId="19736" xr:uid="{00000000-0005-0000-0000-00006AA10000}"/>
    <cellStyle name="Normal 3 4 6 8 2 2" xfId="54952" xr:uid="{00000000-0005-0000-0000-00006BA10000}"/>
    <cellStyle name="Normal 3 4 6 8 3" xfId="42355" xr:uid="{00000000-0005-0000-0000-00006CA10000}"/>
    <cellStyle name="Normal 3 4 6 8 4" xfId="32341" xr:uid="{00000000-0005-0000-0000-00006DA10000}"/>
    <cellStyle name="Normal 3 4 6 9" xfId="8892" xr:uid="{00000000-0005-0000-0000-00006EA10000}"/>
    <cellStyle name="Normal 3 4 6 9 2" xfId="21512" xr:uid="{00000000-0005-0000-0000-00006FA10000}"/>
    <cellStyle name="Normal 3 4 6 9 2 2" xfId="56728" xr:uid="{00000000-0005-0000-0000-000070A10000}"/>
    <cellStyle name="Normal 3 4 6 9 3" xfId="44131" xr:uid="{00000000-0005-0000-0000-000071A10000}"/>
    <cellStyle name="Normal 3 4 6 9 4" xfId="34117" xr:uid="{00000000-0005-0000-0000-000072A10000}"/>
    <cellStyle name="Normal 3 4 7" xfId="3006" xr:uid="{00000000-0005-0000-0000-000073A10000}"/>
    <cellStyle name="Normal 3 4 7 10" xfId="25380" xr:uid="{00000000-0005-0000-0000-000074A10000}"/>
    <cellStyle name="Normal 3 4 7 11" xfId="60915" xr:uid="{00000000-0005-0000-0000-000075A10000}"/>
    <cellStyle name="Normal 3 4 7 2" xfId="4812" xr:uid="{00000000-0005-0000-0000-000076A10000}"/>
    <cellStyle name="Normal 3 4 7 2 2" xfId="17458" xr:uid="{00000000-0005-0000-0000-000077A10000}"/>
    <cellStyle name="Normal 3 4 7 2 2 2" xfId="52674" xr:uid="{00000000-0005-0000-0000-000078A10000}"/>
    <cellStyle name="Normal 3 4 7 2 2 3" xfId="30063" xr:uid="{00000000-0005-0000-0000-000079A10000}"/>
    <cellStyle name="Normal 3 4 7 2 3" xfId="13904" xr:uid="{00000000-0005-0000-0000-00007AA10000}"/>
    <cellStyle name="Normal 3 4 7 2 3 2" xfId="49122" xr:uid="{00000000-0005-0000-0000-00007BA10000}"/>
    <cellStyle name="Normal 3 4 7 2 4" xfId="40077" xr:uid="{00000000-0005-0000-0000-00007CA10000}"/>
    <cellStyle name="Normal 3 4 7 2 5" xfId="26511" xr:uid="{00000000-0005-0000-0000-00007DA10000}"/>
    <cellStyle name="Normal 3 4 7 3" xfId="6282" xr:uid="{00000000-0005-0000-0000-00007EA10000}"/>
    <cellStyle name="Normal 3 4 7 3 2" xfId="18912" xr:uid="{00000000-0005-0000-0000-00007FA10000}"/>
    <cellStyle name="Normal 3 4 7 3 2 2" xfId="54128" xr:uid="{00000000-0005-0000-0000-000080A10000}"/>
    <cellStyle name="Normal 3 4 7 3 3" xfId="41531" xr:uid="{00000000-0005-0000-0000-000081A10000}"/>
    <cellStyle name="Normal 3 4 7 3 4" xfId="31517" xr:uid="{00000000-0005-0000-0000-000082A10000}"/>
    <cellStyle name="Normal 3 4 7 4" xfId="7741" xr:uid="{00000000-0005-0000-0000-000083A10000}"/>
    <cellStyle name="Normal 3 4 7 4 2" xfId="20366" xr:uid="{00000000-0005-0000-0000-000084A10000}"/>
    <cellStyle name="Normal 3 4 7 4 2 2" xfId="55582" xr:uid="{00000000-0005-0000-0000-000085A10000}"/>
    <cellStyle name="Normal 3 4 7 4 3" xfId="42985" xr:uid="{00000000-0005-0000-0000-000086A10000}"/>
    <cellStyle name="Normal 3 4 7 4 4" xfId="32971" xr:uid="{00000000-0005-0000-0000-000087A10000}"/>
    <cellStyle name="Normal 3 4 7 5" xfId="9522" xr:uid="{00000000-0005-0000-0000-000088A10000}"/>
    <cellStyle name="Normal 3 4 7 5 2" xfId="22142" xr:uid="{00000000-0005-0000-0000-000089A10000}"/>
    <cellStyle name="Normal 3 4 7 5 2 2" xfId="57358" xr:uid="{00000000-0005-0000-0000-00008AA10000}"/>
    <cellStyle name="Normal 3 4 7 5 3" xfId="44761" xr:uid="{00000000-0005-0000-0000-00008BA10000}"/>
    <cellStyle name="Normal 3 4 7 5 4" xfId="34747" xr:uid="{00000000-0005-0000-0000-00008CA10000}"/>
    <cellStyle name="Normal 3 4 7 6" xfId="11315" xr:uid="{00000000-0005-0000-0000-00008DA10000}"/>
    <cellStyle name="Normal 3 4 7 6 2" xfId="23918" xr:uid="{00000000-0005-0000-0000-00008EA10000}"/>
    <cellStyle name="Normal 3 4 7 6 2 2" xfId="59134" xr:uid="{00000000-0005-0000-0000-00008FA10000}"/>
    <cellStyle name="Normal 3 4 7 6 3" xfId="46537" xr:uid="{00000000-0005-0000-0000-000090A10000}"/>
    <cellStyle name="Normal 3 4 7 6 4" xfId="36523" xr:uid="{00000000-0005-0000-0000-000091A10000}"/>
    <cellStyle name="Normal 3 4 7 7" xfId="15682" xr:uid="{00000000-0005-0000-0000-000092A10000}"/>
    <cellStyle name="Normal 3 4 7 7 2" xfId="50898" xr:uid="{00000000-0005-0000-0000-000093A10000}"/>
    <cellStyle name="Normal 3 4 7 7 3" xfId="28287" xr:uid="{00000000-0005-0000-0000-000094A10000}"/>
    <cellStyle name="Normal 3 4 7 8" xfId="12773" xr:uid="{00000000-0005-0000-0000-000095A10000}"/>
    <cellStyle name="Normal 3 4 7 8 2" xfId="47991" xr:uid="{00000000-0005-0000-0000-000096A10000}"/>
    <cellStyle name="Normal 3 4 7 9" xfId="38301" xr:uid="{00000000-0005-0000-0000-000097A10000}"/>
    <cellStyle name="Normal 3 4 8" xfId="3102" xr:uid="{00000000-0005-0000-0000-000098A10000}"/>
    <cellStyle name="Normal 3 4 8 10" xfId="25473" xr:uid="{00000000-0005-0000-0000-000099A10000}"/>
    <cellStyle name="Normal 3 4 8 11" xfId="61008" xr:uid="{00000000-0005-0000-0000-00009AA10000}"/>
    <cellStyle name="Normal 3 4 8 2" xfId="4905" xr:uid="{00000000-0005-0000-0000-00009BA10000}"/>
    <cellStyle name="Normal 3 4 8 2 2" xfId="17551" xr:uid="{00000000-0005-0000-0000-00009CA10000}"/>
    <cellStyle name="Normal 3 4 8 2 2 2" xfId="52767" xr:uid="{00000000-0005-0000-0000-00009DA10000}"/>
    <cellStyle name="Normal 3 4 8 2 2 3" xfId="30156" xr:uid="{00000000-0005-0000-0000-00009EA10000}"/>
    <cellStyle name="Normal 3 4 8 2 3" xfId="13997" xr:uid="{00000000-0005-0000-0000-00009FA10000}"/>
    <cellStyle name="Normal 3 4 8 2 3 2" xfId="49215" xr:uid="{00000000-0005-0000-0000-0000A0A10000}"/>
    <cellStyle name="Normal 3 4 8 2 4" xfId="40170" xr:uid="{00000000-0005-0000-0000-0000A1A10000}"/>
    <cellStyle name="Normal 3 4 8 2 5" xfId="26604" xr:uid="{00000000-0005-0000-0000-0000A2A10000}"/>
    <cellStyle name="Normal 3 4 8 3" xfId="6375" xr:uid="{00000000-0005-0000-0000-0000A3A10000}"/>
    <cellStyle name="Normal 3 4 8 3 2" xfId="19005" xr:uid="{00000000-0005-0000-0000-0000A4A10000}"/>
    <cellStyle name="Normal 3 4 8 3 2 2" xfId="54221" xr:uid="{00000000-0005-0000-0000-0000A5A10000}"/>
    <cellStyle name="Normal 3 4 8 3 3" xfId="41624" xr:uid="{00000000-0005-0000-0000-0000A6A10000}"/>
    <cellStyle name="Normal 3 4 8 3 4" xfId="31610" xr:uid="{00000000-0005-0000-0000-0000A7A10000}"/>
    <cellStyle name="Normal 3 4 8 4" xfId="7834" xr:uid="{00000000-0005-0000-0000-0000A8A10000}"/>
    <cellStyle name="Normal 3 4 8 4 2" xfId="20459" xr:uid="{00000000-0005-0000-0000-0000A9A10000}"/>
    <cellStyle name="Normal 3 4 8 4 2 2" xfId="55675" xr:uid="{00000000-0005-0000-0000-0000AAA10000}"/>
    <cellStyle name="Normal 3 4 8 4 3" xfId="43078" xr:uid="{00000000-0005-0000-0000-0000ABA10000}"/>
    <cellStyle name="Normal 3 4 8 4 4" xfId="33064" xr:uid="{00000000-0005-0000-0000-0000ACA10000}"/>
    <cellStyle name="Normal 3 4 8 5" xfId="9615" xr:uid="{00000000-0005-0000-0000-0000ADA10000}"/>
    <cellStyle name="Normal 3 4 8 5 2" xfId="22235" xr:uid="{00000000-0005-0000-0000-0000AEA10000}"/>
    <cellStyle name="Normal 3 4 8 5 2 2" xfId="57451" xr:uid="{00000000-0005-0000-0000-0000AFA10000}"/>
    <cellStyle name="Normal 3 4 8 5 3" xfId="44854" xr:uid="{00000000-0005-0000-0000-0000B0A10000}"/>
    <cellStyle name="Normal 3 4 8 5 4" xfId="34840" xr:uid="{00000000-0005-0000-0000-0000B1A10000}"/>
    <cellStyle name="Normal 3 4 8 6" xfId="11408" xr:uid="{00000000-0005-0000-0000-0000B2A10000}"/>
    <cellStyle name="Normal 3 4 8 6 2" xfId="24011" xr:uid="{00000000-0005-0000-0000-0000B3A10000}"/>
    <cellStyle name="Normal 3 4 8 6 2 2" xfId="59227" xr:uid="{00000000-0005-0000-0000-0000B4A10000}"/>
    <cellStyle name="Normal 3 4 8 6 3" xfId="46630" xr:uid="{00000000-0005-0000-0000-0000B5A10000}"/>
    <cellStyle name="Normal 3 4 8 6 4" xfId="36616" xr:uid="{00000000-0005-0000-0000-0000B6A10000}"/>
    <cellStyle name="Normal 3 4 8 7" xfId="15775" xr:uid="{00000000-0005-0000-0000-0000B7A10000}"/>
    <cellStyle name="Normal 3 4 8 7 2" xfId="50991" xr:uid="{00000000-0005-0000-0000-0000B8A10000}"/>
    <cellStyle name="Normal 3 4 8 7 3" xfId="28380" xr:uid="{00000000-0005-0000-0000-0000B9A10000}"/>
    <cellStyle name="Normal 3 4 8 8" xfId="12866" xr:uid="{00000000-0005-0000-0000-0000BAA10000}"/>
    <cellStyle name="Normal 3 4 8 8 2" xfId="48084" xr:uid="{00000000-0005-0000-0000-0000BBA10000}"/>
    <cellStyle name="Normal 3 4 8 9" xfId="38394" xr:uid="{00000000-0005-0000-0000-0000BCA10000}"/>
    <cellStyle name="Normal 3 4 9" xfId="3097" xr:uid="{00000000-0005-0000-0000-0000BDA10000}"/>
    <cellStyle name="Normal 3 4 9 10" xfId="25468" xr:uid="{00000000-0005-0000-0000-0000BEA10000}"/>
    <cellStyle name="Normal 3 4 9 11" xfId="61003" xr:uid="{00000000-0005-0000-0000-0000BFA10000}"/>
    <cellStyle name="Normal 3 4 9 2" xfId="4900" xr:uid="{00000000-0005-0000-0000-0000C0A10000}"/>
    <cellStyle name="Normal 3 4 9 2 2" xfId="17546" xr:uid="{00000000-0005-0000-0000-0000C1A10000}"/>
    <cellStyle name="Normal 3 4 9 2 2 2" xfId="52762" xr:uid="{00000000-0005-0000-0000-0000C2A10000}"/>
    <cellStyle name="Normal 3 4 9 2 2 3" xfId="30151" xr:uid="{00000000-0005-0000-0000-0000C3A10000}"/>
    <cellStyle name="Normal 3 4 9 2 3" xfId="13992" xr:uid="{00000000-0005-0000-0000-0000C4A10000}"/>
    <cellStyle name="Normal 3 4 9 2 3 2" xfId="49210" xr:uid="{00000000-0005-0000-0000-0000C5A10000}"/>
    <cellStyle name="Normal 3 4 9 2 4" xfId="40165" xr:uid="{00000000-0005-0000-0000-0000C6A10000}"/>
    <cellStyle name="Normal 3 4 9 2 5" xfId="26599" xr:uid="{00000000-0005-0000-0000-0000C7A10000}"/>
    <cellStyle name="Normal 3 4 9 3" xfId="6370" xr:uid="{00000000-0005-0000-0000-0000C8A10000}"/>
    <cellStyle name="Normal 3 4 9 3 2" xfId="19000" xr:uid="{00000000-0005-0000-0000-0000C9A10000}"/>
    <cellStyle name="Normal 3 4 9 3 2 2" xfId="54216" xr:uid="{00000000-0005-0000-0000-0000CAA10000}"/>
    <cellStyle name="Normal 3 4 9 3 3" xfId="41619" xr:uid="{00000000-0005-0000-0000-0000CBA10000}"/>
    <cellStyle name="Normal 3 4 9 3 4" xfId="31605" xr:uid="{00000000-0005-0000-0000-0000CCA10000}"/>
    <cellStyle name="Normal 3 4 9 4" xfId="7829" xr:uid="{00000000-0005-0000-0000-0000CDA10000}"/>
    <cellStyle name="Normal 3 4 9 4 2" xfId="20454" xr:uid="{00000000-0005-0000-0000-0000CEA10000}"/>
    <cellStyle name="Normal 3 4 9 4 2 2" xfId="55670" xr:uid="{00000000-0005-0000-0000-0000CFA10000}"/>
    <cellStyle name="Normal 3 4 9 4 3" xfId="43073" xr:uid="{00000000-0005-0000-0000-0000D0A10000}"/>
    <cellStyle name="Normal 3 4 9 4 4" xfId="33059" xr:uid="{00000000-0005-0000-0000-0000D1A10000}"/>
    <cellStyle name="Normal 3 4 9 5" xfId="9610" xr:uid="{00000000-0005-0000-0000-0000D2A10000}"/>
    <cellStyle name="Normal 3 4 9 5 2" xfId="22230" xr:uid="{00000000-0005-0000-0000-0000D3A10000}"/>
    <cellStyle name="Normal 3 4 9 5 2 2" xfId="57446" xr:uid="{00000000-0005-0000-0000-0000D4A10000}"/>
    <cellStyle name="Normal 3 4 9 5 3" xfId="44849" xr:uid="{00000000-0005-0000-0000-0000D5A10000}"/>
    <cellStyle name="Normal 3 4 9 5 4" xfId="34835" xr:uid="{00000000-0005-0000-0000-0000D6A10000}"/>
    <cellStyle name="Normal 3 4 9 6" xfId="11403" xr:uid="{00000000-0005-0000-0000-0000D7A10000}"/>
    <cellStyle name="Normal 3 4 9 6 2" xfId="24006" xr:uid="{00000000-0005-0000-0000-0000D8A10000}"/>
    <cellStyle name="Normal 3 4 9 6 2 2" xfId="59222" xr:uid="{00000000-0005-0000-0000-0000D9A10000}"/>
    <cellStyle name="Normal 3 4 9 6 3" xfId="46625" xr:uid="{00000000-0005-0000-0000-0000DAA10000}"/>
    <cellStyle name="Normal 3 4 9 6 4" xfId="36611" xr:uid="{00000000-0005-0000-0000-0000DBA10000}"/>
    <cellStyle name="Normal 3 4 9 7" xfId="15770" xr:uid="{00000000-0005-0000-0000-0000DCA10000}"/>
    <cellStyle name="Normal 3 4 9 7 2" xfId="50986" xr:uid="{00000000-0005-0000-0000-0000DDA10000}"/>
    <cellStyle name="Normal 3 4 9 7 3" xfId="28375" xr:uid="{00000000-0005-0000-0000-0000DEA10000}"/>
    <cellStyle name="Normal 3 4 9 8" xfId="12861" xr:uid="{00000000-0005-0000-0000-0000DFA10000}"/>
    <cellStyle name="Normal 3 4 9 8 2" xfId="48079" xr:uid="{00000000-0005-0000-0000-0000E0A10000}"/>
    <cellStyle name="Normal 3 4 9 9" xfId="38389" xr:uid="{00000000-0005-0000-0000-0000E1A10000}"/>
    <cellStyle name="Normal 3 4_District Target Attainment" xfId="1319" xr:uid="{00000000-0005-0000-0000-0000E2A10000}"/>
    <cellStyle name="Normal 3 5" xfId="1320" xr:uid="{00000000-0005-0000-0000-0000E3A10000}"/>
    <cellStyle name="Normal 3 5 2" xfId="1321" xr:uid="{00000000-0005-0000-0000-0000E4A10000}"/>
    <cellStyle name="Normal 3 5_District Target Attainment" xfId="1322" xr:uid="{00000000-0005-0000-0000-0000E5A10000}"/>
    <cellStyle name="Normal 3_Sheet1" xfId="1323" xr:uid="{00000000-0005-0000-0000-0000E6A10000}"/>
    <cellStyle name="Normal 30" xfId="1324" xr:uid="{00000000-0005-0000-0000-0000E7A10000}"/>
    <cellStyle name="Normal 30 10" xfId="10672" xr:uid="{00000000-0005-0000-0000-0000E8A10000}"/>
    <cellStyle name="Normal 30 10 2" xfId="23283" xr:uid="{00000000-0005-0000-0000-0000E9A10000}"/>
    <cellStyle name="Normal 30 10 2 2" xfId="58499" xr:uid="{00000000-0005-0000-0000-0000EAA10000}"/>
    <cellStyle name="Normal 30 10 3" xfId="45902" xr:uid="{00000000-0005-0000-0000-0000EBA10000}"/>
    <cellStyle name="Normal 30 10 4" xfId="35888" xr:uid="{00000000-0005-0000-0000-0000ECA10000}"/>
    <cellStyle name="Normal 30 11" xfId="15140" xr:uid="{00000000-0005-0000-0000-0000EDA10000}"/>
    <cellStyle name="Normal 30 11 2" xfId="50356" xr:uid="{00000000-0005-0000-0000-0000EEA10000}"/>
    <cellStyle name="Normal 30 11 3" xfId="27745" xr:uid="{00000000-0005-0000-0000-0000EFA10000}"/>
    <cellStyle name="Normal 30 12" xfId="12553" xr:uid="{00000000-0005-0000-0000-0000F0A10000}"/>
    <cellStyle name="Normal 30 12 2" xfId="47771" xr:uid="{00000000-0005-0000-0000-0000F1A10000}"/>
    <cellStyle name="Normal 30 13" xfId="37759" xr:uid="{00000000-0005-0000-0000-0000F2A10000}"/>
    <cellStyle name="Normal 30 14" xfId="25160" xr:uid="{00000000-0005-0000-0000-0000F3A10000}"/>
    <cellStyle name="Normal 30 15" xfId="60373" xr:uid="{00000000-0005-0000-0000-0000F4A10000}"/>
    <cellStyle name="Normal 30 2" xfId="3276" xr:uid="{00000000-0005-0000-0000-0000F5A10000}"/>
    <cellStyle name="Normal 30 2 10" xfId="25644" xr:uid="{00000000-0005-0000-0000-0000F6A10000}"/>
    <cellStyle name="Normal 30 2 11" xfId="61179" xr:uid="{00000000-0005-0000-0000-0000F7A10000}"/>
    <cellStyle name="Normal 30 2 2" xfId="5076" xr:uid="{00000000-0005-0000-0000-0000F8A10000}"/>
    <cellStyle name="Normal 30 2 2 2" xfId="17722" xr:uid="{00000000-0005-0000-0000-0000F9A10000}"/>
    <cellStyle name="Normal 30 2 2 2 2" xfId="52938" xr:uid="{00000000-0005-0000-0000-0000FAA10000}"/>
    <cellStyle name="Normal 30 2 2 2 3" xfId="30327" xr:uid="{00000000-0005-0000-0000-0000FBA10000}"/>
    <cellStyle name="Normal 30 2 2 3" xfId="14168" xr:uid="{00000000-0005-0000-0000-0000FCA10000}"/>
    <cellStyle name="Normal 30 2 2 3 2" xfId="49386" xr:uid="{00000000-0005-0000-0000-0000FDA10000}"/>
    <cellStyle name="Normal 30 2 2 4" xfId="40341" xr:uid="{00000000-0005-0000-0000-0000FEA10000}"/>
    <cellStyle name="Normal 30 2 2 5" xfId="26775" xr:uid="{00000000-0005-0000-0000-0000FFA10000}"/>
    <cellStyle name="Normal 30 2 3" xfId="6546" xr:uid="{00000000-0005-0000-0000-000000A20000}"/>
    <cellStyle name="Normal 30 2 3 2" xfId="19176" xr:uid="{00000000-0005-0000-0000-000001A20000}"/>
    <cellStyle name="Normal 30 2 3 2 2" xfId="54392" xr:uid="{00000000-0005-0000-0000-000002A20000}"/>
    <cellStyle name="Normal 30 2 3 3" xfId="41795" xr:uid="{00000000-0005-0000-0000-000003A20000}"/>
    <cellStyle name="Normal 30 2 3 4" xfId="31781" xr:uid="{00000000-0005-0000-0000-000004A20000}"/>
    <cellStyle name="Normal 30 2 4" xfId="8005" xr:uid="{00000000-0005-0000-0000-000005A20000}"/>
    <cellStyle name="Normal 30 2 4 2" xfId="20630" xr:uid="{00000000-0005-0000-0000-000006A20000}"/>
    <cellStyle name="Normal 30 2 4 2 2" xfId="55846" xr:uid="{00000000-0005-0000-0000-000007A20000}"/>
    <cellStyle name="Normal 30 2 4 3" xfId="43249" xr:uid="{00000000-0005-0000-0000-000008A20000}"/>
    <cellStyle name="Normal 30 2 4 4" xfId="33235" xr:uid="{00000000-0005-0000-0000-000009A20000}"/>
    <cellStyle name="Normal 30 2 5" xfId="9786" xr:uid="{00000000-0005-0000-0000-00000AA20000}"/>
    <cellStyle name="Normal 30 2 5 2" xfId="22406" xr:uid="{00000000-0005-0000-0000-00000BA20000}"/>
    <cellStyle name="Normal 30 2 5 2 2" xfId="57622" xr:uid="{00000000-0005-0000-0000-00000CA20000}"/>
    <cellStyle name="Normal 30 2 5 3" xfId="45025" xr:uid="{00000000-0005-0000-0000-00000DA20000}"/>
    <cellStyle name="Normal 30 2 5 4" xfId="35011" xr:uid="{00000000-0005-0000-0000-00000EA20000}"/>
    <cellStyle name="Normal 30 2 6" xfId="11579" xr:uid="{00000000-0005-0000-0000-00000FA20000}"/>
    <cellStyle name="Normal 30 2 6 2" xfId="24182" xr:uid="{00000000-0005-0000-0000-000010A20000}"/>
    <cellStyle name="Normal 30 2 6 2 2" xfId="59398" xr:uid="{00000000-0005-0000-0000-000011A20000}"/>
    <cellStyle name="Normal 30 2 6 3" xfId="46801" xr:uid="{00000000-0005-0000-0000-000012A20000}"/>
    <cellStyle name="Normal 30 2 6 4" xfId="36787" xr:uid="{00000000-0005-0000-0000-000013A20000}"/>
    <cellStyle name="Normal 30 2 7" xfId="15946" xr:uid="{00000000-0005-0000-0000-000014A20000}"/>
    <cellStyle name="Normal 30 2 7 2" xfId="51162" xr:uid="{00000000-0005-0000-0000-000015A20000}"/>
    <cellStyle name="Normal 30 2 7 3" xfId="28551" xr:uid="{00000000-0005-0000-0000-000016A20000}"/>
    <cellStyle name="Normal 30 2 8" xfId="13037" xr:uid="{00000000-0005-0000-0000-000017A20000}"/>
    <cellStyle name="Normal 30 2 8 2" xfId="48255" xr:uid="{00000000-0005-0000-0000-000018A20000}"/>
    <cellStyle name="Normal 30 2 9" xfId="38565" xr:uid="{00000000-0005-0000-0000-000019A20000}"/>
    <cellStyle name="Normal 30 3" xfId="3605" xr:uid="{00000000-0005-0000-0000-00001AA20000}"/>
    <cellStyle name="Normal 30 3 10" xfId="27100" xr:uid="{00000000-0005-0000-0000-00001BA20000}"/>
    <cellStyle name="Normal 30 3 11" xfId="61504" xr:uid="{00000000-0005-0000-0000-00001CA20000}"/>
    <cellStyle name="Normal 30 3 2" xfId="5401" xr:uid="{00000000-0005-0000-0000-00001DA20000}"/>
    <cellStyle name="Normal 30 3 2 2" xfId="18047" xr:uid="{00000000-0005-0000-0000-00001EA20000}"/>
    <cellStyle name="Normal 30 3 2 2 2" xfId="53263" xr:uid="{00000000-0005-0000-0000-00001FA20000}"/>
    <cellStyle name="Normal 30 3 2 3" xfId="40666" xr:uid="{00000000-0005-0000-0000-000020A20000}"/>
    <cellStyle name="Normal 30 3 2 4" xfId="30652" xr:uid="{00000000-0005-0000-0000-000021A20000}"/>
    <cellStyle name="Normal 30 3 3" xfId="6871" xr:uid="{00000000-0005-0000-0000-000022A20000}"/>
    <cellStyle name="Normal 30 3 3 2" xfId="19501" xr:uid="{00000000-0005-0000-0000-000023A20000}"/>
    <cellStyle name="Normal 30 3 3 2 2" xfId="54717" xr:uid="{00000000-0005-0000-0000-000024A20000}"/>
    <cellStyle name="Normal 30 3 3 3" xfId="42120" xr:uid="{00000000-0005-0000-0000-000025A20000}"/>
    <cellStyle name="Normal 30 3 3 4" xfId="32106" xr:uid="{00000000-0005-0000-0000-000026A20000}"/>
    <cellStyle name="Normal 30 3 4" xfId="8330" xr:uid="{00000000-0005-0000-0000-000027A20000}"/>
    <cellStyle name="Normal 30 3 4 2" xfId="20955" xr:uid="{00000000-0005-0000-0000-000028A20000}"/>
    <cellStyle name="Normal 30 3 4 2 2" xfId="56171" xr:uid="{00000000-0005-0000-0000-000029A20000}"/>
    <cellStyle name="Normal 30 3 4 3" xfId="43574" xr:uid="{00000000-0005-0000-0000-00002AA20000}"/>
    <cellStyle name="Normal 30 3 4 4" xfId="33560" xr:uid="{00000000-0005-0000-0000-00002BA20000}"/>
    <cellStyle name="Normal 30 3 5" xfId="10111" xr:uid="{00000000-0005-0000-0000-00002CA20000}"/>
    <cellStyle name="Normal 30 3 5 2" xfId="22731" xr:uid="{00000000-0005-0000-0000-00002DA20000}"/>
    <cellStyle name="Normal 30 3 5 2 2" xfId="57947" xr:uid="{00000000-0005-0000-0000-00002EA20000}"/>
    <cellStyle name="Normal 30 3 5 3" xfId="45350" xr:uid="{00000000-0005-0000-0000-00002FA20000}"/>
    <cellStyle name="Normal 30 3 5 4" xfId="35336" xr:uid="{00000000-0005-0000-0000-000030A20000}"/>
    <cellStyle name="Normal 30 3 6" xfId="11904" xr:uid="{00000000-0005-0000-0000-000031A20000}"/>
    <cellStyle name="Normal 30 3 6 2" xfId="24507" xr:uid="{00000000-0005-0000-0000-000032A20000}"/>
    <cellStyle name="Normal 30 3 6 2 2" xfId="59723" xr:uid="{00000000-0005-0000-0000-000033A20000}"/>
    <cellStyle name="Normal 30 3 6 3" xfId="47126" xr:uid="{00000000-0005-0000-0000-000034A20000}"/>
    <cellStyle name="Normal 30 3 6 4" xfId="37112" xr:uid="{00000000-0005-0000-0000-000035A20000}"/>
    <cellStyle name="Normal 30 3 7" xfId="16271" xr:uid="{00000000-0005-0000-0000-000036A20000}"/>
    <cellStyle name="Normal 30 3 7 2" xfId="51487" xr:uid="{00000000-0005-0000-0000-000037A20000}"/>
    <cellStyle name="Normal 30 3 7 3" xfId="28876" xr:uid="{00000000-0005-0000-0000-000038A20000}"/>
    <cellStyle name="Normal 30 3 8" xfId="14493" xr:uid="{00000000-0005-0000-0000-000039A20000}"/>
    <cellStyle name="Normal 30 3 8 2" xfId="49711" xr:uid="{00000000-0005-0000-0000-00003AA20000}"/>
    <cellStyle name="Normal 30 3 9" xfId="38890" xr:uid="{00000000-0005-0000-0000-00003BA20000}"/>
    <cellStyle name="Normal 30 4" xfId="2767" xr:uid="{00000000-0005-0000-0000-00003CA20000}"/>
    <cellStyle name="Normal 30 4 10" xfId="26291" xr:uid="{00000000-0005-0000-0000-00003DA20000}"/>
    <cellStyle name="Normal 30 4 11" xfId="60695" xr:uid="{00000000-0005-0000-0000-00003EA20000}"/>
    <cellStyle name="Normal 30 4 2" xfId="4592" xr:uid="{00000000-0005-0000-0000-00003FA20000}"/>
    <cellStyle name="Normal 30 4 2 2" xfId="17238" xr:uid="{00000000-0005-0000-0000-000040A20000}"/>
    <cellStyle name="Normal 30 4 2 2 2" xfId="52454" xr:uid="{00000000-0005-0000-0000-000041A20000}"/>
    <cellStyle name="Normal 30 4 2 3" xfId="39857" xr:uid="{00000000-0005-0000-0000-000042A20000}"/>
    <cellStyle name="Normal 30 4 2 4" xfId="29843" xr:uid="{00000000-0005-0000-0000-000043A20000}"/>
    <cellStyle name="Normal 30 4 3" xfId="6062" xr:uid="{00000000-0005-0000-0000-000044A20000}"/>
    <cellStyle name="Normal 30 4 3 2" xfId="18692" xr:uid="{00000000-0005-0000-0000-000045A20000}"/>
    <cellStyle name="Normal 30 4 3 2 2" xfId="53908" xr:uid="{00000000-0005-0000-0000-000046A20000}"/>
    <cellStyle name="Normal 30 4 3 3" xfId="41311" xr:uid="{00000000-0005-0000-0000-000047A20000}"/>
    <cellStyle name="Normal 30 4 3 4" xfId="31297" xr:uid="{00000000-0005-0000-0000-000048A20000}"/>
    <cellStyle name="Normal 30 4 4" xfId="7521" xr:uid="{00000000-0005-0000-0000-000049A20000}"/>
    <cellStyle name="Normal 30 4 4 2" xfId="20146" xr:uid="{00000000-0005-0000-0000-00004AA20000}"/>
    <cellStyle name="Normal 30 4 4 2 2" xfId="55362" xr:uid="{00000000-0005-0000-0000-00004BA20000}"/>
    <cellStyle name="Normal 30 4 4 3" xfId="42765" xr:uid="{00000000-0005-0000-0000-00004CA20000}"/>
    <cellStyle name="Normal 30 4 4 4" xfId="32751" xr:uid="{00000000-0005-0000-0000-00004DA20000}"/>
    <cellStyle name="Normal 30 4 5" xfId="9302" xr:uid="{00000000-0005-0000-0000-00004EA20000}"/>
    <cellStyle name="Normal 30 4 5 2" xfId="21922" xr:uid="{00000000-0005-0000-0000-00004FA20000}"/>
    <cellStyle name="Normal 30 4 5 2 2" xfId="57138" xr:uid="{00000000-0005-0000-0000-000050A20000}"/>
    <cellStyle name="Normal 30 4 5 3" xfId="44541" xr:uid="{00000000-0005-0000-0000-000051A20000}"/>
    <cellStyle name="Normal 30 4 5 4" xfId="34527" xr:uid="{00000000-0005-0000-0000-000052A20000}"/>
    <cellStyle name="Normal 30 4 6" xfId="11095" xr:uid="{00000000-0005-0000-0000-000053A20000}"/>
    <cellStyle name="Normal 30 4 6 2" xfId="23698" xr:uid="{00000000-0005-0000-0000-000054A20000}"/>
    <cellStyle name="Normal 30 4 6 2 2" xfId="58914" xr:uid="{00000000-0005-0000-0000-000055A20000}"/>
    <cellStyle name="Normal 30 4 6 3" xfId="46317" xr:uid="{00000000-0005-0000-0000-000056A20000}"/>
    <cellStyle name="Normal 30 4 6 4" xfId="36303" xr:uid="{00000000-0005-0000-0000-000057A20000}"/>
    <cellStyle name="Normal 30 4 7" xfId="15462" xr:uid="{00000000-0005-0000-0000-000058A20000}"/>
    <cellStyle name="Normal 30 4 7 2" xfId="50678" xr:uid="{00000000-0005-0000-0000-000059A20000}"/>
    <cellStyle name="Normal 30 4 7 3" xfId="28067" xr:uid="{00000000-0005-0000-0000-00005AA20000}"/>
    <cellStyle name="Normal 30 4 8" xfId="13684" xr:uid="{00000000-0005-0000-0000-00005BA20000}"/>
    <cellStyle name="Normal 30 4 8 2" xfId="48902" xr:uid="{00000000-0005-0000-0000-00005CA20000}"/>
    <cellStyle name="Normal 30 4 9" xfId="38081" xr:uid="{00000000-0005-0000-0000-00005DA20000}"/>
    <cellStyle name="Normal 30 5" xfId="3930" xr:uid="{00000000-0005-0000-0000-00005EA20000}"/>
    <cellStyle name="Normal 30 5 2" xfId="8653" xr:uid="{00000000-0005-0000-0000-00005FA20000}"/>
    <cellStyle name="Normal 30 5 2 2" xfId="21278" xr:uid="{00000000-0005-0000-0000-000060A20000}"/>
    <cellStyle name="Normal 30 5 2 2 2" xfId="56494" xr:uid="{00000000-0005-0000-0000-000061A20000}"/>
    <cellStyle name="Normal 30 5 2 3" xfId="43897" xr:uid="{00000000-0005-0000-0000-000062A20000}"/>
    <cellStyle name="Normal 30 5 2 4" xfId="33883" xr:uid="{00000000-0005-0000-0000-000063A20000}"/>
    <cellStyle name="Normal 30 5 3" xfId="10434" xr:uid="{00000000-0005-0000-0000-000064A20000}"/>
    <cellStyle name="Normal 30 5 3 2" xfId="23054" xr:uid="{00000000-0005-0000-0000-000065A20000}"/>
    <cellStyle name="Normal 30 5 3 2 2" xfId="58270" xr:uid="{00000000-0005-0000-0000-000066A20000}"/>
    <cellStyle name="Normal 30 5 3 3" xfId="45673" xr:uid="{00000000-0005-0000-0000-000067A20000}"/>
    <cellStyle name="Normal 30 5 3 4" xfId="35659" xr:uid="{00000000-0005-0000-0000-000068A20000}"/>
    <cellStyle name="Normal 30 5 4" xfId="12229" xr:uid="{00000000-0005-0000-0000-000069A20000}"/>
    <cellStyle name="Normal 30 5 4 2" xfId="24830" xr:uid="{00000000-0005-0000-0000-00006AA20000}"/>
    <cellStyle name="Normal 30 5 4 2 2" xfId="60046" xr:uid="{00000000-0005-0000-0000-00006BA20000}"/>
    <cellStyle name="Normal 30 5 4 3" xfId="47449" xr:uid="{00000000-0005-0000-0000-00006CA20000}"/>
    <cellStyle name="Normal 30 5 4 4" xfId="37435" xr:uid="{00000000-0005-0000-0000-00006DA20000}"/>
    <cellStyle name="Normal 30 5 5" xfId="16594" xr:uid="{00000000-0005-0000-0000-00006EA20000}"/>
    <cellStyle name="Normal 30 5 5 2" xfId="51810" xr:uid="{00000000-0005-0000-0000-00006FA20000}"/>
    <cellStyle name="Normal 30 5 5 3" xfId="29199" xr:uid="{00000000-0005-0000-0000-000070A20000}"/>
    <cellStyle name="Normal 30 5 6" xfId="14816" xr:uid="{00000000-0005-0000-0000-000071A20000}"/>
    <cellStyle name="Normal 30 5 6 2" xfId="50034" xr:uid="{00000000-0005-0000-0000-000072A20000}"/>
    <cellStyle name="Normal 30 5 7" xfId="39213" xr:uid="{00000000-0005-0000-0000-000073A20000}"/>
    <cellStyle name="Normal 30 5 8" xfId="27423" xr:uid="{00000000-0005-0000-0000-000074A20000}"/>
    <cellStyle name="Normal 30 6" xfId="4270" xr:uid="{00000000-0005-0000-0000-000075A20000}"/>
    <cellStyle name="Normal 30 6 2" xfId="16916" xr:uid="{00000000-0005-0000-0000-000076A20000}"/>
    <cellStyle name="Normal 30 6 2 2" xfId="52132" xr:uid="{00000000-0005-0000-0000-000077A20000}"/>
    <cellStyle name="Normal 30 6 2 3" xfId="29521" xr:uid="{00000000-0005-0000-0000-000078A20000}"/>
    <cellStyle name="Normal 30 6 3" xfId="13362" xr:uid="{00000000-0005-0000-0000-000079A20000}"/>
    <cellStyle name="Normal 30 6 3 2" xfId="48580" xr:uid="{00000000-0005-0000-0000-00007AA20000}"/>
    <cellStyle name="Normal 30 6 4" xfId="39535" xr:uid="{00000000-0005-0000-0000-00007BA20000}"/>
    <cellStyle name="Normal 30 6 5" xfId="25969" xr:uid="{00000000-0005-0000-0000-00007CA20000}"/>
    <cellStyle name="Normal 30 7" xfId="5740" xr:uid="{00000000-0005-0000-0000-00007DA20000}"/>
    <cellStyle name="Normal 30 7 2" xfId="18370" xr:uid="{00000000-0005-0000-0000-00007EA20000}"/>
    <cellStyle name="Normal 30 7 2 2" xfId="53586" xr:uid="{00000000-0005-0000-0000-00007FA20000}"/>
    <cellStyle name="Normal 30 7 3" xfId="40989" xr:uid="{00000000-0005-0000-0000-000080A20000}"/>
    <cellStyle name="Normal 30 7 4" xfId="30975" xr:uid="{00000000-0005-0000-0000-000081A20000}"/>
    <cellStyle name="Normal 30 8" xfId="7199" xr:uid="{00000000-0005-0000-0000-000082A20000}"/>
    <cellStyle name="Normal 30 8 2" xfId="19824" xr:uid="{00000000-0005-0000-0000-000083A20000}"/>
    <cellStyle name="Normal 30 8 2 2" xfId="55040" xr:uid="{00000000-0005-0000-0000-000084A20000}"/>
    <cellStyle name="Normal 30 8 3" xfId="42443" xr:uid="{00000000-0005-0000-0000-000085A20000}"/>
    <cellStyle name="Normal 30 8 4" xfId="32429" xr:uid="{00000000-0005-0000-0000-000086A20000}"/>
    <cellStyle name="Normal 30 9" xfId="8980" xr:uid="{00000000-0005-0000-0000-000087A20000}"/>
    <cellStyle name="Normal 30 9 2" xfId="21600" xr:uid="{00000000-0005-0000-0000-000088A20000}"/>
    <cellStyle name="Normal 30 9 2 2" xfId="56816" xr:uid="{00000000-0005-0000-0000-000089A20000}"/>
    <cellStyle name="Normal 30 9 3" xfId="44219" xr:uid="{00000000-0005-0000-0000-00008AA20000}"/>
    <cellStyle name="Normal 30 9 4" xfId="34205" xr:uid="{00000000-0005-0000-0000-00008BA20000}"/>
    <cellStyle name="Normal 31" xfId="1325" xr:uid="{00000000-0005-0000-0000-00008CA20000}"/>
    <cellStyle name="Normal 31 10" xfId="10673" xr:uid="{00000000-0005-0000-0000-00008DA20000}"/>
    <cellStyle name="Normal 31 10 2" xfId="23284" xr:uid="{00000000-0005-0000-0000-00008EA20000}"/>
    <cellStyle name="Normal 31 10 2 2" xfId="58500" xr:uid="{00000000-0005-0000-0000-00008FA20000}"/>
    <cellStyle name="Normal 31 10 3" xfId="45903" xr:uid="{00000000-0005-0000-0000-000090A20000}"/>
    <cellStyle name="Normal 31 10 4" xfId="35889" xr:uid="{00000000-0005-0000-0000-000091A20000}"/>
    <cellStyle name="Normal 31 11" xfId="15141" xr:uid="{00000000-0005-0000-0000-000092A20000}"/>
    <cellStyle name="Normal 31 11 2" xfId="50357" xr:uid="{00000000-0005-0000-0000-000093A20000}"/>
    <cellStyle name="Normal 31 11 3" xfId="27746" xr:uid="{00000000-0005-0000-0000-000094A20000}"/>
    <cellStyle name="Normal 31 12" xfId="12554" xr:uid="{00000000-0005-0000-0000-000095A20000}"/>
    <cellStyle name="Normal 31 12 2" xfId="47772" xr:uid="{00000000-0005-0000-0000-000096A20000}"/>
    <cellStyle name="Normal 31 13" xfId="37760" xr:uid="{00000000-0005-0000-0000-000097A20000}"/>
    <cellStyle name="Normal 31 14" xfId="25161" xr:uid="{00000000-0005-0000-0000-000098A20000}"/>
    <cellStyle name="Normal 31 15" xfId="60374" xr:uid="{00000000-0005-0000-0000-000099A20000}"/>
    <cellStyle name="Normal 31 2" xfId="3277" xr:uid="{00000000-0005-0000-0000-00009AA20000}"/>
    <cellStyle name="Normal 31 2 10" xfId="25645" xr:uid="{00000000-0005-0000-0000-00009BA20000}"/>
    <cellStyle name="Normal 31 2 11" xfId="61180" xr:uid="{00000000-0005-0000-0000-00009CA20000}"/>
    <cellStyle name="Normal 31 2 2" xfId="5077" xr:uid="{00000000-0005-0000-0000-00009DA20000}"/>
    <cellStyle name="Normal 31 2 2 2" xfId="17723" xr:uid="{00000000-0005-0000-0000-00009EA20000}"/>
    <cellStyle name="Normal 31 2 2 2 2" xfId="52939" xr:uid="{00000000-0005-0000-0000-00009FA20000}"/>
    <cellStyle name="Normal 31 2 2 2 3" xfId="30328" xr:uid="{00000000-0005-0000-0000-0000A0A20000}"/>
    <cellStyle name="Normal 31 2 2 3" xfId="14169" xr:uid="{00000000-0005-0000-0000-0000A1A20000}"/>
    <cellStyle name="Normal 31 2 2 3 2" xfId="49387" xr:uid="{00000000-0005-0000-0000-0000A2A20000}"/>
    <cellStyle name="Normal 31 2 2 4" xfId="40342" xr:uid="{00000000-0005-0000-0000-0000A3A20000}"/>
    <cellStyle name="Normal 31 2 2 5" xfId="26776" xr:uid="{00000000-0005-0000-0000-0000A4A20000}"/>
    <cellStyle name="Normal 31 2 3" xfId="6547" xr:uid="{00000000-0005-0000-0000-0000A5A20000}"/>
    <cellStyle name="Normal 31 2 3 2" xfId="19177" xr:uid="{00000000-0005-0000-0000-0000A6A20000}"/>
    <cellStyle name="Normal 31 2 3 2 2" xfId="54393" xr:uid="{00000000-0005-0000-0000-0000A7A20000}"/>
    <cellStyle name="Normal 31 2 3 3" xfId="41796" xr:uid="{00000000-0005-0000-0000-0000A8A20000}"/>
    <cellStyle name="Normal 31 2 3 4" xfId="31782" xr:uid="{00000000-0005-0000-0000-0000A9A20000}"/>
    <cellStyle name="Normal 31 2 4" xfId="8006" xr:uid="{00000000-0005-0000-0000-0000AAA20000}"/>
    <cellStyle name="Normal 31 2 4 2" xfId="20631" xr:uid="{00000000-0005-0000-0000-0000ABA20000}"/>
    <cellStyle name="Normal 31 2 4 2 2" xfId="55847" xr:uid="{00000000-0005-0000-0000-0000ACA20000}"/>
    <cellStyle name="Normal 31 2 4 3" xfId="43250" xr:uid="{00000000-0005-0000-0000-0000ADA20000}"/>
    <cellStyle name="Normal 31 2 4 4" xfId="33236" xr:uid="{00000000-0005-0000-0000-0000AEA20000}"/>
    <cellStyle name="Normal 31 2 5" xfId="9787" xr:uid="{00000000-0005-0000-0000-0000AFA20000}"/>
    <cellStyle name="Normal 31 2 5 2" xfId="22407" xr:uid="{00000000-0005-0000-0000-0000B0A20000}"/>
    <cellStyle name="Normal 31 2 5 2 2" xfId="57623" xr:uid="{00000000-0005-0000-0000-0000B1A20000}"/>
    <cellStyle name="Normal 31 2 5 3" xfId="45026" xr:uid="{00000000-0005-0000-0000-0000B2A20000}"/>
    <cellStyle name="Normal 31 2 5 4" xfId="35012" xr:uid="{00000000-0005-0000-0000-0000B3A20000}"/>
    <cellStyle name="Normal 31 2 6" xfId="11580" xr:uid="{00000000-0005-0000-0000-0000B4A20000}"/>
    <cellStyle name="Normal 31 2 6 2" xfId="24183" xr:uid="{00000000-0005-0000-0000-0000B5A20000}"/>
    <cellStyle name="Normal 31 2 6 2 2" xfId="59399" xr:uid="{00000000-0005-0000-0000-0000B6A20000}"/>
    <cellStyle name="Normal 31 2 6 3" xfId="46802" xr:uid="{00000000-0005-0000-0000-0000B7A20000}"/>
    <cellStyle name="Normal 31 2 6 4" xfId="36788" xr:uid="{00000000-0005-0000-0000-0000B8A20000}"/>
    <cellStyle name="Normal 31 2 7" xfId="15947" xr:uid="{00000000-0005-0000-0000-0000B9A20000}"/>
    <cellStyle name="Normal 31 2 7 2" xfId="51163" xr:uid="{00000000-0005-0000-0000-0000BAA20000}"/>
    <cellStyle name="Normal 31 2 7 3" xfId="28552" xr:uid="{00000000-0005-0000-0000-0000BBA20000}"/>
    <cellStyle name="Normal 31 2 8" xfId="13038" xr:uid="{00000000-0005-0000-0000-0000BCA20000}"/>
    <cellStyle name="Normal 31 2 8 2" xfId="48256" xr:uid="{00000000-0005-0000-0000-0000BDA20000}"/>
    <cellStyle name="Normal 31 2 9" xfId="38566" xr:uid="{00000000-0005-0000-0000-0000BEA20000}"/>
    <cellStyle name="Normal 31 3" xfId="3606" xr:uid="{00000000-0005-0000-0000-0000BFA20000}"/>
    <cellStyle name="Normal 31 3 10" xfId="27101" xr:uid="{00000000-0005-0000-0000-0000C0A20000}"/>
    <cellStyle name="Normal 31 3 11" xfId="61505" xr:uid="{00000000-0005-0000-0000-0000C1A20000}"/>
    <cellStyle name="Normal 31 3 2" xfId="5402" xr:uid="{00000000-0005-0000-0000-0000C2A20000}"/>
    <cellStyle name="Normal 31 3 2 2" xfId="18048" xr:uid="{00000000-0005-0000-0000-0000C3A20000}"/>
    <cellStyle name="Normal 31 3 2 2 2" xfId="53264" xr:uid="{00000000-0005-0000-0000-0000C4A20000}"/>
    <cellStyle name="Normal 31 3 2 3" xfId="40667" xr:uid="{00000000-0005-0000-0000-0000C5A20000}"/>
    <cellStyle name="Normal 31 3 2 4" xfId="30653" xr:uid="{00000000-0005-0000-0000-0000C6A20000}"/>
    <cellStyle name="Normal 31 3 3" xfId="6872" xr:uid="{00000000-0005-0000-0000-0000C7A20000}"/>
    <cellStyle name="Normal 31 3 3 2" xfId="19502" xr:uid="{00000000-0005-0000-0000-0000C8A20000}"/>
    <cellStyle name="Normal 31 3 3 2 2" xfId="54718" xr:uid="{00000000-0005-0000-0000-0000C9A20000}"/>
    <cellStyle name="Normal 31 3 3 3" xfId="42121" xr:uid="{00000000-0005-0000-0000-0000CAA20000}"/>
    <cellStyle name="Normal 31 3 3 4" xfId="32107" xr:uid="{00000000-0005-0000-0000-0000CBA20000}"/>
    <cellStyle name="Normal 31 3 4" xfId="8331" xr:uid="{00000000-0005-0000-0000-0000CCA20000}"/>
    <cellStyle name="Normal 31 3 4 2" xfId="20956" xr:uid="{00000000-0005-0000-0000-0000CDA20000}"/>
    <cellStyle name="Normal 31 3 4 2 2" xfId="56172" xr:uid="{00000000-0005-0000-0000-0000CEA20000}"/>
    <cellStyle name="Normal 31 3 4 3" xfId="43575" xr:uid="{00000000-0005-0000-0000-0000CFA20000}"/>
    <cellStyle name="Normal 31 3 4 4" xfId="33561" xr:uid="{00000000-0005-0000-0000-0000D0A20000}"/>
    <cellStyle name="Normal 31 3 5" xfId="10112" xr:uid="{00000000-0005-0000-0000-0000D1A20000}"/>
    <cellStyle name="Normal 31 3 5 2" xfId="22732" xr:uid="{00000000-0005-0000-0000-0000D2A20000}"/>
    <cellStyle name="Normal 31 3 5 2 2" xfId="57948" xr:uid="{00000000-0005-0000-0000-0000D3A20000}"/>
    <cellStyle name="Normal 31 3 5 3" xfId="45351" xr:uid="{00000000-0005-0000-0000-0000D4A20000}"/>
    <cellStyle name="Normal 31 3 5 4" xfId="35337" xr:uid="{00000000-0005-0000-0000-0000D5A20000}"/>
    <cellStyle name="Normal 31 3 6" xfId="11905" xr:uid="{00000000-0005-0000-0000-0000D6A20000}"/>
    <cellStyle name="Normal 31 3 6 2" xfId="24508" xr:uid="{00000000-0005-0000-0000-0000D7A20000}"/>
    <cellStyle name="Normal 31 3 6 2 2" xfId="59724" xr:uid="{00000000-0005-0000-0000-0000D8A20000}"/>
    <cellStyle name="Normal 31 3 6 3" xfId="47127" xr:uid="{00000000-0005-0000-0000-0000D9A20000}"/>
    <cellStyle name="Normal 31 3 6 4" xfId="37113" xr:uid="{00000000-0005-0000-0000-0000DAA20000}"/>
    <cellStyle name="Normal 31 3 7" xfId="16272" xr:uid="{00000000-0005-0000-0000-0000DBA20000}"/>
    <cellStyle name="Normal 31 3 7 2" xfId="51488" xr:uid="{00000000-0005-0000-0000-0000DCA20000}"/>
    <cellStyle name="Normal 31 3 7 3" xfId="28877" xr:uid="{00000000-0005-0000-0000-0000DDA20000}"/>
    <cellStyle name="Normal 31 3 8" xfId="14494" xr:uid="{00000000-0005-0000-0000-0000DEA20000}"/>
    <cellStyle name="Normal 31 3 8 2" xfId="49712" xr:uid="{00000000-0005-0000-0000-0000DFA20000}"/>
    <cellStyle name="Normal 31 3 9" xfId="38891" xr:uid="{00000000-0005-0000-0000-0000E0A20000}"/>
    <cellStyle name="Normal 31 4" xfId="2768" xr:uid="{00000000-0005-0000-0000-0000E1A20000}"/>
    <cellStyle name="Normal 31 4 10" xfId="26292" xr:uid="{00000000-0005-0000-0000-0000E2A20000}"/>
    <cellStyle name="Normal 31 4 11" xfId="60696" xr:uid="{00000000-0005-0000-0000-0000E3A20000}"/>
    <cellStyle name="Normal 31 4 2" xfId="4593" xr:uid="{00000000-0005-0000-0000-0000E4A20000}"/>
    <cellStyle name="Normal 31 4 2 2" xfId="17239" xr:uid="{00000000-0005-0000-0000-0000E5A20000}"/>
    <cellStyle name="Normal 31 4 2 2 2" xfId="52455" xr:uid="{00000000-0005-0000-0000-0000E6A20000}"/>
    <cellStyle name="Normal 31 4 2 3" xfId="39858" xr:uid="{00000000-0005-0000-0000-0000E7A20000}"/>
    <cellStyle name="Normal 31 4 2 4" xfId="29844" xr:uid="{00000000-0005-0000-0000-0000E8A20000}"/>
    <cellStyle name="Normal 31 4 3" xfId="6063" xr:uid="{00000000-0005-0000-0000-0000E9A20000}"/>
    <cellStyle name="Normal 31 4 3 2" xfId="18693" xr:uid="{00000000-0005-0000-0000-0000EAA20000}"/>
    <cellStyle name="Normal 31 4 3 2 2" xfId="53909" xr:uid="{00000000-0005-0000-0000-0000EBA20000}"/>
    <cellStyle name="Normal 31 4 3 3" xfId="41312" xr:uid="{00000000-0005-0000-0000-0000ECA20000}"/>
    <cellStyle name="Normal 31 4 3 4" xfId="31298" xr:uid="{00000000-0005-0000-0000-0000EDA20000}"/>
    <cellStyle name="Normal 31 4 4" xfId="7522" xr:uid="{00000000-0005-0000-0000-0000EEA20000}"/>
    <cellStyle name="Normal 31 4 4 2" xfId="20147" xr:uid="{00000000-0005-0000-0000-0000EFA20000}"/>
    <cellStyle name="Normal 31 4 4 2 2" xfId="55363" xr:uid="{00000000-0005-0000-0000-0000F0A20000}"/>
    <cellStyle name="Normal 31 4 4 3" xfId="42766" xr:uid="{00000000-0005-0000-0000-0000F1A20000}"/>
    <cellStyle name="Normal 31 4 4 4" xfId="32752" xr:uid="{00000000-0005-0000-0000-0000F2A20000}"/>
    <cellStyle name="Normal 31 4 5" xfId="9303" xr:uid="{00000000-0005-0000-0000-0000F3A20000}"/>
    <cellStyle name="Normal 31 4 5 2" xfId="21923" xr:uid="{00000000-0005-0000-0000-0000F4A20000}"/>
    <cellStyle name="Normal 31 4 5 2 2" xfId="57139" xr:uid="{00000000-0005-0000-0000-0000F5A20000}"/>
    <cellStyle name="Normal 31 4 5 3" xfId="44542" xr:uid="{00000000-0005-0000-0000-0000F6A20000}"/>
    <cellStyle name="Normal 31 4 5 4" xfId="34528" xr:uid="{00000000-0005-0000-0000-0000F7A20000}"/>
    <cellStyle name="Normal 31 4 6" xfId="11096" xr:uid="{00000000-0005-0000-0000-0000F8A20000}"/>
    <cellStyle name="Normal 31 4 6 2" xfId="23699" xr:uid="{00000000-0005-0000-0000-0000F9A20000}"/>
    <cellStyle name="Normal 31 4 6 2 2" xfId="58915" xr:uid="{00000000-0005-0000-0000-0000FAA20000}"/>
    <cellStyle name="Normal 31 4 6 3" xfId="46318" xr:uid="{00000000-0005-0000-0000-0000FBA20000}"/>
    <cellStyle name="Normal 31 4 6 4" xfId="36304" xr:uid="{00000000-0005-0000-0000-0000FCA20000}"/>
    <cellStyle name="Normal 31 4 7" xfId="15463" xr:uid="{00000000-0005-0000-0000-0000FDA20000}"/>
    <cellStyle name="Normal 31 4 7 2" xfId="50679" xr:uid="{00000000-0005-0000-0000-0000FEA20000}"/>
    <cellStyle name="Normal 31 4 7 3" xfId="28068" xr:uid="{00000000-0005-0000-0000-0000FFA20000}"/>
    <cellStyle name="Normal 31 4 8" xfId="13685" xr:uid="{00000000-0005-0000-0000-000000A30000}"/>
    <cellStyle name="Normal 31 4 8 2" xfId="48903" xr:uid="{00000000-0005-0000-0000-000001A30000}"/>
    <cellStyle name="Normal 31 4 9" xfId="38082" xr:uid="{00000000-0005-0000-0000-000002A30000}"/>
    <cellStyle name="Normal 31 5" xfId="3931" xr:uid="{00000000-0005-0000-0000-000003A30000}"/>
    <cellStyle name="Normal 31 5 2" xfId="8654" xr:uid="{00000000-0005-0000-0000-000004A30000}"/>
    <cellStyle name="Normal 31 5 2 2" xfId="21279" xr:uid="{00000000-0005-0000-0000-000005A30000}"/>
    <cellStyle name="Normal 31 5 2 2 2" xfId="56495" xr:uid="{00000000-0005-0000-0000-000006A30000}"/>
    <cellStyle name="Normal 31 5 2 3" xfId="43898" xr:uid="{00000000-0005-0000-0000-000007A30000}"/>
    <cellStyle name="Normal 31 5 2 4" xfId="33884" xr:uid="{00000000-0005-0000-0000-000008A30000}"/>
    <cellStyle name="Normal 31 5 3" xfId="10435" xr:uid="{00000000-0005-0000-0000-000009A30000}"/>
    <cellStyle name="Normal 31 5 3 2" xfId="23055" xr:uid="{00000000-0005-0000-0000-00000AA30000}"/>
    <cellStyle name="Normal 31 5 3 2 2" xfId="58271" xr:uid="{00000000-0005-0000-0000-00000BA30000}"/>
    <cellStyle name="Normal 31 5 3 3" xfId="45674" xr:uid="{00000000-0005-0000-0000-00000CA30000}"/>
    <cellStyle name="Normal 31 5 3 4" xfId="35660" xr:uid="{00000000-0005-0000-0000-00000DA30000}"/>
    <cellStyle name="Normal 31 5 4" xfId="12230" xr:uid="{00000000-0005-0000-0000-00000EA30000}"/>
    <cellStyle name="Normal 31 5 4 2" xfId="24831" xr:uid="{00000000-0005-0000-0000-00000FA30000}"/>
    <cellStyle name="Normal 31 5 4 2 2" xfId="60047" xr:uid="{00000000-0005-0000-0000-000010A30000}"/>
    <cellStyle name="Normal 31 5 4 3" xfId="47450" xr:uid="{00000000-0005-0000-0000-000011A30000}"/>
    <cellStyle name="Normal 31 5 4 4" xfId="37436" xr:uid="{00000000-0005-0000-0000-000012A30000}"/>
    <cellStyle name="Normal 31 5 5" xfId="16595" xr:uid="{00000000-0005-0000-0000-000013A30000}"/>
    <cellStyle name="Normal 31 5 5 2" xfId="51811" xr:uid="{00000000-0005-0000-0000-000014A30000}"/>
    <cellStyle name="Normal 31 5 5 3" xfId="29200" xr:uid="{00000000-0005-0000-0000-000015A30000}"/>
    <cellStyle name="Normal 31 5 6" xfId="14817" xr:uid="{00000000-0005-0000-0000-000016A30000}"/>
    <cellStyle name="Normal 31 5 6 2" xfId="50035" xr:uid="{00000000-0005-0000-0000-000017A30000}"/>
    <cellStyle name="Normal 31 5 7" xfId="39214" xr:uid="{00000000-0005-0000-0000-000018A30000}"/>
    <cellStyle name="Normal 31 5 8" xfId="27424" xr:uid="{00000000-0005-0000-0000-000019A30000}"/>
    <cellStyle name="Normal 31 6" xfId="4271" xr:uid="{00000000-0005-0000-0000-00001AA30000}"/>
    <cellStyle name="Normal 31 6 2" xfId="16917" xr:uid="{00000000-0005-0000-0000-00001BA30000}"/>
    <cellStyle name="Normal 31 6 2 2" xfId="52133" xr:uid="{00000000-0005-0000-0000-00001CA30000}"/>
    <cellStyle name="Normal 31 6 2 3" xfId="29522" xr:uid="{00000000-0005-0000-0000-00001DA30000}"/>
    <cellStyle name="Normal 31 6 3" xfId="13363" xr:uid="{00000000-0005-0000-0000-00001EA30000}"/>
    <cellStyle name="Normal 31 6 3 2" xfId="48581" xr:uid="{00000000-0005-0000-0000-00001FA30000}"/>
    <cellStyle name="Normal 31 6 4" xfId="39536" xr:uid="{00000000-0005-0000-0000-000020A30000}"/>
    <cellStyle name="Normal 31 6 5" xfId="25970" xr:uid="{00000000-0005-0000-0000-000021A30000}"/>
    <cellStyle name="Normal 31 7" xfId="5741" xr:uid="{00000000-0005-0000-0000-000022A30000}"/>
    <cellStyle name="Normal 31 7 2" xfId="18371" xr:uid="{00000000-0005-0000-0000-000023A30000}"/>
    <cellStyle name="Normal 31 7 2 2" xfId="53587" xr:uid="{00000000-0005-0000-0000-000024A30000}"/>
    <cellStyle name="Normal 31 7 3" xfId="40990" xr:uid="{00000000-0005-0000-0000-000025A30000}"/>
    <cellStyle name="Normal 31 7 4" xfId="30976" xr:uid="{00000000-0005-0000-0000-000026A30000}"/>
    <cellStyle name="Normal 31 8" xfId="7200" xr:uid="{00000000-0005-0000-0000-000027A30000}"/>
    <cellStyle name="Normal 31 8 2" xfId="19825" xr:uid="{00000000-0005-0000-0000-000028A30000}"/>
    <cellStyle name="Normal 31 8 2 2" xfId="55041" xr:uid="{00000000-0005-0000-0000-000029A30000}"/>
    <cellStyle name="Normal 31 8 3" xfId="42444" xr:uid="{00000000-0005-0000-0000-00002AA30000}"/>
    <cellStyle name="Normal 31 8 4" xfId="32430" xr:uid="{00000000-0005-0000-0000-00002BA30000}"/>
    <cellStyle name="Normal 31 9" xfId="8981" xr:uid="{00000000-0005-0000-0000-00002CA30000}"/>
    <cellStyle name="Normal 31 9 2" xfId="21601" xr:uid="{00000000-0005-0000-0000-00002DA30000}"/>
    <cellStyle name="Normal 31 9 2 2" xfId="56817" xr:uid="{00000000-0005-0000-0000-00002EA30000}"/>
    <cellStyle name="Normal 31 9 3" xfId="44220" xr:uid="{00000000-0005-0000-0000-00002FA30000}"/>
    <cellStyle name="Normal 31 9 4" xfId="34206" xr:uid="{00000000-0005-0000-0000-000030A30000}"/>
    <cellStyle name="Normal 32" xfId="1326" xr:uid="{00000000-0005-0000-0000-000031A30000}"/>
    <cellStyle name="Normal 32 10" xfId="3953" xr:uid="{00000000-0005-0000-0000-000032A30000}"/>
    <cellStyle name="Normal 32 10 2" xfId="16615" xr:uid="{00000000-0005-0000-0000-000033A30000}"/>
    <cellStyle name="Normal 32 10 2 2" xfId="51831" xr:uid="{00000000-0005-0000-0000-000034A30000}"/>
    <cellStyle name="Normal 32 10 2 3" xfId="29220" xr:uid="{00000000-0005-0000-0000-000035A30000}"/>
    <cellStyle name="Normal 32 10 3" xfId="13061" xr:uid="{00000000-0005-0000-0000-000036A30000}"/>
    <cellStyle name="Normal 32 10 3 2" xfId="48279" xr:uid="{00000000-0005-0000-0000-000037A30000}"/>
    <cellStyle name="Normal 32 10 4" xfId="39234" xr:uid="{00000000-0005-0000-0000-000038A30000}"/>
    <cellStyle name="Normal 32 10 5" xfId="25668" xr:uid="{00000000-0005-0000-0000-000039A30000}"/>
    <cellStyle name="Normal 32 11" xfId="5439" xr:uid="{00000000-0005-0000-0000-00003AA30000}"/>
    <cellStyle name="Normal 32 11 2" xfId="18069" xr:uid="{00000000-0005-0000-0000-00003BA30000}"/>
    <cellStyle name="Normal 32 11 2 2" xfId="53285" xr:uid="{00000000-0005-0000-0000-00003CA30000}"/>
    <cellStyle name="Normal 32 11 3" xfId="40688" xr:uid="{00000000-0005-0000-0000-00003DA30000}"/>
    <cellStyle name="Normal 32 11 4" xfId="30674" xr:uid="{00000000-0005-0000-0000-00003EA30000}"/>
    <cellStyle name="Normal 32 12" xfId="6895" xr:uid="{00000000-0005-0000-0000-00003FA30000}"/>
    <cellStyle name="Normal 32 12 2" xfId="19523" xr:uid="{00000000-0005-0000-0000-000040A30000}"/>
    <cellStyle name="Normal 32 12 2 2" xfId="54739" xr:uid="{00000000-0005-0000-0000-000041A30000}"/>
    <cellStyle name="Normal 32 12 3" xfId="42142" xr:uid="{00000000-0005-0000-0000-000042A30000}"/>
    <cellStyle name="Normal 32 12 4" xfId="32128" xr:uid="{00000000-0005-0000-0000-000043A30000}"/>
    <cellStyle name="Normal 32 13" xfId="8677" xr:uid="{00000000-0005-0000-0000-000044A30000}"/>
    <cellStyle name="Normal 32 13 2" xfId="21299" xr:uid="{00000000-0005-0000-0000-000045A30000}"/>
    <cellStyle name="Normal 32 13 2 2" xfId="56515" xr:uid="{00000000-0005-0000-0000-000046A30000}"/>
    <cellStyle name="Normal 32 13 3" xfId="43918" xr:uid="{00000000-0005-0000-0000-000047A30000}"/>
    <cellStyle name="Normal 32 13 4" xfId="33904" xr:uid="{00000000-0005-0000-0000-000048A30000}"/>
    <cellStyle name="Normal 32 14" xfId="10674" xr:uid="{00000000-0005-0000-0000-000049A30000}"/>
    <cellStyle name="Normal 32 14 2" xfId="23285" xr:uid="{00000000-0005-0000-0000-00004AA30000}"/>
    <cellStyle name="Normal 32 14 2 2" xfId="58501" xr:uid="{00000000-0005-0000-0000-00004BA30000}"/>
    <cellStyle name="Normal 32 14 3" xfId="45904" xr:uid="{00000000-0005-0000-0000-00004CA30000}"/>
    <cellStyle name="Normal 32 14 4" xfId="35890" xr:uid="{00000000-0005-0000-0000-00004DA30000}"/>
    <cellStyle name="Normal 32 15" xfId="14838" xr:uid="{00000000-0005-0000-0000-00004EA30000}"/>
    <cellStyle name="Normal 32 15 2" xfId="50055" xr:uid="{00000000-0005-0000-0000-00004FA30000}"/>
    <cellStyle name="Normal 32 15 3" xfId="27444" xr:uid="{00000000-0005-0000-0000-000050A30000}"/>
    <cellStyle name="Normal 32 16" xfId="12252" xr:uid="{00000000-0005-0000-0000-000051A30000}"/>
    <cellStyle name="Normal 32 16 2" xfId="47470" xr:uid="{00000000-0005-0000-0000-000052A30000}"/>
    <cellStyle name="Normal 32 17" xfId="37457" xr:uid="{00000000-0005-0000-0000-000053A30000}"/>
    <cellStyle name="Normal 32 18" xfId="24859" xr:uid="{00000000-0005-0000-0000-000054A30000}"/>
    <cellStyle name="Normal 32 19" xfId="60072" xr:uid="{00000000-0005-0000-0000-000055A30000}"/>
    <cellStyle name="Normal 32 2" xfId="1327" xr:uid="{00000000-0005-0000-0000-000056A30000}"/>
    <cellStyle name="Normal 32 2 10" xfId="5484" xr:uid="{00000000-0005-0000-0000-000057A30000}"/>
    <cellStyle name="Normal 32 2 10 2" xfId="18114" xr:uid="{00000000-0005-0000-0000-000058A30000}"/>
    <cellStyle name="Normal 32 2 10 2 2" xfId="53330" xr:uid="{00000000-0005-0000-0000-000059A30000}"/>
    <cellStyle name="Normal 32 2 10 3" xfId="40733" xr:uid="{00000000-0005-0000-0000-00005AA30000}"/>
    <cellStyle name="Normal 32 2 10 4" xfId="30719" xr:uid="{00000000-0005-0000-0000-00005BA30000}"/>
    <cellStyle name="Normal 32 2 11" xfId="6940" xr:uid="{00000000-0005-0000-0000-00005CA30000}"/>
    <cellStyle name="Normal 32 2 11 2" xfId="19568" xr:uid="{00000000-0005-0000-0000-00005DA30000}"/>
    <cellStyle name="Normal 32 2 11 2 2" xfId="54784" xr:uid="{00000000-0005-0000-0000-00005EA30000}"/>
    <cellStyle name="Normal 32 2 11 3" xfId="42187" xr:uid="{00000000-0005-0000-0000-00005FA30000}"/>
    <cellStyle name="Normal 32 2 11 4" xfId="32173" xr:uid="{00000000-0005-0000-0000-000060A30000}"/>
    <cellStyle name="Normal 32 2 12" xfId="8722" xr:uid="{00000000-0005-0000-0000-000061A30000}"/>
    <cellStyle name="Normal 32 2 12 2" xfId="21344" xr:uid="{00000000-0005-0000-0000-000062A30000}"/>
    <cellStyle name="Normal 32 2 12 2 2" xfId="56560" xr:uid="{00000000-0005-0000-0000-000063A30000}"/>
    <cellStyle name="Normal 32 2 12 3" xfId="43963" xr:uid="{00000000-0005-0000-0000-000064A30000}"/>
    <cellStyle name="Normal 32 2 12 4" xfId="33949" xr:uid="{00000000-0005-0000-0000-000065A30000}"/>
    <cellStyle name="Normal 32 2 13" xfId="10675" xr:uid="{00000000-0005-0000-0000-000066A30000}"/>
    <cellStyle name="Normal 32 2 13 2" xfId="23286" xr:uid="{00000000-0005-0000-0000-000067A30000}"/>
    <cellStyle name="Normal 32 2 13 2 2" xfId="58502" xr:uid="{00000000-0005-0000-0000-000068A30000}"/>
    <cellStyle name="Normal 32 2 13 3" xfId="45905" xr:uid="{00000000-0005-0000-0000-000069A30000}"/>
    <cellStyle name="Normal 32 2 13 4" xfId="35891" xr:uid="{00000000-0005-0000-0000-00006AA30000}"/>
    <cellStyle name="Normal 32 2 14" xfId="14883" xr:uid="{00000000-0005-0000-0000-00006BA30000}"/>
    <cellStyle name="Normal 32 2 14 2" xfId="50100" xr:uid="{00000000-0005-0000-0000-00006CA30000}"/>
    <cellStyle name="Normal 32 2 14 3" xfId="27489" xr:uid="{00000000-0005-0000-0000-00006DA30000}"/>
    <cellStyle name="Normal 32 2 15" xfId="12297" xr:uid="{00000000-0005-0000-0000-00006EA30000}"/>
    <cellStyle name="Normal 32 2 15 2" xfId="47515" xr:uid="{00000000-0005-0000-0000-00006FA30000}"/>
    <cellStyle name="Normal 32 2 16" xfId="37502" xr:uid="{00000000-0005-0000-0000-000070A30000}"/>
    <cellStyle name="Normal 32 2 17" xfId="24904" xr:uid="{00000000-0005-0000-0000-000071A30000}"/>
    <cellStyle name="Normal 32 2 18" xfId="60117" xr:uid="{00000000-0005-0000-0000-000072A30000}"/>
    <cellStyle name="Normal 32 2 2" xfId="1328" xr:uid="{00000000-0005-0000-0000-000073A30000}"/>
    <cellStyle name="Normal 32 2 2 10" xfId="7014" xr:uid="{00000000-0005-0000-0000-000074A30000}"/>
    <cellStyle name="Normal 32 2 2 10 2" xfId="19640" xr:uid="{00000000-0005-0000-0000-000075A30000}"/>
    <cellStyle name="Normal 32 2 2 10 2 2" xfId="54856" xr:uid="{00000000-0005-0000-0000-000076A30000}"/>
    <cellStyle name="Normal 32 2 2 10 3" xfId="42259" xr:uid="{00000000-0005-0000-0000-000077A30000}"/>
    <cellStyle name="Normal 32 2 2 10 4" xfId="32245" xr:uid="{00000000-0005-0000-0000-000078A30000}"/>
    <cellStyle name="Normal 32 2 2 11" xfId="8795" xr:uid="{00000000-0005-0000-0000-000079A30000}"/>
    <cellStyle name="Normal 32 2 2 11 2" xfId="21416" xr:uid="{00000000-0005-0000-0000-00007AA30000}"/>
    <cellStyle name="Normal 32 2 2 11 2 2" xfId="56632" xr:uid="{00000000-0005-0000-0000-00007BA30000}"/>
    <cellStyle name="Normal 32 2 2 11 3" xfId="44035" xr:uid="{00000000-0005-0000-0000-00007CA30000}"/>
    <cellStyle name="Normal 32 2 2 11 4" xfId="34021" xr:uid="{00000000-0005-0000-0000-00007DA30000}"/>
    <cellStyle name="Normal 32 2 2 12" xfId="10676" xr:uid="{00000000-0005-0000-0000-00007EA30000}"/>
    <cellStyle name="Normal 32 2 2 12 2" xfId="23287" xr:uid="{00000000-0005-0000-0000-00007FA30000}"/>
    <cellStyle name="Normal 32 2 2 12 2 2" xfId="58503" xr:uid="{00000000-0005-0000-0000-000080A30000}"/>
    <cellStyle name="Normal 32 2 2 12 3" xfId="45906" xr:uid="{00000000-0005-0000-0000-000081A30000}"/>
    <cellStyle name="Normal 32 2 2 12 4" xfId="35892" xr:uid="{00000000-0005-0000-0000-000082A30000}"/>
    <cellStyle name="Normal 32 2 2 13" xfId="14955" xr:uid="{00000000-0005-0000-0000-000083A30000}"/>
    <cellStyle name="Normal 32 2 2 13 2" xfId="50172" xr:uid="{00000000-0005-0000-0000-000084A30000}"/>
    <cellStyle name="Normal 32 2 2 13 3" xfId="27561" xr:uid="{00000000-0005-0000-0000-000085A30000}"/>
    <cellStyle name="Normal 32 2 2 14" xfId="12369" xr:uid="{00000000-0005-0000-0000-000086A30000}"/>
    <cellStyle name="Normal 32 2 2 14 2" xfId="47587" xr:uid="{00000000-0005-0000-0000-000087A30000}"/>
    <cellStyle name="Normal 32 2 2 15" xfId="37574" xr:uid="{00000000-0005-0000-0000-000088A30000}"/>
    <cellStyle name="Normal 32 2 2 16" xfId="24976" xr:uid="{00000000-0005-0000-0000-000089A30000}"/>
    <cellStyle name="Normal 32 2 2 17" xfId="60189" xr:uid="{00000000-0005-0000-0000-00008AA30000}"/>
    <cellStyle name="Normal 32 2 2 2" xfId="1329" xr:uid="{00000000-0005-0000-0000-00008BA30000}"/>
    <cellStyle name="Normal 32 2 2 2 10" xfId="10677" xr:uid="{00000000-0005-0000-0000-00008CA30000}"/>
    <cellStyle name="Normal 32 2 2 2 10 2" xfId="23288" xr:uid="{00000000-0005-0000-0000-00008DA30000}"/>
    <cellStyle name="Normal 32 2 2 2 10 2 2" xfId="58504" xr:uid="{00000000-0005-0000-0000-00008EA30000}"/>
    <cellStyle name="Normal 32 2 2 2 10 3" xfId="45907" xr:uid="{00000000-0005-0000-0000-00008FA30000}"/>
    <cellStyle name="Normal 32 2 2 2 10 4" xfId="35893" xr:uid="{00000000-0005-0000-0000-000090A30000}"/>
    <cellStyle name="Normal 32 2 2 2 11" xfId="15110" xr:uid="{00000000-0005-0000-0000-000091A30000}"/>
    <cellStyle name="Normal 32 2 2 2 11 2" xfId="50326" xr:uid="{00000000-0005-0000-0000-000092A30000}"/>
    <cellStyle name="Normal 32 2 2 2 11 3" xfId="27715" xr:uid="{00000000-0005-0000-0000-000093A30000}"/>
    <cellStyle name="Normal 32 2 2 2 12" xfId="12523" xr:uid="{00000000-0005-0000-0000-000094A30000}"/>
    <cellStyle name="Normal 32 2 2 2 12 2" xfId="47741" xr:uid="{00000000-0005-0000-0000-000095A30000}"/>
    <cellStyle name="Normal 32 2 2 2 13" xfId="37729" xr:uid="{00000000-0005-0000-0000-000096A30000}"/>
    <cellStyle name="Normal 32 2 2 2 14" xfId="25130" xr:uid="{00000000-0005-0000-0000-000097A30000}"/>
    <cellStyle name="Normal 32 2 2 2 15" xfId="60343" xr:uid="{00000000-0005-0000-0000-000098A30000}"/>
    <cellStyle name="Normal 32 2 2 2 2" xfId="3246" xr:uid="{00000000-0005-0000-0000-000099A30000}"/>
    <cellStyle name="Normal 32 2 2 2 2 10" xfId="25614" xr:uid="{00000000-0005-0000-0000-00009AA30000}"/>
    <cellStyle name="Normal 32 2 2 2 2 11" xfId="61149" xr:uid="{00000000-0005-0000-0000-00009BA30000}"/>
    <cellStyle name="Normal 32 2 2 2 2 2" xfId="5046" xr:uid="{00000000-0005-0000-0000-00009CA30000}"/>
    <cellStyle name="Normal 32 2 2 2 2 2 2" xfId="17692" xr:uid="{00000000-0005-0000-0000-00009DA30000}"/>
    <cellStyle name="Normal 32 2 2 2 2 2 2 2" xfId="52908" xr:uid="{00000000-0005-0000-0000-00009EA30000}"/>
    <cellStyle name="Normal 32 2 2 2 2 2 2 3" xfId="30297" xr:uid="{00000000-0005-0000-0000-00009FA30000}"/>
    <cellStyle name="Normal 32 2 2 2 2 2 3" xfId="14138" xr:uid="{00000000-0005-0000-0000-0000A0A30000}"/>
    <cellStyle name="Normal 32 2 2 2 2 2 3 2" xfId="49356" xr:uid="{00000000-0005-0000-0000-0000A1A30000}"/>
    <cellStyle name="Normal 32 2 2 2 2 2 4" xfId="40311" xr:uid="{00000000-0005-0000-0000-0000A2A30000}"/>
    <cellStyle name="Normal 32 2 2 2 2 2 5" xfId="26745" xr:uid="{00000000-0005-0000-0000-0000A3A30000}"/>
    <cellStyle name="Normal 32 2 2 2 2 3" xfId="6516" xr:uid="{00000000-0005-0000-0000-0000A4A30000}"/>
    <cellStyle name="Normal 32 2 2 2 2 3 2" xfId="19146" xr:uid="{00000000-0005-0000-0000-0000A5A30000}"/>
    <cellStyle name="Normal 32 2 2 2 2 3 2 2" xfId="54362" xr:uid="{00000000-0005-0000-0000-0000A6A30000}"/>
    <cellStyle name="Normal 32 2 2 2 2 3 3" xfId="41765" xr:uid="{00000000-0005-0000-0000-0000A7A30000}"/>
    <cellStyle name="Normal 32 2 2 2 2 3 4" xfId="31751" xr:uid="{00000000-0005-0000-0000-0000A8A30000}"/>
    <cellStyle name="Normal 32 2 2 2 2 4" xfId="7975" xr:uid="{00000000-0005-0000-0000-0000A9A30000}"/>
    <cellStyle name="Normal 32 2 2 2 2 4 2" xfId="20600" xr:uid="{00000000-0005-0000-0000-0000AAA30000}"/>
    <cellStyle name="Normal 32 2 2 2 2 4 2 2" xfId="55816" xr:uid="{00000000-0005-0000-0000-0000ABA30000}"/>
    <cellStyle name="Normal 32 2 2 2 2 4 3" xfId="43219" xr:uid="{00000000-0005-0000-0000-0000ACA30000}"/>
    <cellStyle name="Normal 32 2 2 2 2 4 4" xfId="33205" xr:uid="{00000000-0005-0000-0000-0000ADA30000}"/>
    <cellStyle name="Normal 32 2 2 2 2 5" xfId="9756" xr:uid="{00000000-0005-0000-0000-0000AEA30000}"/>
    <cellStyle name="Normal 32 2 2 2 2 5 2" xfId="22376" xr:uid="{00000000-0005-0000-0000-0000AFA30000}"/>
    <cellStyle name="Normal 32 2 2 2 2 5 2 2" xfId="57592" xr:uid="{00000000-0005-0000-0000-0000B0A30000}"/>
    <cellStyle name="Normal 32 2 2 2 2 5 3" xfId="44995" xr:uid="{00000000-0005-0000-0000-0000B1A30000}"/>
    <cellStyle name="Normal 32 2 2 2 2 5 4" xfId="34981" xr:uid="{00000000-0005-0000-0000-0000B2A30000}"/>
    <cellStyle name="Normal 32 2 2 2 2 6" xfId="11549" xr:uid="{00000000-0005-0000-0000-0000B3A30000}"/>
    <cellStyle name="Normal 32 2 2 2 2 6 2" xfId="24152" xr:uid="{00000000-0005-0000-0000-0000B4A30000}"/>
    <cellStyle name="Normal 32 2 2 2 2 6 2 2" xfId="59368" xr:uid="{00000000-0005-0000-0000-0000B5A30000}"/>
    <cellStyle name="Normal 32 2 2 2 2 6 3" xfId="46771" xr:uid="{00000000-0005-0000-0000-0000B6A30000}"/>
    <cellStyle name="Normal 32 2 2 2 2 6 4" xfId="36757" xr:uid="{00000000-0005-0000-0000-0000B7A30000}"/>
    <cellStyle name="Normal 32 2 2 2 2 7" xfId="15916" xr:uid="{00000000-0005-0000-0000-0000B8A30000}"/>
    <cellStyle name="Normal 32 2 2 2 2 7 2" xfId="51132" xr:uid="{00000000-0005-0000-0000-0000B9A30000}"/>
    <cellStyle name="Normal 32 2 2 2 2 7 3" xfId="28521" xr:uid="{00000000-0005-0000-0000-0000BAA30000}"/>
    <cellStyle name="Normal 32 2 2 2 2 8" xfId="13007" xr:uid="{00000000-0005-0000-0000-0000BBA30000}"/>
    <cellStyle name="Normal 32 2 2 2 2 8 2" xfId="48225" xr:uid="{00000000-0005-0000-0000-0000BCA30000}"/>
    <cellStyle name="Normal 32 2 2 2 2 9" xfId="38535" xr:uid="{00000000-0005-0000-0000-0000BDA30000}"/>
    <cellStyle name="Normal 32 2 2 2 3" xfId="3575" xr:uid="{00000000-0005-0000-0000-0000BEA30000}"/>
    <cellStyle name="Normal 32 2 2 2 3 10" xfId="27070" xr:uid="{00000000-0005-0000-0000-0000BFA30000}"/>
    <cellStyle name="Normal 32 2 2 2 3 11" xfId="61474" xr:uid="{00000000-0005-0000-0000-0000C0A30000}"/>
    <cellStyle name="Normal 32 2 2 2 3 2" xfId="5371" xr:uid="{00000000-0005-0000-0000-0000C1A30000}"/>
    <cellStyle name="Normal 32 2 2 2 3 2 2" xfId="18017" xr:uid="{00000000-0005-0000-0000-0000C2A30000}"/>
    <cellStyle name="Normal 32 2 2 2 3 2 2 2" xfId="53233" xr:uid="{00000000-0005-0000-0000-0000C3A30000}"/>
    <cellStyle name="Normal 32 2 2 2 3 2 3" xfId="40636" xr:uid="{00000000-0005-0000-0000-0000C4A30000}"/>
    <cellStyle name="Normal 32 2 2 2 3 2 4" xfId="30622" xr:uid="{00000000-0005-0000-0000-0000C5A30000}"/>
    <cellStyle name="Normal 32 2 2 2 3 3" xfId="6841" xr:uid="{00000000-0005-0000-0000-0000C6A30000}"/>
    <cellStyle name="Normal 32 2 2 2 3 3 2" xfId="19471" xr:uid="{00000000-0005-0000-0000-0000C7A30000}"/>
    <cellStyle name="Normal 32 2 2 2 3 3 2 2" xfId="54687" xr:uid="{00000000-0005-0000-0000-0000C8A30000}"/>
    <cellStyle name="Normal 32 2 2 2 3 3 3" xfId="42090" xr:uid="{00000000-0005-0000-0000-0000C9A30000}"/>
    <cellStyle name="Normal 32 2 2 2 3 3 4" xfId="32076" xr:uid="{00000000-0005-0000-0000-0000CAA30000}"/>
    <cellStyle name="Normal 32 2 2 2 3 4" xfId="8300" xr:uid="{00000000-0005-0000-0000-0000CBA30000}"/>
    <cellStyle name="Normal 32 2 2 2 3 4 2" xfId="20925" xr:uid="{00000000-0005-0000-0000-0000CCA30000}"/>
    <cellStyle name="Normal 32 2 2 2 3 4 2 2" xfId="56141" xr:uid="{00000000-0005-0000-0000-0000CDA30000}"/>
    <cellStyle name="Normal 32 2 2 2 3 4 3" xfId="43544" xr:uid="{00000000-0005-0000-0000-0000CEA30000}"/>
    <cellStyle name="Normal 32 2 2 2 3 4 4" xfId="33530" xr:uid="{00000000-0005-0000-0000-0000CFA30000}"/>
    <cellStyle name="Normal 32 2 2 2 3 5" xfId="10081" xr:uid="{00000000-0005-0000-0000-0000D0A30000}"/>
    <cellStyle name="Normal 32 2 2 2 3 5 2" xfId="22701" xr:uid="{00000000-0005-0000-0000-0000D1A30000}"/>
    <cellStyle name="Normal 32 2 2 2 3 5 2 2" xfId="57917" xr:uid="{00000000-0005-0000-0000-0000D2A30000}"/>
    <cellStyle name="Normal 32 2 2 2 3 5 3" xfId="45320" xr:uid="{00000000-0005-0000-0000-0000D3A30000}"/>
    <cellStyle name="Normal 32 2 2 2 3 5 4" xfId="35306" xr:uid="{00000000-0005-0000-0000-0000D4A30000}"/>
    <cellStyle name="Normal 32 2 2 2 3 6" xfId="11874" xr:uid="{00000000-0005-0000-0000-0000D5A30000}"/>
    <cellStyle name="Normal 32 2 2 2 3 6 2" xfId="24477" xr:uid="{00000000-0005-0000-0000-0000D6A30000}"/>
    <cellStyle name="Normal 32 2 2 2 3 6 2 2" xfId="59693" xr:uid="{00000000-0005-0000-0000-0000D7A30000}"/>
    <cellStyle name="Normal 32 2 2 2 3 6 3" xfId="47096" xr:uid="{00000000-0005-0000-0000-0000D8A30000}"/>
    <cellStyle name="Normal 32 2 2 2 3 6 4" xfId="37082" xr:uid="{00000000-0005-0000-0000-0000D9A30000}"/>
    <cellStyle name="Normal 32 2 2 2 3 7" xfId="16241" xr:uid="{00000000-0005-0000-0000-0000DAA30000}"/>
    <cellStyle name="Normal 32 2 2 2 3 7 2" xfId="51457" xr:uid="{00000000-0005-0000-0000-0000DBA30000}"/>
    <cellStyle name="Normal 32 2 2 2 3 7 3" xfId="28846" xr:uid="{00000000-0005-0000-0000-0000DCA30000}"/>
    <cellStyle name="Normal 32 2 2 2 3 8" xfId="14463" xr:uid="{00000000-0005-0000-0000-0000DDA30000}"/>
    <cellStyle name="Normal 32 2 2 2 3 8 2" xfId="49681" xr:uid="{00000000-0005-0000-0000-0000DEA30000}"/>
    <cellStyle name="Normal 32 2 2 2 3 9" xfId="38860" xr:uid="{00000000-0005-0000-0000-0000DFA30000}"/>
    <cellStyle name="Normal 32 2 2 2 4" xfId="2737" xr:uid="{00000000-0005-0000-0000-0000E0A30000}"/>
    <cellStyle name="Normal 32 2 2 2 4 10" xfId="26261" xr:uid="{00000000-0005-0000-0000-0000E1A30000}"/>
    <cellStyle name="Normal 32 2 2 2 4 11" xfId="60665" xr:uid="{00000000-0005-0000-0000-0000E2A30000}"/>
    <cellStyle name="Normal 32 2 2 2 4 2" xfId="4562" xr:uid="{00000000-0005-0000-0000-0000E3A30000}"/>
    <cellStyle name="Normal 32 2 2 2 4 2 2" xfId="17208" xr:uid="{00000000-0005-0000-0000-0000E4A30000}"/>
    <cellStyle name="Normal 32 2 2 2 4 2 2 2" xfId="52424" xr:uid="{00000000-0005-0000-0000-0000E5A30000}"/>
    <cellStyle name="Normal 32 2 2 2 4 2 3" xfId="39827" xr:uid="{00000000-0005-0000-0000-0000E6A30000}"/>
    <cellStyle name="Normal 32 2 2 2 4 2 4" xfId="29813" xr:uid="{00000000-0005-0000-0000-0000E7A30000}"/>
    <cellStyle name="Normal 32 2 2 2 4 3" xfId="6032" xr:uid="{00000000-0005-0000-0000-0000E8A30000}"/>
    <cellStyle name="Normal 32 2 2 2 4 3 2" xfId="18662" xr:uid="{00000000-0005-0000-0000-0000E9A30000}"/>
    <cellStyle name="Normal 32 2 2 2 4 3 2 2" xfId="53878" xr:uid="{00000000-0005-0000-0000-0000EAA30000}"/>
    <cellStyle name="Normal 32 2 2 2 4 3 3" xfId="41281" xr:uid="{00000000-0005-0000-0000-0000EBA30000}"/>
    <cellStyle name="Normal 32 2 2 2 4 3 4" xfId="31267" xr:uid="{00000000-0005-0000-0000-0000ECA30000}"/>
    <cellStyle name="Normal 32 2 2 2 4 4" xfId="7491" xr:uid="{00000000-0005-0000-0000-0000EDA30000}"/>
    <cellStyle name="Normal 32 2 2 2 4 4 2" xfId="20116" xr:uid="{00000000-0005-0000-0000-0000EEA30000}"/>
    <cellStyle name="Normal 32 2 2 2 4 4 2 2" xfId="55332" xr:uid="{00000000-0005-0000-0000-0000EFA30000}"/>
    <cellStyle name="Normal 32 2 2 2 4 4 3" xfId="42735" xr:uid="{00000000-0005-0000-0000-0000F0A30000}"/>
    <cellStyle name="Normal 32 2 2 2 4 4 4" xfId="32721" xr:uid="{00000000-0005-0000-0000-0000F1A30000}"/>
    <cellStyle name="Normal 32 2 2 2 4 5" xfId="9272" xr:uid="{00000000-0005-0000-0000-0000F2A30000}"/>
    <cellStyle name="Normal 32 2 2 2 4 5 2" xfId="21892" xr:uid="{00000000-0005-0000-0000-0000F3A30000}"/>
    <cellStyle name="Normal 32 2 2 2 4 5 2 2" xfId="57108" xr:uid="{00000000-0005-0000-0000-0000F4A30000}"/>
    <cellStyle name="Normal 32 2 2 2 4 5 3" xfId="44511" xr:uid="{00000000-0005-0000-0000-0000F5A30000}"/>
    <cellStyle name="Normal 32 2 2 2 4 5 4" xfId="34497" xr:uid="{00000000-0005-0000-0000-0000F6A30000}"/>
    <cellStyle name="Normal 32 2 2 2 4 6" xfId="11065" xr:uid="{00000000-0005-0000-0000-0000F7A30000}"/>
    <cellStyle name="Normal 32 2 2 2 4 6 2" xfId="23668" xr:uid="{00000000-0005-0000-0000-0000F8A30000}"/>
    <cellStyle name="Normal 32 2 2 2 4 6 2 2" xfId="58884" xr:uid="{00000000-0005-0000-0000-0000F9A30000}"/>
    <cellStyle name="Normal 32 2 2 2 4 6 3" xfId="46287" xr:uid="{00000000-0005-0000-0000-0000FAA30000}"/>
    <cellStyle name="Normal 32 2 2 2 4 6 4" xfId="36273" xr:uid="{00000000-0005-0000-0000-0000FBA30000}"/>
    <cellStyle name="Normal 32 2 2 2 4 7" xfId="15432" xr:uid="{00000000-0005-0000-0000-0000FCA30000}"/>
    <cellStyle name="Normal 32 2 2 2 4 7 2" xfId="50648" xr:uid="{00000000-0005-0000-0000-0000FDA30000}"/>
    <cellStyle name="Normal 32 2 2 2 4 7 3" xfId="28037" xr:uid="{00000000-0005-0000-0000-0000FEA30000}"/>
    <cellStyle name="Normal 32 2 2 2 4 8" xfId="13654" xr:uid="{00000000-0005-0000-0000-0000FFA30000}"/>
    <cellStyle name="Normal 32 2 2 2 4 8 2" xfId="48872" xr:uid="{00000000-0005-0000-0000-000000A40000}"/>
    <cellStyle name="Normal 32 2 2 2 4 9" xfId="38051" xr:uid="{00000000-0005-0000-0000-000001A40000}"/>
    <cellStyle name="Normal 32 2 2 2 5" xfId="3900" xr:uid="{00000000-0005-0000-0000-000002A40000}"/>
    <cellStyle name="Normal 32 2 2 2 5 2" xfId="8623" xr:uid="{00000000-0005-0000-0000-000003A40000}"/>
    <cellStyle name="Normal 32 2 2 2 5 2 2" xfId="21248" xr:uid="{00000000-0005-0000-0000-000004A40000}"/>
    <cellStyle name="Normal 32 2 2 2 5 2 2 2" xfId="56464" xr:uid="{00000000-0005-0000-0000-000005A40000}"/>
    <cellStyle name="Normal 32 2 2 2 5 2 3" xfId="43867" xr:uid="{00000000-0005-0000-0000-000006A40000}"/>
    <cellStyle name="Normal 32 2 2 2 5 2 4" xfId="33853" xr:uid="{00000000-0005-0000-0000-000007A40000}"/>
    <cellStyle name="Normal 32 2 2 2 5 3" xfId="10404" xr:uid="{00000000-0005-0000-0000-000008A40000}"/>
    <cellStyle name="Normal 32 2 2 2 5 3 2" xfId="23024" xr:uid="{00000000-0005-0000-0000-000009A40000}"/>
    <cellStyle name="Normal 32 2 2 2 5 3 2 2" xfId="58240" xr:uid="{00000000-0005-0000-0000-00000AA40000}"/>
    <cellStyle name="Normal 32 2 2 2 5 3 3" xfId="45643" xr:uid="{00000000-0005-0000-0000-00000BA40000}"/>
    <cellStyle name="Normal 32 2 2 2 5 3 4" xfId="35629" xr:uid="{00000000-0005-0000-0000-00000CA40000}"/>
    <cellStyle name="Normal 32 2 2 2 5 4" xfId="12199" xr:uid="{00000000-0005-0000-0000-00000DA40000}"/>
    <cellStyle name="Normal 32 2 2 2 5 4 2" xfId="24800" xr:uid="{00000000-0005-0000-0000-00000EA40000}"/>
    <cellStyle name="Normal 32 2 2 2 5 4 2 2" xfId="60016" xr:uid="{00000000-0005-0000-0000-00000FA40000}"/>
    <cellStyle name="Normal 32 2 2 2 5 4 3" xfId="47419" xr:uid="{00000000-0005-0000-0000-000010A40000}"/>
    <cellStyle name="Normal 32 2 2 2 5 4 4" xfId="37405" xr:uid="{00000000-0005-0000-0000-000011A40000}"/>
    <cellStyle name="Normal 32 2 2 2 5 5" xfId="16564" xr:uid="{00000000-0005-0000-0000-000012A40000}"/>
    <cellStyle name="Normal 32 2 2 2 5 5 2" xfId="51780" xr:uid="{00000000-0005-0000-0000-000013A40000}"/>
    <cellStyle name="Normal 32 2 2 2 5 5 3" xfId="29169" xr:uid="{00000000-0005-0000-0000-000014A40000}"/>
    <cellStyle name="Normal 32 2 2 2 5 6" xfId="14786" xr:uid="{00000000-0005-0000-0000-000015A40000}"/>
    <cellStyle name="Normal 32 2 2 2 5 6 2" xfId="50004" xr:uid="{00000000-0005-0000-0000-000016A40000}"/>
    <cellStyle name="Normal 32 2 2 2 5 7" xfId="39183" xr:uid="{00000000-0005-0000-0000-000017A40000}"/>
    <cellStyle name="Normal 32 2 2 2 5 8" xfId="27393" xr:uid="{00000000-0005-0000-0000-000018A40000}"/>
    <cellStyle name="Normal 32 2 2 2 6" xfId="4240" xr:uid="{00000000-0005-0000-0000-000019A40000}"/>
    <cellStyle name="Normal 32 2 2 2 6 2" xfId="16886" xr:uid="{00000000-0005-0000-0000-00001AA40000}"/>
    <cellStyle name="Normal 32 2 2 2 6 2 2" xfId="52102" xr:uid="{00000000-0005-0000-0000-00001BA40000}"/>
    <cellStyle name="Normal 32 2 2 2 6 2 3" xfId="29491" xr:uid="{00000000-0005-0000-0000-00001CA40000}"/>
    <cellStyle name="Normal 32 2 2 2 6 3" xfId="13332" xr:uid="{00000000-0005-0000-0000-00001DA40000}"/>
    <cellStyle name="Normal 32 2 2 2 6 3 2" xfId="48550" xr:uid="{00000000-0005-0000-0000-00001EA40000}"/>
    <cellStyle name="Normal 32 2 2 2 6 4" xfId="39505" xr:uid="{00000000-0005-0000-0000-00001FA40000}"/>
    <cellStyle name="Normal 32 2 2 2 6 5" xfId="25939" xr:uid="{00000000-0005-0000-0000-000020A40000}"/>
    <cellStyle name="Normal 32 2 2 2 7" xfId="5710" xr:uid="{00000000-0005-0000-0000-000021A40000}"/>
    <cellStyle name="Normal 32 2 2 2 7 2" xfId="18340" xr:uid="{00000000-0005-0000-0000-000022A40000}"/>
    <cellStyle name="Normal 32 2 2 2 7 2 2" xfId="53556" xr:uid="{00000000-0005-0000-0000-000023A40000}"/>
    <cellStyle name="Normal 32 2 2 2 7 3" xfId="40959" xr:uid="{00000000-0005-0000-0000-000024A40000}"/>
    <cellStyle name="Normal 32 2 2 2 7 4" xfId="30945" xr:uid="{00000000-0005-0000-0000-000025A40000}"/>
    <cellStyle name="Normal 32 2 2 2 8" xfId="7169" xr:uid="{00000000-0005-0000-0000-000026A40000}"/>
    <cellStyle name="Normal 32 2 2 2 8 2" xfId="19794" xr:uid="{00000000-0005-0000-0000-000027A40000}"/>
    <cellStyle name="Normal 32 2 2 2 8 2 2" xfId="55010" xr:uid="{00000000-0005-0000-0000-000028A40000}"/>
    <cellStyle name="Normal 32 2 2 2 8 3" xfId="42413" xr:uid="{00000000-0005-0000-0000-000029A40000}"/>
    <cellStyle name="Normal 32 2 2 2 8 4" xfId="32399" xr:uid="{00000000-0005-0000-0000-00002AA40000}"/>
    <cellStyle name="Normal 32 2 2 2 9" xfId="8950" xr:uid="{00000000-0005-0000-0000-00002BA40000}"/>
    <cellStyle name="Normal 32 2 2 2 9 2" xfId="21570" xr:uid="{00000000-0005-0000-0000-00002CA40000}"/>
    <cellStyle name="Normal 32 2 2 2 9 2 2" xfId="56786" xr:uid="{00000000-0005-0000-0000-00002DA40000}"/>
    <cellStyle name="Normal 32 2 2 2 9 3" xfId="44189" xr:uid="{00000000-0005-0000-0000-00002EA40000}"/>
    <cellStyle name="Normal 32 2 2 2 9 4" xfId="34175" xr:uid="{00000000-0005-0000-0000-00002FA40000}"/>
    <cellStyle name="Normal 32 2 2 3" xfId="3086" xr:uid="{00000000-0005-0000-0000-000030A40000}"/>
    <cellStyle name="Normal 32 2 2 3 10" xfId="25457" xr:uid="{00000000-0005-0000-0000-000031A40000}"/>
    <cellStyle name="Normal 32 2 2 3 11" xfId="60992" xr:uid="{00000000-0005-0000-0000-000032A40000}"/>
    <cellStyle name="Normal 32 2 2 3 2" xfId="4889" xr:uid="{00000000-0005-0000-0000-000033A40000}"/>
    <cellStyle name="Normal 32 2 2 3 2 2" xfId="17535" xr:uid="{00000000-0005-0000-0000-000034A40000}"/>
    <cellStyle name="Normal 32 2 2 3 2 2 2" xfId="52751" xr:uid="{00000000-0005-0000-0000-000035A40000}"/>
    <cellStyle name="Normal 32 2 2 3 2 2 3" xfId="30140" xr:uid="{00000000-0005-0000-0000-000036A40000}"/>
    <cellStyle name="Normal 32 2 2 3 2 3" xfId="13981" xr:uid="{00000000-0005-0000-0000-000037A40000}"/>
    <cellStyle name="Normal 32 2 2 3 2 3 2" xfId="49199" xr:uid="{00000000-0005-0000-0000-000038A40000}"/>
    <cellStyle name="Normal 32 2 2 3 2 4" xfId="40154" xr:uid="{00000000-0005-0000-0000-000039A40000}"/>
    <cellStyle name="Normal 32 2 2 3 2 5" xfId="26588" xr:uid="{00000000-0005-0000-0000-00003AA40000}"/>
    <cellStyle name="Normal 32 2 2 3 3" xfId="6359" xr:uid="{00000000-0005-0000-0000-00003BA40000}"/>
    <cellStyle name="Normal 32 2 2 3 3 2" xfId="18989" xr:uid="{00000000-0005-0000-0000-00003CA40000}"/>
    <cellStyle name="Normal 32 2 2 3 3 2 2" xfId="54205" xr:uid="{00000000-0005-0000-0000-00003DA40000}"/>
    <cellStyle name="Normal 32 2 2 3 3 3" xfId="41608" xr:uid="{00000000-0005-0000-0000-00003EA40000}"/>
    <cellStyle name="Normal 32 2 2 3 3 4" xfId="31594" xr:uid="{00000000-0005-0000-0000-00003FA40000}"/>
    <cellStyle name="Normal 32 2 2 3 4" xfId="7818" xr:uid="{00000000-0005-0000-0000-000040A40000}"/>
    <cellStyle name="Normal 32 2 2 3 4 2" xfId="20443" xr:uid="{00000000-0005-0000-0000-000041A40000}"/>
    <cellStyle name="Normal 32 2 2 3 4 2 2" xfId="55659" xr:uid="{00000000-0005-0000-0000-000042A40000}"/>
    <cellStyle name="Normal 32 2 2 3 4 3" xfId="43062" xr:uid="{00000000-0005-0000-0000-000043A40000}"/>
    <cellStyle name="Normal 32 2 2 3 4 4" xfId="33048" xr:uid="{00000000-0005-0000-0000-000044A40000}"/>
    <cellStyle name="Normal 32 2 2 3 5" xfId="9599" xr:uid="{00000000-0005-0000-0000-000045A40000}"/>
    <cellStyle name="Normal 32 2 2 3 5 2" xfId="22219" xr:uid="{00000000-0005-0000-0000-000046A40000}"/>
    <cellStyle name="Normal 32 2 2 3 5 2 2" xfId="57435" xr:uid="{00000000-0005-0000-0000-000047A40000}"/>
    <cellStyle name="Normal 32 2 2 3 5 3" xfId="44838" xr:uid="{00000000-0005-0000-0000-000048A40000}"/>
    <cellStyle name="Normal 32 2 2 3 5 4" xfId="34824" xr:uid="{00000000-0005-0000-0000-000049A40000}"/>
    <cellStyle name="Normal 32 2 2 3 6" xfId="11392" xr:uid="{00000000-0005-0000-0000-00004AA40000}"/>
    <cellStyle name="Normal 32 2 2 3 6 2" xfId="23995" xr:uid="{00000000-0005-0000-0000-00004BA40000}"/>
    <cellStyle name="Normal 32 2 2 3 6 2 2" xfId="59211" xr:uid="{00000000-0005-0000-0000-00004CA40000}"/>
    <cellStyle name="Normal 32 2 2 3 6 3" xfId="46614" xr:uid="{00000000-0005-0000-0000-00004DA40000}"/>
    <cellStyle name="Normal 32 2 2 3 6 4" xfId="36600" xr:uid="{00000000-0005-0000-0000-00004EA40000}"/>
    <cellStyle name="Normal 32 2 2 3 7" xfId="15759" xr:uid="{00000000-0005-0000-0000-00004FA40000}"/>
    <cellStyle name="Normal 32 2 2 3 7 2" xfId="50975" xr:uid="{00000000-0005-0000-0000-000050A40000}"/>
    <cellStyle name="Normal 32 2 2 3 7 3" xfId="28364" xr:uid="{00000000-0005-0000-0000-000051A40000}"/>
    <cellStyle name="Normal 32 2 2 3 8" xfId="12850" xr:uid="{00000000-0005-0000-0000-000052A40000}"/>
    <cellStyle name="Normal 32 2 2 3 8 2" xfId="48068" xr:uid="{00000000-0005-0000-0000-000053A40000}"/>
    <cellStyle name="Normal 32 2 2 3 9" xfId="38378" xr:uid="{00000000-0005-0000-0000-000054A40000}"/>
    <cellStyle name="Normal 32 2 2 4" xfId="2913" xr:uid="{00000000-0005-0000-0000-000055A40000}"/>
    <cellStyle name="Normal 32 2 2 4 10" xfId="25298" xr:uid="{00000000-0005-0000-0000-000056A40000}"/>
    <cellStyle name="Normal 32 2 2 4 11" xfId="60833" xr:uid="{00000000-0005-0000-0000-000057A40000}"/>
    <cellStyle name="Normal 32 2 2 4 2" xfId="4730" xr:uid="{00000000-0005-0000-0000-000058A40000}"/>
    <cellStyle name="Normal 32 2 2 4 2 2" xfId="17376" xr:uid="{00000000-0005-0000-0000-000059A40000}"/>
    <cellStyle name="Normal 32 2 2 4 2 2 2" xfId="52592" xr:uid="{00000000-0005-0000-0000-00005AA40000}"/>
    <cellStyle name="Normal 32 2 2 4 2 2 3" xfId="29981" xr:uid="{00000000-0005-0000-0000-00005BA40000}"/>
    <cellStyle name="Normal 32 2 2 4 2 3" xfId="13822" xr:uid="{00000000-0005-0000-0000-00005CA40000}"/>
    <cellStyle name="Normal 32 2 2 4 2 3 2" xfId="49040" xr:uid="{00000000-0005-0000-0000-00005DA40000}"/>
    <cellStyle name="Normal 32 2 2 4 2 4" xfId="39995" xr:uid="{00000000-0005-0000-0000-00005EA40000}"/>
    <cellStyle name="Normal 32 2 2 4 2 5" xfId="26429" xr:uid="{00000000-0005-0000-0000-00005FA40000}"/>
    <cellStyle name="Normal 32 2 2 4 3" xfId="6200" xr:uid="{00000000-0005-0000-0000-000060A40000}"/>
    <cellStyle name="Normal 32 2 2 4 3 2" xfId="18830" xr:uid="{00000000-0005-0000-0000-000061A40000}"/>
    <cellStyle name="Normal 32 2 2 4 3 2 2" xfId="54046" xr:uid="{00000000-0005-0000-0000-000062A40000}"/>
    <cellStyle name="Normal 32 2 2 4 3 3" xfId="41449" xr:uid="{00000000-0005-0000-0000-000063A40000}"/>
    <cellStyle name="Normal 32 2 2 4 3 4" xfId="31435" xr:uid="{00000000-0005-0000-0000-000064A40000}"/>
    <cellStyle name="Normal 32 2 2 4 4" xfId="7659" xr:uid="{00000000-0005-0000-0000-000065A40000}"/>
    <cellStyle name="Normal 32 2 2 4 4 2" xfId="20284" xr:uid="{00000000-0005-0000-0000-000066A40000}"/>
    <cellStyle name="Normal 32 2 2 4 4 2 2" xfId="55500" xr:uid="{00000000-0005-0000-0000-000067A40000}"/>
    <cellStyle name="Normal 32 2 2 4 4 3" xfId="42903" xr:uid="{00000000-0005-0000-0000-000068A40000}"/>
    <cellStyle name="Normal 32 2 2 4 4 4" xfId="32889" xr:uid="{00000000-0005-0000-0000-000069A40000}"/>
    <cellStyle name="Normal 32 2 2 4 5" xfId="9440" xr:uid="{00000000-0005-0000-0000-00006AA40000}"/>
    <cellStyle name="Normal 32 2 2 4 5 2" xfId="22060" xr:uid="{00000000-0005-0000-0000-00006BA40000}"/>
    <cellStyle name="Normal 32 2 2 4 5 2 2" xfId="57276" xr:uid="{00000000-0005-0000-0000-00006CA40000}"/>
    <cellStyle name="Normal 32 2 2 4 5 3" xfId="44679" xr:uid="{00000000-0005-0000-0000-00006DA40000}"/>
    <cellStyle name="Normal 32 2 2 4 5 4" xfId="34665" xr:uid="{00000000-0005-0000-0000-00006EA40000}"/>
    <cellStyle name="Normal 32 2 2 4 6" xfId="11233" xr:uid="{00000000-0005-0000-0000-00006FA40000}"/>
    <cellStyle name="Normal 32 2 2 4 6 2" xfId="23836" xr:uid="{00000000-0005-0000-0000-000070A40000}"/>
    <cellStyle name="Normal 32 2 2 4 6 2 2" xfId="59052" xr:uid="{00000000-0005-0000-0000-000071A40000}"/>
    <cellStyle name="Normal 32 2 2 4 6 3" xfId="46455" xr:uid="{00000000-0005-0000-0000-000072A40000}"/>
    <cellStyle name="Normal 32 2 2 4 6 4" xfId="36441" xr:uid="{00000000-0005-0000-0000-000073A40000}"/>
    <cellStyle name="Normal 32 2 2 4 7" xfId="15600" xr:uid="{00000000-0005-0000-0000-000074A40000}"/>
    <cellStyle name="Normal 32 2 2 4 7 2" xfId="50816" xr:uid="{00000000-0005-0000-0000-000075A40000}"/>
    <cellStyle name="Normal 32 2 2 4 7 3" xfId="28205" xr:uid="{00000000-0005-0000-0000-000076A40000}"/>
    <cellStyle name="Normal 32 2 2 4 8" xfId="12691" xr:uid="{00000000-0005-0000-0000-000077A40000}"/>
    <cellStyle name="Normal 32 2 2 4 8 2" xfId="47909" xr:uid="{00000000-0005-0000-0000-000078A40000}"/>
    <cellStyle name="Normal 32 2 2 4 9" xfId="38219" xr:uid="{00000000-0005-0000-0000-000079A40000}"/>
    <cellStyle name="Normal 32 2 2 5" xfId="3421" xr:uid="{00000000-0005-0000-0000-00007AA40000}"/>
    <cellStyle name="Normal 32 2 2 5 10" xfId="26916" xr:uid="{00000000-0005-0000-0000-00007BA40000}"/>
    <cellStyle name="Normal 32 2 2 5 11" xfId="61320" xr:uid="{00000000-0005-0000-0000-00007CA40000}"/>
    <cellStyle name="Normal 32 2 2 5 2" xfId="5217" xr:uid="{00000000-0005-0000-0000-00007DA40000}"/>
    <cellStyle name="Normal 32 2 2 5 2 2" xfId="17863" xr:uid="{00000000-0005-0000-0000-00007EA40000}"/>
    <cellStyle name="Normal 32 2 2 5 2 2 2" xfId="53079" xr:uid="{00000000-0005-0000-0000-00007FA40000}"/>
    <cellStyle name="Normal 32 2 2 5 2 3" xfId="40482" xr:uid="{00000000-0005-0000-0000-000080A40000}"/>
    <cellStyle name="Normal 32 2 2 5 2 4" xfId="30468" xr:uid="{00000000-0005-0000-0000-000081A40000}"/>
    <cellStyle name="Normal 32 2 2 5 3" xfId="6687" xr:uid="{00000000-0005-0000-0000-000082A40000}"/>
    <cellStyle name="Normal 32 2 2 5 3 2" xfId="19317" xr:uid="{00000000-0005-0000-0000-000083A40000}"/>
    <cellStyle name="Normal 32 2 2 5 3 2 2" xfId="54533" xr:uid="{00000000-0005-0000-0000-000084A40000}"/>
    <cellStyle name="Normal 32 2 2 5 3 3" xfId="41936" xr:uid="{00000000-0005-0000-0000-000085A40000}"/>
    <cellStyle name="Normal 32 2 2 5 3 4" xfId="31922" xr:uid="{00000000-0005-0000-0000-000086A40000}"/>
    <cellStyle name="Normal 32 2 2 5 4" xfId="8146" xr:uid="{00000000-0005-0000-0000-000087A40000}"/>
    <cellStyle name="Normal 32 2 2 5 4 2" xfId="20771" xr:uid="{00000000-0005-0000-0000-000088A40000}"/>
    <cellStyle name="Normal 32 2 2 5 4 2 2" xfId="55987" xr:uid="{00000000-0005-0000-0000-000089A40000}"/>
    <cellStyle name="Normal 32 2 2 5 4 3" xfId="43390" xr:uid="{00000000-0005-0000-0000-00008AA40000}"/>
    <cellStyle name="Normal 32 2 2 5 4 4" xfId="33376" xr:uid="{00000000-0005-0000-0000-00008BA40000}"/>
    <cellStyle name="Normal 32 2 2 5 5" xfId="9927" xr:uid="{00000000-0005-0000-0000-00008CA40000}"/>
    <cellStyle name="Normal 32 2 2 5 5 2" xfId="22547" xr:uid="{00000000-0005-0000-0000-00008DA40000}"/>
    <cellStyle name="Normal 32 2 2 5 5 2 2" xfId="57763" xr:uid="{00000000-0005-0000-0000-00008EA40000}"/>
    <cellStyle name="Normal 32 2 2 5 5 3" xfId="45166" xr:uid="{00000000-0005-0000-0000-00008FA40000}"/>
    <cellStyle name="Normal 32 2 2 5 5 4" xfId="35152" xr:uid="{00000000-0005-0000-0000-000090A40000}"/>
    <cellStyle name="Normal 32 2 2 5 6" xfId="11720" xr:uid="{00000000-0005-0000-0000-000091A40000}"/>
    <cellStyle name="Normal 32 2 2 5 6 2" xfId="24323" xr:uid="{00000000-0005-0000-0000-000092A40000}"/>
    <cellStyle name="Normal 32 2 2 5 6 2 2" xfId="59539" xr:uid="{00000000-0005-0000-0000-000093A40000}"/>
    <cellStyle name="Normal 32 2 2 5 6 3" xfId="46942" xr:uid="{00000000-0005-0000-0000-000094A40000}"/>
    <cellStyle name="Normal 32 2 2 5 6 4" xfId="36928" xr:uid="{00000000-0005-0000-0000-000095A40000}"/>
    <cellStyle name="Normal 32 2 2 5 7" xfId="16087" xr:uid="{00000000-0005-0000-0000-000096A40000}"/>
    <cellStyle name="Normal 32 2 2 5 7 2" xfId="51303" xr:uid="{00000000-0005-0000-0000-000097A40000}"/>
    <cellStyle name="Normal 32 2 2 5 7 3" xfId="28692" xr:uid="{00000000-0005-0000-0000-000098A40000}"/>
    <cellStyle name="Normal 32 2 2 5 8" xfId="14309" xr:uid="{00000000-0005-0000-0000-000099A40000}"/>
    <cellStyle name="Normal 32 2 2 5 8 2" xfId="49527" xr:uid="{00000000-0005-0000-0000-00009AA40000}"/>
    <cellStyle name="Normal 32 2 2 5 9" xfId="38706" xr:uid="{00000000-0005-0000-0000-00009BA40000}"/>
    <cellStyle name="Normal 32 2 2 6" xfId="2582" xr:uid="{00000000-0005-0000-0000-00009CA40000}"/>
    <cellStyle name="Normal 32 2 2 6 10" xfId="26107" xr:uid="{00000000-0005-0000-0000-00009DA40000}"/>
    <cellStyle name="Normal 32 2 2 6 11" xfId="60511" xr:uid="{00000000-0005-0000-0000-00009EA40000}"/>
    <cellStyle name="Normal 32 2 2 6 2" xfId="4408" xr:uid="{00000000-0005-0000-0000-00009FA40000}"/>
    <cellStyle name="Normal 32 2 2 6 2 2" xfId="17054" xr:uid="{00000000-0005-0000-0000-0000A0A40000}"/>
    <cellStyle name="Normal 32 2 2 6 2 2 2" xfId="52270" xr:uid="{00000000-0005-0000-0000-0000A1A40000}"/>
    <cellStyle name="Normal 32 2 2 6 2 3" xfId="39673" xr:uid="{00000000-0005-0000-0000-0000A2A40000}"/>
    <cellStyle name="Normal 32 2 2 6 2 4" xfId="29659" xr:uid="{00000000-0005-0000-0000-0000A3A40000}"/>
    <cellStyle name="Normal 32 2 2 6 3" xfId="5878" xr:uid="{00000000-0005-0000-0000-0000A4A40000}"/>
    <cellStyle name="Normal 32 2 2 6 3 2" xfId="18508" xr:uid="{00000000-0005-0000-0000-0000A5A40000}"/>
    <cellStyle name="Normal 32 2 2 6 3 2 2" xfId="53724" xr:uid="{00000000-0005-0000-0000-0000A6A40000}"/>
    <cellStyle name="Normal 32 2 2 6 3 3" xfId="41127" xr:uid="{00000000-0005-0000-0000-0000A7A40000}"/>
    <cellStyle name="Normal 32 2 2 6 3 4" xfId="31113" xr:uid="{00000000-0005-0000-0000-0000A8A40000}"/>
    <cellStyle name="Normal 32 2 2 6 4" xfId="7337" xr:uid="{00000000-0005-0000-0000-0000A9A40000}"/>
    <cellStyle name="Normal 32 2 2 6 4 2" xfId="19962" xr:uid="{00000000-0005-0000-0000-0000AAA40000}"/>
    <cellStyle name="Normal 32 2 2 6 4 2 2" xfId="55178" xr:uid="{00000000-0005-0000-0000-0000ABA40000}"/>
    <cellStyle name="Normal 32 2 2 6 4 3" xfId="42581" xr:uid="{00000000-0005-0000-0000-0000ACA40000}"/>
    <cellStyle name="Normal 32 2 2 6 4 4" xfId="32567" xr:uid="{00000000-0005-0000-0000-0000ADA40000}"/>
    <cellStyle name="Normal 32 2 2 6 5" xfId="9118" xr:uid="{00000000-0005-0000-0000-0000AEA40000}"/>
    <cellStyle name="Normal 32 2 2 6 5 2" xfId="21738" xr:uid="{00000000-0005-0000-0000-0000AFA40000}"/>
    <cellStyle name="Normal 32 2 2 6 5 2 2" xfId="56954" xr:uid="{00000000-0005-0000-0000-0000B0A40000}"/>
    <cellStyle name="Normal 32 2 2 6 5 3" xfId="44357" xr:uid="{00000000-0005-0000-0000-0000B1A40000}"/>
    <cellStyle name="Normal 32 2 2 6 5 4" xfId="34343" xr:uid="{00000000-0005-0000-0000-0000B2A40000}"/>
    <cellStyle name="Normal 32 2 2 6 6" xfId="10911" xr:uid="{00000000-0005-0000-0000-0000B3A40000}"/>
    <cellStyle name="Normal 32 2 2 6 6 2" xfId="23514" xr:uid="{00000000-0005-0000-0000-0000B4A40000}"/>
    <cellStyle name="Normal 32 2 2 6 6 2 2" xfId="58730" xr:uid="{00000000-0005-0000-0000-0000B5A40000}"/>
    <cellStyle name="Normal 32 2 2 6 6 3" xfId="46133" xr:uid="{00000000-0005-0000-0000-0000B6A40000}"/>
    <cellStyle name="Normal 32 2 2 6 6 4" xfId="36119" xr:uid="{00000000-0005-0000-0000-0000B7A40000}"/>
    <cellStyle name="Normal 32 2 2 6 7" xfId="15278" xr:uid="{00000000-0005-0000-0000-0000B8A40000}"/>
    <cellStyle name="Normal 32 2 2 6 7 2" xfId="50494" xr:uid="{00000000-0005-0000-0000-0000B9A40000}"/>
    <cellStyle name="Normal 32 2 2 6 7 3" xfId="27883" xr:uid="{00000000-0005-0000-0000-0000BAA40000}"/>
    <cellStyle name="Normal 32 2 2 6 8" xfId="13500" xr:uid="{00000000-0005-0000-0000-0000BBA40000}"/>
    <cellStyle name="Normal 32 2 2 6 8 2" xfId="48718" xr:uid="{00000000-0005-0000-0000-0000BCA40000}"/>
    <cellStyle name="Normal 32 2 2 6 9" xfId="37897" xr:uid="{00000000-0005-0000-0000-0000BDA40000}"/>
    <cellStyle name="Normal 32 2 2 7" xfId="3745" xr:uid="{00000000-0005-0000-0000-0000BEA40000}"/>
    <cellStyle name="Normal 32 2 2 7 2" xfId="8469" xr:uid="{00000000-0005-0000-0000-0000BFA40000}"/>
    <cellStyle name="Normal 32 2 2 7 2 2" xfId="21094" xr:uid="{00000000-0005-0000-0000-0000C0A40000}"/>
    <cellStyle name="Normal 32 2 2 7 2 2 2" xfId="56310" xr:uid="{00000000-0005-0000-0000-0000C1A40000}"/>
    <cellStyle name="Normal 32 2 2 7 2 3" xfId="43713" xr:uid="{00000000-0005-0000-0000-0000C2A40000}"/>
    <cellStyle name="Normal 32 2 2 7 2 4" xfId="33699" xr:uid="{00000000-0005-0000-0000-0000C3A40000}"/>
    <cellStyle name="Normal 32 2 2 7 3" xfId="10250" xr:uid="{00000000-0005-0000-0000-0000C4A40000}"/>
    <cellStyle name="Normal 32 2 2 7 3 2" xfId="22870" xr:uid="{00000000-0005-0000-0000-0000C5A40000}"/>
    <cellStyle name="Normal 32 2 2 7 3 2 2" xfId="58086" xr:uid="{00000000-0005-0000-0000-0000C6A40000}"/>
    <cellStyle name="Normal 32 2 2 7 3 3" xfId="45489" xr:uid="{00000000-0005-0000-0000-0000C7A40000}"/>
    <cellStyle name="Normal 32 2 2 7 3 4" xfId="35475" xr:uid="{00000000-0005-0000-0000-0000C8A40000}"/>
    <cellStyle name="Normal 32 2 2 7 4" xfId="12045" xr:uid="{00000000-0005-0000-0000-0000C9A40000}"/>
    <cellStyle name="Normal 32 2 2 7 4 2" xfId="24646" xr:uid="{00000000-0005-0000-0000-0000CAA40000}"/>
    <cellStyle name="Normal 32 2 2 7 4 2 2" xfId="59862" xr:uid="{00000000-0005-0000-0000-0000CBA40000}"/>
    <cellStyle name="Normal 32 2 2 7 4 3" xfId="47265" xr:uid="{00000000-0005-0000-0000-0000CCA40000}"/>
    <cellStyle name="Normal 32 2 2 7 4 4" xfId="37251" xr:uid="{00000000-0005-0000-0000-0000CDA40000}"/>
    <cellStyle name="Normal 32 2 2 7 5" xfId="16410" xr:uid="{00000000-0005-0000-0000-0000CEA40000}"/>
    <cellStyle name="Normal 32 2 2 7 5 2" xfId="51626" xr:uid="{00000000-0005-0000-0000-0000CFA40000}"/>
    <cellStyle name="Normal 32 2 2 7 5 3" xfId="29015" xr:uid="{00000000-0005-0000-0000-0000D0A40000}"/>
    <cellStyle name="Normal 32 2 2 7 6" xfId="14632" xr:uid="{00000000-0005-0000-0000-0000D1A40000}"/>
    <cellStyle name="Normal 32 2 2 7 6 2" xfId="49850" xr:uid="{00000000-0005-0000-0000-0000D2A40000}"/>
    <cellStyle name="Normal 32 2 2 7 7" xfId="39029" xr:uid="{00000000-0005-0000-0000-0000D3A40000}"/>
    <cellStyle name="Normal 32 2 2 7 8" xfId="27239" xr:uid="{00000000-0005-0000-0000-0000D4A40000}"/>
    <cellStyle name="Normal 32 2 2 8" xfId="4083" xr:uid="{00000000-0005-0000-0000-0000D5A40000}"/>
    <cellStyle name="Normal 32 2 2 8 2" xfId="16732" xr:uid="{00000000-0005-0000-0000-0000D6A40000}"/>
    <cellStyle name="Normal 32 2 2 8 2 2" xfId="51948" xr:uid="{00000000-0005-0000-0000-0000D7A40000}"/>
    <cellStyle name="Normal 32 2 2 8 2 3" xfId="29337" xr:uid="{00000000-0005-0000-0000-0000D8A40000}"/>
    <cellStyle name="Normal 32 2 2 8 3" xfId="13178" xr:uid="{00000000-0005-0000-0000-0000D9A40000}"/>
    <cellStyle name="Normal 32 2 2 8 3 2" xfId="48396" xr:uid="{00000000-0005-0000-0000-0000DAA40000}"/>
    <cellStyle name="Normal 32 2 2 8 4" xfId="39351" xr:uid="{00000000-0005-0000-0000-0000DBA40000}"/>
    <cellStyle name="Normal 32 2 2 8 5" xfId="25785" xr:uid="{00000000-0005-0000-0000-0000DCA40000}"/>
    <cellStyle name="Normal 32 2 2 9" xfId="5556" xr:uid="{00000000-0005-0000-0000-0000DDA40000}"/>
    <cellStyle name="Normal 32 2 2 9 2" xfId="18186" xr:uid="{00000000-0005-0000-0000-0000DEA40000}"/>
    <cellStyle name="Normal 32 2 2 9 2 2" xfId="53402" xr:uid="{00000000-0005-0000-0000-0000DFA40000}"/>
    <cellStyle name="Normal 32 2 2 9 3" xfId="40805" xr:uid="{00000000-0005-0000-0000-0000E0A40000}"/>
    <cellStyle name="Normal 32 2 2 9 4" xfId="30791" xr:uid="{00000000-0005-0000-0000-0000E1A40000}"/>
    <cellStyle name="Normal 32 2 3" xfId="1330" xr:uid="{00000000-0005-0000-0000-0000E2A40000}"/>
    <cellStyle name="Normal 32 2 3 10" xfId="10678" xr:uid="{00000000-0005-0000-0000-0000E3A40000}"/>
    <cellStyle name="Normal 32 2 3 10 2" xfId="23289" xr:uid="{00000000-0005-0000-0000-0000E4A40000}"/>
    <cellStyle name="Normal 32 2 3 10 2 2" xfId="58505" xr:uid="{00000000-0005-0000-0000-0000E5A40000}"/>
    <cellStyle name="Normal 32 2 3 10 3" xfId="45908" xr:uid="{00000000-0005-0000-0000-0000E6A40000}"/>
    <cellStyle name="Normal 32 2 3 10 4" xfId="35894" xr:uid="{00000000-0005-0000-0000-0000E7A40000}"/>
    <cellStyle name="Normal 32 2 3 11" xfId="15036" xr:uid="{00000000-0005-0000-0000-0000E8A40000}"/>
    <cellStyle name="Normal 32 2 3 11 2" xfId="50252" xr:uid="{00000000-0005-0000-0000-0000E9A40000}"/>
    <cellStyle name="Normal 32 2 3 11 3" xfId="27641" xr:uid="{00000000-0005-0000-0000-0000EAA40000}"/>
    <cellStyle name="Normal 32 2 3 12" xfId="12449" xr:uid="{00000000-0005-0000-0000-0000EBA40000}"/>
    <cellStyle name="Normal 32 2 3 12 2" xfId="47667" xr:uid="{00000000-0005-0000-0000-0000ECA40000}"/>
    <cellStyle name="Normal 32 2 3 13" xfId="37655" xr:uid="{00000000-0005-0000-0000-0000EDA40000}"/>
    <cellStyle name="Normal 32 2 3 14" xfId="25056" xr:uid="{00000000-0005-0000-0000-0000EEA40000}"/>
    <cellStyle name="Normal 32 2 3 15" xfId="60269" xr:uid="{00000000-0005-0000-0000-0000EFA40000}"/>
    <cellStyle name="Normal 32 2 3 2" xfId="3172" xr:uid="{00000000-0005-0000-0000-0000F0A40000}"/>
    <cellStyle name="Normal 32 2 3 2 10" xfId="25540" xr:uid="{00000000-0005-0000-0000-0000F1A40000}"/>
    <cellStyle name="Normal 32 2 3 2 11" xfId="61075" xr:uid="{00000000-0005-0000-0000-0000F2A40000}"/>
    <cellStyle name="Normal 32 2 3 2 2" xfId="4972" xr:uid="{00000000-0005-0000-0000-0000F3A40000}"/>
    <cellStyle name="Normal 32 2 3 2 2 2" xfId="17618" xr:uid="{00000000-0005-0000-0000-0000F4A40000}"/>
    <cellStyle name="Normal 32 2 3 2 2 2 2" xfId="52834" xr:uid="{00000000-0005-0000-0000-0000F5A40000}"/>
    <cellStyle name="Normal 32 2 3 2 2 2 3" xfId="30223" xr:uid="{00000000-0005-0000-0000-0000F6A40000}"/>
    <cellStyle name="Normal 32 2 3 2 2 3" xfId="14064" xr:uid="{00000000-0005-0000-0000-0000F7A40000}"/>
    <cellStyle name="Normal 32 2 3 2 2 3 2" xfId="49282" xr:uid="{00000000-0005-0000-0000-0000F8A40000}"/>
    <cellStyle name="Normal 32 2 3 2 2 4" xfId="40237" xr:uid="{00000000-0005-0000-0000-0000F9A40000}"/>
    <cellStyle name="Normal 32 2 3 2 2 5" xfId="26671" xr:uid="{00000000-0005-0000-0000-0000FAA40000}"/>
    <cellStyle name="Normal 32 2 3 2 3" xfId="6442" xr:uid="{00000000-0005-0000-0000-0000FBA40000}"/>
    <cellStyle name="Normal 32 2 3 2 3 2" xfId="19072" xr:uid="{00000000-0005-0000-0000-0000FCA40000}"/>
    <cellStyle name="Normal 32 2 3 2 3 2 2" xfId="54288" xr:uid="{00000000-0005-0000-0000-0000FDA40000}"/>
    <cellStyle name="Normal 32 2 3 2 3 3" xfId="41691" xr:uid="{00000000-0005-0000-0000-0000FEA40000}"/>
    <cellStyle name="Normal 32 2 3 2 3 4" xfId="31677" xr:uid="{00000000-0005-0000-0000-0000FFA40000}"/>
    <cellStyle name="Normal 32 2 3 2 4" xfId="7901" xr:uid="{00000000-0005-0000-0000-000000A50000}"/>
    <cellStyle name="Normal 32 2 3 2 4 2" xfId="20526" xr:uid="{00000000-0005-0000-0000-000001A50000}"/>
    <cellStyle name="Normal 32 2 3 2 4 2 2" xfId="55742" xr:uid="{00000000-0005-0000-0000-000002A50000}"/>
    <cellStyle name="Normal 32 2 3 2 4 3" xfId="43145" xr:uid="{00000000-0005-0000-0000-000003A50000}"/>
    <cellStyle name="Normal 32 2 3 2 4 4" xfId="33131" xr:uid="{00000000-0005-0000-0000-000004A50000}"/>
    <cellStyle name="Normal 32 2 3 2 5" xfId="9682" xr:uid="{00000000-0005-0000-0000-000005A50000}"/>
    <cellStyle name="Normal 32 2 3 2 5 2" xfId="22302" xr:uid="{00000000-0005-0000-0000-000006A50000}"/>
    <cellStyle name="Normal 32 2 3 2 5 2 2" xfId="57518" xr:uid="{00000000-0005-0000-0000-000007A50000}"/>
    <cellStyle name="Normal 32 2 3 2 5 3" xfId="44921" xr:uid="{00000000-0005-0000-0000-000008A50000}"/>
    <cellStyle name="Normal 32 2 3 2 5 4" xfId="34907" xr:uid="{00000000-0005-0000-0000-000009A50000}"/>
    <cellStyle name="Normal 32 2 3 2 6" xfId="11475" xr:uid="{00000000-0005-0000-0000-00000AA50000}"/>
    <cellStyle name="Normal 32 2 3 2 6 2" xfId="24078" xr:uid="{00000000-0005-0000-0000-00000BA50000}"/>
    <cellStyle name="Normal 32 2 3 2 6 2 2" xfId="59294" xr:uid="{00000000-0005-0000-0000-00000CA50000}"/>
    <cellStyle name="Normal 32 2 3 2 6 3" xfId="46697" xr:uid="{00000000-0005-0000-0000-00000DA50000}"/>
    <cellStyle name="Normal 32 2 3 2 6 4" xfId="36683" xr:uid="{00000000-0005-0000-0000-00000EA50000}"/>
    <cellStyle name="Normal 32 2 3 2 7" xfId="15842" xr:uid="{00000000-0005-0000-0000-00000FA50000}"/>
    <cellStyle name="Normal 32 2 3 2 7 2" xfId="51058" xr:uid="{00000000-0005-0000-0000-000010A50000}"/>
    <cellStyle name="Normal 32 2 3 2 7 3" xfId="28447" xr:uid="{00000000-0005-0000-0000-000011A50000}"/>
    <cellStyle name="Normal 32 2 3 2 8" xfId="12933" xr:uid="{00000000-0005-0000-0000-000012A50000}"/>
    <cellStyle name="Normal 32 2 3 2 8 2" xfId="48151" xr:uid="{00000000-0005-0000-0000-000013A50000}"/>
    <cellStyle name="Normal 32 2 3 2 9" xfId="38461" xr:uid="{00000000-0005-0000-0000-000014A50000}"/>
    <cellStyle name="Normal 32 2 3 3" xfId="3501" xr:uid="{00000000-0005-0000-0000-000015A50000}"/>
    <cellStyle name="Normal 32 2 3 3 10" xfId="26996" xr:uid="{00000000-0005-0000-0000-000016A50000}"/>
    <cellStyle name="Normal 32 2 3 3 11" xfId="61400" xr:uid="{00000000-0005-0000-0000-000017A50000}"/>
    <cellStyle name="Normal 32 2 3 3 2" xfId="5297" xr:uid="{00000000-0005-0000-0000-000018A50000}"/>
    <cellStyle name="Normal 32 2 3 3 2 2" xfId="17943" xr:uid="{00000000-0005-0000-0000-000019A50000}"/>
    <cellStyle name="Normal 32 2 3 3 2 2 2" xfId="53159" xr:uid="{00000000-0005-0000-0000-00001AA50000}"/>
    <cellStyle name="Normal 32 2 3 3 2 3" xfId="40562" xr:uid="{00000000-0005-0000-0000-00001BA50000}"/>
    <cellStyle name="Normal 32 2 3 3 2 4" xfId="30548" xr:uid="{00000000-0005-0000-0000-00001CA50000}"/>
    <cellStyle name="Normal 32 2 3 3 3" xfId="6767" xr:uid="{00000000-0005-0000-0000-00001DA50000}"/>
    <cellStyle name="Normal 32 2 3 3 3 2" xfId="19397" xr:uid="{00000000-0005-0000-0000-00001EA50000}"/>
    <cellStyle name="Normal 32 2 3 3 3 2 2" xfId="54613" xr:uid="{00000000-0005-0000-0000-00001FA50000}"/>
    <cellStyle name="Normal 32 2 3 3 3 3" xfId="42016" xr:uid="{00000000-0005-0000-0000-000020A50000}"/>
    <cellStyle name="Normal 32 2 3 3 3 4" xfId="32002" xr:uid="{00000000-0005-0000-0000-000021A50000}"/>
    <cellStyle name="Normal 32 2 3 3 4" xfId="8226" xr:uid="{00000000-0005-0000-0000-000022A50000}"/>
    <cellStyle name="Normal 32 2 3 3 4 2" xfId="20851" xr:uid="{00000000-0005-0000-0000-000023A50000}"/>
    <cellStyle name="Normal 32 2 3 3 4 2 2" xfId="56067" xr:uid="{00000000-0005-0000-0000-000024A50000}"/>
    <cellStyle name="Normal 32 2 3 3 4 3" xfId="43470" xr:uid="{00000000-0005-0000-0000-000025A50000}"/>
    <cellStyle name="Normal 32 2 3 3 4 4" xfId="33456" xr:uid="{00000000-0005-0000-0000-000026A50000}"/>
    <cellStyle name="Normal 32 2 3 3 5" xfId="10007" xr:uid="{00000000-0005-0000-0000-000027A50000}"/>
    <cellStyle name="Normal 32 2 3 3 5 2" xfId="22627" xr:uid="{00000000-0005-0000-0000-000028A50000}"/>
    <cellStyle name="Normal 32 2 3 3 5 2 2" xfId="57843" xr:uid="{00000000-0005-0000-0000-000029A50000}"/>
    <cellStyle name="Normal 32 2 3 3 5 3" xfId="45246" xr:uid="{00000000-0005-0000-0000-00002AA50000}"/>
    <cellStyle name="Normal 32 2 3 3 5 4" xfId="35232" xr:uid="{00000000-0005-0000-0000-00002BA50000}"/>
    <cellStyle name="Normal 32 2 3 3 6" xfId="11800" xr:uid="{00000000-0005-0000-0000-00002CA50000}"/>
    <cellStyle name="Normal 32 2 3 3 6 2" xfId="24403" xr:uid="{00000000-0005-0000-0000-00002DA50000}"/>
    <cellStyle name="Normal 32 2 3 3 6 2 2" xfId="59619" xr:uid="{00000000-0005-0000-0000-00002EA50000}"/>
    <cellStyle name="Normal 32 2 3 3 6 3" xfId="47022" xr:uid="{00000000-0005-0000-0000-00002FA50000}"/>
    <cellStyle name="Normal 32 2 3 3 6 4" xfId="37008" xr:uid="{00000000-0005-0000-0000-000030A50000}"/>
    <cellStyle name="Normal 32 2 3 3 7" xfId="16167" xr:uid="{00000000-0005-0000-0000-000031A50000}"/>
    <cellStyle name="Normal 32 2 3 3 7 2" xfId="51383" xr:uid="{00000000-0005-0000-0000-000032A50000}"/>
    <cellStyle name="Normal 32 2 3 3 7 3" xfId="28772" xr:uid="{00000000-0005-0000-0000-000033A50000}"/>
    <cellStyle name="Normal 32 2 3 3 8" xfId="14389" xr:uid="{00000000-0005-0000-0000-000034A50000}"/>
    <cellStyle name="Normal 32 2 3 3 8 2" xfId="49607" xr:uid="{00000000-0005-0000-0000-000035A50000}"/>
    <cellStyle name="Normal 32 2 3 3 9" xfId="38786" xr:uid="{00000000-0005-0000-0000-000036A50000}"/>
    <cellStyle name="Normal 32 2 3 4" xfId="2663" xr:uid="{00000000-0005-0000-0000-000037A50000}"/>
    <cellStyle name="Normal 32 2 3 4 10" xfId="26187" xr:uid="{00000000-0005-0000-0000-000038A50000}"/>
    <cellStyle name="Normal 32 2 3 4 11" xfId="60591" xr:uid="{00000000-0005-0000-0000-000039A50000}"/>
    <cellStyle name="Normal 32 2 3 4 2" xfId="4488" xr:uid="{00000000-0005-0000-0000-00003AA50000}"/>
    <cellStyle name="Normal 32 2 3 4 2 2" xfId="17134" xr:uid="{00000000-0005-0000-0000-00003BA50000}"/>
    <cellStyle name="Normal 32 2 3 4 2 2 2" xfId="52350" xr:uid="{00000000-0005-0000-0000-00003CA50000}"/>
    <cellStyle name="Normal 32 2 3 4 2 3" xfId="39753" xr:uid="{00000000-0005-0000-0000-00003DA50000}"/>
    <cellStyle name="Normal 32 2 3 4 2 4" xfId="29739" xr:uid="{00000000-0005-0000-0000-00003EA50000}"/>
    <cellStyle name="Normal 32 2 3 4 3" xfId="5958" xr:uid="{00000000-0005-0000-0000-00003FA50000}"/>
    <cellStyle name="Normal 32 2 3 4 3 2" xfId="18588" xr:uid="{00000000-0005-0000-0000-000040A50000}"/>
    <cellStyle name="Normal 32 2 3 4 3 2 2" xfId="53804" xr:uid="{00000000-0005-0000-0000-000041A50000}"/>
    <cellStyle name="Normal 32 2 3 4 3 3" xfId="41207" xr:uid="{00000000-0005-0000-0000-000042A50000}"/>
    <cellStyle name="Normal 32 2 3 4 3 4" xfId="31193" xr:uid="{00000000-0005-0000-0000-000043A50000}"/>
    <cellStyle name="Normal 32 2 3 4 4" xfId="7417" xr:uid="{00000000-0005-0000-0000-000044A50000}"/>
    <cellStyle name="Normal 32 2 3 4 4 2" xfId="20042" xr:uid="{00000000-0005-0000-0000-000045A50000}"/>
    <cellStyle name="Normal 32 2 3 4 4 2 2" xfId="55258" xr:uid="{00000000-0005-0000-0000-000046A50000}"/>
    <cellStyle name="Normal 32 2 3 4 4 3" xfId="42661" xr:uid="{00000000-0005-0000-0000-000047A50000}"/>
    <cellStyle name="Normal 32 2 3 4 4 4" xfId="32647" xr:uid="{00000000-0005-0000-0000-000048A50000}"/>
    <cellStyle name="Normal 32 2 3 4 5" xfId="9198" xr:uid="{00000000-0005-0000-0000-000049A50000}"/>
    <cellStyle name="Normal 32 2 3 4 5 2" xfId="21818" xr:uid="{00000000-0005-0000-0000-00004AA50000}"/>
    <cellStyle name="Normal 32 2 3 4 5 2 2" xfId="57034" xr:uid="{00000000-0005-0000-0000-00004BA50000}"/>
    <cellStyle name="Normal 32 2 3 4 5 3" xfId="44437" xr:uid="{00000000-0005-0000-0000-00004CA50000}"/>
    <cellStyle name="Normal 32 2 3 4 5 4" xfId="34423" xr:uid="{00000000-0005-0000-0000-00004DA50000}"/>
    <cellStyle name="Normal 32 2 3 4 6" xfId="10991" xr:uid="{00000000-0005-0000-0000-00004EA50000}"/>
    <cellStyle name="Normal 32 2 3 4 6 2" xfId="23594" xr:uid="{00000000-0005-0000-0000-00004FA50000}"/>
    <cellStyle name="Normal 32 2 3 4 6 2 2" xfId="58810" xr:uid="{00000000-0005-0000-0000-000050A50000}"/>
    <cellStyle name="Normal 32 2 3 4 6 3" xfId="46213" xr:uid="{00000000-0005-0000-0000-000051A50000}"/>
    <cellStyle name="Normal 32 2 3 4 6 4" xfId="36199" xr:uid="{00000000-0005-0000-0000-000052A50000}"/>
    <cellStyle name="Normal 32 2 3 4 7" xfId="15358" xr:uid="{00000000-0005-0000-0000-000053A50000}"/>
    <cellStyle name="Normal 32 2 3 4 7 2" xfId="50574" xr:uid="{00000000-0005-0000-0000-000054A50000}"/>
    <cellStyle name="Normal 32 2 3 4 7 3" xfId="27963" xr:uid="{00000000-0005-0000-0000-000055A50000}"/>
    <cellStyle name="Normal 32 2 3 4 8" xfId="13580" xr:uid="{00000000-0005-0000-0000-000056A50000}"/>
    <cellStyle name="Normal 32 2 3 4 8 2" xfId="48798" xr:uid="{00000000-0005-0000-0000-000057A50000}"/>
    <cellStyle name="Normal 32 2 3 4 9" xfId="37977" xr:uid="{00000000-0005-0000-0000-000058A50000}"/>
    <cellStyle name="Normal 32 2 3 5" xfId="3826" xr:uid="{00000000-0005-0000-0000-000059A50000}"/>
    <cellStyle name="Normal 32 2 3 5 2" xfId="8549" xr:uid="{00000000-0005-0000-0000-00005AA50000}"/>
    <cellStyle name="Normal 32 2 3 5 2 2" xfId="21174" xr:uid="{00000000-0005-0000-0000-00005BA50000}"/>
    <cellStyle name="Normal 32 2 3 5 2 2 2" xfId="56390" xr:uid="{00000000-0005-0000-0000-00005CA50000}"/>
    <cellStyle name="Normal 32 2 3 5 2 3" xfId="43793" xr:uid="{00000000-0005-0000-0000-00005DA50000}"/>
    <cellStyle name="Normal 32 2 3 5 2 4" xfId="33779" xr:uid="{00000000-0005-0000-0000-00005EA50000}"/>
    <cellStyle name="Normal 32 2 3 5 3" xfId="10330" xr:uid="{00000000-0005-0000-0000-00005FA50000}"/>
    <cellStyle name="Normal 32 2 3 5 3 2" xfId="22950" xr:uid="{00000000-0005-0000-0000-000060A50000}"/>
    <cellStyle name="Normal 32 2 3 5 3 2 2" xfId="58166" xr:uid="{00000000-0005-0000-0000-000061A50000}"/>
    <cellStyle name="Normal 32 2 3 5 3 3" xfId="45569" xr:uid="{00000000-0005-0000-0000-000062A50000}"/>
    <cellStyle name="Normal 32 2 3 5 3 4" xfId="35555" xr:uid="{00000000-0005-0000-0000-000063A50000}"/>
    <cellStyle name="Normal 32 2 3 5 4" xfId="12125" xr:uid="{00000000-0005-0000-0000-000064A50000}"/>
    <cellStyle name="Normal 32 2 3 5 4 2" xfId="24726" xr:uid="{00000000-0005-0000-0000-000065A50000}"/>
    <cellStyle name="Normal 32 2 3 5 4 2 2" xfId="59942" xr:uid="{00000000-0005-0000-0000-000066A50000}"/>
    <cellStyle name="Normal 32 2 3 5 4 3" xfId="47345" xr:uid="{00000000-0005-0000-0000-000067A50000}"/>
    <cellStyle name="Normal 32 2 3 5 4 4" xfId="37331" xr:uid="{00000000-0005-0000-0000-000068A50000}"/>
    <cellStyle name="Normal 32 2 3 5 5" xfId="16490" xr:uid="{00000000-0005-0000-0000-000069A50000}"/>
    <cellStyle name="Normal 32 2 3 5 5 2" xfId="51706" xr:uid="{00000000-0005-0000-0000-00006AA50000}"/>
    <cellStyle name="Normal 32 2 3 5 5 3" xfId="29095" xr:uid="{00000000-0005-0000-0000-00006BA50000}"/>
    <cellStyle name="Normal 32 2 3 5 6" xfId="14712" xr:uid="{00000000-0005-0000-0000-00006CA50000}"/>
    <cellStyle name="Normal 32 2 3 5 6 2" xfId="49930" xr:uid="{00000000-0005-0000-0000-00006DA50000}"/>
    <cellStyle name="Normal 32 2 3 5 7" xfId="39109" xr:uid="{00000000-0005-0000-0000-00006EA50000}"/>
    <cellStyle name="Normal 32 2 3 5 8" xfId="27319" xr:uid="{00000000-0005-0000-0000-00006FA50000}"/>
    <cellStyle name="Normal 32 2 3 6" xfId="4166" xr:uid="{00000000-0005-0000-0000-000070A50000}"/>
    <cellStyle name="Normal 32 2 3 6 2" xfId="16812" xr:uid="{00000000-0005-0000-0000-000071A50000}"/>
    <cellStyle name="Normal 32 2 3 6 2 2" xfId="52028" xr:uid="{00000000-0005-0000-0000-000072A50000}"/>
    <cellStyle name="Normal 32 2 3 6 2 3" xfId="29417" xr:uid="{00000000-0005-0000-0000-000073A50000}"/>
    <cellStyle name="Normal 32 2 3 6 3" xfId="13258" xr:uid="{00000000-0005-0000-0000-000074A50000}"/>
    <cellStyle name="Normal 32 2 3 6 3 2" xfId="48476" xr:uid="{00000000-0005-0000-0000-000075A50000}"/>
    <cellStyle name="Normal 32 2 3 6 4" xfId="39431" xr:uid="{00000000-0005-0000-0000-000076A50000}"/>
    <cellStyle name="Normal 32 2 3 6 5" xfId="25865" xr:uid="{00000000-0005-0000-0000-000077A50000}"/>
    <cellStyle name="Normal 32 2 3 7" xfId="5636" xr:uid="{00000000-0005-0000-0000-000078A50000}"/>
    <cellStyle name="Normal 32 2 3 7 2" xfId="18266" xr:uid="{00000000-0005-0000-0000-000079A50000}"/>
    <cellStyle name="Normal 32 2 3 7 2 2" xfId="53482" xr:uid="{00000000-0005-0000-0000-00007AA50000}"/>
    <cellStyle name="Normal 32 2 3 7 3" xfId="40885" xr:uid="{00000000-0005-0000-0000-00007BA50000}"/>
    <cellStyle name="Normal 32 2 3 7 4" xfId="30871" xr:uid="{00000000-0005-0000-0000-00007CA50000}"/>
    <cellStyle name="Normal 32 2 3 8" xfId="7095" xr:uid="{00000000-0005-0000-0000-00007DA50000}"/>
    <cellStyle name="Normal 32 2 3 8 2" xfId="19720" xr:uid="{00000000-0005-0000-0000-00007EA50000}"/>
    <cellStyle name="Normal 32 2 3 8 2 2" xfId="54936" xr:uid="{00000000-0005-0000-0000-00007FA50000}"/>
    <cellStyle name="Normal 32 2 3 8 3" xfId="42339" xr:uid="{00000000-0005-0000-0000-000080A50000}"/>
    <cellStyle name="Normal 32 2 3 8 4" xfId="32325" xr:uid="{00000000-0005-0000-0000-000081A50000}"/>
    <cellStyle name="Normal 32 2 3 9" xfId="8876" xr:uid="{00000000-0005-0000-0000-000082A50000}"/>
    <cellStyle name="Normal 32 2 3 9 2" xfId="21496" xr:uid="{00000000-0005-0000-0000-000083A50000}"/>
    <cellStyle name="Normal 32 2 3 9 2 2" xfId="56712" xr:uid="{00000000-0005-0000-0000-000084A50000}"/>
    <cellStyle name="Normal 32 2 3 9 3" xfId="44115" xr:uid="{00000000-0005-0000-0000-000085A50000}"/>
    <cellStyle name="Normal 32 2 3 9 4" xfId="34101" xr:uid="{00000000-0005-0000-0000-000086A50000}"/>
    <cellStyle name="Normal 32 2 4" xfId="3007" xr:uid="{00000000-0005-0000-0000-000087A50000}"/>
    <cellStyle name="Normal 32 2 4 10" xfId="25381" xr:uid="{00000000-0005-0000-0000-000088A50000}"/>
    <cellStyle name="Normal 32 2 4 11" xfId="60916" xr:uid="{00000000-0005-0000-0000-000089A50000}"/>
    <cellStyle name="Normal 32 2 4 2" xfId="4813" xr:uid="{00000000-0005-0000-0000-00008AA50000}"/>
    <cellStyle name="Normal 32 2 4 2 2" xfId="17459" xr:uid="{00000000-0005-0000-0000-00008BA50000}"/>
    <cellStyle name="Normal 32 2 4 2 2 2" xfId="52675" xr:uid="{00000000-0005-0000-0000-00008CA50000}"/>
    <cellStyle name="Normal 32 2 4 2 2 3" xfId="30064" xr:uid="{00000000-0005-0000-0000-00008DA50000}"/>
    <cellStyle name="Normal 32 2 4 2 3" xfId="13905" xr:uid="{00000000-0005-0000-0000-00008EA50000}"/>
    <cellStyle name="Normal 32 2 4 2 3 2" xfId="49123" xr:uid="{00000000-0005-0000-0000-00008FA50000}"/>
    <cellStyle name="Normal 32 2 4 2 4" xfId="40078" xr:uid="{00000000-0005-0000-0000-000090A50000}"/>
    <cellStyle name="Normal 32 2 4 2 5" xfId="26512" xr:uid="{00000000-0005-0000-0000-000091A50000}"/>
    <cellStyle name="Normal 32 2 4 3" xfId="6283" xr:uid="{00000000-0005-0000-0000-000092A50000}"/>
    <cellStyle name="Normal 32 2 4 3 2" xfId="18913" xr:uid="{00000000-0005-0000-0000-000093A50000}"/>
    <cellStyle name="Normal 32 2 4 3 2 2" xfId="54129" xr:uid="{00000000-0005-0000-0000-000094A50000}"/>
    <cellStyle name="Normal 32 2 4 3 3" xfId="41532" xr:uid="{00000000-0005-0000-0000-000095A50000}"/>
    <cellStyle name="Normal 32 2 4 3 4" xfId="31518" xr:uid="{00000000-0005-0000-0000-000096A50000}"/>
    <cellStyle name="Normal 32 2 4 4" xfId="7742" xr:uid="{00000000-0005-0000-0000-000097A50000}"/>
    <cellStyle name="Normal 32 2 4 4 2" xfId="20367" xr:uid="{00000000-0005-0000-0000-000098A50000}"/>
    <cellStyle name="Normal 32 2 4 4 2 2" xfId="55583" xr:uid="{00000000-0005-0000-0000-000099A50000}"/>
    <cellStyle name="Normal 32 2 4 4 3" xfId="42986" xr:uid="{00000000-0005-0000-0000-00009AA50000}"/>
    <cellStyle name="Normal 32 2 4 4 4" xfId="32972" xr:uid="{00000000-0005-0000-0000-00009BA50000}"/>
    <cellStyle name="Normal 32 2 4 5" xfId="9523" xr:uid="{00000000-0005-0000-0000-00009CA50000}"/>
    <cellStyle name="Normal 32 2 4 5 2" xfId="22143" xr:uid="{00000000-0005-0000-0000-00009DA50000}"/>
    <cellStyle name="Normal 32 2 4 5 2 2" xfId="57359" xr:uid="{00000000-0005-0000-0000-00009EA50000}"/>
    <cellStyle name="Normal 32 2 4 5 3" xfId="44762" xr:uid="{00000000-0005-0000-0000-00009FA50000}"/>
    <cellStyle name="Normal 32 2 4 5 4" xfId="34748" xr:uid="{00000000-0005-0000-0000-0000A0A50000}"/>
    <cellStyle name="Normal 32 2 4 6" xfId="11316" xr:uid="{00000000-0005-0000-0000-0000A1A50000}"/>
    <cellStyle name="Normal 32 2 4 6 2" xfId="23919" xr:uid="{00000000-0005-0000-0000-0000A2A50000}"/>
    <cellStyle name="Normal 32 2 4 6 2 2" xfId="59135" xr:uid="{00000000-0005-0000-0000-0000A3A50000}"/>
    <cellStyle name="Normal 32 2 4 6 3" xfId="46538" xr:uid="{00000000-0005-0000-0000-0000A4A50000}"/>
    <cellStyle name="Normal 32 2 4 6 4" xfId="36524" xr:uid="{00000000-0005-0000-0000-0000A5A50000}"/>
    <cellStyle name="Normal 32 2 4 7" xfId="15683" xr:uid="{00000000-0005-0000-0000-0000A6A50000}"/>
    <cellStyle name="Normal 32 2 4 7 2" xfId="50899" xr:uid="{00000000-0005-0000-0000-0000A7A50000}"/>
    <cellStyle name="Normal 32 2 4 7 3" xfId="28288" xr:uid="{00000000-0005-0000-0000-0000A8A50000}"/>
    <cellStyle name="Normal 32 2 4 8" xfId="12774" xr:uid="{00000000-0005-0000-0000-0000A9A50000}"/>
    <cellStyle name="Normal 32 2 4 8 2" xfId="47992" xr:uid="{00000000-0005-0000-0000-0000AAA50000}"/>
    <cellStyle name="Normal 32 2 4 9" xfId="38302" xr:uid="{00000000-0005-0000-0000-0000ABA50000}"/>
    <cellStyle name="Normal 32 2 5" xfId="2840" xr:uid="{00000000-0005-0000-0000-0000ACA50000}"/>
    <cellStyle name="Normal 32 2 5 10" xfId="25226" xr:uid="{00000000-0005-0000-0000-0000ADA50000}"/>
    <cellStyle name="Normal 32 2 5 11" xfId="60761" xr:uid="{00000000-0005-0000-0000-0000AEA50000}"/>
    <cellStyle name="Normal 32 2 5 2" xfId="4658" xr:uid="{00000000-0005-0000-0000-0000AFA50000}"/>
    <cellStyle name="Normal 32 2 5 2 2" xfId="17304" xr:uid="{00000000-0005-0000-0000-0000B0A50000}"/>
    <cellStyle name="Normal 32 2 5 2 2 2" xfId="52520" xr:uid="{00000000-0005-0000-0000-0000B1A50000}"/>
    <cellStyle name="Normal 32 2 5 2 2 3" xfId="29909" xr:uid="{00000000-0005-0000-0000-0000B2A50000}"/>
    <cellStyle name="Normal 32 2 5 2 3" xfId="13750" xr:uid="{00000000-0005-0000-0000-0000B3A50000}"/>
    <cellStyle name="Normal 32 2 5 2 3 2" xfId="48968" xr:uid="{00000000-0005-0000-0000-0000B4A50000}"/>
    <cellStyle name="Normal 32 2 5 2 4" xfId="39923" xr:uid="{00000000-0005-0000-0000-0000B5A50000}"/>
    <cellStyle name="Normal 32 2 5 2 5" xfId="26357" xr:uid="{00000000-0005-0000-0000-0000B6A50000}"/>
    <cellStyle name="Normal 32 2 5 3" xfId="6128" xr:uid="{00000000-0005-0000-0000-0000B7A50000}"/>
    <cellStyle name="Normal 32 2 5 3 2" xfId="18758" xr:uid="{00000000-0005-0000-0000-0000B8A50000}"/>
    <cellStyle name="Normal 32 2 5 3 2 2" xfId="53974" xr:uid="{00000000-0005-0000-0000-0000B9A50000}"/>
    <cellStyle name="Normal 32 2 5 3 3" xfId="41377" xr:uid="{00000000-0005-0000-0000-0000BAA50000}"/>
    <cellStyle name="Normal 32 2 5 3 4" xfId="31363" xr:uid="{00000000-0005-0000-0000-0000BBA50000}"/>
    <cellStyle name="Normal 32 2 5 4" xfId="7587" xr:uid="{00000000-0005-0000-0000-0000BCA50000}"/>
    <cellStyle name="Normal 32 2 5 4 2" xfId="20212" xr:uid="{00000000-0005-0000-0000-0000BDA50000}"/>
    <cellStyle name="Normal 32 2 5 4 2 2" xfId="55428" xr:uid="{00000000-0005-0000-0000-0000BEA50000}"/>
    <cellStyle name="Normal 32 2 5 4 3" xfId="42831" xr:uid="{00000000-0005-0000-0000-0000BFA50000}"/>
    <cellStyle name="Normal 32 2 5 4 4" xfId="32817" xr:uid="{00000000-0005-0000-0000-0000C0A50000}"/>
    <cellStyle name="Normal 32 2 5 5" xfId="9368" xr:uid="{00000000-0005-0000-0000-0000C1A50000}"/>
    <cellStyle name="Normal 32 2 5 5 2" xfId="21988" xr:uid="{00000000-0005-0000-0000-0000C2A50000}"/>
    <cellStyle name="Normal 32 2 5 5 2 2" xfId="57204" xr:uid="{00000000-0005-0000-0000-0000C3A50000}"/>
    <cellStyle name="Normal 32 2 5 5 3" xfId="44607" xr:uid="{00000000-0005-0000-0000-0000C4A50000}"/>
    <cellStyle name="Normal 32 2 5 5 4" xfId="34593" xr:uid="{00000000-0005-0000-0000-0000C5A50000}"/>
    <cellStyle name="Normal 32 2 5 6" xfId="11161" xr:uid="{00000000-0005-0000-0000-0000C6A50000}"/>
    <cellStyle name="Normal 32 2 5 6 2" xfId="23764" xr:uid="{00000000-0005-0000-0000-0000C7A50000}"/>
    <cellStyle name="Normal 32 2 5 6 2 2" xfId="58980" xr:uid="{00000000-0005-0000-0000-0000C8A50000}"/>
    <cellStyle name="Normal 32 2 5 6 3" xfId="46383" xr:uid="{00000000-0005-0000-0000-0000C9A50000}"/>
    <cellStyle name="Normal 32 2 5 6 4" xfId="36369" xr:uid="{00000000-0005-0000-0000-0000CAA50000}"/>
    <cellStyle name="Normal 32 2 5 7" xfId="15528" xr:uid="{00000000-0005-0000-0000-0000CBA50000}"/>
    <cellStyle name="Normal 32 2 5 7 2" xfId="50744" xr:uid="{00000000-0005-0000-0000-0000CCA50000}"/>
    <cellStyle name="Normal 32 2 5 7 3" xfId="28133" xr:uid="{00000000-0005-0000-0000-0000CDA50000}"/>
    <cellStyle name="Normal 32 2 5 8" xfId="12619" xr:uid="{00000000-0005-0000-0000-0000CEA50000}"/>
    <cellStyle name="Normal 32 2 5 8 2" xfId="47837" xr:uid="{00000000-0005-0000-0000-0000CFA50000}"/>
    <cellStyle name="Normal 32 2 5 9" xfId="38147" xr:uid="{00000000-0005-0000-0000-0000D0A50000}"/>
    <cellStyle name="Normal 32 2 6" xfId="3349" xr:uid="{00000000-0005-0000-0000-0000D1A50000}"/>
    <cellStyle name="Normal 32 2 6 10" xfId="26844" xr:uid="{00000000-0005-0000-0000-0000D2A50000}"/>
    <cellStyle name="Normal 32 2 6 11" xfId="61248" xr:uid="{00000000-0005-0000-0000-0000D3A50000}"/>
    <cellStyle name="Normal 32 2 6 2" xfId="5145" xr:uid="{00000000-0005-0000-0000-0000D4A50000}"/>
    <cellStyle name="Normal 32 2 6 2 2" xfId="17791" xr:uid="{00000000-0005-0000-0000-0000D5A50000}"/>
    <cellStyle name="Normal 32 2 6 2 2 2" xfId="53007" xr:uid="{00000000-0005-0000-0000-0000D6A50000}"/>
    <cellStyle name="Normal 32 2 6 2 3" xfId="40410" xr:uid="{00000000-0005-0000-0000-0000D7A50000}"/>
    <cellStyle name="Normal 32 2 6 2 4" xfId="30396" xr:uid="{00000000-0005-0000-0000-0000D8A50000}"/>
    <cellStyle name="Normal 32 2 6 3" xfId="6615" xr:uid="{00000000-0005-0000-0000-0000D9A50000}"/>
    <cellStyle name="Normal 32 2 6 3 2" xfId="19245" xr:uid="{00000000-0005-0000-0000-0000DAA50000}"/>
    <cellStyle name="Normal 32 2 6 3 2 2" xfId="54461" xr:uid="{00000000-0005-0000-0000-0000DBA50000}"/>
    <cellStyle name="Normal 32 2 6 3 3" xfId="41864" xr:uid="{00000000-0005-0000-0000-0000DCA50000}"/>
    <cellStyle name="Normal 32 2 6 3 4" xfId="31850" xr:uid="{00000000-0005-0000-0000-0000DDA50000}"/>
    <cellStyle name="Normal 32 2 6 4" xfId="8074" xr:uid="{00000000-0005-0000-0000-0000DEA50000}"/>
    <cellStyle name="Normal 32 2 6 4 2" xfId="20699" xr:uid="{00000000-0005-0000-0000-0000DFA50000}"/>
    <cellStyle name="Normal 32 2 6 4 2 2" xfId="55915" xr:uid="{00000000-0005-0000-0000-0000E0A50000}"/>
    <cellStyle name="Normal 32 2 6 4 3" xfId="43318" xr:uid="{00000000-0005-0000-0000-0000E1A50000}"/>
    <cellStyle name="Normal 32 2 6 4 4" xfId="33304" xr:uid="{00000000-0005-0000-0000-0000E2A50000}"/>
    <cellStyle name="Normal 32 2 6 5" xfId="9855" xr:uid="{00000000-0005-0000-0000-0000E3A50000}"/>
    <cellStyle name="Normal 32 2 6 5 2" xfId="22475" xr:uid="{00000000-0005-0000-0000-0000E4A50000}"/>
    <cellStyle name="Normal 32 2 6 5 2 2" xfId="57691" xr:uid="{00000000-0005-0000-0000-0000E5A50000}"/>
    <cellStyle name="Normal 32 2 6 5 3" xfId="45094" xr:uid="{00000000-0005-0000-0000-0000E6A50000}"/>
    <cellStyle name="Normal 32 2 6 5 4" xfId="35080" xr:uid="{00000000-0005-0000-0000-0000E7A50000}"/>
    <cellStyle name="Normal 32 2 6 6" xfId="11648" xr:uid="{00000000-0005-0000-0000-0000E8A50000}"/>
    <cellStyle name="Normal 32 2 6 6 2" xfId="24251" xr:uid="{00000000-0005-0000-0000-0000E9A50000}"/>
    <cellStyle name="Normal 32 2 6 6 2 2" xfId="59467" xr:uid="{00000000-0005-0000-0000-0000EAA50000}"/>
    <cellStyle name="Normal 32 2 6 6 3" xfId="46870" xr:uid="{00000000-0005-0000-0000-0000EBA50000}"/>
    <cellStyle name="Normal 32 2 6 6 4" xfId="36856" xr:uid="{00000000-0005-0000-0000-0000ECA50000}"/>
    <cellStyle name="Normal 32 2 6 7" xfId="16015" xr:uid="{00000000-0005-0000-0000-0000EDA50000}"/>
    <cellStyle name="Normal 32 2 6 7 2" xfId="51231" xr:uid="{00000000-0005-0000-0000-0000EEA50000}"/>
    <cellStyle name="Normal 32 2 6 7 3" xfId="28620" xr:uid="{00000000-0005-0000-0000-0000EFA50000}"/>
    <cellStyle name="Normal 32 2 6 8" xfId="14237" xr:uid="{00000000-0005-0000-0000-0000F0A50000}"/>
    <cellStyle name="Normal 32 2 6 8 2" xfId="49455" xr:uid="{00000000-0005-0000-0000-0000F1A50000}"/>
    <cellStyle name="Normal 32 2 6 9" xfId="38634" xr:uid="{00000000-0005-0000-0000-0000F2A50000}"/>
    <cellStyle name="Normal 32 2 7" xfId="2510" xr:uid="{00000000-0005-0000-0000-0000F3A50000}"/>
    <cellStyle name="Normal 32 2 7 10" xfId="26035" xr:uid="{00000000-0005-0000-0000-0000F4A50000}"/>
    <cellStyle name="Normal 32 2 7 11" xfId="60439" xr:uid="{00000000-0005-0000-0000-0000F5A50000}"/>
    <cellStyle name="Normal 32 2 7 2" xfId="4336" xr:uid="{00000000-0005-0000-0000-0000F6A50000}"/>
    <cellStyle name="Normal 32 2 7 2 2" xfId="16982" xr:uid="{00000000-0005-0000-0000-0000F7A50000}"/>
    <cellStyle name="Normal 32 2 7 2 2 2" xfId="52198" xr:uid="{00000000-0005-0000-0000-0000F8A50000}"/>
    <cellStyle name="Normal 32 2 7 2 3" xfId="39601" xr:uid="{00000000-0005-0000-0000-0000F9A50000}"/>
    <cellStyle name="Normal 32 2 7 2 4" xfId="29587" xr:uid="{00000000-0005-0000-0000-0000FAA50000}"/>
    <cellStyle name="Normal 32 2 7 3" xfId="5806" xr:uid="{00000000-0005-0000-0000-0000FBA50000}"/>
    <cellStyle name="Normal 32 2 7 3 2" xfId="18436" xr:uid="{00000000-0005-0000-0000-0000FCA50000}"/>
    <cellStyle name="Normal 32 2 7 3 2 2" xfId="53652" xr:uid="{00000000-0005-0000-0000-0000FDA50000}"/>
    <cellStyle name="Normal 32 2 7 3 3" xfId="41055" xr:uid="{00000000-0005-0000-0000-0000FEA50000}"/>
    <cellStyle name="Normal 32 2 7 3 4" xfId="31041" xr:uid="{00000000-0005-0000-0000-0000FFA50000}"/>
    <cellStyle name="Normal 32 2 7 4" xfId="7265" xr:uid="{00000000-0005-0000-0000-000000A60000}"/>
    <cellStyle name="Normal 32 2 7 4 2" xfId="19890" xr:uid="{00000000-0005-0000-0000-000001A60000}"/>
    <cellStyle name="Normal 32 2 7 4 2 2" xfId="55106" xr:uid="{00000000-0005-0000-0000-000002A60000}"/>
    <cellStyle name="Normal 32 2 7 4 3" xfId="42509" xr:uid="{00000000-0005-0000-0000-000003A60000}"/>
    <cellStyle name="Normal 32 2 7 4 4" xfId="32495" xr:uid="{00000000-0005-0000-0000-000004A60000}"/>
    <cellStyle name="Normal 32 2 7 5" xfId="9046" xr:uid="{00000000-0005-0000-0000-000005A60000}"/>
    <cellStyle name="Normal 32 2 7 5 2" xfId="21666" xr:uid="{00000000-0005-0000-0000-000006A60000}"/>
    <cellStyle name="Normal 32 2 7 5 2 2" xfId="56882" xr:uid="{00000000-0005-0000-0000-000007A60000}"/>
    <cellStyle name="Normal 32 2 7 5 3" xfId="44285" xr:uid="{00000000-0005-0000-0000-000008A60000}"/>
    <cellStyle name="Normal 32 2 7 5 4" xfId="34271" xr:uid="{00000000-0005-0000-0000-000009A60000}"/>
    <cellStyle name="Normal 32 2 7 6" xfId="10839" xr:uid="{00000000-0005-0000-0000-00000AA60000}"/>
    <cellStyle name="Normal 32 2 7 6 2" xfId="23442" xr:uid="{00000000-0005-0000-0000-00000BA60000}"/>
    <cellStyle name="Normal 32 2 7 6 2 2" xfId="58658" xr:uid="{00000000-0005-0000-0000-00000CA60000}"/>
    <cellStyle name="Normal 32 2 7 6 3" xfId="46061" xr:uid="{00000000-0005-0000-0000-00000DA60000}"/>
    <cellStyle name="Normal 32 2 7 6 4" xfId="36047" xr:uid="{00000000-0005-0000-0000-00000EA60000}"/>
    <cellStyle name="Normal 32 2 7 7" xfId="15206" xr:uid="{00000000-0005-0000-0000-00000FA60000}"/>
    <cellStyle name="Normal 32 2 7 7 2" xfId="50422" xr:uid="{00000000-0005-0000-0000-000010A60000}"/>
    <cellStyle name="Normal 32 2 7 7 3" xfId="27811" xr:uid="{00000000-0005-0000-0000-000011A60000}"/>
    <cellStyle name="Normal 32 2 7 8" xfId="13428" xr:uid="{00000000-0005-0000-0000-000012A60000}"/>
    <cellStyle name="Normal 32 2 7 8 2" xfId="48646" xr:uid="{00000000-0005-0000-0000-000013A60000}"/>
    <cellStyle name="Normal 32 2 7 9" xfId="37825" xr:uid="{00000000-0005-0000-0000-000014A60000}"/>
    <cellStyle name="Normal 32 2 8" xfId="3673" xr:uid="{00000000-0005-0000-0000-000015A60000}"/>
    <cellStyle name="Normal 32 2 8 2" xfId="8397" xr:uid="{00000000-0005-0000-0000-000016A60000}"/>
    <cellStyle name="Normal 32 2 8 2 2" xfId="21022" xr:uid="{00000000-0005-0000-0000-000017A60000}"/>
    <cellStyle name="Normal 32 2 8 2 2 2" xfId="56238" xr:uid="{00000000-0005-0000-0000-000018A60000}"/>
    <cellStyle name="Normal 32 2 8 2 3" xfId="43641" xr:uid="{00000000-0005-0000-0000-000019A60000}"/>
    <cellStyle name="Normal 32 2 8 2 4" xfId="33627" xr:uid="{00000000-0005-0000-0000-00001AA60000}"/>
    <cellStyle name="Normal 32 2 8 3" xfId="10178" xr:uid="{00000000-0005-0000-0000-00001BA60000}"/>
    <cellStyle name="Normal 32 2 8 3 2" xfId="22798" xr:uid="{00000000-0005-0000-0000-00001CA60000}"/>
    <cellStyle name="Normal 32 2 8 3 2 2" xfId="58014" xr:uid="{00000000-0005-0000-0000-00001DA60000}"/>
    <cellStyle name="Normal 32 2 8 3 3" xfId="45417" xr:uid="{00000000-0005-0000-0000-00001EA60000}"/>
    <cellStyle name="Normal 32 2 8 3 4" xfId="35403" xr:uid="{00000000-0005-0000-0000-00001FA60000}"/>
    <cellStyle name="Normal 32 2 8 4" xfId="11973" xr:uid="{00000000-0005-0000-0000-000020A60000}"/>
    <cellStyle name="Normal 32 2 8 4 2" xfId="24574" xr:uid="{00000000-0005-0000-0000-000021A60000}"/>
    <cellStyle name="Normal 32 2 8 4 2 2" xfId="59790" xr:uid="{00000000-0005-0000-0000-000022A60000}"/>
    <cellStyle name="Normal 32 2 8 4 3" xfId="47193" xr:uid="{00000000-0005-0000-0000-000023A60000}"/>
    <cellStyle name="Normal 32 2 8 4 4" xfId="37179" xr:uid="{00000000-0005-0000-0000-000024A60000}"/>
    <cellStyle name="Normal 32 2 8 5" xfId="16338" xr:uid="{00000000-0005-0000-0000-000025A60000}"/>
    <cellStyle name="Normal 32 2 8 5 2" xfId="51554" xr:uid="{00000000-0005-0000-0000-000026A60000}"/>
    <cellStyle name="Normal 32 2 8 5 3" xfId="28943" xr:uid="{00000000-0005-0000-0000-000027A60000}"/>
    <cellStyle name="Normal 32 2 8 6" xfId="14560" xr:uid="{00000000-0005-0000-0000-000028A60000}"/>
    <cellStyle name="Normal 32 2 8 6 2" xfId="49778" xr:uid="{00000000-0005-0000-0000-000029A60000}"/>
    <cellStyle name="Normal 32 2 8 7" xfId="38957" xr:uid="{00000000-0005-0000-0000-00002AA60000}"/>
    <cellStyle name="Normal 32 2 8 8" xfId="27167" xr:uid="{00000000-0005-0000-0000-00002BA60000}"/>
    <cellStyle name="Normal 32 2 9" xfId="4005" xr:uid="{00000000-0005-0000-0000-00002CA60000}"/>
    <cellStyle name="Normal 32 2 9 2" xfId="16660" xr:uid="{00000000-0005-0000-0000-00002DA60000}"/>
    <cellStyle name="Normal 32 2 9 2 2" xfId="51876" xr:uid="{00000000-0005-0000-0000-00002EA60000}"/>
    <cellStyle name="Normal 32 2 9 2 3" xfId="29265" xr:uid="{00000000-0005-0000-0000-00002FA60000}"/>
    <cellStyle name="Normal 32 2 9 3" xfId="13106" xr:uid="{00000000-0005-0000-0000-000030A60000}"/>
    <cellStyle name="Normal 32 2 9 3 2" xfId="48324" xr:uid="{00000000-0005-0000-0000-000031A60000}"/>
    <cellStyle name="Normal 32 2 9 4" xfId="39279" xr:uid="{00000000-0005-0000-0000-000032A60000}"/>
    <cellStyle name="Normal 32 2 9 5" xfId="25713" xr:uid="{00000000-0005-0000-0000-000033A60000}"/>
    <cellStyle name="Normal 32 2_District Target Attainment" xfId="1331" xr:uid="{00000000-0005-0000-0000-000034A60000}"/>
    <cellStyle name="Normal 32 3" xfId="1332" xr:uid="{00000000-0005-0000-0000-000035A60000}"/>
    <cellStyle name="Normal 32 3 10" xfId="6969" xr:uid="{00000000-0005-0000-0000-000036A60000}"/>
    <cellStyle name="Normal 32 3 10 2" xfId="19595" xr:uid="{00000000-0005-0000-0000-000037A60000}"/>
    <cellStyle name="Normal 32 3 10 2 2" xfId="54811" xr:uid="{00000000-0005-0000-0000-000038A60000}"/>
    <cellStyle name="Normal 32 3 10 3" xfId="42214" xr:uid="{00000000-0005-0000-0000-000039A60000}"/>
    <cellStyle name="Normal 32 3 10 4" xfId="32200" xr:uid="{00000000-0005-0000-0000-00003AA60000}"/>
    <cellStyle name="Normal 32 3 11" xfId="8750" xr:uid="{00000000-0005-0000-0000-00003BA60000}"/>
    <cellStyle name="Normal 32 3 11 2" xfId="21371" xr:uid="{00000000-0005-0000-0000-00003CA60000}"/>
    <cellStyle name="Normal 32 3 11 2 2" xfId="56587" xr:uid="{00000000-0005-0000-0000-00003DA60000}"/>
    <cellStyle name="Normal 32 3 11 3" xfId="43990" xr:uid="{00000000-0005-0000-0000-00003EA60000}"/>
    <cellStyle name="Normal 32 3 11 4" xfId="33976" xr:uid="{00000000-0005-0000-0000-00003FA60000}"/>
    <cellStyle name="Normal 32 3 12" xfId="10679" xr:uid="{00000000-0005-0000-0000-000040A60000}"/>
    <cellStyle name="Normal 32 3 12 2" xfId="23290" xr:uid="{00000000-0005-0000-0000-000041A60000}"/>
    <cellStyle name="Normal 32 3 12 2 2" xfId="58506" xr:uid="{00000000-0005-0000-0000-000042A60000}"/>
    <cellStyle name="Normal 32 3 12 3" xfId="45909" xr:uid="{00000000-0005-0000-0000-000043A60000}"/>
    <cellStyle name="Normal 32 3 12 4" xfId="35895" xr:uid="{00000000-0005-0000-0000-000044A60000}"/>
    <cellStyle name="Normal 32 3 13" xfId="14910" xr:uid="{00000000-0005-0000-0000-000045A60000}"/>
    <cellStyle name="Normal 32 3 13 2" xfId="50127" xr:uid="{00000000-0005-0000-0000-000046A60000}"/>
    <cellStyle name="Normal 32 3 13 3" xfId="27516" xr:uid="{00000000-0005-0000-0000-000047A60000}"/>
    <cellStyle name="Normal 32 3 14" xfId="12324" xr:uid="{00000000-0005-0000-0000-000048A60000}"/>
    <cellStyle name="Normal 32 3 14 2" xfId="47542" xr:uid="{00000000-0005-0000-0000-000049A60000}"/>
    <cellStyle name="Normal 32 3 15" xfId="37529" xr:uid="{00000000-0005-0000-0000-00004AA60000}"/>
    <cellStyle name="Normal 32 3 16" xfId="24931" xr:uid="{00000000-0005-0000-0000-00004BA60000}"/>
    <cellStyle name="Normal 32 3 17" xfId="60144" xr:uid="{00000000-0005-0000-0000-00004CA60000}"/>
    <cellStyle name="Normal 32 3 2" xfId="1333" xr:uid="{00000000-0005-0000-0000-00004DA60000}"/>
    <cellStyle name="Normal 32 3 2 10" xfId="10680" xr:uid="{00000000-0005-0000-0000-00004EA60000}"/>
    <cellStyle name="Normal 32 3 2 10 2" xfId="23291" xr:uid="{00000000-0005-0000-0000-00004FA60000}"/>
    <cellStyle name="Normal 32 3 2 10 2 2" xfId="58507" xr:uid="{00000000-0005-0000-0000-000050A60000}"/>
    <cellStyle name="Normal 32 3 2 10 3" xfId="45910" xr:uid="{00000000-0005-0000-0000-000051A60000}"/>
    <cellStyle name="Normal 32 3 2 10 4" xfId="35896" xr:uid="{00000000-0005-0000-0000-000052A60000}"/>
    <cellStyle name="Normal 32 3 2 11" xfId="15065" xr:uid="{00000000-0005-0000-0000-000053A60000}"/>
    <cellStyle name="Normal 32 3 2 11 2" xfId="50281" xr:uid="{00000000-0005-0000-0000-000054A60000}"/>
    <cellStyle name="Normal 32 3 2 11 3" xfId="27670" xr:uid="{00000000-0005-0000-0000-000055A60000}"/>
    <cellStyle name="Normal 32 3 2 12" xfId="12478" xr:uid="{00000000-0005-0000-0000-000056A60000}"/>
    <cellStyle name="Normal 32 3 2 12 2" xfId="47696" xr:uid="{00000000-0005-0000-0000-000057A60000}"/>
    <cellStyle name="Normal 32 3 2 13" xfId="37684" xr:uid="{00000000-0005-0000-0000-000058A60000}"/>
    <cellStyle name="Normal 32 3 2 14" xfId="25085" xr:uid="{00000000-0005-0000-0000-000059A60000}"/>
    <cellStyle name="Normal 32 3 2 15" xfId="60298" xr:uid="{00000000-0005-0000-0000-00005AA60000}"/>
    <cellStyle name="Normal 32 3 2 2" xfId="3201" xr:uid="{00000000-0005-0000-0000-00005BA60000}"/>
    <cellStyle name="Normal 32 3 2 2 10" xfId="25569" xr:uid="{00000000-0005-0000-0000-00005CA60000}"/>
    <cellStyle name="Normal 32 3 2 2 11" xfId="61104" xr:uid="{00000000-0005-0000-0000-00005DA60000}"/>
    <cellStyle name="Normal 32 3 2 2 2" xfId="5001" xr:uid="{00000000-0005-0000-0000-00005EA60000}"/>
    <cellStyle name="Normal 32 3 2 2 2 2" xfId="17647" xr:uid="{00000000-0005-0000-0000-00005FA60000}"/>
    <cellStyle name="Normal 32 3 2 2 2 2 2" xfId="52863" xr:uid="{00000000-0005-0000-0000-000060A60000}"/>
    <cellStyle name="Normal 32 3 2 2 2 2 3" xfId="30252" xr:uid="{00000000-0005-0000-0000-000061A60000}"/>
    <cellStyle name="Normal 32 3 2 2 2 3" xfId="14093" xr:uid="{00000000-0005-0000-0000-000062A60000}"/>
    <cellStyle name="Normal 32 3 2 2 2 3 2" xfId="49311" xr:uid="{00000000-0005-0000-0000-000063A60000}"/>
    <cellStyle name="Normal 32 3 2 2 2 4" xfId="40266" xr:uid="{00000000-0005-0000-0000-000064A60000}"/>
    <cellStyle name="Normal 32 3 2 2 2 5" xfId="26700" xr:uid="{00000000-0005-0000-0000-000065A60000}"/>
    <cellStyle name="Normal 32 3 2 2 3" xfId="6471" xr:uid="{00000000-0005-0000-0000-000066A60000}"/>
    <cellStyle name="Normal 32 3 2 2 3 2" xfId="19101" xr:uid="{00000000-0005-0000-0000-000067A60000}"/>
    <cellStyle name="Normal 32 3 2 2 3 2 2" xfId="54317" xr:uid="{00000000-0005-0000-0000-000068A60000}"/>
    <cellStyle name="Normal 32 3 2 2 3 3" xfId="41720" xr:uid="{00000000-0005-0000-0000-000069A60000}"/>
    <cellStyle name="Normal 32 3 2 2 3 4" xfId="31706" xr:uid="{00000000-0005-0000-0000-00006AA60000}"/>
    <cellStyle name="Normal 32 3 2 2 4" xfId="7930" xr:uid="{00000000-0005-0000-0000-00006BA60000}"/>
    <cellStyle name="Normal 32 3 2 2 4 2" xfId="20555" xr:uid="{00000000-0005-0000-0000-00006CA60000}"/>
    <cellStyle name="Normal 32 3 2 2 4 2 2" xfId="55771" xr:uid="{00000000-0005-0000-0000-00006DA60000}"/>
    <cellStyle name="Normal 32 3 2 2 4 3" xfId="43174" xr:uid="{00000000-0005-0000-0000-00006EA60000}"/>
    <cellStyle name="Normal 32 3 2 2 4 4" xfId="33160" xr:uid="{00000000-0005-0000-0000-00006FA60000}"/>
    <cellStyle name="Normal 32 3 2 2 5" xfId="9711" xr:uid="{00000000-0005-0000-0000-000070A60000}"/>
    <cellStyle name="Normal 32 3 2 2 5 2" xfId="22331" xr:uid="{00000000-0005-0000-0000-000071A60000}"/>
    <cellStyle name="Normal 32 3 2 2 5 2 2" xfId="57547" xr:uid="{00000000-0005-0000-0000-000072A60000}"/>
    <cellStyle name="Normal 32 3 2 2 5 3" xfId="44950" xr:uid="{00000000-0005-0000-0000-000073A60000}"/>
    <cellStyle name="Normal 32 3 2 2 5 4" xfId="34936" xr:uid="{00000000-0005-0000-0000-000074A60000}"/>
    <cellStyle name="Normal 32 3 2 2 6" xfId="11504" xr:uid="{00000000-0005-0000-0000-000075A60000}"/>
    <cellStyle name="Normal 32 3 2 2 6 2" xfId="24107" xr:uid="{00000000-0005-0000-0000-000076A60000}"/>
    <cellStyle name="Normal 32 3 2 2 6 2 2" xfId="59323" xr:uid="{00000000-0005-0000-0000-000077A60000}"/>
    <cellStyle name="Normal 32 3 2 2 6 3" xfId="46726" xr:uid="{00000000-0005-0000-0000-000078A60000}"/>
    <cellStyle name="Normal 32 3 2 2 6 4" xfId="36712" xr:uid="{00000000-0005-0000-0000-000079A60000}"/>
    <cellStyle name="Normal 32 3 2 2 7" xfId="15871" xr:uid="{00000000-0005-0000-0000-00007AA60000}"/>
    <cellStyle name="Normal 32 3 2 2 7 2" xfId="51087" xr:uid="{00000000-0005-0000-0000-00007BA60000}"/>
    <cellStyle name="Normal 32 3 2 2 7 3" xfId="28476" xr:uid="{00000000-0005-0000-0000-00007CA60000}"/>
    <cellStyle name="Normal 32 3 2 2 8" xfId="12962" xr:uid="{00000000-0005-0000-0000-00007DA60000}"/>
    <cellStyle name="Normal 32 3 2 2 8 2" xfId="48180" xr:uid="{00000000-0005-0000-0000-00007EA60000}"/>
    <cellStyle name="Normal 32 3 2 2 9" xfId="38490" xr:uid="{00000000-0005-0000-0000-00007FA60000}"/>
    <cellStyle name="Normal 32 3 2 3" xfId="3530" xr:uid="{00000000-0005-0000-0000-000080A60000}"/>
    <cellStyle name="Normal 32 3 2 3 10" xfId="27025" xr:uid="{00000000-0005-0000-0000-000081A60000}"/>
    <cellStyle name="Normal 32 3 2 3 11" xfId="61429" xr:uid="{00000000-0005-0000-0000-000082A60000}"/>
    <cellStyle name="Normal 32 3 2 3 2" xfId="5326" xr:uid="{00000000-0005-0000-0000-000083A60000}"/>
    <cellStyle name="Normal 32 3 2 3 2 2" xfId="17972" xr:uid="{00000000-0005-0000-0000-000084A60000}"/>
    <cellStyle name="Normal 32 3 2 3 2 2 2" xfId="53188" xr:uid="{00000000-0005-0000-0000-000085A60000}"/>
    <cellStyle name="Normal 32 3 2 3 2 3" xfId="40591" xr:uid="{00000000-0005-0000-0000-000086A60000}"/>
    <cellStyle name="Normal 32 3 2 3 2 4" xfId="30577" xr:uid="{00000000-0005-0000-0000-000087A60000}"/>
    <cellStyle name="Normal 32 3 2 3 3" xfId="6796" xr:uid="{00000000-0005-0000-0000-000088A60000}"/>
    <cellStyle name="Normal 32 3 2 3 3 2" xfId="19426" xr:uid="{00000000-0005-0000-0000-000089A60000}"/>
    <cellStyle name="Normal 32 3 2 3 3 2 2" xfId="54642" xr:uid="{00000000-0005-0000-0000-00008AA60000}"/>
    <cellStyle name="Normal 32 3 2 3 3 3" xfId="42045" xr:uid="{00000000-0005-0000-0000-00008BA60000}"/>
    <cellStyle name="Normal 32 3 2 3 3 4" xfId="32031" xr:uid="{00000000-0005-0000-0000-00008CA60000}"/>
    <cellStyle name="Normal 32 3 2 3 4" xfId="8255" xr:uid="{00000000-0005-0000-0000-00008DA60000}"/>
    <cellStyle name="Normal 32 3 2 3 4 2" xfId="20880" xr:uid="{00000000-0005-0000-0000-00008EA60000}"/>
    <cellStyle name="Normal 32 3 2 3 4 2 2" xfId="56096" xr:uid="{00000000-0005-0000-0000-00008FA60000}"/>
    <cellStyle name="Normal 32 3 2 3 4 3" xfId="43499" xr:uid="{00000000-0005-0000-0000-000090A60000}"/>
    <cellStyle name="Normal 32 3 2 3 4 4" xfId="33485" xr:uid="{00000000-0005-0000-0000-000091A60000}"/>
    <cellStyle name="Normal 32 3 2 3 5" xfId="10036" xr:uid="{00000000-0005-0000-0000-000092A60000}"/>
    <cellStyle name="Normal 32 3 2 3 5 2" xfId="22656" xr:uid="{00000000-0005-0000-0000-000093A60000}"/>
    <cellStyle name="Normal 32 3 2 3 5 2 2" xfId="57872" xr:uid="{00000000-0005-0000-0000-000094A60000}"/>
    <cellStyle name="Normal 32 3 2 3 5 3" xfId="45275" xr:uid="{00000000-0005-0000-0000-000095A60000}"/>
    <cellStyle name="Normal 32 3 2 3 5 4" xfId="35261" xr:uid="{00000000-0005-0000-0000-000096A60000}"/>
    <cellStyle name="Normal 32 3 2 3 6" xfId="11829" xr:uid="{00000000-0005-0000-0000-000097A60000}"/>
    <cellStyle name="Normal 32 3 2 3 6 2" xfId="24432" xr:uid="{00000000-0005-0000-0000-000098A60000}"/>
    <cellStyle name="Normal 32 3 2 3 6 2 2" xfId="59648" xr:uid="{00000000-0005-0000-0000-000099A60000}"/>
    <cellStyle name="Normal 32 3 2 3 6 3" xfId="47051" xr:uid="{00000000-0005-0000-0000-00009AA60000}"/>
    <cellStyle name="Normal 32 3 2 3 6 4" xfId="37037" xr:uid="{00000000-0005-0000-0000-00009BA60000}"/>
    <cellStyle name="Normal 32 3 2 3 7" xfId="16196" xr:uid="{00000000-0005-0000-0000-00009CA60000}"/>
    <cellStyle name="Normal 32 3 2 3 7 2" xfId="51412" xr:uid="{00000000-0005-0000-0000-00009DA60000}"/>
    <cellStyle name="Normal 32 3 2 3 7 3" xfId="28801" xr:uid="{00000000-0005-0000-0000-00009EA60000}"/>
    <cellStyle name="Normal 32 3 2 3 8" xfId="14418" xr:uid="{00000000-0005-0000-0000-00009FA60000}"/>
    <cellStyle name="Normal 32 3 2 3 8 2" xfId="49636" xr:uid="{00000000-0005-0000-0000-0000A0A60000}"/>
    <cellStyle name="Normal 32 3 2 3 9" xfId="38815" xr:uid="{00000000-0005-0000-0000-0000A1A60000}"/>
    <cellStyle name="Normal 32 3 2 4" xfId="2692" xr:uid="{00000000-0005-0000-0000-0000A2A60000}"/>
    <cellStyle name="Normal 32 3 2 4 10" xfId="26216" xr:uid="{00000000-0005-0000-0000-0000A3A60000}"/>
    <cellStyle name="Normal 32 3 2 4 11" xfId="60620" xr:uid="{00000000-0005-0000-0000-0000A4A60000}"/>
    <cellStyle name="Normal 32 3 2 4 2" xfId="4517" xr:uid="{00000000-0005-0000-0000-0000A5A60000}"/>
    <cellStyle name="Normal 32 3 2 4 2 2" xfId="17163" xr:uid="{00000000-0005-0000-0000-0000A6A60000}"/>
    <cellStyle name="Normal 32 3 2 4 2 2 2" xfId="52379" xr:uid="{00000000-0005-0000-0000-0000A7A60000}"/>
    <cellStyle name="Normal 32 3 2 4 2 3" xfId="39782" xr:uid="{00000000-0005-0000-0000-0000A8A60000}"/>
    <cellStyle name="Normal 32 3 2 4 2 4" xfId="29768" xr:uid="{00000000-0005-0000-0000-0000A9A60000}"/>
    <cellStyle name="Normal 32 3 2 4 3" xfId="5987" xr:uid="{00000000-0005-0000-0000-0000AAA60000}"/>
    <cellStyle name="Normal 32 3 2 4 3 2" xfId="18617" xr:uid="{00000000-0005-0000-0000-0000ABA60000}"/>
    <cellStyle name="Normal 32 3 2 4 3 2 2" xfId="53833" xr:uid="{00000000-0005-0000-0000-0000ACA60000}"/>
    <cellStyle name="Normal 32 3 2 4 3 3" xfId="41236" xr:uid="{00000000-0005-0000-0000-0000ADA60000}"/>
    <cellStyle name="Normal 32 3 2 4 3 4" xfId="31222" xr:uid="{00000000-0005-0000-0000-0000AEA60000}"/>
    <cellStyle name="Normal 32 3 2 4 4" xfId="7446" xr:uid="{00000000-0005-0000-0000-0000AFA60000}"/>
    <cellStyle name="Normal 32 3 2 4 4 2" xfId="20071" xr:uid="{00000000-0005-0000-0000-0000B0A60000}"/>
    <cellStyle name="Normal 32 3 2 4 4 2 2" xfId="55287" xr:uid="{00000000-0005-0000-0000-0000B1A60000}"/>
    <cellStyle name="Normal 32 3 2 4 4 3" xfId="42690" xr:uid="{00000000-0005-0000-0000-0000B2A60000}"/>
    <cellStyle name="Normal 32 3 2 4 4 4" xfId="32676" xr:uid="{00000000-0005-0000-0000-0000B3A60000}"/>
    <cellStyle name="Normal 32 3 2 4 5" xfId="9227" xr:uid="{00000000-0005-0000-0000-0000B4A60000}"/>
    <cellStyle name="Normal 32 3 2 4 5 2" xfId="21847" xr:uid="{00000000-0005-0000-0000-0000B5A60000}"/>
    <cellStyle name="Normal 32 3 2 4 5 2 2" xfId="57063" xr:uid="{00000000-0005-0000-0000-0000B6A60000}"/>
    <cellStyle name="Normal 32 3 2 4 5 3" xfId="44466" xr:uid="{00000000-0005-0000-0000-0000B7A60000}"/>
    <cellStyle name="Normal 32 3 2 4 5 4" xfId="34452" xr:uid="{00000000-0005-0000-0000-0000B8A60000}"/>
    <cellStyle name="Normal 32 3 2 4 6" xfId="11020" xr:uid="{00000000-0005-0000-0000-0000B9A60000}"/>
    <cellStyle name="Normal 32 3 2 4 6 2" xfId="23623" xr:uid="{00000000-0005-0000-0000-0000BAA60000}"/>
    <cellStyle name="Normal 32 3 2 4 6 2 2" xfId="58839" xr:uid="{00000000-0005-0000-0000-0000BBA60000}"/>
    <cellStyle name="Normal 32 3 2 4 6 3" xfId="46242" xr:uid="{00000000-0005-0000-0000-0000BCA60000}"/>
    <cellStyle name="Normal 32 3 2 4 6 4" xfId="36228" xr:uid="{00000000-0005-0000-0000-0000BDA60000}"/>
    <cellStyle name="Normal 32 3 2 4 7" xfId="15387" xr:uid="{00000000-0005-0000-0000-0000BEA60000}"/>
    <cellStyle name="Normal 32 3 2 4 7 2" xfId="50603" xr:uid="{00000000-0005-0000-0000-0000BFA60000}"/>
    <cellStyle name="Normal 32 3 2 4 7 3" xfId="27992" xr:uid="{00000000-0005-0000-0000-0000C0A60000}"/>
    <cellStyle name="Normal 32 3 2 4 8" xfId="13609" xr:uid="{00000000-0005-0000-0000-0000C1A60000}"/>
    <cellStyle name="Normal 32 3 2 4 8 2" xfId="48827" xr:uid="{00000000-0005-0000-0000-0000C2A60000}"/>
    <cellStyle name="Normal 32 3 2 4 9" xfId="38006" xr:uid="{00000000-0005-0000-0000-0000C3A60000}"/>
    <cellStyle name="Normal 32 3 2 5" xfId="3855" xr:uid="{00000000-0005-0000-0000-0000C4A60000}"/>
    <cellStyle name="Normal 32 3 2 5 2" xfId="8578" xr:uid="{00000000-0005-0000-0000-0000C5A60000}"/>
    <cellStyle name="Normal 32 3 2 5 2 2" xfId="21203" xr:uid="{00000000-0005-0000-0000-0000C6A60000}"/>
    <cellStyle name="Normal 32 3 2 5 2 2 2" xfId="56419" xr:uid="{00000000-0005-0000-0000-0000C7A60000}"/>
    <cellStyle name="Normal 32 3 2 5 2 3" xfId="43822" xr:uid="{00000000-0005-0000-0000-0000C8A60000}"/>
    <cellStyle name="Normal 32 3 2 5 2 4" xfId="33808" xr:uid="{00000000-0005-0000-0000-0000C9A60000}"/>
    <cellStyle name="Normal 32 3 2 5 3" xfId="10359" xr:uid="{00000000-0005-0000-0000-0000CAA60000}"/>
    <cellStyle name="Normal 32 3 2 5 3 2" xfId="22979" xr:uid="{00000000-0005-0000-0000-0000CBA60000}"/>
    <cellStyle name="Normal 32 3 2 5 3 2 2" xfId="58195" xr:uid="{00000000-0005-0000-0000-0000CCA60000}"/>
    <cellStyle name="Normal 32 3 2 5 3 3" xfId="45598" xr:uid="{00000000-0005-0000-0000-0000CDA60000}"/>
    <cellStyle name="Normal 32 3 2 5 3 4" xfId="35584" xr:uid="{00000000-0005-0000-0000-0000CEA60000}"/>
    <cellStyle name="Normal 32 3 2 5 4" xfId="12154" xr:uid="{00000000-0005-0000-0000-0000CFA60000}"/>
    <cellStyle name="Normal 32 3 2 5 4 2" xfId="24755" xr:uid="{00000000-0005-0000-0000-0000D0A60000}"/>
    <cellStyle name="Normal 32 3 2 5 4 2 2" xfId="59971" xr:uid="{00000000-0005-0000-0000-0000D1A60000}"/>
    <cellStyle name="Normal 32 3 2 5 4 3" xfId="47374" xr:uid="{00000000-0005-0000-0000-0000D2A60000}"/>
    <cellStyle name="Normal 32 3 2 5 4 4" xfId="37360" xr:uid="{00000000-0005-0000-0000-0000D3A60000}"/>
    <cellStyle name="Normal 32 3 2 5 5" xfId="16519" xr:uid="{00000000-0005-0000-0000-0000D4A60000}"/>
    <cellStyle name="Normal 32 3 2 5 5 2" xfId="51735" xr:uid="{00000000-0005-0000-0000-0000D5A60000}"/>
    <cellStyle name="Normal 32 3 2 5 5 3" xfId="29124" xr:uid="{00000000-0005-0000-0000-0000D6A60000}"/>
    <cellStyle name="Normal 32 3 2 5 6" xfId="14741" xr:uid="{00000000-0005-0000-0000-0000D7A60000}"/>
    <cellStyle name="Normal 32 3 2 5 6 2" xfId="49959" xr:uid="{00000000-0005-0000-0000-0000D8A60000}"/>
    <cellStyle name="Normal 32 3 2 5 7" xfId="39138" xr:uid="{00000000-0005-0000-0000-0000D9A60000}"/>
    <cellStyle name="Normal 32 3 2 5 8" xfId="27348" xr:uid="{00000000-0005-0000-0000-0000DAA60000}"/>
    <cellStyle name="Normal 32 3 2 6" xfId="4195" xr:uid="{00000000-0005-0000-0000-0000DBA60000}"/>
    <cellStyle name="Normal 32 3 2 6 2" xfId="16841" xr:uid="{00000000-0005-0000-0000-0000DCA60000}"/>
    <cellStyle name="Normal 32 3 2 6 2 2" xfId="52057" xr:uid="{00000000-0005-0000-0000-0000DDA60000}"/>
    <cellStyle name="Normal 32 3 2 6 2 3" xfId="29446" xr:uid="{00000000-0005-0000-0000-0000DEA60000}"/>
    <cellStyle name="Normal 32 3 2 6 3" xfId="13287" xr:uid="{00000000-0005-0000-0000-0000DFA60000}"/>
    <cellStyle name="Normal 32 3 2 6 3 2" xfId="48505" xr:uid="{00000000-0005-0000-0000-0000E0A60000}"/>
    <cellStyle name="Normal 32 3 2 6 4" xfId="39460" xr:uid="{00000000-0005-0000-0000-0000E1A60000}"/>
    <cellStyle name="Normal 32 3 2 6 5" xfId="25894" xr:uid="{00000000-0005-0000-0000-0000E2A60000}"/>
    <cellStyle name="Normal 32 3 2 7" xfId="5665" xr:uid="{00000000-0005-0000-0000-0000E3A60000}"/>
    <cellStyle name="Normal 32 3 2 7 2" xfId="18295" xr:uid="{00000000-0005-0000-0000-0000E4A60000}"/>
    <cellStyle name="Normal 32 3 2 7 2 2" xfId="53511" xr:uid="{00000000-0005-0000-0000-0000E5A60000}"/>
    <cellStyle name="Normal 32 3 2 7 3" xfId="40914" xr:uid="{00000000-0005-0000-0000-0000E6A60000}"/>
    <cellStyle name="Normal 32 3 2 7 4" xfId="30900" xr:uid="{00000000-0005-0000-0000-0000E7A60000}"/>
    <cellStyle name="Normal 32 3 2 8" xfId="7124" xr:uid="{00000000-0005-0000-0000-0000E8A60000}"/>
    <cellStyle name="Normal 32 3 2 8 2" xfId="19749" xr:uid="{00000000-0005-0000-0000-0000E9A60000}"/>
    <cellStyle name="Normal 32 3 2 8 2 2" xfId="54965" xr:uid="{00000000-0005-0000-0000-0000EAA60000}"/>
    <cellStyle name="Normal 32 3 2 8 3" xfId="42368" xr:uid="{00000000-0005-0000-0000-0000EBA60000}"/>
    <cellStyle name="Normal 32 3 2 8 4" xfId="32354" xr:uid="{00000000-0005-0000-0000-0000ECA60000}"/>
    <cellStyle name="Normal 32 3 2 9" xfId="8905" xr:uid="{00000000-0005-0000-0000-0000EDA60000}"/>
    <cellStyle name="Normal 32 3 2 9 2" xfId="21525" xr:uid="{00000000-0005-0000-0000-0000EEA60000}"/>
    <cellStyle name="Normal 32 3 2 9 2 2" xfId="56741" xr:uid="{00000000-0005-0000-0000-0000EFA60000}"/>
    <cellStyle name="Normal 32 3 2 9 3" xfId="44144" xr:uid="{00000000-0005-0000-0000-0000F0A60000}"/>
    <cellStyle name="Normal 32 3 2 9 4" xfId="34130" xr:uid="{00000000-0005-0000-0000-0000F1A60000}"/>
    <cellStyle name="Normal 32 3 3" xfId="3040" xr:uid="{00000000-0005-0000-0000-0000F2A60000}"/>
    <cellStyle name="Normal 32 3 3 10" xfId="25412" xr:uid="{00000000-0005-0000-0000-0000F3A60000}"/>
    <cellStyle name="Normal 32 3 3 11" xfId="60947" xr:uid="{00000000-0005-0000-0000-0000F4A60000}"/>
    <cellStyle name="Normal 32 3 3 2" xfId="4844" xr:uid="{00000000-0005-0000-0000-0000F5A60000}"/>
    <cellStyle name="Normal 32 3 3 2 2" xfId="17490" xr:uid="{00000000-0005-0000-0000-0000F6A60000}"/>
    <cellStyle name="Normal 32 3 3 2 2 2" xfId="52706" xr:uid="{00000000-0005-0000-0000-0000F7A60000}"/>
    <cellStyle name="Normal 32 3 3 2 2 3" xfId="30095" xr:uid="{00000000-0005-0000-0000-0000F8A60000}"/>
    <cellStyle name="Normal 32 3 3 2 3" xfId="13936" xr:uid="{00000000-0005-0000-0000-0000F9A60000}"/>
    <cellStyle name="Normal 32 3 3 2 3 2" xfId="49154" xr:uid="{00000000-0005-0000-0000-0000FAA60000}"/>
    <cellStyle name="Normal 32 3 3 2 4" xfId="40109" xr:uid="{00000000-0005-0000-0000-0000FBA60000}"/>
    <cellStyle name="Normal 32 3 3 2 5" xfId="26543" xr:uid="{00000000-0005-0000-0000-0000FCA60000}"/>
    <cellStyle name="Normal 32 3 3 3" xfId="6314" xr:uid="{00000000-0005-0000-0000-0000FDA60000}"/>
    <cellStyle name="Normal 32 3 3 3 2" xfId="18944" xr:uid="{00000000-0005-0000-0000-0000FEA60000}"/>
    <cellStyle name="Normal 32 3 3 3 2 2" xfId="54160" xr:uid="{00000000-0005-0000-0000-0000FFA60000}"/>
    <cellStyle name="Normal 32 3 3 3 3" xfId="41563" xr:uid="{00000000-0005-0000-0000-000000A70000}"/>
    <cellStyle name="Normal 32 3 3 3 4" xfId="31549" xr:uid="{00000000-0005-0000-0000-000001A70000}"/>
    <cellStyle name="Normal 32 3 3 4" xfId="7773" xr:uid="{00000000-0005-0000-0000-000002A70000}"/>
    <cellStyle name="Normal 32 3 3 4 2" xfId="20398" xr:uid="{00000000-0005-0000-0000-000003A70000}"/>
    <cellStyle name="Normal 32 3 3 4 2 2" xfId="55614" xr:uid="{00000000-0005-0000-0000-000004A70000}"/>
    <cellStyle name="Normal 32 3 3 4 3" xfId="43017" xr:uid="{00000000-0005-0000-0000-000005A70000}"/>
    <cellStyle name="Normal 32 3 3 4 4" xfId="33003" xr:uid="{00000000-0005-0000-0000-000006A70000}"/>
    <cellStyle name="Normal 32 3 3 5" xfId="9554" xr:uid="{00000000-0005-0000-0000-000007A70000}"/>
    <cellStyle name="Normal 32 3 3 5 2" xfId="22174" xr:uid="{00000000-0005-0000-0000-000008A70000}"/>
    <cellStyle name="Normal 32 3 3 5 2 2" xfId="57390" xr:uid="{00000000-0005-0000-0000-000009A70000}"/>
    <cellStyle name="Normal 32 3 3 5 3" xfId="44793" xr:uid="{00000000-0005-0000-0000-00000AA70000}"/>
    <cellStyle name="Normal 32 3 3 5 4" xfId="34779" xr:uid="{00000000-0005-0000-0000-00000BA70000}"/>
    <cellStyle name="Normal 32 3 3 6" xfId="11347" xr:uid="{00000000-0005-0000-0000-00000CA70000}"/>
    <cellStyle name="Normal 32 3 3 6 2" xfId="23950" xr:uid="{00000000-0005-0000-0000-00000DA70000}"/>
    <cellStyle name="Normal 32 3 3 6 2 2" xfId="59166" xr:uid="{00000000-0005-0000-0000-00000EA70000}"/>
    <cellStyle name="Normal 32 3 3 6 3" xfId="46569" xr:uid="{00000000-0005-0000-0000-00000FA70000}"/>
    <cellStyle name="Normal 32 3 3 6 4" xfId="36555" xr:uid="{00000000-0005-0000-0000-000010A70000}"/>
    <cellStyle name="Normal 32 3 3 7" xfId="15714" xr:uid="{00000000-0005-0000-0000-000011A70000}"/>
    <cellStyle name="Normal 32 3 3 7 2" xfId="50930" xr:uid="{00000000-0005-0000-0000-000012A70000}"/>
    <cellStyle name="Normal 32 3 3 7 3" xfId="28319" xr:uid="{00000000-0005-0000-0000-000013A70000}"/>
    <cellStyle name="Normal 32 3 3 8" xfId="12805" xr:uid="{00000000-0005-0000-0000-000014A70000}"/>
    <cellStyle name="Normal 32 3 3 8 2" xfId="48023" xr:uid="{00000000-0005-0000-0000-000015A70000}"/>
    <cellStyle name="Normal 32 3 3 9" xfId="38333" xr:uid="{00000000-0005-0000-0000-000016A70000}"/>
    <cellStyle name="Normal 32 3 4" xfId="2868" xr:uid="{00000000-0005-0000-0000-000017A70000}"/>
    <cellStyle name="Normal 32 3 4 10" xfId="25253" xr:uid="{00000000-0005-0000-0000-000018A70000}"/>
    <cellStyle name="Normal 32 3 4 11" xfId="60788" xr:uid="{00000000-0005-0000-0000-000019A70000}"/>
    <cellStyle name="Normal 32 3 4 2" xfId="4685" xr:uid="{00000000-0005-0000-0000-00001AA70000}"/>
    <cellStyle name="Normal 32 3 4 2 2" xfId="17331" xr:uid="{00000000-0005-0000-0000-00001BA70000}"/>
    <cellStyle name="Normal 32 3 4 2 2 2" xfId="52547" xr:uid="{00000000-0005-0000-0000-00001CA70000}"/>
    <cellStyle name="Normal 32 3 4 2 2 3" xfId="29936" xr:uid="{00000000-0005-0000-0000-00001DA70000}"/>
    <cellStyle name="Normal 32 3 4 2 3" xfId="13777" xr:uid="{00000000-0005-0000-0000-00001EA70000}"/>
    <cellStyle name="Normal 32 3 4 2 3 2" xfId="48995" xr:uid="{00000000-0005-0000-0000-00001FA70000}"/>
    <cellStyle name="Normal 32 3 4 2 4" xfId="39950" xr:uid="{00000000-0005-0000-0000-000020A70000}"/>
    <cellStyle name="Normal 32 3 4 2 5" xfId="26384" xr:uid="{00000000-0005-0000-0000-000021A70000}"/>
    <cellStyle name="Normal 32 3 4 3" xfId="6155" xr:uid="{00000000-0005-0000-0000-000022A70000}"/>
    <cellStyle name="Normal 32 3 4 3 2" xfId="18785" xr:uid="{00000000-0005-0000-0000-000023A70000}"/>
    <cellStyle name="Normal 32 3 4 3 2 2" xfId="54001" xr:uid="{00000000-0005-0000-0000-000024A70000}"/>
    <cellStyle name="Normal 32 3 4 3 3" xfId="41404" xr:uid="{00000000-0005-0000-0000-000025A70000}"/>
    <cellStyle name="Normal 32 3 4 3 4" xfId="31390" xr:uid="{00000000-0005-0000-0000-000026A70000}"/>
    <cellStyle name="Normal 32 3 4 4" xfId="7614" xr:uid="{00000000-0005-0000-0000-000027A70000}"/>
    <cellStyle name="Normal 32 3 4 4 2" xfId="20239" xr:uid="{00000000-0005-0000-0000-000028A70000}"/>
    <cellStyle name="Normal 32 3 4 4 2 2" xfId="55455" xr:uid="{00000000-0005-0000-0000-000029A70000}"/>
    <cellStyle name="Normal 32 3 4 4 3" xfId="42858" xr:uid="{00000000-0005-0000-0000-00002AA70000}"/>
    <cellStyle name="Normal 32 3 4 4 4" xfId="32844" xr:uid="{00000000-0005-0000-0000-00002BA70000}"/>
    <cellStyle name="Normal 32 3 4 5" xfId="9395" xr:uid="{00000000-0005-0000-0000-00002CA70000}"/>
    <cellStyle name="Normal 32 3 4 5 2" xfId="22015" xr:uid="{00000000-0005-0000-0000-00002DA70000}"/>
    <cellStyle name="Normal 32 3 4 5 2 2" xfId="57231" xr:uid="{00000000-0005-0000-0000-00002EA70000}"/>
    <cellStyle name="Normal 32 3 4 5 3" xfId="44634" xr:uid="{00000000-0005-0000-0000-00002FA70000}"/>
    <cellStyle name="Normal 32 3 4 5 4" xfId="34620" xr:uid="{00000000-0005-0000-0000-000030A70000}"/>
    <cellStyle name="Normal 32 3 4 6" xfId="11188" xr:uid="{00000000-0005-0000-0000-000031A70000}"/>
    <cellStyle name="Normal 32 3 4 6 2" xfId="23791" xr:uid="{00000000-0005-0000-0000-000032A70000}"/>
    <cellStyle name="Normal 32 3 4 6 2 2" xfId="59007" xr:uid="{00000000-0005-0000-0000-000033A70000}"/>
    <cellStyle name="Normal 32 3 4 6 3" xfId="46410" xr:uid="{00000000-0005-0000-0000-000034A70000}"/>
    <cellStyle name="Normal 32 3 4 6 4" xfId="36396" xr:uid="{00000000-0005-0000-0000-000035A70000}"/>
    <cellStyle name="Normal 32 3 4 7" xfId="15555" xr:uid="{00000000-0005-0000-0000-000036A70000}"/>
    <cellStyle name="Normal 32 3 4 7 2" xfId="50771" xr:uid="{00000000-0005-0000-0000-000037A70000}"/>
    <cellStyle name="Normal 32 3 4 7 3" xfId="28160" xr:uid="{00000000-0005-0000-0000-000038A70000}"/>
    <cellStyle name="Normal 32 3 4 8" xfId="12646" xr:uid="{00000000-0005-0000-0000-000039A70000}"/>
    <cellStyle name="Normal 32 3 4 8 2" xfId="47864" xr:uid="{00000000-0005-0000-0000-00003AA70000}"/>
    <cellStyle name="Normal 32 3 4 9" xfId="38174" xr:uid="{00000000-0005-0000-0000-00003BA70000}"/>
    <cellStyle name="Normal 32 3 5" xfId="3376" xr:uid="{00000000-0005-0000-0000-00003CA70000}"/>
    <cellStyle name="Normal 32 3 5 10" xfId="26871" xr:uid="{00000000-0005-0000-0000-00003DA70000}"/>
    <cellStyle name="Normal 32 3 5 11" xfId="61275" xr:uid="{00000000-0005-0000-0000-00003EA70000}"/>
    <cellStyle name="Normal 32 3 5 2" xfId="5172" xr:uid="{00000000-0005-0000-0000-00003FA70000}"/>
    <cellStyle name="Normal 32 3 5 2 2" xfId="17818" xr:uid="{00000000-0005-0000-0000-000040A70000}"/>
    <cellStyle name="Normal 32 3 5 2 2 2" xfId="53034" xr:uid="{00000000-0005-0000-0000-000041A70000}"/>
    <cellStyle name="Normal 32 3 5 2 3" xfId="40437" xr:uid="{00000000-0005-0000-0000-000042A70000}"/>
    <cellStyle name="Normal 32 3 5 2 4" xfId="30423" xr:uid="{00000000-0005-0000-0000-000043A70000}"/>
    <cellStyle name="Normal 32 3 5 3" xfId="6642" xr:uid="{00000000-0005-0000-0000-000044A70000}"/>
    <cellStyle name="Normal 32 3 5 3 2" xfId="19272" xr:uid="{00000000-0005-0000-0000-000045A70000}"/>
    <cellStyle name="Normal 32 3 5 3 2 2" xfId="54488" xr:uid="{00000000-0005-0000-0000-000046A70000}"/>
    <cellStyle name="Normal 32 3 5 3 3" xfId="41891" xr:uid="{00000000-0005-0000-0000-000047A70000}"/>
    <cellStyle name="Normal 32 3 5 3 4" xfId="31877" xr:uid="{00000000-0005-0000-0000-000048A70000}"/>
    <cellStyle name="Normal 32 3 5 4" xfId="8101" xr:uid="{00000000-0005-0000-0000-000049A70000}"/>
    <cellStyle name="Normal 32 3 5 4 2" xfId="20726" xr:uid="{00000000-0005-0000-0000-00004AA70000}"/>
    <cellStyle name="Normal 32 3 5 4 2 2" xfId="55942" xr:uid="{00000000-0005-0000-0000-00004BA70000}"/>
    <cellStyle name="Normal 32 3 5 4 3" xfId="43345" xr:uid="{00000000-0005-0000-0000-00004CA70000}"/>
    <cellStyle name="Normal 32 3 5 4 4" xfId="33331" xr:uid="{00000000-0005-0000-0000-00004DA70000}"/>
    <cellStyle name="Normal 32 3 5 5" xfId="9882" xr:uid="{00000000-0005-0000-0000-00004EA70000}"/>
    <cellStyle name="Normal 32 3 5 5 2" xfId="22502" xr:uid="{00000000-0005-0000-0000-00004FA70000}"/>
    <cellStyle name="Normal 32 3 5 5 2 2" xfId="57718" xr:uid="{00000000-0005-0000-0000-000050A70000}"/>
    <cellStyle name="Normal 32 3 5 5 3" xfId="45121" xr:uid="{00000000-0005-0000-0000-000051A70000}"/>
    <cellStyle name="Normal 32 3 5 5 4" xfId="35107" xr:uid="{00000000-0005-0000-0000-000052A70000}"/>
    <cellStyle name="Normal 32 3 5 6" xfId="11675" xr:uid="{00000000-0005-0000-0000-000053A70000}"/>
    <cellStyle name="Normal 32 3 5 6 2" xfId="24278" xr:uid="{00000000-0005-0000-0000-000054A70000}"/>
    <cellStyle name="Normal 32 3 5 6 2 2" xfId="59494" xr:uid="{00000000-0005-0000-0000-000055A70000}"/>
    <cellStyle name="Normal 32 3 5 6 3" xfId="46897" xr:uid="{00000000-0005-0000-0000-000056A70000}"/>
    <cellStyle name="Normal 32 3 5 6 4" xfId="36883" xr:uid="{00000000-0005-0000-0000-000057A70000}"/>
    <cellStyle name="Normal 32 3 5 7" xfId="16042" xr:uid="{00000000-0005-0000-0000-000058A70000}"/>
    <cellStyle name="Normal 32 3 5 7 2" xfId="51258" xr:uid="{00000000-0005-0000-0000-000059A70000}"/>
    <cellStyle name="Normal 32 3 5 7 3" xfId="28647" xr:uid="{00000000-0005-0000-0000-00005AA70000}"/>
    <cellStyle name="Normal 32 3 5 8" xfId="14264" xr:uid="{00000000-0005-0000-0000-00005BA70000}"/>
    <cellStyle name="Normal 32 3 5 8 2" xfId="49482" xr:uid="{00000000-0005-0000-0000-00005CA70000}"/>
    <cellStyle name="Normal 32 3 5 9" xfId="38661" xr:uid="{00000000-0005-0000-0000-00005DA70000}"/>
    <cellStyle name="Normal 32 3 6" xfId="2537" xr:uid="{00000000-0005-0000-0000-00005EA70000}"/>
    <cellStyle name="Normal 32 3 6 10" xfId="26062" xr:uid="{00000000-0005-0000-0000-00005FA70000}"/>
    <cellStyle name="Normal 32 3 6 11" xfId="60466" xr:uid="{00000000-0005-0000-0000-000060A70000}"/>
    <cellStyle name="Normal 32 3 6 2" xfId="4363" xr:uid="{00000000-0005-0000-0000-000061A70000}"/>
    <cellStyle name="Normal 32 3 6 2 2" xfId="17009" xr:uid="{00000000-0005-0000-0000-000062A70000}"/>
    <cellStyle name="Normal 32 3 6 2 2 2" xfId="52225" xr:uid="{00000000-0005-0000-0000-000063A70000}"/>
    <cellStyle name="Normal 32 3 6 2 3" xfId="39628" xr:uid="{00000000-0005-0000-0000-000064A70000}"/>
    <cellStyle name="Normal 32 3 6 2 4" xfId="29614" xr:uid="{00000000-0005-0000-0000-000065A70000}"/>
    <cellStyle name="Normal 32 3 6 3" xfId="5833" xr:uid="{00000000-0005-0000-0000-000066A70000}"/>
    <cellStyle name="Normal 32 3 6 3 2" xfId="18463" xr:uid="{00000000-0005-0000-0000-000067A70000}"/>
    <cellStyle name="Normal 32 3 6 3 2 2" xfId="53679" xr:uid="{00000000-0005-0000-0000-000068A70000}"/>
    <cellStyle name="Normal 32 3 6 3 3" xfId="41082" xr:uid="{00000000-0005-0000-0000-000069A70000}"/>
    <cellStyle name="Normal 32 3 6 3 4" xfId="31068" xr:uid="{00000000-0005-0000-0000-00006AA70000}"/>
    <cellStyle name="Normal 32 3 6 4" xfId="7292" xr:uid="{00000000-0005-0000-0000-00006BA70000}"/>
    <cellStyle name="Normal 32 3 6 4 2" xfId="19917" xr:uid="{00000000-0005-0000-0000-00006CA70000}"/>
    <cellStyle name="Normal 32 3 6 4 2 2" xfId="55133" xr:uid="{00000000-0005-0000-0000-00006DA70000}"/>
    <cellStyle name="Normal 32 3 6 4 3" xfId="42536" xr:uid="{00000000-0005-0000-0000-00006EA70000}"/>
    <cellStyle name="Normal 32 3 6 4 4" xfId="32522" xr:uid="{00000000-0005-0000-0000-00006FA70000}"/>
    <cellStyle name="Normal 32 3 6 5" xfId="9073" xr:uid="{00000000-0005-0000-0000-000070A70000}"/>
    <cellStyle name="Normal 32 3 6 5 2" xfId="21693" xr:uid="{00000000-0005-0000-0000-000071A70000}"/>
    <cellStyle name="Normal 32 3 6 5 2 2" xfId="56909" xr:uid="{00000000-0005-0000-0000-000072A70000}"/>
    <cellStyle name="Normal 32 3 6 5 3" xfId="44312" xr:uid="{00000000-0005-0000-0000-000073A70000}"/>
    <cellStyle name="Normal 32 3 6 5 4" xfId="34298" xr:uid="{00000000-0005-0000-0000-000074A70000}"/>
    <cellStyle name="Normal 32 3 6 6" xfId="10866" xr:uid="{00000000-0005-0000-0000-000075A70000}"/>
    <cellStyle name="Normal 32 3 6 6 2" xfId="23469" xr:uid="{00000000-0005-0000-0000-000076A70000}"/>
    <cellStyle name="Normal 32 3 6 6 2 2" xfId="58685" xr:uid="{00000000-0005-0000-0000-000077A70000}"/>
    <cellStyle name="Normal 32 3 6 6 3" xfId="46088" xr:uid="{00000000-0005-0000-0000-000078A70000}"/>
    <cellStyle name="Normal 32 3 6 6 4" xfId="36074" xr:uid="{00000000-0005-0000-0000-000079A70000}"/>
    <cellStyle name="Normal 32 3 6 7" xfId="15233" xr:uid="{00000000-0005-0000-0000-00007AA70000}"/>
    <cellStyle name="Normal 32 3 6 7 2" xfId="50449" xr:uid="{00000000-0005-0000-0000-00007BA70000}"/>
    <cellStyle name="Normal 32 3 6 7 3" xfId="27838" xr:uid="{00000000-0005-0000-0000-00007CA70000}"/>
    <cellStyle name="Normal 32 3 6 8" xfId="13455" xr:uid="{00000000-0005-0000-0000-00007DA70000}"/>
    <cellStyle name="Normal 32 3 6 8 2" xfId="48673" xr:uid="{00000000-0005-0000-0000-00007EA70000}"/>
    <cellStyle name="Normal 32 3 6 9" xfId="37852" xr:uid="{00000000-0005-0000-0000-00007FA70000}"/>
    <cellStyle name="Normal 32 3 7" xfId="3700" xr:uid="{00000000-0005-0000-0000-000080A70000}"/>
    <cellStyle name="Normal 32 3 7 2" xfId="8424" xr:uid="{00000000-0005-0000-0000-000081A70000}"/>
    <cellStyle name="Normal 32 3 7 2 2" xfId="21049" xr:uid="{00000000-0005-0000-0000-000082A70000}"/>
    <cellStyle name="Normal 32 3 7 2 2 2" xfId="56265" xr:uid="{00000000-0005-0000-0000-000083A70000}"/>
    <cellStyle name="Normal 32 3 7 2 3" xfId="43668" xr:uid="{00000000-0005-0000-0000-000084A70000}"/>
    <cellStyle name="Normal 32 3 7 2 4" xfId="33654" xr:uid="{00000000-0005-0000-0000-000085A70000}"/>
    <cellStyle name="Normal 32 3 7 3" xfId="10205" xr:uid="{00000000-0005-0000-0000-000086A70000}"/>
    <cellStyle name="Normal 32 3 7 3 2" xfId="22825" xr:uid="{00000000-0005-0000-0000-000087A70000}"/>
    <cellStyle name="Normal 32 3 7 3 2 2" xfId="58041" xr:uid="{00000000-0005-0000-0000-000088A70000}"/>
    <cellStyle name="Normal 32 3 7 3 3" xfId="45444" xr:uid="{00000000-0005-0000-0000-000089A70000}"/>
    <cellStyle name="Normal 32 3 7 3 4" xfId="35430" xr:uid="{00000000-0005-0000-0000-00008AA70000}"/>
    <cellStyle name="Normal 32 3 7 4" xfId="12000" xr:uid="{00000000-0005-0000-0000-00008BA70000}"/>
    <cellStyle name="Normal 32 3 7 4 2" xfId="24601" xr:uid="{00000000-0005-0000-0000-00008CA70000}"/>
    <cellStyle name="Normal 32 3 7 4 2 2" xfId="59817" xr:uid="{00000000-0005-0000-0000-00008DA70000}"/>
    <cellStyle name="Normal 32 3 7 4 3" xfId="47220" xr:uid="{00000000-0005-0000-0000-00008EA70000}"/>
    <cellStyle name="Normal 32 3 7 4 4" xfId="37206" xr:uid="{00000000-0005-0000-0000-00008FA70000}"/>
    <cellStyle name="Normal 32 3 7 5" xfId="16365" xr:uid="{00000000-0005-0000-0000-000090A70000}"/>
    <cellStyle name="Normal 32 3 7 5 2" xfId="51581" xr:uid="{00000000-0005-0000-0000-000091A70000}"/>
    <cellStyle name="Normal 32 3 7 5 3" xfId="28970" xr:uid="{00000000-0005-0000-0000-000092A70000}"/>
    <cellStyle name="Normal 32 3 7 6" xfId="14587" xr:uid="{00000000-0005-0000-0000-000093A70000}"/>
    <cellStyle name="Normal 32 3 7 6 2" xfId="49805" xr:uid="{00000000-0005-0000-0000-000094A70000}"/>
    <cellStyle name="Normal 32 3 7 7" xfId="38984" xr:uid="{00000000-0005-0000-0000-000095A70000}"/>
    <cellStyle name="Normal 32 3 7 8" xfId="27194" xr:uid="{00000000-0005-0000-0000-000096A70000}"/>
    <cellStyle name="Normal 32 3 8" xfId="4036" xr:uid="{00000000-0005-0000-0000-000097A70000}"/>
    <cellStyle name="Normal 32 3 8 2" xfId="16687" xr:uid="{00000000-0005-0000-0000-000098A70000}"/>
    <cellStyle name="Normal 32 3 8 2 2" xfId="51903" xr:uid="{00000000-0005-0000-0000-000099A70000}"/>
    <cellStyle name="Normal 32 3 8 2 3" xfId="29292" xr:uid="{00000000-0005-0000-0000-00009AA70000}"/>
    <cellStyle name="Normal 32 3 8 3" xfId="13133" xr:uid="{00000000-0005-0000-0000-00009BA70000}"/>
    <cellStyle name="Normal 32 3 8 3 2" xfId="48351" xr:uid="{00000000-0005-0000-0000-00009CA70000}"/>
    <cellStyle name="Normal 32 3 8 4" xfId="39306" xr:uid="{00000000-0005-0000-0000-00009DA70000}"/>
    <cellStyle name="Normal 32 3 8 5" xfId="25740" xr:uid="{00000000-0005-0000-0000-00009EA70000}"/>
    <cellStyle name="Normal 32 3 9" xfId="5511" xr:uid="{00000000-0005-0000-0000-00009FA70000}"/>
    <cellStyle name="Normal 32 3 9 2" xfId="18141" xr:uid="{00000000-0005-0000-0000-0000A0A70000}"/>
    <cellStyle name="Normal 32 3 9 2 2" xfId="53357" xr:uid="{00000000-0005-0000-0000-0000A1A70000}"/>
    <cellStyle name="Normal 32 3 9 3" xfId="40760" xr:uid="{00000000-0005-0000-0000-0000A2A70000}"/>
    <cellStyle name="Normal 32 3 9 4" xfId="30746" xr:uid="{00000000-0005-0000-0000-0000A3A70000}"/>
    <cellStyle name="Normal 32 4" xfId="1334" xr:uid="{00000000-0005-0000-0000-0000A4A70000}"/>
    <cellStyle name="Normal 32 4 10" xfId="10681" xr:uid="{00000000-0005-0000-0000-0000A5A70000}"/>
    <cellStyle name="Normal 32 4 10 2" xfId="23292" xr:uid="{00000000-0005-0000-0000-0000A6A70000}"/>
    <cellStyle name="Normal 32 4 10 2 2" xfId="58508" xr:uid="{00000000-0005-0000-0000-0000A7A70000}"/>
    <cellStyle name="Normal 32 4 10 3" xfId="45911" xr:uid="{00000000-0005-0000-0000-0000A8A70000}"/>
    <cellStyle name="Normal 32 4 10 4" xfId="35897" xr:uid="{00000000-0005-0000-0000-0000A9A70000}"/>
    <cellStyle name="Normal 32 4 11" xfId="14991" xr:uid="{00000000-0005-0000-0000-0000AAA70000}"/>
    <cellStyle name="Normal 32 4 11 2" xfId="50207" xr:uid="{00000000-0005-0000-0000-0000ABA70000}"/>
    <cellStyle name="Normal 32 4 11 3" xfId="27596" xr:uid="{00000000-0005-0000-0000-0000ACA70000}"/>
    <cellStyle name="Normal 32 4 12" xfId="12404" xr:uid="{00000000-0005-0000-0000-0000ADA70000}"/>
    <cellStyle name="Normal 32 4 12 2" xfId="47622" xr:uid="{00000000-0005-0000-0000-0000AEA70000}"/>
    <cellStyle name="Normal 32 4 13" xfId="37610" xr:uid="{00000000-0005-0000-0000-0000AFA70000}"/>
    <cellStyle name="Normal 32 4 14" xfId="25011" xr:uid="{00000000-0005-0000-0000-0000B0A70000}"/>
    <cellStyle name="Normal 32 4 15" xfId="60224" xr:uid="{00000000-0005-0000-0000-0000B1A70000}"/>
    <cellStyle name="Normal 32 4 2" xfId="3127" xr:uid="{00000000-0005-0000-0000-0000B2A70000}"/>
    <cellStyle name="Normal 32 4 2 10" xfId="25495" xr:uid="{00000000-0005-0000-0000-0000B3A70000}"/>
    <cellStyle name="Normal 32 4 2 11" xfId="61030" xr:uid="{00000000-0005-0000-0000-0000B4A70000}"/>
    <cellStyle name="Normal 32 4 2 2" xfId="4927" xr:uid="{00000000-0005-0000-0000-0000B5A70000}"/>
    <cellStyle name="Normal 32 4 2 2 2" xfId="17573" xr:uid="{00000000-0005-0000-0000-0000B6A70000}"/>
    <cellStyle name="Normal 32 4 2 2 2 2" xfId="52789" xr:uid="{00000000-0005-0000-0000-0000B7A70000}"/>
    <cellStyle name="Normal 32 4 2 2 2 3" xfId="30178" xr:uid="{00000000-0005-0000-0000-0000B8A70000}"/>
    <cellStyle name="Normal 32 4 2 2 3" xfId="14019" xr:uid="{00000000-0005-0000-0000-0000B9A70000}"/>
    <cellStyle name="Normal 32 4 2 2 3 2" xfId="49237" xr:uid="{00000000-0005-0000-0000-0000BAA70000}"/>
    <cellStyle name="Normal 32 4 2 2 4" xfId="40192" xr:uid="{00000000-0005-0000-0000-0000BBA70000}"/>
    <cellStyle name="Normal 32 4 2 2 5" xfId="26626" xr:uid="{00000000-0005-0000-0000-0000BCA70000}"/>
    <cellStyle name="Normal 32 4 2 3" xfId="6397" xr:uid="{00000000-0005-0000-0000-0000BDA70000}"/>
    <cellStyle name="Normal 32 4 2 3 2" xfId="19027" xr:uid="{00000000-0005-0000-0000-0000BEA70000}"/>
    <cellStyle name="Normal 32 4 2 3 2 2" xfId="54243" xr:uid="{00000000-0005-0000-0000-0000BFA70000}"/>
    <cellStyle name="Normal 32 4 2 3 3" xfId="41646" xr:uid="{00000000-0005-0000-0000-0000C0A70000}"/>
    <cellStyle name="Normal 32 4 2 3 4" xfId="31632" xr:uid="{00000000-0005-0000-0000-0000C1A70000}"/>
    <cellStyle name="Normal 32 4 2 4" xfId="7856" xr:uid="{00000000-0005-0000-0000-0000C2A70000}"/>
    <cellStyle name="Normal 32 4 2 4 2" xfId="20481" xr:uid="{00000000-0005-0000-0000-0000C3A70000}"/>
    <cellStyle name="Normal 32 4 2 4 2 2" xfId="55697" xr:uid="{00000000-0005-0000-0000-0000C4A70000}"/>
    <cellStyle name="Normal 32 4 2 4 3" xfId="43100" xr:uid="{00000000-0005-0000-0000-0000C5A70000}"/>
    <cellStyle name="Normal 32 4 2 4 4" xfId="33086" xr:uid="{00000000-0005-0000-0000-0000C6A70000}"/>
    <cellStyle name="Normal 32 4 2 5" xfId="9637" xr:uid="{00000000-0005-0000-0000-0000C7A70000}"/>
    <cellStyle name="Normal 32 4 2 5 2" xfId="22257" xr:uid="{00000000-0005-0000-0000-0000C8A70000}"/>
    <cellStyle name="Normal 32 4 2 5 2 2" xfId="57473" xr:uid="{00000000-0005-0000-0000-0000C9A70000}"/>
    <cellStyle name="Normal 32 4 2 5 3" xfId="44876" xr:uid="{00000000-0005-0000-0000-0000CAA70000}"/>
    <cellStyle name="Normal 32 4 2 5 4" xfId="34862" xr:uid="{00000000-0005-0000-0000-0000CBA70000}"/>
    <cellStyle name="Normal 32 4 2 6" xfId="11430" xr:uid="{00000000-0005-0000-0000-0000CCA70000}"/>
    <cellStyle name="Normal 32 4 2 6 2" xfId="24033" xr:uid="{00000000-0005-0000-0000-0000CDA70000}"/>
    <cellStyle name="Normal 32 4 2 6 2 2" xfId="59249" xr:uid="{00000000-0005-0000-0000-0000CEA70000}"/>
    <cellStyle name="Normal 32 4 2 6 3" xfId="46652" xr:uid="{00000000-0005-0000-0000-0000CFA70000}"/>
    <cellStyle name="Normal 32 4 2 6 4" xfId="36638" xr:uid="{00000000-0005-0000-0000-0000D0A70000}"/>
    <cellStyle name="Normal 32 4 2 7" xfId="15797" xr:uid="{00000000-0005-0000-0000-0000D1A70000}"/>
    <cellStyle name="Normal 32 4 2 7 2" xfId="51013" xr:uid="{00000000-0005-0000-0000-0000D2A70000}"/>
    <cellStyle name="Normal 32 4 2 7 3" xfId="28402" xr:uid="{00000000-0005-0000-0000-0000D3A70000}"/>
    <cellStyle name="Normal 32 4 2 8" xfId="12888" xr:uid="{00000000-0005-0000-0000-0000D4A70000}"/>
    <cellStyle name="Normal 32 4 2 8 2" xfId="48106" xr:uid="{00000000-0005-0000-0000-0000D5A70000}"/>
    <cellStyle name="Normal 32 4 2 9" xfId="38416" xr:uid="{00000000-0005-0000-0000-0000D6A70000}"/>
    <cellStyle name="Normal 32 4 3" xfId="3456" xr:uid="{00000000-0005-0000-0000-0000D7A70000}"/>
    <cellStyle name="Normal 32 4 3 10" xfId="26951" xr:uid="{00000000-0005-0000-0000-0000D8A70000}"/>
    <cellStyle name="Normal 32 4 3 11" xfId="61355" xr:uid="{00000000-0005-0000-0000-0000D9A70000}"/>
    <cellStyle name="Normal 32 4 3 2" xfId="5252" xr:uid="{00000000-0005-0000-0000-0000DAA70000}"/>
    <cellStyle name="Normal 32 4 3 2 2" xfId="17898" xr:uid="{00000000-0005-0000-0000-0000DBA70000}"/>
    <cellStyle name="Normal 32 4 3 2 2 2" xfId="53114" xr:uid="{00000000-0005-0000-0000-0000DCA70000}"/>
    <cellStyle name="Normal 32 4 3 2 3" xfId="40517" xr:uid="{00000000-0005-0000-0000-0000DDA70000}"/>
    <cellStyle name="Normal 32 4 3 2 4" xfId="30503" xr:uid="{00000000-0005-0000-0000-0000DEA70000}"/>
    <cellStyle name="Normal 32 4 3 3" xfId="6722" xr:uid="{00000000-0005-0000-0000-0000DFA70000}"/>
    <cellStyle name="Normal 32 4 3 3 2" xfId="19352" xr:uid="{00000000-0005-0000-0000-0000E0A70000}"/>
    <cellStyle name="Normal 32 4 3 3 2 2" xfId="54568" xr:uid="{00000000-0005-0000-0000-0000E1A70000}"/>
    <cellStyle name="Normal 32 4 3 3 3" xfId="41971" xr:uid="{00000000-0005-0000-0000-0000E2A70000}"/>
    <cellStyle name="Normal 32 4 3 3 4" xfId="31957" xr:uid="{00000000-0005-0000-0000-0000E3A70000}"/>
    <cellStyle name="Normal 32 4 3 4" xfId="8181" xr:uid="{00000000-0005-0000-0000-0000E4A70000}"/>
    <cellStyle name="Normal 32 4 3 4 2" xfId="20806" xr:uid="{00000000-0005-0000-0000-0000E5A70000}"/>
    <cellStyle name="Normal 32 4 3 4 2 2" xfId="56022" xr:uid="{00000000-0005-0000-0000-0000E6A70000}"/>
    <cellStyle name="Normal 32 4 3 4 3" xfId="43425" xr:uid="{00000000-0005-0000-0000-0000E7A70000}"/>
    <cellStyle name="Normal 32 4 3 4 4" xfId="33411" xr:uid="{00000000-0005-0000-0000-0000E8A70000}"/>
    <cellStyle name="Normal 32 4 3 5" xfId="9962" xr:uid="{00000000-0005-0000-0000-0000E9A70000}"/>
    <cellStyle name="Normal 32 4 3 5 2" xfId="22582" xr:uid="{00000000-0005-0000-0000-0000EAA70000}"/>
    <cellStyle name="Normal 32 4 3 5 2 2" xfId="57798" xr:uid="{00000000-0005-0000-0000-0000EBA70000}"/>
    <cellStyle name="Normal 32 4 3 5 3" xfId="45201" xr:uid="{00000000-0005-0000-0000-0000ECA70000}"/>
    <cellStyle name="Normal 32 4 3 5 4" xfId="35187" xr:uid="{00000000-0005-0000-0000-0000EDA70000}"/>
    <cellStyle name="Normal 32 4 3 6" xfId="11755" xr:uid="{00000000-0005-0000-0000-0000EEA70000}"/>
    <cellStyle name="Normal 32 4 3 6 2" xfId="24358" xr:uid="{00000000-0005-0000-0000-0000EFA70000}"/>
    <cellStyle name="Normal 32 4 3 6 2 2" xfId="59574" xr:uid="{00000000-0005-0000-0000-0000F0A70000}"/>
    <cellStyle name="Normal 32 4 3 6 3" xfId="46977" xr:uid="{00000000-0005-0000-0000-0000F1A70000}"/>
    <cellStyle name="Normal 32 4 3 6 4" xfId="36963" xr:uid="{00000000-0005-0000-0000-0000F2A70000}"/>
    <cellStyle name="Normal 32 4 3 7" xfId="16122" xr:uid="{00000000-0005-0000-0000-0000F3A70000}"/>
    <cellStyle name="Normal 32 4 3 7 2" xfId="51338" xr:uid="{00000000-0005-0000-0000-0000F4A70000}"/>
    <cellStyle name="Normal 32 4 3 7 3" xfId="28727" xr:uid="{00000000-0005-0000-0000-0000F5A70000}"/>
    <cellStyle name="Normal 32 4 3 8" xfId="14344" xr:uid="{00000000-0005-0000-0000-0000F6A70000}"/>
    <cellStyle name="Normal 32 4 3 8 2" xfId="49562" xr:uid="{00000000-0005-0000-0000-0000F7A70000}"/>
    <cellStyle name="Normal 32 4 3 9" xfId="38741" xr:uid="{00000000-0005-0000-0000-0000F8A70000}"/>
    <cellStyle name="Normal 32 4 4" xfId="2618" xr:uid="{00000000-0005-0000-0000-0000F9A70000}"/>
    <cellStyle name="Normal 32 4 4 10" xfId="26142" xr:uid="{00000000-0005-0000-0000-0000FAA70000}"/>
    <cellStyle name="Normal 32 4 4 11" xfId="60546" xr:uid="{00000000-0005-0000-0000-0000FBA70000}"/>
    <cellStyle name="Normal 32 4 4 2" xfId="4443" xr:uid="{00000000-0005-0000-0000-0000FCA70000}"/>
    <cellStyle name="Normal 32 4 4 2 2" xfId="17089" xr:uid="{00000000-0005-0000-0000-0000FDA70000}"/>
    <cellStyle name="Normal 32 4 4 2 2 2" xfId="52305" xr:uid="{00000000-0005-0000-0000-0000FEA70000}"/>
    <cellStyle name="Normal 32 4 4 2 3" xfId="39708" xr:uid="{00000000-0005-0000-0000-0000FFA70000}"/>
    <cellStyle name="Normal 32 4 4 2 4" xfId="29694" xr:uid="{00000000-0005-0000-0000-000000A80000}"/>
    <cellStyle name="Normal 32 4 4 3" xfId="5913" xr:uid="{00000000-0005-0000-0000-000001A80000}"/>
    <cellStyle name="Normal 32 4 4 3 2" xfId="18543" xr:uid="{00000000-0005-0000-0000-000002A80000}"/>
    <cellStyle name="Normal 32 4 4 3 2 2" xfId="53759" xr:uid="{00000000-0005-0000-0000-000003A80000}"/>
    <cellStyle name="Normal 32 4 4 3 3" xfId="41162" xr:uid="{00000000-0005-0000-0000-000004A80000}"/>
    <cellStyle name="Normal 32 4 4 3 4" xfId="31148" xr:uid="{00000000-0005-0000-0000-000005A80000}"/>
    <cellStyle name="Normal 32 4 4 4" xfId="7372" xr:uid="{00000000-0005-0000-0000-000006A80000}"/>
    <cellStyle name="Normal 32 4 4 4 2" xfId="19997" xr:uid="{00000000-0005-0000-0000-000007A80000}"/>
    <cellStyle name="Normal 32 4 4 4 2 2" xfId="55213" xr:uid="{00000000-0005-0000-0000-000008A80000}"/>
    <cellStyle name="Normal 32 4 4 4 3" xfId="42616" xr:uid="{00000000-0005-0000-0000-000009A80000}"/>
    <cellStyle name="Normal 32 4 4 4 4" xfId="32602" xr:uid="{00000000-0005-0000-0000-00000AA80000}"/>
    <cellStyle name="Normal 32 4 4 5" xfId="9153" xr:uid="{00000000-0005-0000-0000-00000BA80000}"/>
    <cellStyle name="Normal 32 4 4 5 2" xfId="21773" xr:uid="{00000000-0005-0000-0000-00000CA80000}"/>
    <cellStyle name="Normal 32 4 4 5 2 2" xfId="56989" xr:uid="{00000000-0005-0000-0000-00000DA80000}"/>
    <cellStyle name="Normal 32 4 4 5 3" xfId="44392" xr:uid="{00000000-0005-0000-0000-00000EA80000}"/>
    <cellStyle name="Normal 32 4 4 5 4" xfId="34378" xr:uid="{00000000-0005-0000-0000-00000FA80000}"/>
    <cellStyle name="Normal 32 4 4 6" xfId="10946" xr:uid="{00000000-0005-0000-0000-000010A80000}"/>
    <cellStyle name="Normal 32 4 4 6 2" xfId="23549" xr:uid="{00000000-0005-0000-0000-000011A80000}"/>
    <cellStyle name="Normal 32 4 4 6 2 2" xfId="58765" xr:uid="{00000000-0005-0000-0000-000012A80000}"/>
    <cellStyle name="Normal 32 4 4 6 3" xfId="46168" xr:uid="{00000000-0005-0000-0000-000013A80000}"/>
    <cellStyle name="Normal 32 4 4 6 4" xfId="36154" xr:uid="{00000000-0005-0000-0000-000014A80000}"/>
    <cellStyle name="Normal 32 4 4 7" xfId="15313" xr:uid="{00000000-0005-0000-0000-000015A80000}"/>
    <cellStyle name="Normal 32 4 4 7 2" xfId="50529" xr:uid="{00000000-0005-0000-0000-000016A80000}"/>
    <cellStyle name="Normal 32 4 4 7 3" xfId="27918" xr:uid="{00000000-0005-0000-0000-000017A80000}"/>
    <cellStyle name="Normal 32 4 4 8" xfId="13535" xr:uid="{00000000-0005-0000-0000-000018A80000}"/>
    <cellStyle name="Normal 32 4 4 8 2" xfId="48753" xr:uid="{00000000-0005-0000-0000-000019A80000}"/>
    <cellStyle name="Normal 32 4 4 9" xfId="37932" xr:uid="{00000000-0005-0000-0000-00001AA80000}"/>
    <cellStyle name="Normal 32 4 5" xfId="3781" xr:uid="{00000000-0005-0000-0000-00001BA80000}"/>
    <cellStyle name="Normal 32 4 5 2" xfId="8504" xr:uid="{00000000-0005-0000-0000-00001CA80000}"/>
    <cellStyle name="Normal 32 4 5 2 2" xfId="21129" xr:uid="{00000000-0005-0000-0000-00001DA80000}"/>
    <cellStyle name="Normal 32 4 5 2 2 2" xfId="56345" xr:uid="{00000000-0005-0000-0000-00001EA80000}"/>
    <cellStyle name="Normal 32 4 5 2 3" xfId="43748" xr:uid="{00000000-0005-0000-0000-00001FA80000}"/>
    <cellStyle name="Normal 32 4 5 2 4" xfId="33734" xr:uid="{00000000-0005-0000-0000-000020A80000}"/>
    <cellStyle name="Normal 32 4 5 3" xfId="10285" xr:uid="{00000000-0005-0000-0000-000021A80000}"/>
    <cellStyle name="Normal 32 4 5 3 2" xfId="22905" xr:uid="{00000000-0005-0000-0000-000022A80000}"/>
    <cellStyle name="Normal 32 4 5 3 2 2" xfId="58121" xr:uid="{00000000-0005-0000-0000-000023A80000}"/>
    <cellStyle name="Normal 32 4 5 3 3" xfId="45524" xr:uid="{00000000-0005-0000-0000-000024A80000}"/>
    <cellStyle name="Normal 32 4 5 3 4" xfId="35510" xr:uid="{00000000-0005-0000-0000-000025A80000}"/>
    <cellStyle name="Normal 32 4 5 4" xfId="12080" xr:uid="{00000000-0005-0000-0000-000026A80000}"/>
    <cellStyle name="Normal 32 4 5 4 2" xfId="24681" xr:uid="{00000000-0005-0000-0000-000027A80000}"/>
    <cellStyle name="Normal 32 4 5 4 2 2" xfId="59897" xr:uid="{00000000-0005-0000-0000-000028A80000}"/>
    <cellStyle name="Normal 32 4 5 4 3" xfId="47300" xr:uid="{00000000-0005-0000-0000-000029A80000}"/>
    <cellStyle name="Normal 32 4 5 4 4" xfId="37286" xr:uid="{00000000-0005-0000-0000-00002AA80000}"/>
    <cellStyle name="Normal 32 4 5 5" xfId="16445" xr:uid="{00000000-0005-0000-0000-00002BA80000}"/>
    <cellStyle name="Normal 32 4 5 5 2" xfId="51661" xr:uid="{00000000-0005-0000-0000-00002CA80000}"/>
    <cellStyle name="Normal 32 4 5 5 3" xfId="29050" xr:uid="{00000000-0005-0000-0000-00002DA80000}"/>
    <cellStyle name="Normal 32 4 5 6" xfId="14667" xr:uid="{00000000-0005-0000-0000-00002EA80000}"/>
    <cellStyle name="Normal 32 4 5 6 2" xfId="49885" xr:uid="{00000000-0005-0000-0000-00002FA80000}"/>
    <cellStyle name="Normal 32 4 5 7" xfId="39064" xr:uid="{00000000-0005-0000-0000-000030A80000}"/>
    <cellStyle name="Normal 32 4 5 8" xfId="27274" xr:uid="{00000000-0005-0000-0000-000031A80000}"/>
    <cellStyle name="Normal 32 4 6" xfId="4121" xr:uid="{00000000-0005-0000-0000-000032A80000}"/>
    <cellStyle name="Normal 32 4 6 2" xfId="16767" xr:uid="{00000000-0005-0000-0000-000033A80000}"/>
    <cellStyle name="Normal 32 4 6 2 2" xfId="51983" xr:uid="{00000000-0005-0000-0000-000034A80000}"/>
    <cellStyle name="Normal 32 4 6 2 3" xfId="29372" xr:uid="{00000000-0005-0000-0000-000035A80000}"/>
    <cellStyle name="Normal 32 4 6 3" xfId="13213" xr:uid="{00000000-0005-0000-0000-000036A80000}"/>
    <cellStyle name="Normal 32 4 6 3 2" xfId="48431" xr:uid="{00000000-0005-0000-0000-000037A80000}"/>
    <cellStyle name="Normal 32 4 6 4" xfId="39386" xr:uid="{00000000-0005-0000-0000-000038A80000}"/>
    <cellStyle name="Normal 32 4 6 5" xfId="25820" xr:uid="{00000000-0005-0000-0000-000039A80000}"/>
    <cellStyle name="Normal 32 4 7" xfId="5591" xr:uid="{00000000-0005-0000-0000-00003AA80000}"/>
    <cellStyle name="Normal 32 4 7 2" xfId="18221" xr:uid="{00000000-0005-0000-0000-00003BA80000}"/>
    <cellStyle name="Normal 32 4 7 2 2" xfId="53437" xr:uid="{00000000-0005-0000-0000-00003CA80000}"/>
    <cellStyle name="Normal 32 4 7 3" xfId="40840" xr:uid="{00000000-0005-0000-0000-00003DA80000}"/>
    <cellStyle name="Normal 32 4 7 4" xfId="30826" xr:uid="{00000000-0005-0000-0000-00003EA80000}"/>
    <cellStyle name="Normal 32 4 8" xfId="7050" xr:uid="{00000000-0005-0000-0000-00003FA80000}"/>
    <cellStyle name="Normal 32 4 8 2" xfId="19675" xr:uid="{00000000-0005-0000-0000-000040A80000}"/>
    <cellStyle name="Normal 32 4 8 2 2" xfId="54891" xr:uid="{00000000-0005-0000-0000-000041A80000}"/>
    <cellStyle name="Normal 32 4 8 3" xfId="42294" xr:uid="{00000000-0005-0000-0000-000042A80000}"/>
    <cellStyle name="Normal 32 4 8 4" xfId="32280" xr:uid="{00000000-0005-0000-0000-000043A80000}"/>
    <cellStyle name="Normal 32 4 9" xfId="8831" xr:uid="{00000000-0005-0000-0000-000044A80000}"/>
    <cellStyle name="Normal 32 4 9 2" xfId="21451" xr:uid="{00000000-0005-0000-0000-000045A80000}"/>
    <cellStyle name="Normal 32 4 9 2 2" xfId="56667" xr:uid="{00000000-0005-0000-0000-000046A80000}"/>
    <cellStyle name="Normal 32 4 9 3" xfId="44070" xr:uid="{00000000-0005-0000-0000-000047A80000}"/>
    <cellStyle name="Normal 32 4 9 4" xfId="34056" xr:uid="{00000000-0005-0000-0000-000048A80000}"/>
    <cellStyle name="Normal 32 5" xfId="2952" xr:uid="{00000000-0005-0000-0000-000049A80000}"/>
    <cellStyle name="Normal 32 5 10" xfId="25333" xr:uid="{00000000-0005-0000-0000-00004AA80000}"/>
    <cellStyle name="Normal 32 5 11" xfId="60868" xr:uid="{00000000-0005-0000-0000-00004BA80000}"/>
    <cellStyle name="Normal 32 5 2" xfId="4765" xr:uid="{00000000-0005-0000-0000-00004CA80000}"/>
    <cellStyle name="Normal 32 5 2 2" xfId="17411" xr:uid="{00000000-0005-0000-0000-00004DA80000}"/>
    <cellStyle name="Normal 32 5 2 2 2" xfId="52627" xr:uid="{00000000-0005-0000-0000-00004EA80000}"/>
    <cellStyle name="Normal 32 5 2 2 3" xfId="30016" xr:uid="{00000000-0005-0000-0000-00004FA80000}"/>
    <cellStyle name="Normal 32 5 2 3" xfId="13857" xr:uid="{00000000-0005-0000-0000-000050A80000}"/>
    <cellStyle name="Normal 32 5 2 3 2" xfId="49075" xr:uid="{00000000-0005-0000-0000-000051A80000}"/>
    <cellStyle name="Normal 32 5 2 4" xfId="40030" xr:uid="{00000000-0005-0000-0000-000052A80000}"/>
    <cellStyle name="Normal 32 5 2 5" xfId="26464" xr:uid="{00000000-0005-0000-0000-000053A80000}"/>
    <cellStyle name="Normal 32 5 3" xfId="6235" xr:uid="{00000000-0005-0000-0000-000054A80000}"/>
    <cellStyle name="Normal 32 5 3 2" xfId="18865" xr:uid="{00000000-0005-0000-0000-000055A80000}"/>
    <cellStyle name="Normal 32 5 3 2 2" xfId="54081" xr:uid="{00000000-0005-0000-0000-000056A80000}"/>
    <cellStyle name="Normal 32 5 3 3" xfId="41484" xr:uid="{00000000-0005-0000-0000-000057A80000}"/>
    <cellStyle name="Normal 32 5 3 4" xfId="31470" xr:uid="{00000000-0005-0000-0000-000058A80000}"/>
    <cellStyle name="Normal 32 5 4" xfId="7694" xr:uid="{00000000-0005-0000-0000-000059A80000}"/>
    <cellStyle name="Normal 32 5 4 2" xfId="20319" xr:uid="{00000000-0005-0000-0000-00005AA80000}"/>
    <cellStyle name="Normal 32 5 4 2 2" xfId="55535" xr:uid="{00000000-0005-0000-0000-00005BA80000}"/>
    <cellStyle name="Normal 32 5 4 3" xfId="42938" xr:uid="{00000000-0005-0000-0000-00005CA80000}"/>
    <cellStyle name="Normal 32 5 4 4" xfId="32924" xr:uid="{00000000-0005-0000-0000-00005DA80000}"/>
    <cellStyle name="Normal 32 5 5" xfId="9475" xr:uid="{00000000-0005-0000-0000-00005EA80000}"/>
    <cellStyle name="Normal 32 5 5 2" xfId="22095" xr:uid="{00000000-0005-0000-0000-00005FA80000}"/>
    <cellStyle name="Normal 32 5 5 2 2" xfId="57311" xr:uid="{00000000-0005-0000-0000-000060A80000}"/>
    <cellStyle name="Normal 32 5 5 3" xfId="44714" xr:uid="{00000000-0005-0000-0000-000061A80000}"/>
    <cellStyle name="Normal 32 5 5 4" xfId="34700" xr:uid="{00000000-0005-0000-0000-000062A80000}"/>
    <cellStyle name="Normal 32 5 6" xfId="11268" xr:uid="{00000000-0005-0000-0000-000063A80000}"/>
    <cellStyle name="Normal 32 5 6 2" xfId="23871" xr:uid="{00000000-0005-0000-0000-000064A80000}"/>
    <cellStyle name="Normal 32 5 6 2 2" xfId="59087" xr:uid="{00000000-0005-0000-0000-000065A80000}"/>
    <cellStyle name="Normal 32 5 6 3" xfId="46490" xr:uid="{00000000-0005-0000-0000-000066A80000}"/>
    <cellStyle name="Normal 32 5 6 4" xfId="36476" xr:uid="{00000000-0005-0000-0000-000067A80000}"/>
    <cellStyle name="Normal 32 5 7" xfId="15635" xr:uid="{00000000-0005-0000-0000-000068A80000}"/>
    <cellStyle name="Normal 32 5 7 2" xfId="50851" xr:uid="{00000000-0005-0000-0000-000069A80000}"/>
    <cellStyle name="Normal 32 5 7 3" xfId="28240" xr:uid="{00000000-0005-0000-0000-00006AA80000}"/>
    <cellStyle name="Normal 32 5 8" xfId="12726" xr:uid="{00000000-0005-0000-0000-00006BA80000}"/>
    <cellStyle name="Normal 32 5 8 2" xfId="47944" xr:uid="{00000000-0005-0000-0000-00006CA80000}"/>
    <cellStyle name="Normal 32 5 9" xfId="38254" xr:uid="{00000000-0005-0000-0000-00006DA80000}"/>
    <cellStyle name="Normal 32 6" xfId="2790" xr:uid="{00000000-0005-0000-0000-00006EA80000}"/>
    <cellStyle name="Normal 32 6 10" xfId="25181" xr:uid="{00000000-0005-0000-0000-00006FA80000}"/>
    <cellStyle name="Normal 32 6 11" xfId="60716" xr:uid="{00000000-0005-0000-0000-000070A80000}"/>
    <cellStyle name="Normal 32 6 2" xfId="4613" xr:uid="{00000000-0005-0000-0000-000071A80000}"/>
    <cellStyle name="Normal 32 6 2 2" xfId="17259" xr:uid="{00000000-0005-0000-0000-000072A80000}"/>
    <cellStyle name="Normal 32 6 2 2 2" xfId="52475" xr:uid="{00000000-0005-0000-0000-000073A80000}"/>
    <cellStyle name="Normal 32 6 2 2 3" xfId="29864" xr:uid="{00000000-0005-0000-0000-000074A80000}"/>
    <cellStyle name="Normal 32 6 2 3" xfId="13705" xr:uid="{00000000-0005-0000-0000-000075A80000}"/>
    <cellStyle name="Normal 32 6 2 3 2" xfId="48923" xr:uid="{00000000-0005-0000-0000-000076A80000}"/>
    <cellStyle name="Normal 32 6 2 4" xfId="39878" xr:uid="{00000000-0005-0000-0000-000077A80000}"/>
    <cellStyle name="Normal 32 6 2 5" xfId="26312" xr:uid="{00000000-0005-0000-0000-000078A80000}"/>
    <cellStyle name="Normal 32 6 3" xfId="6083" xr:uid="{00000000-0005-0000-0000-000079A80000}"/>
    <cellStyle name="Normal 32 6 3 2" xfId="18713" xr:uid="{00000000-0005-0000-0000-00007AA80000}"/>
    <cellStyle name="Normal 32 6 3 2 2" xfId="53929" xr:uid="{00000000-0005-0000-0000-00007BA80000}"/>
    <cellStyle name="Normal 32 6 3 3" xfId="41332" xr:uid="{00000000-0005-0000-0000-00007CA80000}"/>
    <cellStyle name="Normal 32 6 3 4" xfId="31318" xr:uid="{00000000-0005-0000-0000-00007DA80000}"/>
    <cellStyle name="Normal 32 6 4" xfId="7542" xr:uid="{00000000-0005-0000-0000-00007EA80000}"/>
    <cellStyle name="Normal 32 6 4 2" xfId="20167" xr:uid="{00000000-0005-0000-0000-00007FA80000}"/>
    <cellStyle name="Normal 32 6 4 2 2" xfId="55383" xr:uid="{00000000-0005-0000-0000-000080A80000}"/>
    <cellStyle name="Normal 32 6 4 3" xfId="42786" xr:uid="{00000000-0005-0000-0000-000081A80000}"/>
    <cellStyle name="Normal 32 6 4 4" xfId="32772" xr:uid="{00000000-0005-0000-0000-000082A80000}"/>
    <cellStyle name="Normal 32 6 5" xfId="9323" xr:uid="{00000000-0005-0000-0000-000083A80000}"/>
    <cellStyle name="Normal 32 6 5 2" xfId="21943" xr:uid="{00000000-0005-0000-0000-000084A80000}"/>
    <cellStyle name="Normal 32 6 5 2 2" xfId="57159" xr:uid="{00000000-0005-0000-0000-000085A80000}"/>
    <cellStyle name="Normal 32 6 5 3" xfId="44562" xr:uid="{00000000-0005-0000-0000-000086A80000}"/>
    <cellStyle name="Normal 32 6 5 4" xfId="34548" xr:uid="{00000000-0005-0000-0000-000087A80000}"/>
    <cellStyle name="Normal 32 6 6" xfId="11116" xr:uid="{00000000-0005-0000-0000-000088A80000}"/>
    <cellStyle name="Normal 32 6 6 2" xfId="23719" xr:uid="{00000000-0005-0000-0000-000089A80000}"/>
    <cellStyle name="Normal 32 6 6 2 2" xfId="58935" xr:uid="{00000000-0005-0000-0000-00008AA80000}"/>
    <cellStyle name="Normal 32 6 6 3" xfId="46338" xr:uid="{00000000-0005-0000-0000-00008BA80000}"/>
    <cellStyle name="Normal 32 6 6 4" xfId="36324" xr:uid="{00000000-0005-0000-0000-00008CA80000}"/>
    <cellStyle name="Normal 32 6 7" xfId="15483" xr:uid="{00000000-0005-0000-0000-00008DA80000}"/>
    <cellStyle name="Normal 32 6 7 2" xfId="50699" xr:uid="{00000000-0005-0000-0000-00008EA80000}"/>
    <cellStyle name="Normal 32 6 7 3" xfId="28088" xr:uid="{00000000-0005-0000-0000-00008FA80000}"/>
    <cellStyle name="Normal 32 6 8" xfId="12574" xr:uid="{00000000-0005-0000-0000-000090A80000}"/>
    <cellStyle name="Normal 32 6 8 2" xfId="47792" xr:uid="{00000000-0005-0000-0000-000091A80000}"/>
    <cellStyle name="Normal 32 6 9" xfId="38102" xr:uid="{00000000-0005-0000-0000-000092A80000}"/>
    <cellStyle name="Normal 32 7" xfId="3304" xr:uid="{00000000-0005-0000-0000-000093A80000}"/>
    <cellStyle name="Normal 32 7 10" xfId="26799" xr:uid="{00000000-0005-0000-0000-000094A80000}"/>
    <cellStyle name="Normal 32 7 11" xfId="61203" xr:uid="{00000000-0005-0000-0000-000095A80000}"/>
    <cellStyle name="Normal 32 7 2" xfId="5100" xr:uid="{00000000-0005-0000-0000-000096A80000}"/>
    <cellStyle name="Normal 32 7 2 2" xfId="17746" xr:uid="{00000000-0005-0000-0000-000097A80000}"/>
    <cellStyle name="Normal 32 7 2 2 2" xfId="52962" xr:uid="{00000000-0005-0000-0000-000098A80000}"/>
    <cellStyle name="Normal 32 7 2 3" xfId="40365" xr:uid="{00000000-0005-0000-0000-000099A80000}"/>
    <cellStyle name="Normal 32 7 2 4" xfId="30351" xr:uid="{00000000-0005-0000-0000-00009AA80000}"/>
    <cellStyle name="Normal 32 7 3" xfId="6570" xr:uid="{00000000-0005-0000-0000-00009BA80000}"/>
    <cellStyle name="Normal 32 7 3 2" xfId="19200" xr:uid="{00000000-0005-0000-0000-00009CA80000}"/>
    <cellStyle name="Normal 32 7 3 2 2" xfId="54416" xr:uid="{00000000-0005-0000-0000-00009DA80000}"/>
    <cellStyle name="Normal 32 7 3 3" xfId="41819" xr:uid="{00000000-0005-0000-0000-00009EA80000}"/>
    <cellStyle name="Normal 32 7 3 4" xfId="31805" xr:uid="{00000000-0005-0000-0000-00009FA80000}"/>
    <cellStyle name="Normal 32 7 4" xfId="8029" xr:uid="{00000000-0005-0000-0000-0000A0A80000}"/>
    <cellStyle name="Normal 32 7 4 2" xfId="20654" xr:uid="{00000000-0005-0000-0000-0000A1A80000}"/>
    <cellStyle name="Normal 32 7 4 2 2" xfId="55870" xr:uid="{00000000-0005-0000-0000-0000A2A80000}"/>
    <cellStyle name="Normal 32 7 4 3" xfId="43273" xr:uid="{00000000-0005-0000-0000-0000A3A80000}"/>
    <cellStyle name="Normal 32 7 4 4" xfId="33259" xr:uid="{00000000-0005-0000-0000-0000A4A80000}"/>
    <cellStyle name="Normal 32 7 5" xfId="9810" xr:uid="{00000000-0005-0000-0000-0000A5A80000}"/>
    <cellStyle name="Normal 32 7 5 2" xfId="22430" xr:uid="{00000000-0005-0000-0000-0000A6A80000}"/>
    <cellStyle name="Normal 32 7 5 2 2" xfId="57646" xr:uid="{00000000-0005-0000-0000-0000A7A80000}"/>
    <cellStyle name="Normal 32 7 5 3" xfId="45049" xr:uid="{00000000-0005-0000-0000-0000A8A80000}"/>
    <cellStyle name="Normal 32 7 5 4" xfId="35035" xr:uid="{00000000-0005-0000-0000-0000A9A80000}"/>
    <cellStyle name="Normal 32 7 6" xfId="11603" xr:uid="{00000000-0005-0000-0000-0000AAA80000}"/>
    <cellStyle name="Normal 32 7 6 2" xfId="24206" xr:uid="{00000000-0005-0000-0000-0000ABA80000}"/>
    <cellStyle name="Normal 32 7 6 2 2" xfId="59422" xr:uid="{00000000-0005-0000-0000-0000ACA80000}"/>
    <cellStyle name="Normal 32 7 6 3" xfId="46825" xr:uid="{00000000-0005-0000-0000-0000ADA80000}"/>
    <cellStyle name="Normal 32 7 6 4" xfId="36811" xr:uid="{00000000-0005-0000-0000-0000AEA80000}"/>
    <cellStyle name="Normal 32 7 7" xfId="15970" xr:uid="{00000000-0005-0000-0000-0000AFA80000}"/>
    <cellStyle name="Normal 32 7 7 2" xfId="51186" xr:uid="{00000000-0005-0000-0000-0000B0A80000}"/>
    <cellStyle name="Normal 32 7 7 3" xfId="28575" xr:uid="{00000000-0005-0000-0000-0000B1A80000}"/>
    <cellStyle name="Normal 32 7 8" xfId="14192" xr:uid="{00000000-0005-0000-0000-0000B2A80000}"/>
    <cellStyle name="Normal 32 7 8 2" xfId="49410" xr:uid="{00000000-0005-0000-0000-0000B3A80000}"/>
    <cellStyle name="Normal 32 7 9" xfId="38589" xr:uid="{00000000-0005-0000-0000-0000B4A80000}"/>
    <cellStyle name="Normal 32 8" xfId="2460" xr:uid="{00000000-0005-0000-0000-0000B5A80000}"/>
    <cellStyle name="Normal 32 8 10" xfId="25990" xr:uid="{00000000-0005-0000-0000-0000B6A80000}"/>
    <cellStyle name="Normal 32 8 11" xfId="60394" xr:uid="{00000000-0005-0000-0000-0000B7A80000}"/>
    <cellStyle name="Normal 32 8 2" xfId="4291" xr:uid="{00000000-0005-0000-0000-0000B8A80000}"/>
    <cellStyle name="Normal 32 8 2 2" xfId="16937" xr:uid="{00000000-0005-0000-0000-0000B9A80000}"/>
    <cellStyle name="Normal 32 8 2 2 2" xfId="52153" xr:uid="{00000000-0005-0000-0000-0000BAA80000}"/>
    <cellStyle name="Normal 32 8 2 3" xfId="39556" xr:uid="{00000000-0005-0000-0000-0000BBA80000}"/>
    <cellStyle name="Normal 32 8 2 4" xfId="29542" xr:uid="{00000000-0005-0000-0000-0000BCA80000}"/>
    <cellStyle name="Normal 32 8 3" xfId="5761" xr:uid="{00000000-0005-0000-0000-0000BDA80000}"/>
    <cellStyle name="Normal 32 8 3 2" xfId="18391" xr:uid="{00000000-0005-0000-0000-0000BEA80000}"/>
    <cellStyle name="Normal 32 8 3 2 2" xfId="53607" xr:uid="{00000000-0005-0000-0000-0000BFA80000}"/>
    <cellStyle name="Normal 32 8 3 3" xfId="41010" xr:uid="{00000000-0005-0000-0000-0000C0A80000}"/>
    <cellStyle name="Normal 32 8 3 4" xfId="30996" xr:uid="{00000000-0005-0000-0000-0000C1A80000}"/>
    <cellStyle name="Normal 32 8 4" xfId="7220" xr:uid="{00000000-0005-0000-0000-0000C2A80000}"/>
    <cellStyle name="Normal 32 8 4 2" xfId="19845" xr:uid="{00000000-0005-0000-0000-0000C3A80000}"/>
    <cellStyle name="Normal 32 8 4 2 2" xfId="55061" xr:uid="{00000000-0005-0000-0000-0000C4A80000}"/>
    <cellStyle name="Normal 32 8 4 3" xfId="42464" xr:uid="{00000000-0005-0000-0000-0000C5A80000}"/>
    <cellStyle name="Normal 32 8 4 4" xfId="32450" xr:uid="{00000000-0005-0000-0000-0000C6A80000}"/>
    <cellStyle name="Normal 32 8 5" xfId="9001" xr:uid="{00000000-0005-0000-0000-0000C7A80000}"/>
    <cellStyle name="Normal 32 8 5 2" xfId="21621" xr:uid="{00000000-0005-0000-0000-0000C8A80000}"/>
    <cellStyle name="Normal 32 8 5 2 2" xfId="56837" xr:uid="{00000000-0005-0000-0000-0000C9A80000}"/>
    <cellStyle name="Normal 32 8 5 3" xfId="44240" xr:uid="{00000000-0005-0000-0000-0000CAA80000}"/>
    <cellStyle name="Normal 32 8 5 4" xfId="34226" xr:uid="{00000000-0005-0000-0000-0000CBA80000}"/>
    <cellStyle name="Normal 32 8 6" xfId="10794" xr:uid="{00000000-0005-0000-0000-0000CCA80000}"/>
    <cellStyle name="Normal 32 8 6 2" xfId="23397" xr:uid="{00000000-0005-0000-0000-0000CDA80000}"/>
    <cellStyle name="Normal 32 8 6 2 2" xfId="58613" xr:uid="{00000000-0005-0000-0000-0000CEA80000}"/>
    <cellStyle name="Normal 32 8 6 3" xfId="46016" xr:uid="{00000000-0005-0000-0000-0000CFA80000}"/>
    <cellStyle name="Normal 32 8 6 4" xfId="36002" xr:uid="{00000000-0005-0000-0000-0000D0A80000}"/>
    <cellStyle name="Normal 32 8 7" xfId="15161" xr:uid="{00000000-0005-0000-0000-0000D1A80000}"/>
    <cellStyle name="Normal 32 8 7 2" xfId="50377" xr:uid="{00000000-0005-0000-0000-0000D2A80000}"/>
    <cellStyle name="Normal 32 8 7 3" xfId="27766" xr:uid="{00000000-0005-0000-0000-0000D3A80000}"/>
    <cellStyle name="Normal 32 8 8" xfId="13383" xr:uid="{00000000-0005-0000-0000-0000D4A80000}"/>
    <cellStyle name="Normal 32 8 8 2" xfId="48601" xr:uid="{00000000-0005-0000-0000-0000D5A80000}"/>
    <cellStyle name="Normal 32 8 9" xfId="37780" xr:uid="{00000000-0005-0000-0000-0000D6A80000}"/>
    <cellStyle name="Normal 32 9" xfId="3628" xr:uid="{00000000-0005-0000-0000-0000D7A80000}"/>
    <cellStyle name="Normal 32 9 2" xfId="8352" xr:uid="{00000000-0005-0000-0000-0000D8A80000}"/>
    <cellStyle name="Normal 32 9 2 2" xfId="20977" xr:uid="{00000000-0005-0000-0000-0000D9A80000}"/>
    <cellStyle name="Normal 32 9 2 2 2" xfId="56193" xr:uid="{00000000-0005-0000-0000-0000DAA80000}"/>
    <cellStyle name="Normal 32 9 2 3" xfId="43596" xr:uid="{00000000-0005-0000-0000-0000DBA80000}"/>
    <cellStyle name="Normal 32 9 2 4" xfId="33582" xr:uid="{00000000-0005-0000-0000-0000DCA80000}"/>
    <cellStyle name="Normal 32 9 3" xfId="10133" xr:uid="{00000000-0005-0000-0000-0000DDA80000}"/>
    <cellStyle name="Normal 32 9 3 2" xfId="22753" xr:uid="{00000000-0005-0000-0000-0000DEA80000}"/>
    <cellStyle name="Normal 32 9 3 2 2" xfId="57969" xr:uid="{00000000-0005-0000-0000-0000DFA80000}"/>
    <cellStyle name="Normal 32 9 3 3" xfId="45372" xr:uid="{00000000-0005-0000-0000-0000E0A80000}"/>
    <cellStyle name="Normal 32 9 3 4" xfId="35358" xr:uid="{00000000-0005-0000-0000-0000E1A80000}"/>
    <cellStyle name="Normal 32 9 4" xfId="11928" xr:uid="{00000000-0005-0000-0000-0000E2A80000}"/>
    <cellStyle name="Normal 32 9 4 2" xfId="24529" xr:uid="{00000000-0005-0000-0000-0000E3A80000}"/>
    <cellStyle name="Normal 32 9 4 2 2" xfId="59745" xr:uid="{00000000-0005-0000-0000-0000E4A80000}"/>
    <cellStyle name="Normal 32 9 4 3" xfId="47148" xr:uid="{00000000-0005-0000-0000-0000E5A80000}"/>
    <cellStyle name="Normal 32 9 4 4" xfId="37134" xr:uid="{00000000-0005-0000-0000-0000E6A80000}"/>
    <cellStyle name="Normal 32 9 5" xfId="16293" xr:uid="{00000000-0005-0000-0000-0000E7A80000}"/>
    <cellStyle name="Normal 32 9 5 2" xfId="51509" xr:uid="{00000000-0005-0000-0000-0000E8A80000}"/>
    <cellStyle name="Normal 32 9 5 3" xfId="28898" xr:uid="{00000000-0005-0000-0000-0000E9A80000}"/>
    <cellStyle name="Normal 32 9 6" xfId="14515" xr:uid="{00000000-0005-0000-0000-0000EAA80000}"/>
    <cellStyle name="Normal 32 9 6 2" xfId="49733" xr:uid="{00000000-0005-0000-0000-0000EBA80000}"/>
    <cellStyle name="Normal 32 9 7" xfId="38912" xr:uid="{00000000-0005-0000-0000-0000ECA80000}"/>
    <cellStyle name="Normal 32 9 8" xfId="27122" xr:uid="{00000000-0005-0000-0000-0000EDA80000}"/>
    <cellStyle name="Normal 32_District Target Attainment" xfId="1335" xr:uid="{00000000-0005-0000-0000-0000EEA80000}"/>
    <cellStyle name="Normal 33" xfId="1336" xr:uid="{00000000-0005-0000-0000-0000EFA80000}"/>
    <cellStyle name="Normal 33 10" xfId="3954" xr:uid="{00000000-0005-0000-0000-0000F0A80000}"/>
    <cellStyle name="Normal 33 10 2" xfId="16616" xr:uid="{00000000-0005-0000-0000-0000F1A80000}"/>
    <cellStyle name="Normal 33 10 2 2" xfId="51832" xr:uid="{00000000-0005-0000-0000-0000F2A80000}"/>
    <cellStyle name="Normal 33 10 2 3" xfId="29221" xr:uid="{00000000-0005-0000-0000-0000F3A80000}"/>
    <cellStyle name="Normal 33 10 3" xfId="13062" xr:uid="{00000000-0005-0000-0000-0000F4A80000}"/>
    <cellStyle name="Normal 33 10 3 2" xfId="48280" xr:uid="{00000000-0005-0000-0000-0000F5A80000}"/>
    <cellStyle name="Normal 33 10 4" xfId="39235" xr:uid="{00000000-0005-0000-0000-0000F6A80000}"/>
    <cellStyle name="Normal 33 10 5" xfId="25669" xr:uid="{00000000-0005-0000-0000-0000F7A80000}"/>
    <cellStyle name="Normal 33 11" xfId="5440" xr:uid="{00000000-0005-0000-0000-0000F8A80000}"/>
    <cellStyle name="Normal 33 11 2" xfId="18070" xr:uid="{00000000-0005-0000-0000-0000F9A80000}"/>
    <cellStyle name="Normal 33 11 2 2" xfId="53286" xr:uid="{00000000-0005-0000-0000-0000FAA80000}"/>
    <cellStyle name="Normal 33 11 3" xfId="40689" xr:uid="{00000000-0005-0000-0000-0000FBA80000}"/>
    <cellStyle name="Normal 33 11 4" xfId="30675" xr:uid="{00000000-0005-0000-0000-0000FCA80000}"/>
    <cellStyle name="Normal 33 12" xfId="6896" xr:uid="{00000000-0005-0000-0000-0000FDA80000}"/>
    <cellStyle name="Normal 33 12 2" xfId="19524" xr:uid="{00000000-0005-0000-0000-0000FEA80000}"/>
    <cellStyle name="Normal 33 12 2 2" xfId="54740" xr:uid="{00000000-0005-0000-0000-0000FFA80000}"/>
    <cellStyle name="Normal 33 12 3" xfId="42143" xr:uid="{00000000-0005-0000-0000-000000A90000}"/>
    <cellStyle name="Normal 33 12 4" xfId="32129" xr:uid="{00000000-0005-0000-0000-000001A90000}"/>
    <cellStyle name="Normal 33 13" xfId="8678" xr:uid="{00000000-0005-0000-0000-000002A90000}"/>
    <cellStyle name="Normal 33 13 2" xfId="21300" xr:uid="{00000000-0005-0000-0000-000003A90000}"/>
    <cellStyle name="Normal 33 13 2 2" xfId="56516" xr:uid="{00000000-0005-0000-0000-000004A90000}"/>
    <cellStyle name="Normal 33 13 3" xfId="43919" xr:uid="{00000000-0005-0000-0000-000005A90000}"/>
    <cellStyle name="Normal 33 13 4" xfId="33905" xr:uid="{00000000-0005-0000-0000-000006A90000}"/>
    <cellStyle name="Normal 33 14" xfId="10682" xr:uid="{00000000-0005-0000-0000-000007A90000}"/>
    <cellStyle name="Normal 33 14 2" xfId="23293" xr:uid="{00000000-0005-0000-0000-000008A90000}"/>
    <cellStyle name="Normal 33 14 2 2" xfId="58509" xr:uid="{00000000-0005-0000-0000-000009A90000}"/>
    <cellStyle name="Normal 33 14 3" xfId="45912" xr:uid="{00000000-0005-0000-0000-00000AA90000}"/>
    <cellStyle name="Normal 33 14 4" xfId="35898" xr:uid="{00000000-0005-0000-0000-00000BA90000}"/>
    <cellStyle name="Normal 33 15" xfId="14839" xr:uid="{00000000-0005-0000-0000-00000CA90000}"/>
    <cellStyle name="Normal 33 15 2" xfId="50056" xr:uid="{00000000-0005-0000-0000-00000DA90000}"/>
    <cellStyle name="Normal 33 15 3" xfId="27445" xr:uid="{00000000-0005-0000-0000-00000EA90000}"/>
    <cellStyle name="Normal 33 16" xfId="12253" xr:uid="{00000000-0005-0000-0000-00000FA90000}"/>
    <cellStyle name="Normal 33 16 2" xfId="47471" xr:uid="{00000000-0005-0000-0000-000010A90000}"/>
    <cellStyle name="Normal 33 17" xfId="37458" xr:uid="{00000000-0005-0000-0000-000011A90000}"/>
    <cellStyle name="Normal 33 18" xfId="24860" xr:uid="{00000000-0005-0000-0000-000012A90000}"/>
    <cellStyle name="Normal 33 19" xfId="60073" xr:uid="{00000000-0005-0000-0000-000013A90000}"/>
    <cellStyle name="Normal 33 2" xfId="1337" xr:uid="{00000000-0005-0000-0000-000014A90000}"/>
    <cellStyle name="Normal 33 2 10" xfId="5485" xr:uid="{00000000-0005-0000-0000-000015A90000}"/>
    <cellStyle name="Normal 33 2 10 2" xfId="18115" xr:uid="{00000000-0005-0000-0000-000016A90000}"/>
    <cellStyle name="Normal 33 2 10 2 2" xfId="53331" xr:uid="{00000000-0005-0000-0000-000017A90000}"/>
    <cellStyle name="Normal 33 2 10 3" xfId="40734" xr:uid="{00000000-0005-0000-0000-000018A90000}"/>
    <cellStyle name="Normal 33 2 10 4" xfId="30720" xr:uid="{00000000-0005-0000-0000-000019A90000}"/>
    <cellStyle name="Normal 33 2 11" xfId="6941" xr:uid="{00000000-0005-0000-0000-00001AA90000}"/>
    <cellStyle name="Normal 33 2 11 2" xfId="19569" xr:uid="{00000000-0005-0000-0000-00001BA90000}"/>
    <cellStyle name="Normal 33 2 11 2 2" xfId="54785" xr:uid="{00000000-0005-0000-0000-00001CA90000}"/>
    <cellStyle name="Normal 33 2 11 3" xfId="42188" xr:uid="{00000000-0005-0000-0000-00001DA90000}"/>
    <cellStyle name="Normal 33 2 11 4" xfId="32174" xr:uid="{00000000-0005-0000-0000-00001EA90000}"/>
    <cellStyle name="Normal 33 2 12" xfId="8723" xr:uid="{00000000-0005-0000-0000-00001FA90000}"/>
    <cellStyle name="Normal 33 2 12 2" xfId="21345" xr:uid="{00000000-0005-0000-0000-000020A90000}"/>
    <cellStyle name="Normal 33 2 12 2 2" xfId="56561" xr:uid="{00000000-0005-0000-0000-000021A90000}"/>
    <cellStyle name="Normal 33 2 12 3" xfId="43964" xr:uid="{00000000-0005-0000-0000-000022A90000}"/>
    <cellStyle name="Normal 33 2 12 4" xfId="33950" xr:uid="{00000000-0005-0000-0000-000023A90000}"/>
    <cellStyle name="Normal 33 2 13" xfId="10683" xr:uid="{00000000-0005-0000-0000-000024A90000}"/>
    <cellStyle name="Normal 33 2 13 2" xfId="23294" xr:uid="{00000000-0005-0000-0000-000025A90000}"/>
    <cellStyle name="Normal 33 2 13 2 2" xfId="58510" xr:uid="{00000000-0005-0000-0000-000026A90000}"/>
    <cellStyle name="Normal 33 2 13 3" xfId="45913" xr:uid="{00000000-0005-0000-0000-000027A90000}"/>
    <cellStyle name="Normal 33 2 13 4" xfId="35899" xr:uid="{00000000-0005-0000-0000-000028A90000}"/>
    <cellStyle name="Normal 33 2 14" xfId="14884" xr:uid="{00000000-0005-0000-0000-000029A90000}"/>
    <cellStyle name="Normal 33 2 14 2" xfId="50101" xr:uid="{00000000-0005-0000-0000-00002AA90000}"/>
    <cellStyle name="Normal 33 2 14 3" xfId="27490" xr:uid="{00000000-0005-0000-0000-00002BA90000}"/>
    <cellStyle name="Normal 33 2 15" xfId="12298" xr:uid="{00000000-0005-0000-0000-00002CA90000}"/>
    <cellStyle name="Normal 33 2 15 2" xfId="47516" xr:uid="{00000000-0005-0000-0000-00002DA90000}"/>
    <cellStyle name="Normal 33 2 16" xfId="37503" xr:uid="{00000000-0005-0000-0000-00002EA90000}"/>
    <cellStyle name="Normal 33 2 17" xfId="24905" xr:uid="{00000000-0005-0000-0000-00002FA90000}"/>
    <cellStyle name="Normal 33 2 18" xfId="60118" xr:uid="{00000000-0005-0000-0000-000030A90000}"/>
    <cellStyle name="Normal 33 2 2" xfId="1338" xr:uid="{00000000-0005-0000-0000-000031A90000}"/>
    <cellStyle name="Normal 33 2 2 10" xfId="7015" xr:uid="{00000000-0005-0000-0000-000032A90000}"/>
    <cellStyle name="Normal 33 2 2 10 2" xfId="19641" xr:uid="{00000000-0005-0000-0000-000033A90000}"/>
    <cellStyle name="Normal 33 2 2 10 2 2" xfId="54857" xr:uid="{00000000-0005-0000-0000-000034A90000}"/>
    <cellStyle name="Normal 33 2 2 10 3" xfId="42260" xr:uid="{00000000-0005-0000-0000-000035A90000}"/>
    <cellStyle name="Normal 33 2 2 10 4" xfId="32246" xr:uid="{00000000-0005-0000-0000-000036A90000}"/>
    <cellStyle name="Normal 33 2 2 11" xfId="8796" xr:uid="{00000000-0005-0000-0000-000037A90000}"/>
    <cellStyle name="Normal 33 2 2 11 2" xfId="21417" xr:uid="{00000000-0005-0000-0000-000038A90000}"/>
    <cellStyle name="Normal 33 2 2 11 2 2" xfId="56633" xr:uid="{00000000-0005-0000-0000-000039A90000}"/>
    <cellStyle name="Normal 33 2 2 11 3" xfId="44036" xr:uid="{00000000-0005-0000-0000-00003AA90000}"/>
    <cellStyle name="Normal 33 2 2 11 4" xfId="34022" xr:uid="{00000000-0005-0000-0000-00003BA90000}"/>
    <cellStyle name="Normal 33 2 2 12" xfId="10684" xr:uid="{00000000-0005-0000-0000-00003CA90000}"/>
    <cellStyle name="Normal 33 2 2 12 2" xfId="23295" xr:uid="{00000000-0005-0000-0000-00003DA90000}"/>
    <cellStyle name="Normal 33 2 2 12 2 2" xfId="58511" xr:uid="{00000000-0005-0000-0000-00003EA90000}"/>
    <cellStyle name="Normal 33 2 2 12 3" xfId="45914" xr:uid="{00000000-0005-0000-0000-00003FA90000}"/>
    <cellStyle name="Normal 33 2 2 12 4" xfId="35900" xr:uid="{00000000-0005-0000-0000-000040A90000}"/>
    <cellStyle name="Normal 33 2 2 13" xfId="14956" xr:uid="{00000000-0005-0000-0000-000041A90000}"/>
    <cellStyle name="Normal 33 2 2 13 2" xfId="50173" xr:uid="{00000000-0005-0000-0000-000042A90000}"/>
    <cellStyle name="Normal 33 2 2 13 3" xfId="27562" xr:uid="{00000000-0005-0000-0000-000043A90000}"/>
    <cellStyle name="Normal 33 2 2 14" xfId="12370" xr:uid="{00000000-0005-0000-0000-000044A90000}"/>
    <cellStyle name="Normal 33 2 2 14 2" xfId="47588" xr:uid="{00000000-0005-0000-0000-000045A90000}"/>
    <cellStyle name="Normal 33 2 2 15" xfId="37575" xr:uid="{00000000-0005-0000-0000-000046A90000}"/>
    <cellStyle name="Normal 33 2 2 16" xfId="24977" xr:uid="{00000000-0005-0000-0000-000047A90000}"/>
    <cellStyle name="Normal 33 2 2 17" xfId="60190" xr:uid="{00000000-0005-0000-0000-000048A90000}"/>
    <cellStyle name="Normal 33 2 2 2" xfId="1339" xr:uid="{00000000-0005-0000-0000-000049A90000}"/>
    <cellStyle name="Normal 33 2 2 2 10" xfId="10685" xr:uid="{00000000-0005-0000-0000-00004AA90000}"/>
    <cellStyle name="Normal 33 2 2 2 10 2" xfId="23296" xr:uid="{00000000-0005-0000-0000-00004BA90000}"/>
    <cellStyle name="Normal 33 2 2 2 10 2 2" xfId="58512" xr:uid="{00000000-0005-0000-0000-00004CA90000}"/>
    <cellStyle name="Normal 33 2 2 2 10 3" xfId="45915" xr:uid="{00000000-0005-0000-0000-00004DA90000}"/>
    <cellStyle name="Normal 33 2 2 2 10 4" xfId="35901" xr:uid="{00000000-0005-0000-0000-00004EA90000}"/>
    <cellStyle name="Normal 33 2 2 2 11" xfId="15111" xr:uid="{00000000-0005-0000-0000-00004FA90000}"/>
    <cellStyle name="Normal 33 2 2 2 11 2" xfId="50327" xr:uid="{00000000-0005-0000-0000-000050A90000}"/>
    <cellStyle name="Normal 33 2 2 2 11 3" xfId="27716" xr:uid="{00000000-0005-0000-0000-000051A90000}"/>
    <cellStyle name="Normal 33 2 2 2 12" xfId="12524" xr:uid="{00000000-0005-0000-0000-000052A90000}"/>
    <cellStyle name="Normal 33 2 2 2 12 2" xfId="47742" xr:uid="{00000000-0005-0000-0000-000053A90000}"/>
    <cellStyle name="Normal 33 2 2 2 13" xfId="37730" xr:uid="{00000000-0005-0000-0000-000054A90000}"/>
    <cellStyle name="Normal 33 2 2 2 14" xfId="25131" xr:uid="{00000000-0005-0000-0000-000055A90000}"/>
    <cellStyle name="Normal 33 2 2 2 15" xfId="60344" xr:uid="{00000000-0005-0000-0000-000056A90000}"/>
    <cellStyle name="Normal 33 2 2 2 2" xfId="3247" xr:uid="{00000000-0005-0000-0000-000057A90000}"/>
    <cellStyle name="Normal 33 2 2 2 2 10" xfId="25615" xr:uid="{00000000-0005-0000-0000-000058A90000}"/>
    <cellStyle name="Normal 33 2 2 2 2 11" xfId="61150" xr:uid="{00000000-0005-0000-0000-000059A90000}"/>
    <cellStyle name="Normal 33 2 2 2 2 2" xfId="5047" xr:uid="{00000000-0005-0000-0000-00005AA90000}"/>
    <cellStyle name="Normal 33 2 2 2 2 2 2" xfId="17693" xr:uid="{00000000-0005-0000-0000-00005BA90000}"/>
    <cellStyle name="Normal 33 2 2 2 2 2 2 2" xfId="52909" xr:uid="{00000000-0005-0000-0000-00005CA90000}"/>
    <cellStyle name="Normal 33 2 2 2 2 2 2 3" xfId="30298" xr:uid="{00000000-0005-0000-0000-00005DA90000}"/>
    <cellStyle name="Normal 33 2 2 2 2 2 3" xfId="14139" xr:uid="{00000000-0005-0000-0000-00005EA90000}"/>
    <cellStyle name="Normal 33 2 2 2 2 2 3 2" xfId="49357" xr:uid="{00000000-0005-0000-0000-00005FA90000}"/>
    <cellStyle name="Normal 33 2 2 2 2 2 4" xfId="40312" xr:uid="{00000000-0005-0000-0000-000060A90000}"/>
    <cellStyle name="Normal 33 2 2 2 2 2 5" xfId="26746" xr:uid="{00000000-0005-0000-0000-000061A90000}"/>
    <cellStyle name="Normal 33 2 2 2 2 3" xfId="6517" xr:uid="{00000000-0005-0000-0000-000062A90000}"/>
    <cellStyle name="Normal 33 2 2 2 2 3 2" xfId="19147" xr:uid="{00000000-0005-0000-0000-000063A90000}"/>
    <cellStyle name="Normal 33 2 2 2 2 3 2 2" xfId="54363" xr:uid="{00000000-0005-0000-0000-000064A90000}"/>
    <cellStyle name="Normal 33 2 2 2 2 3 3" xfId="41766" xr:uid="{00000000-0005-0000-0000-000065A90000}"/>
    <cellStyle name="Normal 33 2 2 2 2 3 4" xfId="31752" xr:uid="{00000000-0005-0000-0000-000066A90000}"/>
    <cellStyle name="Normal 33 2 2 2 2 4" xfId="7976" xr:uid="{00000000-0005-0000-0000-000067A90000}"/>
    <cellStyle name="Normal 33 2 2 2 2 4 2" xfId="20601" xr:uid="{00000000-0005-0000-0000-000068A90000}"/>
    <cellStyle name="Normal 33 2 2 2 2 4 2 2" xfId="55817" xr:uid="{00000000-0005-0000-0000-000069A90000}"/>
    <cellStyle name="Normal 33 2 2 2 2 4 3" xfId="43220" xr:uid="{00000000-0005-0000-0000-00006AA90000}"/>
    <cellStyle name="Normal 33 2 2 2 2 4 4" xfId="33206" xr:uid="{00000000-0005-0000-0000-00006BA90000}"/>
    <cellStyle name="Normal 33 2 2 2 2 5" xfId="9757" xr:uid="{00000000-0005-0000-0000-00006CA90000}"/>
    <cellStyle name="Normal 33 2 2 2 2 5 2" xfId="22377" xr:uid="{00000000-0005-0000-0000-00006DA90000}"/>
    <cellStyle name="Normal 33 2 2 2 2 5 2 2" xfId="57593" xr:uid="{00000000-0005-0000-0000-00006EA90000}"/>
    <cellStyle name="Normal 33 2 2 2 2 5 3" xfId="44996" xr:uid="{00000000-0005-0000-0000-00006FA90000}"/>
    <cellStyle name="Normal 33 2 2 2 2 5 4" xfId="34982" xr:uid="{00000000-0005-0000-0000-000070A90000}"/>
    <cellStyle name="Normal 33 2 2 2 2 6" xfId="11550" xr:uid="{00000000-0005-0000-0000-000071A90000}"/>
    <cellStyle name="Normal 33 2 2 2 2 6 2" xfId="24153" xr:uid="{00000000-0005-0000-0000-000072A90000}"/>
    <cellStyle name="Normal 33 2 2 2 2 6 2 2" xfId="59369" xr:uid="{00000000-0005-0000-0000-000073A90000}"/>
    <cellStyle name="Normal 33 2 2 2 2 6 3" xfId="46772" xr:uid="{00000000-0005-0000-0000-000074A90000}"/>
    <cellStyle name="Normal 33 2 2 2 2 6 4" xfId="36758" xr:uid="{00000000-0005-0000-0000-000075A90000}"/>
    <cellStyle name="Normal 33 2 2 2 2 7" xfId="15917" xr:uid="{00000000-0005-0000-0000-000076A90000}"/>
    <cellStyle name="Normal 33 2 2 2 2 7 2" xfId="51133" xr:uid="{00000000-0005-0000-0000-000077A90000}"/>
    <cellStyle name="Normal 33 2 2 2 2 7 3" xfId="28522" xr:uid="{00000000-0005-0000-0000-000078A90000}"/>
    <cellStyle name="Normal 33 2 2 2 2 8" xfId="13008" xr:uid="{00000000-0005-0000-0000-000079A90000}"/>
    <cellStyle name="Normal 33 2 2 2 2 8 2" xfId="48226" xr:uid="{00000000-0005-0000-0000-00007AA90000}"/>
    <cellStyle name="Normal 33 2 2 2 2 9" xfId="38536" xr:uid="{00000000-0005-0000-0000-00007BA90000}"/>
    <cellStyle name="Normal 33 2 2 2 3" xfId="3576" xr:uid="{00000000-0005-0000-0000-00007CA90000}"/>
    <cellStyle name="Normal 33 2 2 2 3 10" xfId="27071" xr:uid="{00000000-0005-0000-0000-00007DA90000}"/>
    <cellStyle name="Normal 33 2 2 2 3 11" xfId="61475" xr:uid="{00000000-0005-0000-0000-00007EA90000}"/>
    <cellStyle name="Normal 33 2 2 2 3 2" xfId="5372" xr:uid="{00000000-0005-0000-0000-00007FA90000}"/>
    <cellStyle name="Normal 33 2 2 2 3 2 2" xfId="18018" xr:uid="{00000000-0005-0000-0000-000080A90000}"/>
    <cellStyle name="Normal 33 2 2 2 3 2 2 2" xfId="53234" xr:uid="{00000000-0005-0000-0000-000081A90000}"/>
    <cellStyle name="Normal 33 2 2 2 3 2 3" xfId="40637" xr:uid="{00000000-0005-0000-0000-000082A90000}"/>
    <cellStyle name="Normal 33 2 2 2 3 2 4" xfId="30623" xr:uid="{00000000-0005-0000-0000-000083A90000}"/>
    <cellStyle name="Normal 33 2 2 2 3 3" xfId="6842" xr:uid="{00000000-0005-0000-0000-000084A90000}"/>
    <cellStyle name="Normal 33 2 2 2 3 3 2" xfId="19472" xr:uid="{00000000-0005-0000-0000-000085A90000}"/>
    <cellStyle name="Normal 33 2 2 2 3 3 2 2" xfId="54688" xr:uid="{00000000-0005-0000-0000-000086A90000}"/>
    <cellStyle name="Normal 33 2 2 2 3 3 3" xfId="42091" xr:uid="{00000000-0005-0000-0000-000087A90000}"/>
    <cellStyle name="Normal 33 2 2 2 3 3 4" xfId="32077" xr:uid="{00000000-0005-0000-0000-000088A90000}"/>
    <cellStyle name="Normal 33 2 2 2 3 4" xfId="8301" xr:uid="{00000000-0005-0000-0000-000089A90000}"/>
    <cellStyle name="Normal 33 2 2 2 3 4 2" xfId="20926" xr:uid="{00000000-0005-0000-0000-00008AA90000}"/>
    <cellStyle name="Normal 33 2 2 2 3 4 2 2" xfId="56142" xr:uid="{00000000-0005-0000-0000-00008BA90000}"/>
    <cellStyle name="Normal 33 2 2 2 3 4 3" xfId="43545" xr:uid="{00000000-0005-0000-0000-00008CA90000}"/>
    <cellStyle name="Normal 33 2 2 2 3 4 4" xfId="33531" xr:uid="{00000000-0005-0000-0000-00008DA90000}"/>
    <cellStyle name="Normal 33 2 2 2 3 5" xfId="10082" xr:uid="{00000000-0005-0000-0000-00008EA90000}"/>
    <cellStyle name="Normal 33 2 2 2 3 5 2" xfId="22702" xr:uid="{00000000-0005-0000-0000-00008FA90000}"/>
    <cellStyle name="Normal 33 2 2 2 3 5 2 2" xfId="57918" xr:uid="{00000000-0005-0000-0000-000090A90000}"/>
    <cellStyle name="Normal 33 2 2 2 3 5 3" xfId="45321" xr:uid="{00000000-0005-0000-0000-000091A90000}"/>
    <cellStyle name="Normal 33 2 2 2 3 5 4" xfId="35307" xr:uid="{00000000-0005-0000-0000-000092A90000}"/>
    <cellStyle name="Normal 33 2 2 2 3 6" xfId="11875" xr:uid="{00000000-0005-0000-0000-000093A90000}"/>
    <cellStyle name="Normal 33 2 2 2 3 6 2" xfId="24478" xr:uid="{00000000-0005-0000-0000-000094A90000}"/>
    <cellStyle name="Normal 33 2 2 2 3 6 2 2" xfId="59694" xr:uid="{00000000-0005-0000-0000-000095A90000}"/>
    <cellStyle name="Normal 33 2 2 2 3 6 3" xfId="47097" xr:uid="{00000000-0005-0000-0000-000096A90000}"/>
    <cellStyle name="Normal 33 2 2 2 3 6 4" xfId="37083" xr:uid="{00000000-0005-0000-0000-000097A90000}"/>
    <cellStyle name="Normal 33 2 2 2 3 7" xfId="16242" xr:uid="{00000000-0005-0000-0000-000098A90000}"/>
    <cellStyle name="Normal 33 2 2 2 3 7 2" xfId="51458" xr:uid="{00000000-0005-0000-0000-000099A90000}"/>
    <cellStyle name="Normal 33 2 2 2 3 7 3" xfId="28847" xr:uid="{00000000-0005-0000-0000-00009AA90000}"/>
    <cellStyle name="Normal 33 2 2 2 3 8" xfId="14464" xr:uid="{00000000-0005-0000-0000-00009BA90000}"/>
    <cellStyle name="Normal 33 2 2 2 3 8 2" xfId="49682" xr:uid="{00000000-0005-0000-0000-00009CA90000}"/>
    <cellStyle name="Normal 33 2 2 2 3 9" xfId="38861" xr:uid="{00000000-0005-0000-0000-00009DA90000}"/>
    <cellStyle name="Normal 33 2 2 2 4" xfId="2738" xr:uid="{00000000-0005-0000-0000-00009EA90000}"/>
    <cellStyle name="Normal 33 2 2 2 4 10" xfId="26262" xr:uid="{00000000-0005-0000-0000-00009FA90000}"/>
    <cellStyle name="Normal 33 2 2 2 4 11" xfId="60666" xr:uid="{00000000-0005-0000-0000-0000A0A90000}"/>
    <cellStyle name="Normal 33 2 2 2 4 2" xfId="4563" xr:uid="{00000000-0005-0000-0000-0000A1A90000}"/>
    <cellStyle name="Normal 33 2 2 2 4 2 2" xfId="17209" xr:uid="{00000000-0005-0000-0000-0000A2A90000}"/>
    <cellStyle name="Normal 33 2 2 2 4 2 2 2" xfId="52425" xr:uid="{00000000-0005-0000-0000-0000A3A90000}"/>
    <cellStyle name="Normal 33 2 2 2 4 2 3" xfId="39828" xr:uid="{00000000-0005-0000-0000-0000A4A90000}"/>
    <cellStyle name="Normal 33 2 2 2 4 2 4" xfId="29814" xr:uid="{00000000-0005-0000-0000-0000A5A90000}"/>
    <cellStyle name="Normal 33 2 2 2 4 3" xfId="6033" xr:uid="{00000000-0005-0000-0000-0000A6A90000}"/>
    <cellStyle name="Normal 33 2 2 2 4 3 2" xfId="18663" xr:uid="{00000000-0005-0000-0000-0000A7A90000}"/>
    <cellStyle name="Normal 33 2 2 2 4 3 2 2" xfId="53879" xr:uid="{00000000-0005-0000-0000-0000A8A90000}"/>
    <cellStyle name="Normal 33 2 2 2 4 3 3" xfId="41282" xr:uid="{00000000-0005-0000-0000-0000A9A90000}"/>
    <cellStyle name="Normal 33 2 2 2 4 3 4" xfId="31268" xr:uid="{00000000-0005-0000-0000-0000AAA90000}"/>
    <cellStyle name="Normal 33 2 2 2 4 4" xfId="7492" xr:uid="{00000000-0005-0000-0000-0000ABA90000}"/>
    <cellStyle name="Normal 33 2 2 2 4 4 2" xfId="20117" xr:uid="{00000000-0005-0000-0000-0000ACA90000}"/>
    <cellStyle name="Normal 33 2 2 2 4 4 2 2" xfId="55333" xr:uid="{00000000-0005-0000-0000-0000ADA90000}"/>
    <cellStyle name="Normal 33 2 2 2 4 4 3" xfId="42736" xr:uid="{00000000-0005-0000-0000-0000AEA90000}"/>
    <cellStyle name="Normal 33 2 2 2 4 4 4" xfId="32722" xr:uid="{00000000-0005-0000-0000-0000AFA90000}"/>
    <cellStyle name="Normal 33 2 2 2 4 5" xfId="9273" xr:uid="{00000000-0005-0000-0000-0000B0A90000}"/>
    <cellStyle name="Normal 33 2 2 2 4 5 2" xfId="21893" xr:uid="{00000000-0005-0000-0000-0000B1A90000}"/>
    <cellStyle name="Normal 33 2 2 2 4 5 2 2" xfId="57109" xr:uid="{00000000-0005-0000-0000-0000B2A90000}"/>
    <cellStyle name="Normal 33 2 2 2 4 5 3" xfId="44512" xr:uid="{00000000-0005-0000-0000-0000B3A90000}"/>
    <cellStyle name="Normal 33 2 2 2 4 5 4" xfId="34498" xr:uid="{00000000-0005-0000-0000-0000B4A90000}"/>
    <cellStyle name="Normal 33 2 2 2 4 6" xfId="11066" xr:uid="{00000000-0005-0000-0000-0000B5A90000}"/>
    <cellStyle name="Normal 33 2 2 2 4 6 2" xfId="23669" xr:uid="{00000000-0005-0000-0000-0000B6A90000}"/>
    <cellStyle name="Normal 33 2 2 2 4 6 2 2" xfId="58885" xr:uid="{00000000-0005-0000-0000-0000B7A90000}"/>
    <cellStyle name="Normal 33 2 2 2 4 6 3" xfId="46288" xr:uid="{00000000-0005-0000-0000-0000B8A90000}"/>
    <cellStyle name="Normal 33 2 2 2 4 6 4" xfId="36274" xr:uid="{00000000-0005-0000-0000-0000B9A90000}"/>
    <cellStyle name="Normal 33 2 2 2 4 7" xfId="15433" xr:uid="{00000000-0005-0000-0000-0000BAA90000}"/>
    <cellStyle name="Normal 33 2 2 2 4 7 2" xfId="50649" xr:uid="{00000000-0005-0000-0000-0000BBA90000}"/>
    <cellStyle name="Normal 33 2 2 2 4 7 3" xfId="28038" xr:uid="{00000000-0005-0000-0000-0000BCA90000}"/>
    <cellStyle name="Normal 33 2 2 2 4 8" xfId="13655" xr:uid="{00000000-0005-0000-0000-0000BDA90000}"/>
    <cellStyle name="Normal 33 2 2 2 4 8 2" xfId="48873" xr:uid="{00000000-0005-0000-0000-0000BEA90000}"/>
    <cellStyle name="Normal 33 2 2 2 4 9" xfId="38052" xr:uid="{00000000-0005-0000-0000-0000BFA90000}"/>
    <cellStyle name="Normal 33 2 2 2 5" xfId="3901" xr:uid="{00000000-0005-0000-0000-0000C0A90000}"/>
    <cellStyle name="Normal 33 2 2 2 5 2" xfId="8624" xr:uid="{00000000-0005-0000-0000-0000C1A90000}"/>
    <cellStyle name="Normal 33 2 2 2 5 2 2" xfId="21249" xr:uid="{00000000-0005-0000-0000-0000C2A90000}"/>
    <cellStyle name="Normal 33 2 2 2 5 2 2 2" xfId="56465" xr:uid="{00000000-0005-0000-0000-0000C3A90000}"/>
    <cellStyle name="Normal 33 2 2 2 5 2 3" xfId="43868" xr:uid="{00000000-0005-0000-0000-0000C4A90000}"/>
    <cellStyle name="Normal 33 2 2 2 5 2 4" xfId="33854" xr:uid="{00000000-0005-0000-0000-0000C5A90000}"/>
    <cellStyle name="Normal 33 2 2 2 5 3" xfId="10405" xr:uid="{00000000-0005-0000-0000-0000C6A90000}"/>
    <cellStyle name="Normal 33 2 2 2 5 3 2" xfId="23025" xr:uid="{00000000-0005-0000-0000-0000C7A90000}"/>
    <cellStyle name="Normal 33 2 2 2 5 3 2 2" xfId="58241" xr:uid="{00000000-0005-0000-0000-0000C8A90000}"/>
    <cellStyle name="Normal 33 2 2 2 5 3 3" xfId="45644" xr:uid="{00000000-0005-0000-0000-0000C9A90000}"/>
    <cellStyle name="Normal 33 2 2 2 5 3 4" xfId="35630" xr:uid="{00000000-0005-0000-0000-0000CAA90000}"/>
    <cellStyle name="Normal 33 2 2 2 5 4" xfId="12200" xr:uid="{00000000-0005-0000-0000-0000CBA90000}"/>
    <cellStyle name="Normal 33 2 2 2 5 4 2" xfId="24801" xr:uid="{00000000-0005-0000-0000-0000CCA90000}"/>
    <cellStyle name="Normal 33 2 2 2 5 4 2 2" xfId="60017" xr:uid="{00000000-0005-0000-0000-0000CDA90000}"/>
    <cellStyle name="Normal 33 2 2 2 5 4 3" xfId="47420" xr:uid="{00000000-0005-0000-0000-0000CEA90000}"/>
    <cellStyle name="Normal 33 2 2 2 5 4 4" xfId="37406" xr:uid="{00000000-0005-0000-0000-0000CFA90000}"/>
    <cellStyle name="Normal 33 2 2 2 5 5" xfId="16565" xr:uid="{00000000-0005-0000-0000-0000D0A90000}"/>
    <cellStyle name="Normal 33 2 2 2 5 5 2" xfId="51781" xr:uid="{00000000-0005-0000-0000-0000D1A90000}"/>
    <cellStyle name="Normal 33 2 2 2 5 5 3" xfId="29170" xr:uid="{00000000-0005-0000-0000-0000D2A90000}"/>
    <cellStyle name="Normal 33 2 2 2 5 6" xfId="14787" xr:uid="{00000000-0005-0000-0000-0000D3A90000}"/>
    <cellStyle name="Normal 33 2 2 2 5 6 2" xfId="50005" xr:uid="{00000000-0005-0000-0000-0000D4A90000}"/>
    <cellStyle name="Normal 33 2 2 2 5 7" xfId="39184" xr:uid="{00000000-0005-0000-0000-0000D5A90000}"/>
    <cellStyle name="Normal 33 2 2 2 5 8" xfId="27394" xr:uid="{00000000-0005-0000-0000-0000D6A90000}"/>
    <cellStyle name="Normal 33 2 2 2 6" xfId="4241" xr:uid="{00000000-0005-0000-0000-0000D7A90000}"/>
    <cellStyle name="Normal 33 2 2 2 6 2" xfId="16887" xr:uid="{00000000-0005-0000-0000-0000D8A90000}"/>
    <cellStyle name="Normal 33 2 2 2 6 2 2" xfId="52103" xr:uid="{00000000-0005-0000-0000-0000D9A90000}"/>
    <cellStyle name="Normal 33 2 2 2 6 2 3" xfId="29492" xr:uid="{00000000-0005-0000-0000-0000DAA90000}"/>
    <cellStyle name="Normal 33 2 2 2 6 3" xfId="13333" xr:uid="{00000000-0005-0000-0000-0000DBA90000}"/>
    <cellStyle name="Normal 33 2 2 2 6 3 2" xfId="48551" xr:uid="{00000000-0005-0000-0000-0000DCA90000}"/>
    <cellStyle name="Normal 33 2 2 2 6 4" xfId="39506" xr:uid="{00000000-0005-0000-0000-0000DDA90000}"/>
    <cellStyle name="Normal 33 2 2 2 6 5" xfId="25940" xr:uid="{00000000-0005-0000-0000-0000DEA90000}"/>
    <cellStyle name="Normal 33 2 2 2 7" xfId="5711" xr:uid="{00000000-0005-0000-0000-0000DFA90000}"/>
    <cellStyle name="Normal 33 2 2 2 7 2" xfId="18341" xr:uid="{00000000-0005-0000-0000-0000E0A90000}"/>
    <cellStyle name="Normal 33 2 2 2 7 2 2" xfId="53557" xr:uid="{00000000-0005-0000-0000-0000E1A90000}"/>
    <cellStyle name="Normal 33 2 2 2 7 3" xfId="40960" xr:uid="{00000000-0005-0000-0000-0000E2A90000}"/>
    <cellStyle name="Normal 33 2 2 2 7 4" xfId="30946" xr:uid="{00000000-0005-0000-0000-0000E3A90000}"/>
    <cellStyle name="Normal 33 2 2 2 8" xfId="7170" xr:uid="{00000000-0005-0000-0000-0000E4A90000}"/>
    <cellStyle name="Normal 33 2 2 2 8 2" xfId="19795" xr:uid="{00000000-0005-0000-0000-0000E5A90000}"/>
    <cellStyle name="Normal 33 2 2 2 8 2 2" xfId="55011" xr:uid="{00000000-0005-0000-0000-0000E6A90000}"/>
    <cellStyle name="Normal 33 2 2 2 8 3" xfId="42414" xr:uid="{00000000-0005-0000-0000-0000E7A90000}"/>
    <cellStyle name="Normal 33 2 2 2 8 4" xfId="32400" xr:uid="{00000000-0005-0000-0000-0000E8A90000}"/>
    <cellStyle name="Normal 33 2 2 2 9" xfId="8951" xr:uid="{00000000-0005-0000-0000-0000E9A90000}"/>
    <cellStyle name="Normal 33 2 2 2 9 2" xfId="21571" xr:uid="{00000000-0005-0000-0000-0000EAA90000}"/>
    <cellStyle name="Normal 33 2 2 2 9 2 2" xfId="56787" xr:uid="{00000000-0005-0000-0000-0000EBA90000}"/>
    <cellStyle name="Normal 33 2 2 2 9 3" xfId="44190" xr:uid="{00000000-0005-0000-0000-0000ECA90000}"/>
    <cellStyle name="Normal 33 2 2 2 9 4" xfId="34176" xr:uid="{00000000-0005-0000-0000-0000EDA90000}"/>
    <cellStyle name="Normal 33 2 2 3" xfId="3087" xr:uid="{00000000-0005-0000-0000-0000EEA90000}"/>
    <cellStyle name="Normal 33 2 2 3 10" xfId="25458" xr:uid="{00000000-0005-0000-0000-0000EFA90000}"/>
    <cellStyle name="Normal 33 2 2 3 11" xfId="60993" xr:uid="{00000000-0005-0000-0000-0000F0A90000}"/>
    <cellStyle name="Normal 33 2 2 3 2" xfId="4890" xr:uid="{00000000-0005-0000-0000-0000F1A90000}"/>
    <cellStyle name="Normal 33 2 2 3 2 2" xfId="17536" xr:uid="{00000000-0005-0000-0000-0000F2A90000}"/>
    <cellStyle name="Normal 33 2 2 3 2 2 2" xfId="52752" xr:uid="{00000000-0005-0000-0000-0000F3A90000}"/>
    <cellStyle name="Normal 33 2 2 3 2 2 3" xfId="30141" xr:uid="{00000000-0005-0000-0000-0000F4A90000}"/>
    <cellStyle name="Normal 33 2 2 3 2 3" xfId="13982" xr:uid="{00000000-0005-0000-0000-0000F5A90000}"/>
    <cellStyle name="Normal 33 2 2 3 2 3 2" xfId="49200" xr:uid="{00000000-0005-0000-0000-0000F6A90000}"/>
    <cellStyle name="Normal 33 2 2 3 2 4" xfId="40155" xr:uid="{00000000-0005-0000-0000-0000F7A90000}"/>
    <cellStyle name="Normal 33 2 2 3 2 5" xfId="26589" xr:uid="{00000000-0005-0000-0000-0000F8A90000}"/>
    <cellStyle name="Normal 33 2 2 3 3" xfId="6360" xr:uid="{00000000-0005-0000-0000-0000F9A90000}"/>
    <cellStyle name="Normal 33 2 2 3 3 2" xfId="18990" xr:uid="{00000000-0005-0000-0000-0000FAA90000}"/>
    <cellStyle name="Normal 33 2 2 3 3 2 2" xfId="54206" xr:uid="{00000000-0005-0000-0000-0000FBA90000}"/>
    <cellStyle name="Normal 33 2 2 3 3 3" xfId="41609" xr:uid="{00000000-0005-0000-0000-0000FCA90000}"/>
    <cellStyle name="Normal 33 2 2 3 3 4" xfId="31595" xr:uid="{00000000-0005-0000-0000-0000FDA90000}"/>
    <cellStyle name="Normal 33 2 2 3 4" xfId="7819" xr:uid="{00000000-0005-0000-0000-0000FEA90000}"/>
    <cellStyle name="Normal 33 2 2 3 4 2" xfId="20444" xr:uid="{00000000-0005-0000-0000-0000FFA90000}"/>
    <cellStyle name="Normal 33 2 2 3 4 2 2" xfId="55660" xr:uid="{00000000-0005-0000-0000-000000AA0000}"/>
    <cellStyle name="Normal 33 2 2 3 4 3" xfId="43063" xr:uid="{00000000-0005-0000-0000-000001AA0000}"/>
    <cellStyle name="Normal 33 2 2 3 4 4" xfId="33049" xr:uid="{00000000-0005-0000-0000-000002AA0000}"/>
    <cellStyle name="Normal 33 2 2 3 5" xfId="9600" xr:uid="{00000000-0005-0000-0000-000003AA0000}"/>
    <cellStyle name="Normal 33 2 2 3 5 2" xfId="22220" xr:uid="{00000000-0005-0000-0000-000004AA0000}"/>
    <cellStyle name="Normal 33 2 2 3 5 2 2" xfId="57436" xr:uid="{00000000-0005-0000-0000-000005AA0000}"/>
    <cellStyle name="Normal 33 2 2 3 5 3" xfId="44839" xr:uid="{00000000-0005-0000-0000-000006AA0000}"/>
    <cellStyle name="Normal 33 2 2 3 5 4" xfId="34825" xr:uid="{00000000-0005-0000-0000-000007AA0000}"/>
    <cellStyle name="Normal 33 2 2 3 6" xfId="11393" xr:uid="{00000000-0005-0000-0000-000008AA0000}"/>
    <cellStyle name="Normal 33 2 2 3 6 2" xfId="23996" xr:uid="{00000000-0005-0000-0000-000009AA0000}"/>
    <cellStyle name="Normal 33 2 2 3 6 2 2" xfId="59212" xr:uid="{00000000-0005-0000-0000-00000AAA0000}"/>
    <cellStyle name="Normal 33 2 2 3 6 3" xfId="46615" xr:uid="{00000000-0005-0000-0000-00000BAA0000}"/>
    <cellStyle name="Normal 33 2 2 3 6 4" xfId="36601" xr:uid="{00000000-0005-0000-0000-00000CAA0000}"/>
    <cellStyle name="Normal 33 2 2 3 7" xfId="15760" xr:uid="{00000000-0005-0000-0000-00000DAA0000}"/>
    <cellStyle name="Normal 33 2 2 3 7 2" xfId="50976" xr:uid="{00000000-0005-0000-0000-00000EAA0000}"/>
    <cellStyle name="Normal 33 2 2 3 7 3" xfId="28365" xr:uid="{00000000-0005-0000-0000-00000FAA0000}"/>
    <cellStyle name="Normal 33 2 2 3 8" xfId="12851" xr:uid="{00000000-0005-0000-0000-000010AA0000}"/>
    <cellStyle name="Normal 33 2 2 3 8 2" xfId="48069" xr:uid="{00000000-0005-0000-0000-000011AA0000}"/>
    <cellStyle name="Normal 33 2 2 3 9" xfId="38379" xr:uid="{00000000-0005-0000-0000-000012AA0000}"/>
    <cellStyle name="Normal 33 2 2 4" xfId="2914" xr:uid="{00000000-0005-0000-0000-000013AA0000}"/>
    <cellStyle name="Normal 33 2 2 4 10" xfId="25299" xr:uid="{00000000-0005-0000-0000-000014AA0000}"/>
    <cellStyle name="Normal 33 2 2 4 11" xfId="60834" xr:uid="{00000000-0005-0000-0000-000015AA0000}"/>
    <cellStyle name="Normal 33 2 2 4 2" xfId="4731" xr:uid="{00000000-0005-0000-0000-000016AA0000}"/>
    <cellStyle name="Normal 33 2 2 4 2 2" xfId="17377" xr:uid="{00000000-0005-0000-0000-000017AA0000}"/>
    <cellStyle name="Normal 33 2 2 4 2 2 2" xfId="52593" xr:uid="{00000000-0005-0000-0000-000018AA0000}"/>
    <cellStyle name="Normal 33 2 2 4 2 2 3" xfId="29982" xr:uid="{00000000-0005-0000-0000-000019AA0000}"/>
    <cellStyle name="Normal 33 2 2 4 2 3" xfId="13823" xr:uid="{00000000-0005-0000-0000-00001AAA0000}"/>
    <cellStyle name="Normal 33 2 2 4 2 3 2" xfId="49041" xr:uid="{00000000-0005-0000-0000-00001BAA0000}"/>
    <cellStyle name="Normal 33 2 2 4 2 4" xfId="39996" xr:uid="{00000000-0005-0000-0000-00001CAA0000}"/>
    <cellStyle name="Normal 33 2 2 4 2 5" xfId="26430" xr:uid="{00000000-0005-0000-0000-00001DAA0000}"/>
    <cellStyle name="Normal 33 2 2 4 3" xfId="6201" xr:uid="{00000000-0005-0000-0000-00001EAA0000}"/>
    <cellStyle name="Normal 33 2 2 4 3 2" xfId="18831" xr:uid="{00000000-0005-0000-0000-00001FAA0000}"/>
    <cellStyle name="Normal 33 2 2 4 3 2 2" xfId="54047" xr:uid="{00000000-0005-0000-0000-000020AA0000}"/>
    <cellStyle name="Normal 33 2 2 4 3 3" xfId="41450" xr:uid="{00000000-0005-0000-0000-000021AA0000}"/>
    <cellStyle name="Normal 33 2 2 4 3 4" xfId="31436" xr:uid="{00000000-0005-0000-0000-000022AA0000}"/>
    <cellStyle name="Normal 33 2 2 4 4" xfId="7660" xr:uid="{00000000-0005-0000-0000-000023AA0000}"/>
    <cellStyle name="Normal 33 2 2 4 4 2" xfId="20285" xr:uid="{00000000-0005-0000-0000-000024AA0000}"/>
    <cellStyle name="Normal 33 2 2 4 4 2 2" xfId="55501" xr:uid="{00000000-0005-0000-0000-000025AA0000}"/>
    <cellStyle name="Normal 33 2 2 4 4 3" xfId="42904" xr:uid="{00000000-0005-0000-0000-000026AA0000}"/>
    <cellStyle name="Normal 33 2 2 4 4 4" xfId="32890" xr:uid="{00000000-0005-0000-0000-000027AA0000}"/>
    <cellStyle name="Normal 33 2 2 4 5" xfId="9441" xr:uid="{00000000-0005-0000-0000-000028AA0000}"/>
    <cellStyle name="Normal 33 2 2 4 5 2" xfId="22061" xr:uid="{00000000-0005-0000-0000-000029AA0000}"/>
    <cellStyle name="Normal 33 2 2 4 5 2 2" xfId="57277" xr:uid="{00000000-0005-0000-0000-00002AAA0000}"/>
    <cellStyle name="Normal 33 2 2 4 5 3" xfId="44680" xr:uid="{00000000-0005-0000-0000-00002BAA0000}"/>
    <cellStyle name="Normal 33 2 2 4 5 4" xfId="34666" xr:uid="{00000000-0005-0000-0000-00002CAA0000}"/>
    <cellStyle name="Normal 33 2 2 4 6" xfId="11234" xr:uid="{00000000-0005-0000-0000-00002DAA0000}"/>
    <cellStyle name="Normal 33 2 2 4 6 2" xfId="23837" xr:uid="{00000000-0005-0000-0000-00002EAA0000}"/>
    <cellStyle name="Normal 33 2 2 4 6 2 2" xfId="59053" xr:uid="{00000000-0005-0000-0000-00002FAA0000}"/>
    <cellStyle name="Normal 33 2 2 4 6 3" xfId="46456" xr:uid="{00000000-0005-0000-0000-000030AA0000}"/>
    <cellStyle name="Normal 33 2 2 4 6 4" xfId="36442" xr:uid="{00000000-0005-0000-0000-000031AA0000}"/>
    <cellStyle name="Normal 33 2 2 4 7" xfId="15601" xr:uid="{00000000-0005-0000-0000-000032AA0000}"/>
    <cellStyle name="Normal 33 2 2 4 7 2" xfId="50817" xr:uid="{00000000-0005-0000-0000-000033AA0000}"/>
    <cellStyle name="Normal 33 2 2 4 7 3" xfId="28206" xr:uid="{00000000-0005-0000-0000-000034AA0000}"/>
    <cellStyle name="Normal 33 2 2 4 8" xfId="12692" xr:uid="{00000000-0005-0000-0000-000035AA0000}"/>
    <cellStyle name="Normal 33 2 2 4 8 2" xfId="47910" xr:uid="{00000000-0005-0000-0000-000036AA0000}"/>
    <cellStyle name="Normal 33 2 2 4 9" xfId="38220" xr:uid="{00000000-0005-0000-0000-000037AA0000}"/>
    <cellStyle name="Normal 33 2 2 5" xfId="3422" xr:uid="{00000000-0005-0000-0000-000038AA0000}"/>
    <cellStyle name="Normal 33 2 2 5 10" xfId="26917" xr:uid="{00000000-0005-0000-0000-000039AA0000}"/>
    <cellStyle name="Normal 33 2 2 5 11" xfId="61321" xr:uid="{00000000-0005-0000-0000-00003AAA0000}"/>
    <cellStyle name="Normal 33 2 2 5 2" xfId="5218" xr:uid="{00000000-0005-0000-0000-00003BAA0000}"/>
    <cellStyle name="Normal 33 2 2 5 2 2" xfId="17864" xr:uid="{00000000-0005-0000-0000-00003CAA0000}"/>
    <cellStyle name="Normal 33 2 2 5 2 2 2" xfId="53080" xr:uid="{00000000-0005-0000-0000-00003DAA0000}"/>
    <cellStyle name="Normal 33 2 2 5 2 3" xfId="40483" xr:uid="{00000000-0005-0000-0000-00003EAA0000}"/>
    <cellStyle name="Normal 33 2 2 5 2 4" xfId="30469" xr:uid="{00000000-0005-0000-0000-00003FAA0000}"/>
    <cellStyle name="Normal 33 2 2 5 3" xfId="6688" xr:uid="{00000000-0005-0000-0000-000040AA0000}"/>
    <cellStyle name="Normal 33 2 2 5 3 2" xfId="19318" xr:uid="{00000000-0005-0000-0000-000041AA0000}"/>
    <cellStyle name="Normal 33 2 2 5 3 2 2" xfId="54534" xr:uid="{00000000-0005-0000-0000-000042AA0000}"/>
    <cellStyle name="Normal 33 2 2 5 3 3" xfId="41937" xr:uid="{00000000-0005-0000-0000-000043AA0000}"/>
    <cellStyle name="Normal 33 2 2 5 3 4" xfId="31923" xr:uid="{00000000-0005-0000-0000-000044AA0000}"/>
    <cellStyle name="Normal 33 2 2 5 4" xfId="8147" xr:uid="{00000000-0005-0000-0000-000045AA0000}"/>
    <cellStyle name="Normal 33 2 2 5 4 2" xfId="20772" xr:uid="{00000000-0005-0000-0000-000046AA0000}"/>
    <cellStyle name="Normal 33 2 2 5 4 2 2" xfId="55988" xr:uid="{00000000-0005-0000-0000-000047AA0000}"/>
    <cellStyle name="Normal 33 2 2 5 4 3" xfId="43391" xr:uid="{00000000-0005-0000-0000-000048AA0000}"/>
    <cellStyle name="Normal 33 2 2 5 4 4" xfId="33377" xr:uid="{00000000-0005-0000-0000-000049AA0000}"/>
    <cellStyle name="Normal 33 2 2 5 5" xfId="9928" xr:uid="{00000000-0005-0000-0000-00004AAA0000}"/>
    <cellStyle name="Normal 33 2 2 5 5 2" xfId="22548" xr:uid="{00000000-0005-0000-0000-00004BAA0000}"/>
    <cellStyle name="Normal 33 2 2 5 5 2 2" xfId="57764" xr:uid="{00000000-0005-0000-0000-00004CAA0000}"/>
    <cellStyle name="Normal 33 2 2 5 5 3" xfId="45167" xr:uid="{00000000-0005-0000-0000-00004DAA0000}"/>
    <cellStyle name="Normal 33 2 2 5 5 4" xfId="35153" xr:uid="{00000000-0005-0000-0000-00004EAA0000}"/>
    <cellStyle name="Normal 33 2 2 5 6" xfId="11721" xr:uid="{00000000-0005-0000-0000-00004FAA0000}"/>
    <cellStyle name="Normal 33 2 2 5 6 2" xfId="24324" xr:uid="{00000000-0005-0000-0000-000050AA0000}"/>
    <cellStyle name="Normal 33 2 2 5 6 2 2" xfId="59540" xr:uid="{00000000-0005-0000-0000-000051AA0000}"/>
    <cellStyle name="Normal 33 2 2 5 6 3" xfId="46943" xr:uid="{00000000-0005-0000-0000-000052AA0000}"/>
    <cellStyle name="Normal 33 2 2 5 6 4" xfId="36929" xr:uid="{00000000-0005-0000-0000-000053AA0000}"/>
    <cellStyle name="Normal 33 2 2 5 7" xfId="16088" xr:uid="{00000000-0005-0000-0000-000054AA0000}"/>
    <cellStyle name="Normal 33 2 2 5 7 2" xfId="51304" xr:uid="{00000000-0005-0000-0000-000055AA0000}"/>
    <cellStyle name="Normal 33 2 2 5 7 3" xfId="28693" xr:uid="{00000000-0005-0000-0000-000056AA0000}"/>
    <cellStyle name="Normal 33 2 2 5 8" xfId="14310" xr:uid="{00000000-0005-0000-0000-000057AA0000}"/>
    <cellStyle name="Normal 33 2 2 5 8 2" xfId="49528" xr:uid="{00000000-0005-0000-0000-000058AA0000}"/>
    <cellStyle name="Normal 33 2 2 5 9" xfId="38707" xr:uid="{00000000-0005-0000-0000-000059AA0000}"/>
    <cellStyle name="Normal 33 2 2 6" xfId="2583" xr:uid="{00000000-0005-0000-0000-00005AAA0000}"/>
    <cellStyle name="Normal 33 2 2 6 10" xfId="26108" xr:uid="{00000000-0005-0000-0000-00005BAA0000}"/>
    <cellStyle name="Normal 33 2 2 6 11" xfId="60512" xr:uid="{00000000-0005-0000-0000-00005CAA0000}"/>
    <cellStyle name="Normal 33 2 2 6 2" xfId="4409" xr:uid="{00000000-0005-0000-0000-00005DAA0000}"/>
    <cellStyle name="Normal 33 2 2 6 2 2" xfId="17055" xr:uid="{00000000-0005-0000-0000-00005EAA0000}"/>
    <cellStyle name="Normal 33 2 2 6 2 2 2" xfId="52271" xr:uid="{00000000-0005-0000-0000-00005FAA0000}"/>
    <cellStyle name="Normal 33 2 2 6 2 3" xfId="39674" xr:uid="{00000000-0005-0000-0000-000060AA0000}"/>
    <cellStyle name="Normal 33 2 2 6 2 4" xfId="29660" xr:uid="{00000000-0005-0000-0000-000061AA0000}"/>
    <cellStyle name="Normal 33 2 2 6 3" xfId="5879" xr:uid="{00000000-0005-0000-0000-000062AA0000}"/>
    <cellStyle name="Normal 33 2 2 6 3 2" xfId="18509" xr:uid="{00000000-0005-0000-0000-000063AA0000}"/>
    <cellStyle name="Normal 33 2 2 6 3 2 2" xfId="53725" xr:uid="{00000000-0005-0000-0000-000064AA0000}"/>
    <cellStyle name="Normal 33 2 2 6 3 3" xfId="41128" xr:uid="{00000000-0005-0000-0000-000065AA0000}"/>
    <cellStyle name="Normal 33 2 2 6 3 4" xfId="31114" xr:uid="{00000000-0005-0000-0000-000066AA0000}"/>
    <cellStyle name="Normal 33 2 2 6 4" xfId="7338" xr:uid="{00000000-0005-0000-0000-000067AA0000}"/>
    <cellStyle name="Normal 33 2 2 6 4 2" xfId="19963" xr:uid="{00000000-0005-0000-0000-000068AA0000}"/>
    <cellStyle name="Normal 33 2 2 6 4 2 2" xfId="55179" xr:uid="{00000000-0005-0000-0000-000069AA0000}"/>
    <cellStyle name="Normal 33 2 2 6 4 3" xfId="42582" xr:uid="{00000000-0005-0000-0000-00006AAA0000}"/>
    <cellStyle name="Normal 33 2 2 6 4 4" xfId="32568" xr:uid="{00000000-0005-0000-0000-00006BAA0000}"/>
    <cellStyle name="Normal 33 2 2 6 5" xfId="9119" xr:uid="{00000000-0005-0000-0000-00006CAA0000}"/>
    <cellStyle name="Normal 33 2 2 6 5 2" xfId="21739" xr:uid="{00000000-0005-0000-0000-00006DAA0000}"/>
    <cellStyle name="Normal 33 2 2 6 5 2 2" xfId="56955" xr:uid="{00000000-0005-0000-0000-00006EAA0000}"/>
    <cellStyle name="Normal 33 2 2 6 5 3" xfId="44358" xr:uid="{00000000-0005-0000-0000-00006FAA0000}"/>
    <cellStyle name="Normal 33 2 2 6 5 4" xfId="34344" xr:uid="{00000000-0005-0000-0000-000070AA0000}"/>
    <cellStyle name="Normal 33 2 2 6 6" xfId="10912" xr:uid="{00000000-0005-0000-0000-000071AA0000}"/>
    <cellStyle name="Normal 33 2 2 6 6 2" xfId="23515" xr:uid="{00000000-0005-0000-0000-000072AA0000}"/>
    <cellStyle name="Normal 33 2 2 6 6 2 2" xfId="58731" xr:uid="{00000000-0005-0000-0000-000073AA0000}"/>
    <cellStyle name="Normal 33 2 2 6 6 3" xfId="46134" xr:uid="{00000000-0005-0000-0000-000074AA0000}"/>
    <cellStyle name="Normal 33 2 2 6 6 4" xfId="36120" xr:uid="{00000000-0005-0000-0000-000075AA0000}"/>
    <cellStyle name="Normal 33 2 2 6 7" xfId="15279" xr:uid="{00000000-0005-0000-0000-000076AA0000}"/>
    <cellStyle name="Normal 33 2 2 6 7 2" xfId="50495" xr:uid="{00000000-0005-0000-0000-000077AA0000}"/>
    <cellStyle name="Normal 33 2 2 6 7 3" xfId="27884" xr:uid="{00000000-0005-0000-0000-000078AA0000}"/>
    <cellStyle name="Normal 33 2 2 6 8" xfId="13501" xr:uid="{00000000-0005-0000-0000-000079AA0000}"/>
    <cellStyle name="Normal 33 2 2 6 8 2" xfId="48719" xr:uid="{00000000-0005-0000-0000-00007AAA0000}"/>
    <cellStyle name="Normal 33 2 2 6 9" xfId="37898" xr:uid="{00000000-0005-0000-0000-00007BAA0000}"/>
    <cellStyle name="Normal 33 2 2 7" xfId="3746" xr:uid="{00000000-0005-0000-0000-00007CAA0000}"/>
    <cellStyle name="Normal 33 2 2 7 2" xfId="8470" xr:uid="{00000000-0005-0000-0000-00007DAA0000}"/>
    <cellStyle name="Normal 33 2 2 7 2 2" xfId="21095" xr:uid="{00000000-0005-0000-0000-00007EAA0000}"/>
    <cellStyle name="Normal 33 2 2 7 2 2 2" xfId="56311" xr:uid="{00000000-0005-0000-0000-00007FAA0000}"/>
    <cellStyle name="Normal 33 2 2 7 2 3" xfId="43714" xr:uid="{00000000-0005-0000-0000-000080AA0000}"/>
    <cellStyle name="Normal 33 2 2 7 2 4" xfId="33700" xr:uid="{00000000-0005-0000-0000-000081AA0000}"/>
    <cellStyle name="Normal 33 2 2 7 3" xfId="10251" xr:uid="{00000000-0005-0000-0000-000082AA0000}"/>
    <cellStyle name="Normal 33 2 2 7 3 2" xfId="22871" xr:uid="{00000000-0005-0000-0000-000083AA0000}"/>
    <cellStyle name="Normal 33 2 2 7 3 2 2" xfId="58087" xr:uid="{00000000-0005-0000-0000-000084AA0000}"/>
    <cellStyle name="Normal 33 2 2 7 3 3" xfId="45490" xr:uid="{00000000-0005-0000-0000-000085AA0000}"/>
    <cellStyle name="Normal 33 2 2 7 3 4" xfId="35476" xr:uid="{00000000-0005-0000-0000-000086AA0000}"/>
    <cellStyle name="Normal 33 2 2 7 4" xfId="12046" xr:uid="{00000000-0005-0000-0000-000087AA0000}"/>
    <cellStyle name="Normal 33 2 2 7 4 2" xfId="24647" xr:uid="{00000000-0005-0000-0000-000088AA0000}"/>
    <cellStyle name="Normal 33 2 2 7 4 2 2" xfId="59863" xr:uid="{00000000-0005-0000-0000-000089AA0000}"/>
    <cellStyle name="Normal 33 2 2 7 4 3" xfId="47266" xr:uid="{00000000-0005-0000-0000-00008AAA0000}"/>
    <cellStyle name="Normal 33 2 2 7 4 4" xfId="37252" xr:uid="{00000000-0005-0000-0000-00008BAA0000}"/>
    <cellStyle name="Normal 33 2 2 7 5" xfId="16411" xr:uid="{00000000-0005-0000-0000-00008CAA0000}"/>
    <cellStyle name="Normal 33 2 2 7 5 2" xfId="51627" xr:uid="{00000000-0005-0000-0000-00008DAA0000}"/>
    <cellStyle name="Normal 33 2 2 7 5 3" xfId="29016" xr:uid="{00000000-0005-0000-0000-00008EAA0000}"/>
    <cellStyle name="Normal 33 2 2 7 6" xfId="14633" xr:uid="{00000000-0005-0000-0000-00008FAA0000}"/>
    <cellStyle name="Normal 33 2 2 7 6 2" xfId="49851" xr:uid="{00000000-0005-0000-0000-000090AA0000}"/>
    <cellStyle name="Normal 33 2 2 7 7" xfId="39030" xr:uid="{00000000-0005-0000-0000-000091AA0000}"/>
    <cellStyle name="Normal 33 2 2 7 8" xfId="27240" xr:uid="{00000000-0005-0000-0000-000092AA0000}"/>
    <cellStyle name="Normal 33 2 2 8" xfId="4084" xr:uid="{00000000-0005-0000-0000-000093AA0000}"/>
    <cellStyle name="Normal 33 2 2 8 2" xfId="16733" xr:uid="{00000000-0005-0000-0000-000094AA0000}"/>
    <cellStyle name="Normal 33 2 2 8 2 2" xfId="51949" xr:uid="{00000000-0005-0000-0000-000095AA0000}"/>
    <cellStyle name="Normal 33 2 2 8 2 3" xfId="29338" xr:uid="{00000000-0005-0000-0000-000096AA0000}"/>
    <cellStyle name="Normal 33 2 2 8 3" xfId="13179" xr:uid="{00000000-0005-0000-0000-000097AA0000}"/>
    <cellStyle name="Normal 33 2 2 8 3 2" xfId="48397" xr:uid="{00000000-0005-0000-0000-000098AA0000}"/>
    <cellStyle name="Normal 33 2 2 8 4" xfId="39352" xr:uid="{00000000-0005-0000-0000-000099AA0000}"/>
    <cellStyle name="Normal 33 2 2 8 5" xfId="25786" xr:uid="{00000000-0005-0000-0000-00009AAA0000}"/>
    <cellStyle name="Normal 33 2 2 9" xfId="5557" xr:uid="{00000000-0005-0000-0000-00009BAA0000}"/>
    <cellStyle name="Normal 33 2 2 9 2" xfId="18187" xr:uid="{00000000-0005-0000-0000-00009CAA0000}"/>
    <cellStyle name="Normal 33 2 2 9 2 2" xfId="53403" xr:uid="{00000000-0005-0000-0000-00009DAA0000}"/>
    <cellStyle name="Normal 33 2 2 9 3" xfId="40806" xr:uid="{00000000-0005-0000-0000-00009EAA0000}"/>
    <cellStyle name="Normal 33 2 2 9 4" xfId="30792" xr:uid="{00000000-0005-0000-0000-00009FAA0000}"/>
    <cellStyle name="Normal 33 2 3" xfId="1340" xr:uid="{00000000-0005-0000-0000-0000A0AA0000}"/>
    <cellStyle name="Normal 33 2 3 10" xfId="10686" xr:uid="{00000000-0005-0000-0000-0000A1AA0000}"/>
    <cellStyle name="Normal 33 2 3 10 2" xfId="23297" xr:uid="{00000000-0005-0000-0000-0000A2AA0000}"/>
    <cellStyle name="Normal 33 2 3 10 2 2" xfId="58513" xr:uid="{00000000-0005-0000-0000-0000A3AA0000}"/>
    <cellStyle name="Normal 33 2 3 10 3" xfId="45916" xr:uid="{00000000-0005-0000-0000-0000A4AA0000}"/>
    <cellStyle name="Normal 33 2 3 10 4" xfId="35902" xr:uid="{00000000-0005-0000-0000-0000A5AA0000}"/>
    <cellStyle name="Normal 33 2 3 11" xfId="15037" xr:uid="{00000000-0005-0000-0000-0000A6AA0000}"/>
    <cellStyle name="Normal 33 2 3 11 2" xfId="50253" xr:uid="{00000000-0005-0000-0000-0000A7AA0000}"/>
    <cellStyle name="Normal 33 2 3 11 3" xfId="27642" xr:uid="{00000000-0005-0000-0000-0000A8AA0000}"/>
    <cellStyle name="Normal 33 2 3 12" xfId="12450" xr:uid="{00000000-0005-0000-0000-0000A9AA0000}"/>
    <cellStyle name="Normal 33 2 3 12 2" xfId="47668" xr:uid="{00000000-0005-0000-0000-0000AAAA0000}"/>
    <cellStyle name="Normal 33 2 3 13" xfId="37656" xr:uid="{00000000-0005-0000-0000-0000ABAA0000}"/>
    <cellStyle name="Normal 33 2 3 14" xfId="25057" xr:uid="{00000000-0005-0000-0000-0000ACAA0000}"/>
    <cellStyle name="Normal 33 2 3 15" xfId="60270" xr:uid="{00000000-0005-0000-0000-0000ADAA0000}"/>
    <cellStyle name="Normal 33 2 3 2" xfId="3173" xr:uid="{00000000-0005-0000-0000-0000AEAA0000}"/>
    <cellStyle name="Normal 33 2 3 2 10" xfId="25541" xr:uid="{00000000-0005-0000-0000-0000AFAA0000}"/>
    <cellStyle name="Normal 33 2 3 2 11" xfId="61076" xr:uid="{00000000-0005-0000-0000-0000B0AA0000}"/>
    <cellStyle name="Normal 33 2 3 2 2" xfId="4973" xr:uid="{00000000-0005-0000-0000-0000B1AA0000}"/>
    <cellStyle name="Normal 33 2 3 2 2 2" xfId="17619" xr:uid="{00000000-0005-0000-0000-0000B2AA0000}"/>
    <cellStyle name="Normal 33 2 3 2 2 2 2" xfId="52835" xr:uid="{00000000-0005-0000-0000-0000B3AA0000}"/>
    <cellStyle name="Normal 33 2 3 2 2 2 3" xfId="30224" xr:uid="{00000000-0005-0000-0000-0000B4AA0000}"/>
    <cellStyle name="Normal 33 2 3 2 2 3" xfId="14065" xr:uid="{00000000-0005-0000-0000-0000B5AA0000}"/>
    <cellStyle name="Normal 33 2 3 2 2 3 2" xfId="49283" xr:uid="{00000000-0005-0000-0000-0000B6AA0000}"/>
    <cellStyle name="Normal 33 2 3 2 2 4" xfId="40238" xr:uid="{00000000-0005-0000-0000-0000B7AA0000}"/>
    <cellStyle name="Normal 33 2 3 2 2 5" xfId="26672" xr:uid="{00000000-0005-0000-0000-0000B8AA0000}"/>
    <cellStyle name="Normal 33 2 3 2 3" xfId="6443" xr:uid="{00000000-0005-0000-0000-0000B9AA0000}"/>
    <cellStyle name="Normal 33 2 3 2 3 2" xfId="19073" xr:uid="{00000000-0005-0000-0000-0000BAAA0000}"/>
    <cellStyle name="Normal 33 2 3 2 3 2 2" xfId="54289" xr:uid="{00000000-0005-0000-0000-0000BBAA0000}"/>
    <cellStyle name="Normal 33 2 3 2 3 3" xfId="41692" xr:uid="{00000000-0005-0000-0000-0000BCAA0000}"/>
    <cellStyle name="Normal 33 2 3 2 3 4" xfId="31678" xr:uid="{00000000-0005-0000-0000-0000BDAA0000}"/>
    <cellStyle name="Normal 33 2 3 2 4" xfId="7902" xr:uid="{00000000-0005-0000-0000-0000BEAA0000}"/>
    <cellStyle name="Normal 33 2 3 2 4 2" xfId="20527" xr:uid="{00000000-0005-0000-0000-0000BFAA0000}"/>
    <cellStyle name="Normal 33 2 3 2 4 2 2" xfId="55743" xr:uid="{00000000-0005-0000-0000-0000C0AA0000}"/>
    <cellStyle name="Normal 33 2 3 2 4 3" xfId="43146" xr:uid="{00000000-0005-0000-0000-0000C1AA0000}"/>
    <cellStyle name="Normal 33 2 3 2 4 4" xfId="33132" xr:uid="{00000000-0005-0000-0000-0000C2AA0000}"/>
    <cellStyle name="Normal 33 2 3 2 5" xfId="9683" xr:uid="{00000000-0005-0000-0000-0000C3AA0000}"/>
    <cellStyle name="Normal 33 2 3 2 5 2" xfId="22303" xr:uid="{00000000-0005-0000-0000-0000C4AA0000}"/>
    <cellStyle name="Normal 33 2 3 2 5 2 2" xfId="57519" xr:uid="{00000000-0005-0000-0000-0000C5AA0000}"/>
    <cellStyle name="Normal 33 2 3 2 5 3" xfId="44922" xr:uid="{00000000-0005-0000-0000-0000C6AA0000}"/>
    <cellStyle name="Normal 33 2 3 2 5 4" xfId="34908" xr:uid="{00000000-0005-0000-0000-0000C7AA0000}"/>
    <cellStyle name="Normal 33 2 3 2 6" xfId="11476" xr:uid="{00000000-0005-0000-0000-0000C8AA0000}"/>
    <cellStyle name="Normal 33 2 3 2 6 2" xfId="24079" xr:uid="{00000000-0005-0000-0000-0000C9AA0000}"/>
    <cellStyle name="Normal 33 2 3 2 6 2 2" xfId="59295" xr:uid="{00000000-0005-0000-0000-0000CAAA0000}"/>
    <cellStyle name="Normal 33 2 3 2 6 3" xfId="46698" xr:uid="{00000000-0005-0000-0000-0000CBAA0000}"/>
    <cellStyle name="Normal 33 2 3 2 6 4" xfId="36684" xr:uid="{00000000-0005-0000-0000-0000CCAA0000}"/>
    <cellStyle name="Normal 33 2 3 2 7" xfId="15843" xr:uid="{00000000-0005-0000-0000-0000CDAA0000}"/>
    <cellStyle name="Normal 33 2 3 2 7 2" xfId="51059" xr:uid="{00000000-0005-0000-0000-0000CEAA0000}"/>
    <cellStyle name="Normal 33 2 3 2 7 3" xfId="28448" xr:uid="{00000000-0005-0000-0000-0000CFAA0000}"/>
    <cellStyle name="Normal 33 2 3 2 8" xfId="12934" xr:uid="{00000000-0005-0000-0000-0000D0AA0000}"/>
    <cellStyle name="Normal 33 2 3 2 8 2" xfId="48152" xr:uid="{00000000-0005-0000-0000-0000D1AA0000}"/>
    <cellStyle name="Normal 33 2 3 2 9" xfId="38462" xr:uid="{00000000-0005-0000-0000-0000D2AA0000}"/>
    <cellStyle name="Normal 33 2 3 3" xfId="3502" xr:uid="{00000000-0005-0000-0000-0000D3AA0000}"/>
    <cellStyle name="Normal 33 2 3 3 10" xfId="26997" xr:uid="{00000000-0005-0000-0000-0000D4AA0000}"/>
    <cellStyle name="Normal 33 2 3 3 11" xfId="61401" xr:uid="{00000000-0005-0000-0000-0000D5AA0000}"/>
    <cellStyle name="Normal 33 2 3 3 2" xfId="5298" xr:uid="{00000000-0005-0000-0000-0000D6AA0000}"/>
    <cellStyle name="Normal 33 2 3 3 2 2" xfId="17944" xr:uid="{00000000-0005-0000-0000-0000D7AA0000}"/>
    <cellStyle name="Normal 33 2 3 3 2 2 2" xfId="53160" xr:uid="{00000000-0005-0000-0000-0000D8AA0000}"/>
    <cellStyle name="Normal 33 2 3 3 2 3" xfId="40563" xr:uid="{00000000-0005-0000-0000-0000D9AA0000}"/>
    <cellStyle name="Normal 33 2 3 3 2 4" xfId="30549" xr:uid="{00000000-0005-0000-0000-0000DAAA0000}"/>
    <cellStyle name="Normal 33 2 3 3 3" xfId="6768" xr:uid="{00000000-0005-0000-0000-0000DBAA0000}"/>
    <cellStyle name="Normal 33 2 3 3 3 2" xfId="19398" xr:uid="{00000000-0005-0000-0000-0000DCAA0000}"/>
    <cellStyle name="Normal 33 2 3 3 3 2 2" xfId="54614" xr:uid="{00000000-0005-0000-0000-0000DDAA0000}"/>
    <cellStyle name="Normal 33 2 3 3 3 3" xfId="42017" xr:uid="{00000000-0005-0000-0000-0000DEAA0000}"/>
    <cellStyle name="Normal 33 2 3 3 3 4" xfId="32003" xr:uid="{00000000-0005-0000-0000-0000DFAA0000}"/>
    <cellStyle name="Normal 33 2 3 3 4" xfId="8227" xr:uid="{00000000-0005-0000-0000-0000E0AA0000}"/>
    <cellStyle name="Normal 33 2 3 3 4 2" xfId="20852" xr:uid="{00000000-0005-0000-0000-0000E1AA0000}"/>
    <cellStyle name="Normal 33 2 3 3 4 2 2" xfId="56068" xr:uid="{00000000-0005-0000-0000-0000E2AA0000}"/>
    <cellStyle name="Normal 33 2 3 3 4 3" xfId="43471" xr:uid="{00000000-0005-0000-0000-0000E3AA0000}"/>
    <cellStyle name="Normal 33 2 3 3 4 4" xfId="33457" xr:uid="{00000000-0005-0000-0000-0000E4AA0000}"/>
    <cellStyle name="Normal 33 2 3 3 5" xfId="10008" xr:uid="{00000000-0005-0000-0000-0000E5AA0000}"/>
    <cellStyle name="Normal 33 2 3 3 5 2" xfId="22628" xr:uid="{00000000-0005-0000-0000-0000E6AA0000}"/>
    <cellStyle name="Normal 33 2 3 3 5 2 2" xfId="57844" xr:uid="{00000000-0005-0000-0000-0000E7AA0000}"/>
    <cellStyle name="Normal 33 2 3 3 5 3" xfId="45247" xr:uid="{00000000-0005-0000-0000-0000E8AA0000}"/>
    <cellStyle name="Normal 33 2 3 3 5 4" xfId="35233" xr:uid="{00000000-0005-0000-0000-0000E9AA0000}"/>
    <cellStyle name="Normal 33 2 3 3 6" xfId="11801" xr:uid="{00000000-0005-0000-0000-0000EAAA0000}"/>
    <cellStyle name="Normal 33 2 3 3 6 2" xfId="24404" xr:uid="{00000000-0005-0000-0000-0000EBAA0000}"/>
    <cellStyle name="Normal 33 2 3 3 6 2 2" xfId="59620" xr:uid="{00000000-0005-0000-0000-0000ECAA0000}"/>
    <cellStyle name="Normal 33 2 3 3 6 3" xfId="47023" xr:uid="{00000000-0005-0000-0000-0000EDAA0000}"/>
    <cellStyle name="Normal 33 2 3 3 6 4" xfId="37009" xr:uid="{00000000-0005-0000-0000-0000EEAA0000}"/>
    <cellStyle name="Normal 33 2 3 3 7" xfId="16168" xr:uid="{00000000-0005-0000-0000-0000EFAA0000}"/>
    <cellStyle name="Normal 33 2 3 3 7 2" xfId="51384" xr:uid="{00000000-0005-0000-0000-0000F0AA0000}"/>
    <cellStyle name="Normal 33 2 3 3 7 3" xfId="28773" xr:uid="{00000000-0005-0000-0000-0000F1AA0000}"/>
    <cellStyle name="Normal 33 2 3 3 8" xfId="14390" xr:uid="{00000000-0005-0000-0000-0000F2AA0000}"/>
    <cellStyle name="Normal 33 2 3 3 8 2" xfId="49608" xr:uid="{00000000-0005-0000-0000-0000F3AA0000}"/>
    <cellStyle name="Normal 33 2 3 3 9" xfId="38787" xr:uid="{00000000-0005-0000-0000-0000F4AA0000}"/>
    <cellStyle name="Normal 33 2 3 4" xfId="2664" xr:uid="{00000000-0005-0000-0000-0000F5AA0000}"/>
    <cellStyle name="Normal 33 2 3 4 10" xfId="26188" xr:uid="{00000000-0005-0000-0000-0000F6AA0000}"/>
    <cellStyle name="Normal 33 2 3 4 11" xfId="60592" xr:uid="{00000000-0005-0000-0000-0000F7AA0000}"/>
    <cellStyle name="Normal 33 2 3 4 2" xfId="4489" xr:uid="{00000000-0005-0000-0000-0000F8AA0000}"/>
    <cellStyle name="Normal 33 2 3 4 2 2" xfId="17135" xr:uid="{00000000-0005-0000-0000-0000F9AA0000}"/>
    <cellStyle name="Normal 33 2 3 4 2 2 2" xfId="52351" xr:uid="{00000000-0005-0000-0000-0000FAAA0000}"/>
    <cellStyle name="Normal 33 2 3 4 2 3" xfId="39754" xr:uid="{00000000-0005-0000-0000-0000FBAA0000}"/>
    <cellStyle name="Normal 33 2 3 4 2 4" xfId="29740" xr:uid="{00000000-0005-0000-0000-0000FCAA0000}"/>
    <cellStyle name="Normal 33 2 3 4 3" xfId="5959" xr:uid="{00000000-0005-0000-0000-0000FDAA0000}"/>
    <cellStyle name="Normal 33 2 3 4 3 2" xfId="18589" xr:uid="{00000000-0005-0000-0000-0000FEAA0000}"/>
    <cellStyle name="Normal 33 2 3 4 3 2 2" xfId="53805" xr:uid="{00000000-0005-0000-0000-0000FFAA0000}"/>
    <cellStyle name="Normal 33 2 3 4 3 3" xfId="41208" xr:uid="{00000000-0005-0000-0000-000000AB0000}"/>
    <cellStyle name="Normal 33 2 3 4 3 4" xfId="31194" xr:uid="{00000000-0005-0000-0000-000001AB0000}"/>
    <cellStyle name="Normal 33 2 3 4 4" xfId="7418" xr:uid="{00000000-0005-0000-0000-000002AB0000}"/>
    <cellStyle name="Normal 33 2 3 4 4 2" xfId="20043" xr:uid="{00000000-0005-0000-0000-000003AB0000}"/>
    <cellStyle name="Normal 33 2 3 4 4 2 2" xfId="55259" xr:uid="{00000000-0005-0000-0000-000004AB0000}"/>
    <cellStyle name="Normal 33 2 3 4 4 3" xfId="42662" xr:uid="{00000000-0005-0000-0000-000005AB0000}"/>
    <cellStyle name="Normal 33 2 3 4 4 4" xfId="32648" xr:uid="{00000000-0005-0000-0000-000006AB0000}"/>
    <cellStyle name="Normal 33 2 3 4 5" xfId="9199" xr:uid="{00000000-0005-0000-0000-000007AB0000}"/>
    <cellStyle name="Normal 33 2 3 4 5 2" xfId="21819" xr:uid="{00000000-0005-0000-0000-000008AB0000}"/>
    <cellStyle name="Normal 33 2 3 4 5 2 2" xfId="57035" xr:uid="{00000000-0005-0000-0000-000009AB0000}"/>
    <cellStyle name="Normal 33 2 3 4 5 3" xfId="44438" xr:uid="{00000000-0005-0000-0000-00000AAB0000}"/>
    <cellStyle name="Normal 33 2 3 4 5 4" xfId="34424" xr:uid="{00000000-0005-0000-0000-00000BAB0000}"/>
    <cellStyle name="Normal 33 2 3 4 6" xfId="10992" xr:uid="{00000000-0005-0000-0000-00000CAB0000}"/>
    <cellStyle name="Normal 33 2 3 4 6 2" xfId="23595" xr:uid="{00000000-0005-0000-0000-00000DAB0000}"/>
    <cellStyle name="Normal 33 2 3 4 6 2 2" xfId="58811" xr:uid="{00000000-0005-0000-0000-00000EAB0000}"/>
    <cellStyle name="Normal 33 2 3 4 6 3" xfId="46214" xr:uid="{00000000-0005-0000-0000-00000FAB0000}"/>
    <cellStyle name="Normal 33 2 3 4 6 4" xfId="36200" xr:uid="{00000000-0005-0000-0000-000010AB0000}"/>
    <cellStyle name="Normal 33 2 3 4 7" xfId="15359" xr:uid="{00000000-0005-0000-0000-000011AB0000}"/>
    <cellStyle name="Normal 33 2 3 4 7 2" xfId="50575" xr:uid="{00000000-0005-0000-0000-000012AB0000}"/>
    <cellStyle name="Normal 33 2 3 4 7 3" xfId="27964" xr:uid="{00000000-0005-0000-0000-000013AB0000}"/>
    <cellStyle name="Normal 33 2 3 4 8" xfId="13581" xr:uid="{00000000-0005-0000-0000-000014AB0000}"/>
    <cellStyle name="Normal 33 2 3 4 8 2" xfId="48799" xr:uid="{00000000-0005-0000-0000-000015AB0000}"/>
    <cellStyle name="Normal 33 2 3 4 9" xfId="37978" xr:uid="{00000000-0005-0000-0000-000016AB0000}"/>
    <cellStyle name="Normal 33 2 3 5" xfId="3827" xr:uid="{00000000-0005-0000-0000-000017AB0000}"/>
    <cellStyle name="Normal 33 2 3 5 2" xfId="8550" xr:uid="{00000000-0005-0000-0000-000018AB0000}"/>
    <cellStyle name="Normal 33 2 3 5 2 2" xfId="21175" xr:uid="{00000000-0005-0000-0000-000019AB0000}"/>
    <cellStyle name="Normal 33 2 3 5 2 2 2" xfId="56391" xr:uid="{00000000-0005-0000-0000-00001AAB0000}"/>
    <cellStyle name="Normal 33 2 3 5 2 3" xfId="43794" xr:uid="{00000000-0005-0000-0000-00001BAB0000}"/>
    <cellStyle name="Normal 33 2 3 5 2 4" xfId="33780" xr:uid="{00000000-0005-0000-0000-00001CAB0000}"/>
    <cellStyle name="Normal 33 2 3 5 3" xfId="10331" xr:uid="{00000000-0005-0000-0000-00001DAB0000}"/>
    <cellStyle name="Normal 33 2 3 5 3 2" xfId="22951" xr:uid="{00000000-0005-0000-0000-00001EAB0000}"/>
    <cellStyle name="Normal 33 2 3 5 3 2 2" xfId="58167" xr:uid="{00000000-0005-0000-0000-00001FAB0000}"/>
    <cellStyle name="Normal 33 2 3 5 3 3" xfId="45570" xr:uid="{00000000-0005-0000-0000-000020AB0000}"/>
    <cellStyle name="Normal 33 2 3 5 3 4" xfId="35556" xr:uid="{00000000-0005-0000-0000-000021AB0000}"/>
    <cellStyle name="Normal 33 2 3 5 4" xfId="12126" xr:uid="{00000000-0005-0000-0000-000022AB0000}"/>
    <cellStyle name="Normal 33 2 3 5 4 2" xfId="24727" xr:uid="{00000000-0005-0000-0000-000023AB0000}"/>
    <cellStyle name="Normal 33 2 3 5 4 2 2" xfId="59943" xr:uid="{00000000-0005-0000-0000-000024AB0000}"/>
    <cellStyle name="Normal 33 2 3 5 4 3" xfId="47346" xr:uid="{00000000-0005-0000-0000-000025AB0000}"/>
    <cellStyle name="Normal 33 2 3 5 4 4" xfId="37332" xr:uid="{00000000-0005-0000-0000-000026AB0000}"/>
    <cellStyle name="Normal 33 2 3 5 5" xfId="16491" xr:uid="{00000000-0005-0000-0000-000027AB0000}"/>
    <cellStyle name="Normal 33 2 3 5 5 2" xfId="51707" xr:uid="{00000000-0005-0000-0000-000028AB0000}"/>
    <cellStyle name="Normal 33 2 3 5 5 3" xfId="29096" xr:uid="{00000000-0005-0000-0000-000029AB0000}"/>
    <cellStyle name="Normal 33 2 3 5 6" xfId="14713" xr:uid="{00000000-0005-0000-0000-00002AAB0000}"/>
    <cellStyle name="Normal 33 2 3 5 6 2" xfId="49931" xr:uid="{00000000-0005-0000-0000-00002BAB0000}"/>
    <cellStyle name="Normal 33 2 3 5 7" xfId="39110" xr:uid="{00000000-0005-0000-0000-00002CAB0000}"/>
    <cellStyle name="Normal 33 2 3 5 8" xfId="27320" xr:uid="{00000000-0005-0000-0000-00002DAB0000}"/>
    <cellStyle name="Normal 33 2 3 6" xfId="4167" xr:uid="{00000000-0005-0000-0000-00002EAB0000}"/>
    <cellStyle name="Normal 33 2 3 6 2" xfId="16813" xr:uid="{00000000-0005-0000-0000-00002FAB0000}"/>
    <cellStyle name="Normal 33 2 3 6 2 2" xfId="52029" xr:uid="{00000000-0005-0000-0000-000030AB0000}"/>
    <cellStyle name="Normal 33 2 3 6 2 3" xfId="29418" xr:uid="{00000000-0005-0000-0000-000031AB0000}"/>
    <cellStyle name="Normal 33 2 3 6 3" xfId="13259" xr:uid="{00000000-0005-0000-0000-000032AB0000}"/>
    <cellStyle name="Normal 33 2 3 6 3 2" xfId="48477" xr:uid="{00000000-0005-0000-0000-000033AB0000}"/>
    <cellStyle name="Normal 33 2 3 6 4" xfId="39432" xr:uid="{00000000-0005-0000-0000-000034AB0000}"/>
    <cellStyle name="Normal 33 2 3 6 5" xfId="25866" xr:uid="{00000000-0005-0000-0000-000035AB0000}"/>
    <cellStyle name="Normal 33 2 3 7" xfId="5637" xr:uid="{00000000-0005-0000-0000-000036AB0000}"/>
    <cellStyle name="Normal 33 2 3 7 2" xfId="18267" xr:uid="{00000000-0005-0000-0000-000037AB0000}"/>
    <cellStyle name="Normal 33 2 3 7 2 2" xfId="53483" xr:uid="{00000000-0005-0000-0000-000038AB0000}"/>
    <cellStyle name="Normal 33 2 3 7 3" xfId="40886" xr:uid="{00000000-0005-0000-0000-000039AB0000}"/>
    <cellStyle name="Normal 33 2 3 7 4" xfId="30872" xr:uid="{00000000-0005-0000-0000-00003AAB0000}"/>
    <cellStyle name="Normal 33 2 3 8" xfId="7096" xr:uid="{00000000-0005-0000-0000-00003BAB0000}"/>
    <cellStyle name="Normal 33 2 3 8 2" xfId="19721" xr:uid="{00000000-0005-0000-0000-00003CAB0000}"/>
    <cellStyle name="Normal 33 2 3 8 2 2" xfId="54937" xr:uid="{00000000-0005-0000-0000-00003DAB0000}"/>
    <cellStyle name="Normal 33 2 3 8 3" xfId="42340" xr:uid="{00000000-0005-0000-0000-00003EAB0000}"/>
    <cellStyle name="Normal 33 2 3 8 4" xfId="32326" xr:uid="{00000000-0005-0000-0000-00003FAB0000}"/>
    <cellStyle name="Normal 33 2 3 9" xfId="8877" xr:uid="{00000000-0005-0000-0000-000040AB0000}"/>
    <cellStyle name="Normal 33 2 3 9 2" xfId="21497" xr:uid="{00000000-0005-0000-0000-000041AB0000}"/>
    <cellStyle name="Normal 33 2 3 9 2 2" xfId="56713" xr:uid="{00000000-0005-0000-0000-000042AB0000}"/>
    <cellStyle name="Normal 33 2 3 9 3" xfId="44116" xr:uid="{00000000-0005-0000-0000-000043AB0000}"/>
    <cellStyle name="Normal 33 2 3 9 4" xfId="34102" xr:uid="{00000000-0005-0000-0000-000044AB0000}"/>
    <cellStyle name="Normal 33 2 4" xfId="3008" xr:uid="{00000000-0005-0000-0000-000045AB0000}"/>
    <cellStyle name="Normal 33 2 4 10" xfId="25382" xr:uid="{00000000-0005-0000-0000-000046AB0000}"/>
    <cellStyle name="Normal 33 2 4 11" xfId="60917" xr:uid="{00000000-0005-0000-0000-000047AB0000}"/>
    <cellStyle name="Normal 33 2 4 2" xfId="4814" xr:uid="{00000000-0005-0000-0000-000048AB0000}"/>
    <cellStyle name="Normal 33 2 4 2 2" xfId="17460" xr:uid="{00000000-0005-0000-0000-000049AB0000}"/>
    <cellStyle name="Normal 33 2 4 2 2 2" xfId="52676" xr:uid="{00000000-0005-0000-0000-00004AAB0000}"/>
    <cellStyle name="Normal 33 2 4 2 2 3" xfId="30065" xr:uid="{00000000-0005-0000-0000-00004BAB0000}"/>
    <cellStyle name="Normal 33 2 4 2 3" xfId="13906" xr:uid="{00000000-0005-0000-0000-00004CAB0000}"/>
    <cellStyle name="Normal 33 2 4 2 3 2" xfId="49124" xr:uid="{00000000-0005-0000-0000-00004DAB0000}"/>
    <cellStyle name="Normal 33 2 4 2 4" xfId="40079" xr:uid="{00000000-0005-0000-0000-00004EAB0000}"/>
    <cellStyle name="Normal 33 2 4 2 5" xfId="26513" xr:uid="{00000000-0005-0000-0000-00004FAB0000}"/>
    <cellStyle name="Normal 33 2 4 3" xfId="6284" xr:uid="{00000000-0005-0000-0000-000050AB0000}"/>
    <cellStyle name="Normal 33 2 4 3 2" xfId="18914" xr:uid="{00000000-0005-0000-0000-000051AB0000}"/>
    <cellStyle name="Normal 33 2 4 3 2 2" xfId="54130" xr:uid="{00000000-0005-0000-0000-000052AB0000}"/>
    <cellStyle name="Normal 33 2 4 3 3" xfId="41533" xr:uid="{00000000-0005-0000-0000-000053AB0000}"/>
    <cellStyle name="Normal 33 2 4 3 4" xfId="31519" xr:uid="{00000000-0005-0000-0000-000054AB0000}"/>
    <cellStyle name="Normal 33 2 4 4" xfId="7743" xr:uid="{00000000-0005-0000-0000-000055AB0000}"/>
    <cellStyle name="Normal 33 2 4 4 2" xfId="20368" xr:uid="{00000000-0005-0000-0000-000056AB0000}"/>
    <cellStyle name="Normal 33 2 4 4 2 2" xfId="55584" xr:uid="{00000000-0005-0000-0000-000057AB0000}"/>
    <cellStyle name="Normal 33 2 4 4 3" xfId="42987" xr:uid="{00000000-0005-0000-0000-000058AB0000}"/>
    <cellStyle name="Normal 33 2 4 4 4" xfId="32973" xr:uid="{00000000-0005-0000-0000-000059AB0000}"/>
    <cellStyle name="Normal 33 2 4 5" xfId="9524" xr:uid="{00000000-0005-0000-0000-00005AAB0000}"/>
    <cellStyle name="Normal 33 2 4 5 2" xfId="22144" xr:uid="{00000000-0005-0000-0000-00005BAB0000}"/>
    <cellStyle name="Normal 33 2 4 5 2 2" xfId="57360" xr:uid="{00000000-0005-0000-0000-00005CAB0000}"/>
    <cellStyle name="Normal 33 2 4 5 3" xfId="44763" xr:uid="{00000000-0005-0000-0000-00005DAB0000}"/>
    <cellStyle name="Normal 33 2 4 5 4" xfId="34749" xr:uid="{00000000-0005-0000-0000-00005EAB0000}"/>
    <cellStyle name="Normal 33 2 4 6" xfId="11317" xr:uid="{00000000-0005-0000-0000-00005FAB0000}"/>
    <cellStyle name="Normal 33 2 4 6 2" xfId="23920" xr:uid="{00000000-0005-0000-0000-000060AB0000}"/>
    <cellStyle name="Normal 33 2 4 6 2 2" xfId="59136" xr:uid="{00000000-0005-0000-0000-000061AB0000}"/>
    <cellStyle name="Normal 33 2 4 6 3" xfId="46539" xr:uid="{00000000-0005-0000-0000-000062AB0000}"/>
    <cellStyle name="Normal 33 2 4 6 4" xfId="36525" xr:uid="{00000000-0005-0000-0000-000063AB0000}"/>
    <cellStyle name="Normal 33 2 4 7" xfId="15684" xr:uid="{00000000-0005-0000-0000-000064AB0000}"/>
    <cellStyle name="Normal 33 2 4 7 2" xfId="50900" xr:uid="{00000000-0005-0000-0000-000065AB0000}"/>
    <cellStyle name="Normal 33 2 4 7 3" xfId="28289" xr:uid="{00000000-0005-0000-0000-000066AB0000}"/>
    <cellStyle name="Normal 33 2 4 8" xfId="12775" xr:uid="{00000000-0005-0000-0000-000067AB0000}"/>
    <cellStyle name="Normal 33 2 4 8 2" xfId="47993" xr:uid="{00000000-0005-0000-0000-000068AB0000}"/>
    <cellStyle name="Normal 33 2 4 9" xfId="38303" xr:uid="{00000000-0005-0000-0000-000069AB0000}"/>
    <cellStyle name="Normal 33 2 5" xfId="2841" xr:uid="{00000000-0005-0000-0000-00006AAB0000}"/>
    <cellStyle name="Normal 33 2 5 10" xfId="25227" xr:uid="{00000000-0005-0000-0000-00006BAB0000}"/>
    <cellStyle name="Normal 33 2 5 11" xfId="60762" xr:uid="{00000000-0005-0000-0000-00006CAB0000}"/>
    <cellStyle name="Normal 33 2 5 2" xfId="4659" xr:uid="{00000000-0005-0000-0000-00006DAB0000}"/>
    <cellStyle name="Normal 33 2 5 2 2" xfId="17305" xr:uid="{00000000-0005-0000-0000-00006EAB0000}"/>
    <cellStyle name="Normal 33 2 5 2 2 2" xfId="52521" xr:uid="{00000000-0005-0000-0000-00006FAB0000}"/>
    <cellStyle name="Normal 33 2 5 2 2 3" xfId="29910" xr:uid="{00000000-0005-0000-0000-000070AB0000}"/>
    <cellStyle name="Normal 33 2 5 2 3" xfId="13751" xr:uid="{00000000-0005-0000-0000-000071AB0000}"/>
    <cellStyle name="Normal 33 2 5 2 3 2" xfId="48969" xr:uid="{00000000-0005-0000-0000-000072AB0000}"/>
    <cellStyle name="Normal 33 2 5 2 4" xfId="39924" xr:uid="{00000000-0005-0000-0000-000073AB0000}"/>
    <cellStyle name="Normal 33 2 5 2 5" xfId="26358" xr:uid="{00000000-0005-0000-0000-000074AB0000}"/>
    <cellStyle name="Normal 33 2 5 3" xfId="6129" xr:uid="{00000000-0005-0000-0000-000075AB0000}"/>
    <cellStyle name="Normal 33 2 5 3 2" xfId="18759" xr:uid="{00000000-0005-0000-0000-000076AB0000}"/>
    <cellStyle name="Normal 33 2 5 3 2 2" xfId="53975" xr:uid="{00000000-0005-0000-0000-000077AB0000}"/>
    <cellStyle name="Normal 33 2 5 3 3" xfId="41378" xr:uid="{00000000-0005-0000-0000-000078AB0000}"/>
    <cellStyle name="Normal 33 2 5 3 4" xfId="31364" xr:uid="{00000000-0005-0000-0000-000079AB0000}"/>
    <cellStyle name="Normal 33 2 5 4" xfId="7588" xr:uid="{00000000-0005-0000-0000-00007AAB0000}"/>
    <cellStyle name="Normal 33 2 5 4 2" xfId="20213" xr:uid="{00000000-0005-0000-0000-00007BAB0000}"/>
    <cellStyle name="Normal 33 2 5 4 2 2" xfId="55429" xr:uid="{00000000-0005-0000-0000-00007CAB0000}"/>
    <cellStyle name="Normal 33 2 5 4 3" xfId="42832" xr:uid="{00000000-0005-0000-0000-00007DAB0000}"/>
    <cellStyle name="Normal 33 2 5 4 4" xfId="32818" xr:uid="{00000000-0005-0000-0000-00007EAB0000}"/>
    <cellStyle name="Normal 33 2 5 5" xfId="9369" xr:uid="{00000000-0005-0000-0000-00007FAB0000}"/>
    <cellStyle name="Normal 33 2 5 5 2" xfId="21989" xr:uid="{00000000-0005-0000-0000-000080AB0000}"/>
    <cellStyle name="Normal 33 2 5 5 2 2" xfId="57205" xr:uid="{00000000-0005-0000-0000-000081AB0000}"/>
    <cellStyle name="Normal 33 2 5 5 3" xfId="44608" xr:uid="{00000000-0005-0000-0000-000082AB0000}"/>
    <cellStyle name="Normal 33 2 5 5 4" xfId="34594" xr:uid="{00000000-0005-0000-0000-000083AB0000}"/>
    <cellStyle name="Normal 33 2 5 6" xfId="11162" xr:uid="{00000000-0005-0000-0000-000084AB0000}"/>
    <cellStyle name="Normal 33 2 5 6 2" xfId="23765" xr:uid="{00000000-0005-0000-0000-000085AB0000}"/>
    <cellStyle name="Normal 33 2 5 6 2 2" xfId="58981" xr:uid="{00000000-0005-0000-0000-000086AB0000}"/>
    <cellStyle name="Normal 33 2 5 6 3" xfId="46384" xr:uid="{00000000-0005-0000-0000-000087AB0000}"/>
    <cellStyle name="Normal 33 2 5 6 4" xfId="36370" xr:uid="{00000000-0005-0000-0000-000088AB0000}"/>
    <cellStyle name="Normal 33 2 5 7" xfId="15529" xr:uid="{00000000-0005-0000-0000-000089AB0000}"/>
    <cellStyle name="Normal 33 2 5 7 2" xfId="50745" xr:uid="{00000000-0005-0000-0000-00008AAB0000}"/>
    <cellStyle name="Normal 33 2 5 7 3" xfId="28134" xr:uid="{00000000-0005-0000-0000-00008BAB0000}"/>
    <cellStyle name="Normal 33 2 5 8" xfId="12620" xr:uid="{00000000-0005-0000-0000-00008CAB0000}"/>
    <cellStyle name="Normal 33 2 5 8 2" xfId="47838" xr:uid="{00000000-0005-0000-0000-00008DAB0000}"/>
    <cellStyle name="Normal 33 2 5 9" xfId="38148" xr:uid="{00000000-0005-0000-0000-00008EAB0000}"/>
    <cellStyle name="Normal 33 2 6" xfId="3350" xr:uid="{00000000-0005-0000-0000-00008FAB0000}"/>
    <cellStyle name="Normal 33 2 6 10" xfId="26845" xr:uid="{00000000-0005-0000-0000-000090AB0000}"/>
    <cellStyle name="Normal 33 2 6 11" xfId="61249" xr:uid="{00000000-0005-0000-0000-000091AB0000}"/>
    <cellStyle name="Normal 33 2 6 2" xfId="5146" xr:uid="{00000000-0005-0000-0000-000092AB0000}"/>
    <cellStyle name="Normal 33 2 6 2 2" xfId="17792" xr:uid="{00000000-0005-0000-0000-000093AB0000}"/>
    <cellStyle name="Normal 33 2 6 2 2 2" xfId="53008" xr:uid="{00000000-0005-0000-0000-000094AB0000}"/>
    <cellStyle name="Normal 33 2 6 2 3" xfId="40411" xr:uid="{00000000-0005-0000-0000-000095AB0000}"/>
    <cellStyle name="Normal 33 2 6 2 4" xfId="30397" xr:uid="{00000000-0005-0000-0000-000096AB0000}"/>
    <cellStyle name="Normal 33 2 6 3" xfId="6616" xr:uid="{00000000-0005-0000-0000-000097AB0000}"/>
    <cellStyle name="Normal 33 2 6 3 2" xfId="19246" xr:uid="{00000000-0005-0000-0000-000098AB0000}"/>
    <cellStyle name="Normal 33 2 6 3 2 2" xfId="54462" xr:uid="{00000000-0005-0000-0000-000099AB0000}"/>
    <cellStyle name="Normal 33 2 6 3 3" xfId="41865" xr:uid="{00000000-0005-0000-0000-00009AAB0000}"/>
    <cellStyle name="Normal 33 2 6 3 4" xfId="31851" xr:uid="{00000000-0005-0000-0000-00009BAB0000}"/>
    <cellStyle name="Normal 33 2 6 4" xfId="8075" xr:uid="{00000000-0005-0000-0000-00009CAB0000}"/>
    <cellStyle name="Normal 33 2 6 4 2" xfId="20700" xr:uid="{00000000-0005-0000-0000-00009DAB0000}"/>
    <cellStyle name="Normal 33 2 6 4 2 2" xfId="55916" xr:uid="{00000000-0005-0000-0000-00009EAB0000}"/>
    <cellStyle name="Normal 33 2 6 4 3" xfId="43319" xr:uid="{00000000-0005-0000-0000-00009FAB0000}"/>
    <cellStyle name="Normal 33 2 6 4 4" xfId="33305" xr:uid="{00000000-0005-0000-0000-0000A0AB0000}"/>
    <cellStyle name="Normal 33 2 6 5" xfId="9856" xr:uid="{00000000-0005-0000-0000-0000A1AB0000}"/>
    <cellStyle name="Normal 33 2 6 5 2" xfId="22476" xr:uid="{00000000-0005-0000-0000-0000A2AB0000}"/>
    <cellStyle name="Normal 33 2 6 5 2 2" xfId="57692" xr:uid="{00000000-0005-0000-0000-0000A3AB0000}"/>
    <cellStyle name="Normal 33 2 6 5 3" xfId="45095" xr:uid="{00000000-0005-0000-0000-0000A4AB0000}"/>
    <cellStyle name="Normal 33 2 6 5 4" xfId="35081" xr:uid="{00000000-0005-0000-0000-0000A5AB0000}"/>
    <cellStyle name="Normal 33 2 6 6" xfId="11649" xr:uid="{00000000-0005-0000-0000-0000A6AB0000}"/>
    <cellStyle name="Normal 33 2 6 6 2" xfId="24252" xr:uid="{00000000-0005-0000-0000-0000A7AB0000}"/>
    <cellStyle name="Normal 33 2 6 6 2 2" xfId="59468" xr:uid="{00000000-0005-0000-0000-0000A8AB0000}"/>
    <cellStyle name="Normal 33 2 6 6 3" xfId="46871" xr:uid="{00000000-0005-0000-0000-0000A9AB0000}"/>
    <cellStyle name="Normal 33 2 6 6 4" xfId="36857" xr:uid="{00000000-0005-0000-0000-0000AAAB0000}"/>
    <cellStyle name="Normal 33 2 6 7" xfId="16016" xr:uid="{00000000-0005-0000-0000-0000ABAB0000}"/>
    <cellStyle name="Normal 33 2 6 7 2" xfId="51232" xr:uid="{00000000-0005-0000-0000-0000ACAB0000}"/>
    <cellStyle name="Normal 33 2 6 7 3" xfId="28621" xr:uid="{00000000-0005-0000-0000-0000ADAB0000}"/>
    <cellStyle name="Normal 33 2 6 8" xfId="14238" xr:uid="{00000000-0005-0000-0000-0000AEAB0000}"/>
    <cellStyle name="Normal 33 2 6 8 2" xfId="49456" xr:uid="{00000000-0005-0000-0000-0000AFAB0000}"/>
    <cellStyle name="Normal 33 2 6 9" xfId="38635" xr:uid="{00000000-0005-0000-0000-0000B0AB0000}"/>
    <cellStyle name="Normal 33 2 7" xfId="2511" xr:uid="{00000000-0005-0000-0000-0000B1AB0000}"/>
    <cellStyle name="Normal 33 2 7 10" xfId="26036" xr:uid="{00000000-0005-0000-0000-0000B2AB0000}"/>
    <cellStyle name="Normal 33 2 7 11" xfId="60440" xr:uid="{00000000-0005-0000-0000-0000B3AB0000}"/>
    <cellStyle name="Normal 33 2 7 2" xfId="4337" xr:uid="{00000000-0005-0000-0000-0000B4AB0000}"/>
    <cellStyle name="Normal 33 2 7 2 2" xfId="16983" xr:uid="{00000000-0005-0000-0000-0000B5AB0000}"/>
    <cellStyle name="Normal 33 2 7 2 2 2" xfId="52199" xr:uid="{00000000-0005-0000-0000-0000B6AB0000}"/>
    <cellStyle name="Normal 33 2 7 2 3" xfId="39602" xr:uid="{00000000-0005-0000-0000-0000B7AB0000}"/>
    <cellStyle name="Normal 33 2 7 2 4" xfId="29588" xr:uid="{00000000-0005-0000-0000-0000B8AB0000}"/>
    <cellStyle name="Normal 33 2 7 3" xfId="5807" xr:uid="{00000000-0005-0000-0000-0000B9AB0000}"/>
    <cellStyle name="Normal 33 2 7 3 2" xfId="18437" xr:uid="{00000000-0005-0000-0000-0000BAAB0000}"/>
    <cellStyle name="Normal 33 2 7 3 2 2" xfId="53653" xr:uid="{00000000-0005-0000-0000-0000BBAB0000}"/>
    <cellStyle name="Normal 33 2 7 3 3" xfId="41056" xr:uid="{00000000-0005-0000-0000-0000BCAB0000}"/>
    <cellStyle name="Normal 33 2 7 3 4" xfId="31042" xr:uid="{00000000-0005-0000-0000-0000BDAB0000}"/>
    <cellStyle name="Normal 33 2 7 4" xfId="7266" xr:uid="{00000000-0005-0000-0000-0000BEAB0000}"/>
    <cellStyle name="Normal 33 2 7 4 2" xfId="19891" xr:uid="{00000000-0005-0000-0000-0000BFAB0000}"/>
    <cellStyle name="Normal 33 2 7 4 2 2" xfId="55107" xr:uid="{00000000-0005-0000-0000-0000C0AB0000}"/>
    <cellStyle name="Normal 33 2 7 4 3" xfId="42510" xr:uid="{00000000-0005-0000-0000-0000C1AB0000}"/>
    <cellStyle name="Normal 33 2 7 4 4" xfId="32496" xr:uid="{00000000-0005-0000-0000-0000C2AB0000}"/>
    <cellStyle name="Normal 33 2 7 5" xfId="9047" xr:uid="{00000000-0005-0000-0000-0000C3AB0000}"/>
    <cellStyle name="Normal 33 2 7 5 2" xfId="21667" xr:uid="{00000000-0005-0000-0000-0000C4AB0000}"/>
    <cellStyle name="Normal 33 2 7 5 2 2" xfId="56883" xr:uid="{00000000-0005-0000-0000-0000C5AB0000}"/>
    <cellStyle name="Normal 33 2 7 5 3" xfId="44286" xr:uid="{00000000-0005-0000-0000-0000C6AB0000}"/>
    <cellStyle name="Normal 33 2 7 5 4" xfId="34272" xr:uid="{00000000-0005-0000-0000-0000C7AB0000}"/>
    <cellStyle name="Normal 33 2 7 6" xfId="10840" xr:uid="{00000000-0005-0000-0000-0000C8AB0000}"/>
    <cellStyle name="Normal 33 2 7 6 2" xfId="23443" xr:uid="{00000000-0005-0000-0000-0000C9AB0000}"/>
    <cellStyle name="Normal 33 2 7 6 2 2" xfId="58659" xr:uid="{00000000-0005-0000-0000-0000CAAB0000}"/>
    <cellStyle name="Normal 33 2 7 6 3" xfId="46062" xr:uid="{00000000-0005-0000-0000-0000CBAB0000}"/>
    <cellStyle name="Normal 33 2 7 6 4" xfId="36048" xr:uid="{00000000-0005-0000-0000-0000CCAB0000}"/>
    <cellStyle name="Normal 33 2 7 7" xfId="15207" xr:uid="{00000000-0005-0000-0000-0000CDAB0000}"/>
    <cellStyle name="Normal 33 2 7 7 2" xfId="50423" xr:uid="{00000000-0005-0000-0000-0000CEAB0000}"/>
    <cellStyle name="Normal 33 2 7 7 3" xfId="27812" xr:uid="{00000000-0005-0000-0000-0000CFAB0000}"/>
    <cellStyle name="Normal 33 2 7 8" xfId="13429" xr:uid="{00000000-0005-0000-0000-0000D0AB0000}"/>
    <cellStyle name="Normal 33 2 7 8 2" xfId="48647" xr:uid="{00000000-0005-0000-0000-0000D1AB0000}"/>
    <cellStyle name="Normal 33 2 7 9" xfId="37826" xr:uid="{00000000-0005-0000-0000-0000D2AB0000}"/>
    <cellStyle name="Normal 33 2 8" xfId="3674" xr:uid="{00000000-0005-0000-0000-0000D3AB0000}"/>
    <cellStyle name="Normal 33 2 8 2" xfId="8398" xr:uid="{00000000-0005-0000-0000-0000D4AB0000}"/>
    <cellStyle name="Normal 33 2 8 2 2" xfId="21023" xr:uid="{00000000-0005-0000-0000-0000D5AB0000}"/>
    <cellStyle name="Normal 33 2 8 2 2 2" xfId="56239" xr:uid="{00000000-0005-0000-0000-0000D6AB0000}"/>
    <cellStyle name="Normal 33 2 8 2 3" xfId="43642" xr:uid="{00000000-0005-0000-0000-0000D7AB0000}"/>
    <cellStyle name="Normal 33 2 8 2 4" xfId="33628" xr:uid="{00000000-0005-0000-0000-0000D8AB0000}"/>
    <cellStyle name="Normal 33 2 8 3" xfId="10179" xr:uid="{00000000-0005-0000-0000-0000D9AB0000}"/>
    <cellStyle name="Normal 33 2 8 3 2" xfId="22799" xr:uid="{00000000-0005-0000-0000-0000DAAB0000}"/>
    <cellStyle name="Normal 33 2 8 3 2 2" xfId="58015" xr:uid="{00000000-0005-0000-0000-0000DBAB0000}"/>
    <cellStyle name="Normal 33 2 8 3 3" xfId="45418" xr:uid="{00000000-0005-0000-0000-0000DCAB0000}"/>
    <cellStyle name="Normal 33 2 8 3 4" xfId="35404" xr:uid="{00000000-0005-0000-0000-0000DDAB0000}"/>
    <cellStyle name="Normal 33 2 8 4" xfId="11974" xr:uid="{00000000-0005-0000-0000-0000DEAB0000}"/>
    <cellStyle name="Normal 33 2 8 4 2" xfId="24575" xr:uid="{00000000-0005-0000-0000-0000DFAB0000}"/>
    <cellStyle name="Normal 33 2 8 4 2 2" xfId="59791" xr:uid="{00000000-0005-0000-0000-0000E0AB0000}"/>
    <cellStyle name="Normal 33 2 8 4 3" xfId="47194" xr:uid="{00000000-0005-0000-0000-0000E1AB0000}"/>
    <cellStyle name="Normal 33 2 8 4 4" xfId="37180" xr:uid="{00000000-0005-0000-0000-0000E2AB0000}"/>
    <cellStyle name="Normal 33 2 8 5" xfId="16339" xr:uid="{00000000-0005-0000-0000-0000E3AB0000}"/>
    <cellStyle name="Normal 33 2 8 5 2" xfId="51555" xr:uid="{00000000-0005-0000-0000-0000E4AB0000}"/>
    <cellStyle name="Normal 33 2 8 5 3" xfId="28944" xr:uid="{00000000-0005-0000-0000-0000E5AB0000}"/>
    <cellStyle name="Normal 33 2 8 6" xfId="14561" xr:uid="{00000000-0005-0000-0000-0000E6AB0000}"/>
    <cellStyle name="Normal 33 2 8 6 2" xfId="49779" xr:uid="{00000000-0005-0000-0000-0000E7AB0000}"/>
    <cellStyle name="Normal 33 2 8 7" xfId="38958" xr:uid="{00000000-0005-0000-0000-0000E8AB0000}"/>
    <cellStyle name="Normal 33 2 8 8" xfId="27168" xr:uid="{00000000-0005-0000-0000-0000E9AB0000}"/>
    <cellStyle name="Normal 33 2 9" xfId="4006" xr:uid="{00000000-0005-0000-0000-0000EAAB0000}"/>
    <cellStyle name="Normal 33 2 9 2" xfId="16661" xr:uid="{00000000-0005-0000-0000-0000EBAB0000}"/>
    <cellStyle name="Normal 33 2 9 2 2" xfId="51877" xr:uid="{00000000-0005-0000-0000-0000ECAB0000}"/>
    <cellStyle name="Normal 33 2 9 2 3" xfId="29266" xr:uid="{00000000-0005-0000-0000-0000EDAB0000}"/>
    <cellStyle name="Normal 33 2 9 3" xfId="13107" xr:uid="{00000000-0005-0000-0000-0000EEAB0000}"/>
    <cellStyle name="Normal 33 2 9 3 2" xfId="48325" xr:uid="{00000000-0005-0000-0000-0000EFAB0000}"/>
    <cellStyle name="Normal 33 2 9 4" xfId="39280" xr:uid="{00000000-0005-0000-0000-0000F0AB0000}"/>
    <cellStyle name="Normal 33 2 9 5" xfId="25714" xr:uid="{00000000-0005-0000-0000-0000F1AB0000}"/>
    <cellStyle name="Normal 33 2_District Target Attainment" xfId="1341" xr:uid="{00000000-0005-0000-0000-0000F2AB0000}"/>
    <cellStyle name="Normal 33 3" xfId="1342" xr:uid="{00000000-0005-0000-0000-0000F3AB0000}"/>
    <cellStyle name="Normal 33 3 10" xfId="6970" xr:uid="{00000000-0005-0000-0000-0000F4AB0000}"/>
    <cellStyle name="Normal 33 3 10 2" xfId="19596" xr:uid="{00000000-0005-0000-0000-0000F5AB0000}"/>
    <cellStyle name="Normal 33 3 10 2 2" xfId="54812" xr:uid="{00000000-0005-0000-0000-0000F6AB0000}"/>
    <cellStyle name="Normal 33 3 10 3" xfId="42215" xr:uid="{00000000-0005-0000-0000-0000F7AB0000}"/>
    <cellStyle name="Normal 33 3 10 4" xfId="32201" xr:uid="{00000000-0005-0000-0000-0000F8AB0000}"/>
    <cellStyle name="Normal 33 3 11" xfId="8751" xr:uid="{00000000-0005-0000-0000-0000F9AB0000}"/>
    <cellStyle name="Normal 33 3 11 2" xfId="21372" xr:uid="{00000000-0005-0000-0000-0000FAAB0000}"/>
    <cellStyle name="Normal 33 3 11 2 2" xfId="56588" xr:uid="{00000000-0005-0000-0000-0000FBAB0000}"/>
    <cellStyle name="Normal 33 3 11 3" xfId="43991" xr:uid="{00000000-0005-0000-0000-0000FCAB0000}"/>
    <cellStyle name="Normal 33 3 11 4" xfId="33977" xr:uid="{00000000-0005-0000-0000-0000FDAB0000}"/>
    <cellStyle name="Normal 33 3 12" xfId="10687" xr:uid="{00000000-0005-0000-0000-0000FEAB0000}"/>
    <cellStyle name="Normal 33 3 12 2" xfId="23298" xr:uid="{00000000-0005-0000-0000-0000FFAB0000}"/>
    <cellStyle name="Normal 33 3 12 2 2" xfId="58514" xr:uid="{00000000-0005-0000-0000-000000AC0000}"/>
    <cellStyle name="Normal 33 3 12 3" xfId="45917" xr:uid="{00000000-0005-0000-0000-000001AC0000}"/>
    <cellStyle name="Normal 33 3 12 4" xfId="35903" xr:uid="{00000000-0005-0000-0000-000002AC0000}"/>
    <cellStyle name="Normal 33 3 13" xfId="14911" xr:uid="{00000000-0005-0000-0000-000003AC0000}"/>
    <cellStyle name="Normal 33 3 13 2" xfId="50128" xr:uid="{00000000-0005-0000-0000-000004AC0000}"/>
    <cellStyle name="Normal 33 3 13 3" xfId="27517" xr:uid="{00000000-0005-0000-0000-000005AC0000}"/>
    <cellStyle name="Normal 33 3 14" xfId="12325" xr:uid="{00000000-0005-0000-0000-000006AC0000}"/>
    <cellStyle name="Normal 33 3 14 2" xfId="47543" xr:uid="{00000000-0005-0000-0000-000007AC0000}"/>
    <cellStyle name="Normal 33 3 15" xfId="37530" xr:uid="{00000000-0005-0000-0000-000008AC0000}"/>
    <cellStyle name="Normal 33 3 16" xfId="24932" xr:uid="{00000000-0005-0000-0000-000009AC0000}"/>
    <cellStyle name="Normal 33 3 17" xfId="60145" xr:uid="{00000000-0005-0000-0000-00000AAC0000}"/>
    <cellStyle name="Normal 33 3 2" xfId="1343" xr:uid="{00000000-0005-0000-0000-00000BAC0000}"/>
    <cellStyle name="Normal 33 3 2 10" xfId="10688" xr:uid="{00000000-0005-0000-0000-00000CAC0000}"/>
    <cellStyle name="Normal 33 3 2 10 2" xfId="23299" xr:uid="{00000000-0005-0000-0000-00000DAC0000}"/>
    <cellStyle name="Normal 33 3 2 10 2 2" xfId="58515" xr:uid="{00000000-0005-0000-0000-00000EAC0000}"/>
    <cellStyle name="Normal 33 3 2 10 3" xfId="45918" xr:uid="{00000000-0005-0000-0000-00000FAC0000}"/>
    <cellStyle name="Normal 33 3 2 10 4" xfId="35904" xr:uid="{00000000-0005-0000-0000-000010AC0000}"/>
    <cellStyle name="Normal 33 3 2 11" xfId="15066" xr:uid="{00000000-0005-0000-0000-000011AC0000}"/>
    <cellStyle name="Normal 33 3 2 11 2" xfId="50282" xr:uid="{00000000-0005-0000-0000-000012AC0000}"/>
    <cellStyle name="Normal 33 3 2 11 3" xfId="27671" xr:uid="{00000000-0005-0000-0000-000013AC0000}"/>
    <cellStyle name="Normal 33 3 2 12" xfId="12479" xr:uid="{00000000-0005-0000-0000-000014AC0000}"/>
    <cellStyle name="Normal 33 3 2 12 2" xfId="47697" xr:uid="{00000000-0005-0000-0000-000015AC0000}"/>
    <cellStyle name="Normal 33 3 2 13" xfId="37685" xr:uid="{00000000-0005-0000-0000-000016AC0000}"/>
    <cellStyle name="Normal 33 3 2 14" xfId="25086" xr:uid="{00000000-0005-0000-0000-000017AC0000}"/>
    <cellStyle name="Normal 33 3 2 15" xfId="60299" xr:uid="{00000000-0005-0000-0000-000018AC0000}"/>
    <cellStyle name="Normal 33 3 2 2" xfId="3202" xr:uid="{00000000-0005-0000-0000-000019AC0000}"/>
    <cellStyle name="Normal 33 3 2 2 10" xfId="25570" xr:uid="{00000000-0005-0000-0000-00001AAC0000}"/>
    <cellStyle name="Normal 33 3 2 2 11" xfId="61105" xr:uid="{00000000-0005-0000-0000-00001BAC0000}"/>
    <cellStyle name="Normal 33 3 2 2 2" xfId="5002" xr:uid="{00000000-0005-0000-0000-00001CAC0000}"/>
    <cellStyle name="Normal 33 3 2 2 2 2" xfId="17648" xr:uid="{00000000-0005-0000-0000-00001DAC0000}"/>
    <cellStyle name="Normal 33 3 2 2 2 2 2" xfId="52864" xr:uid="{00000000-0005-0000-0000-00001EAC0000}"/>
    <cellStyle name="Normal 33 3 2 2 2 2 3" xfId="30253" xr:uid="{00000000-0005-0000-0000-00001FAC0000}"/>
    <cellStyle name="Normal 33 3 2 2 2 3" xfId="14094" xr:uid="{00000000-0005-0000-0000-000020AC0000}"/>
    <cellStyle name="Normal 33 3 2 2 2 3 2" xfId="49312" xr:uid="{00000000-0005-0000-0000-000021AC0000}"/>
    <cellStyle name="Normal 33 3 2 2 2 4" xfId="40267" xr:uid="{00000000-0005-0000-0000-000022AC0000}"/>
    <cellStyle name="Normal 33 3 2 2 2 5" xfId="26701" xr:uid="{00000000-0005-0000-0000-000023AC0000}"/>
    <cellStyle name="Normal 33 3 2 2 3" xfId="6472" xr:uid="{00000000-0005-0000-0000-000024AC0000}"/>
    <cellStyle name="Normal 33 3 2 2 3 2" xfId="19102" xr:uid="{00000000-0005-0000-0000-000025AC0000}"/>
    <cellStyle name="Normal 33 3 2 2 3 2 2" xfId="54318" xr:uid="{00000000-0005-0000-0000-000026AC0000}"/>
    <cellStyle name="Normal 33 3 2 2 3 3" xfId="41721" xr:uid="{00000000-0005-0000-0000-000027AC0000}"/>
    <cellStyle name="Normal 33 3 2 2 3 4" xfId="31707" xr:uid="{00000000-0005-0000-0000-000028AC0000}"/>
    <cellStyle name="Normal 33 3 2 2 4" xfId="7931" xr:uid="{00000000-0005-0000-0000-000029AC0000}"/>
    <cellStyle name="Normal 33 3 2 2 4 2" xfId="20556" xr:uid="{00000000-0005-0000-0000-00002AAC0000}"/>
    <cellStyle name="Normal 33 3 2 2 4 2 2" xfId="55772" xr:uid="{00000000-0005-0000-0000-00002BAC0000}"/>
    <cellStyle name="Normal 33 3 2 2 4 3" xfId="43175" xr:uid="{00000000-0005-0000-0000-00002CAC0000}"/>
    <cellStyle name="Normal 33 3 2 2 4 4" xfId="33161" xr:uid="{00000000-0005-0000-0000-00002DAC0000}"/>
    <cellStyle name="Normal 33 3 2 2 5" xfId="9712" xr:uid="{00000000-0005-0000-0000-00002EAC0000}"/>
    <cellStyle name="Normal 33 3 2 2 5 2" xfId="22332" xr:uid="{00000000-0005-0000-0000-00002FAC0000}"/>
    <cellStyle name="Normal 33 3 2 2 5 2 2" xfId="57548" xr:uid="{00000000-0005-0000-0000-000030AC0000}"/>
    <cellStyle name="Normal 33 3 2 2 5 3" xfId="44951" xr:uid="{00000000-0005-0000-0000-000031AC0000}"/>
    <cellStyle name="Normal 33 3 2 2 5 4" xfId="34937" xr:uid="{00000000-0005-0000-0000-000032AC0000}"/>
    <cellStyle name="Normal 33 3 2 2 6" xfId="11505" xr:uid="{00000000-0005-0000-0000-000033AC0000}"/>
    <cellStyle name="Normal 33 3 2 2 6 2" xfId="24108" xr:uid="{00000000-0005-0000-0000-000034AC0000}"/>
    <cellStyle name="Normal 33 3 2 2 6 2 2" xfId="59324" xr:uid="{00000000-0005-0000-0000-000035AC0000}"/>
    <cellStyle name="Normal 33 3 2 2 6 3" xfId="46727" xr:uid="{00000000-0005-0000-0000-000036AC0000}"/>
    <cellStyle name="Normal 33 3 2 2 6 4" xfId="36713" xr:uid="{00000000-0005-0000-0000-000037AC0000}"/>
    <cellStyle name="Normal 33 3 2 2 7" xfId="15872" xr:uid="{00000000-0005-0000-0000-000038AC0000}"/>
    <cellStyle name="Normal 33 3 2 2 7 2" xfId="51088" xr:uid="{00000000-0005-0000-0000-000039AC0000}"/>
    <cellStyle name="Normal 33 3 2 2 7 3" xfId="28477" xr:uid="{00000000-0005-0000-0000-00003AAC0000}"/>
    <cellStyle name="Normal 33 3 2 2 8" xfId="12963" xr:uid="{00000000-0005-0000-0000-00003BAC0000}"/>
    <cellStyle name="Normal 33 3 2 2 8 2" xfId="48181" xr:uid="{00000000-0005-0000-0000-00003CAC0000}"/>
    <cellStyle name="Normal 33 3 2 2 9" xfId="38491" xr:uid="{00000000-0005-0000-0000-00003DAC0000}"/>
    <cellStyle name="Normal 33 3 2 3" xfId="3531" xr:uid="{00000000-0005-0000-0000-00003EAC0000}"/>
    <cellStyle name="Normal 33 3 2 3 10" xfId="27026" xr:uid="{00000000-0005-0000-0000-00003FAC0000}"/>
    <cellStyle name="Normal 33 3 2 3 11" xfId="61430" xr:uid="{00000000-0005-0000-0000-000040AC0000}"/>
    <cellStyle name="Normal 33 3 2 3 2" xfId="5327" xr:uid="{00000000-0005-0000-0000-000041AC0000}"/>
    <cellStyle name="Normal 33 3 2 3 2 2" xfId="17973" xr:uid="{00000000-0005-0000-0000-000042AC0000}"/>
    <cellStyle name="Normal 33 3 2 3 2 2 2" xfId="53189" xr:uid="{00000000-0005-0000-0000-000043AC0000}"/>
    <cellStyle name="Normal 33 3 2 3 2 3" xfId="40592" xr:uid="{00000000-0005-0000-0000-000044AC0000}"/>
    <cellStyle name="Normal 33 3 2 3 2 4" xfId="30578" xr:uid="{00000000-0005-0000-0000-000045AC0000}"/>
    <cellStyle name="Normal 33 3 2 3 3" xfId="6797" xr:uid="{00000000-0005-0000-0000-000046AC0000}"/>
    <cellStyle name="Normal 33 3 2 3 3 2" xfId="19427" xr:uid="{00000000-0005-0000-0000-000047AC0000}"/>
    <cellStyle name="Normal 33 3 2 3 3 2 2" xfId="54643" xr:uid="{00000000-0005-0000-0000-000048AC0000}"/>
    <cellStyle name="Normal 33 3 2 3 3 3" xfId="42046" xr:uid="{00000000-0005-0000-0000-000049AC0000}"/>
    <cellStyle name="Normal 33 3 2 3 3 4" xfId="32032" xr:uid="{00000000-0005-0000-0000-00004AAC0000}"/>
    <cellStyle name="Normal 33 3 2 3 4" xfId="8256" xr:uid="{00000000-0005-0000-0000-00004BAC0000}"/>
    <cellStyle name="Normal 33 3 2 3 4 2" xfId="20881" xr:uid="{00000000-0005-0000-0000-00004CAC0000}"/>
    <cellStyle name="Normal 33 3 2 3 4 2 2" xfId="56097" xr:uid="{00000000-0005-0000-0000-00004DAC0000}"/>
    <cellStyle name="Normal 33 3 2 3 4 3" xfId="43500" xr:uid="{00000000-0005-0000-0000-00004EAC0000}"/>
    <cellStyle name="Normal 33 3 2 3 4 4" xfId="33486" xr:uid="{00000000-0005-0000-0000-00004FAC0000}"/>
    <cellStyle name="Normal 33 3 2 3 5" xfId="10037" xr:uid="{00000000-0005-0000-0000-000050AC0000}"/>
    <cellStyle name="Normal 33 3 2 3 5 2" xfId="22657" xr:uid="{00000000-0005-0000-0000-000051AC0000}"/>
    <cellStyle name="Normal 33 3 2 3 5 2 2" xfId="57873" xr:uid="{00000000-0005-0000-0000-000052AC0000}"/>
    <cellStyle name="Normal 33 3 2 3 5 3" xfId="45276" xr:uid="{00000000-0005-0000-0000-000053AC0000}"/>
    <cellStyle name="Normal 33 3 2 3 5 4" xfId="35262" xr:uid="{00000000-0005-0000-0000-000054AC0000}"/>
    <cellStyle name="Normal 33 3 2 3 6" xfId="11830" xr:uid="{00000000-0005-0000-0000-000055AC0000}"/>
    <cellStyle name="Normal 33 3 2 3 6 2" xfId="24433" xr:uid="{00000000-0005-0000-0000-000056AC0000}"/>
    <cellStyle name="Normal 33 3 2 3 6 2 2" xfId="59649" xr:uid="{00000000-0005-0000-0000-000057AC0000}"/>
    <cellStyle name="Normal 33 3 2 3 6 3" xfId="47052" xr:uid="{00000000-0005-0000-0000-000058AC0000}"/>
    <cellStyle name="Normal 33 3 2 3 6 4" xfId="37038" xr:uid="{00000000-0005-0000-0000-000059AC0000}"/>
    <cellStyle name="Normal 33 3 2 3 7" xfId="16197" xr:uid="{00000000-0005-0000-0000-00005AAC0000}"/>
    <cellStyle name="Normal 33 3 2 3 7 2" xfId="51413" xr:uid="{00000000-0005-0000-0000-00005BAC0000}"/>
    <cellStyle name="Normal 33 3 2 3 7 3" xfId="28802" xr:uid="{00000000-0005-0000-0000-00005CAC0000}"/>
    <cellStyle name="Normal 33 3 2 3 8" xfId="14419" xr:uid="{00000000-0005-0000-0000-00005DAC0000}"/>
    <cellStyle name="Normal 33 3 2 3 8 2" xfId="49637" xr:uid="{00000000-0005-0000-0000-00005EAC0000}"/>
    <cellStyle name="Normal 33 3 2 3 9" xfId="38816" xr:uid="{00000000-0005-0000-0000-00005FAC0000}"/>
    <cellStyle name="Normal 33 3 2 4" xfId="2693" xr:uid="{00000000-0005-0000-0000-000060AC0000}"/>
    <cellStyle name="Normal 33 3 2 4 10" xfId="26217" xr:uid="{00000000-0005-0000-0000-000061AC0000}"/>
    <cellStyle name="Normal 33 3 2 4 11" xfId="60621" xr:uid="{00000000-0005-0000-0000-000062AC0000}"/>
    <cellStyle name="Normal 33 3 2 4 2" xfId="4518" xr:uid="{00000000-0005-0000-0000-000063AC0000}"/>
    <cellStyle name="Normal 33 3 2 4 2 2" xfId="17164" xr:uid="{00000000-0005-0000-0000-000064AC0000}"/>
    <cellStyle name="Normal 33 3 2 4 2 2 2" xfId="52380" xr:uid="{00000000-0005-0000-0000-000065AC0000}"/>
    <cellStyle name="Normal 33 3 2 4 2 3" xfId="39783" xr:uid="{00000000-0005-0000-0000-000066AC0000}"/>
    <cellStyle name="Normal 33 3 2 4 2 4" xfId="29769" xr:uid="{00000000-0005-0000-0000-000067AC0000}"/>
    <cellStyle name="Normal 33 3 2 4 3" xfId="5988" xr:uid="{00000000-0005-0000-0000-000068AC0000}"/>
    <cellStyle name="Normal 33 3 2 4 3 2" xfId="18618" xr:uid="{00000000-0005-0000-0000-000069AC0000}"/>
    <cellStyle name="Normal 33 3 2 4 3 2 2" xfId="53834" xr:uid="{00000000-0005-0000-0000-00006AAC0000}"/>
    <cellStyle name="Normal 33 3 2 4 3 3" xfId="41237" xr:uid="{00000000-0005-0000-0000-00006BAC0000}"/>
    <cellStyle name="Normal 33 3 2 4 3 4" xfId="31223" xr:uid="{00000000-0005-0000-0000-00006CAC0000}"/>
    <cellStyle name="Normal 33 3 2 4 4" xfId="7447" xr:uid="{00000000-0005-0000-0000-00006DAC0000}"/>
    <cellStyle name="Normal 33 3 2 4 4 2" xfId="20072" xr:uid="{00000000-0005-0000-0000-00006EAC0000}"/>
    <cellStyle name="Normal 33 3 2 4 4 2 2" xfId="55288" xr:uid="{00000000-0005-0000-0000-00006FAC0000}"/>
    <cellStyle name="Normal 33 3 2 4 4 3" xfId="42691" xr:uid="{00000000-0005-0000-0000-000070AC0000}"/>
    <cellStyle name="Normal 33 3 2 4 4 4" xfId="32677" xr:uid="{00000000-0005-0000-0000-000071AC0000}"/>
    <cellStyle name="Normal 33 3 2 4 5" xfId="9228" xr:uid="{00000000-0005-0000-0000-000072AC0000}"/>
    <cellStyle name="Normal 33 3 2 4 5 2" xfId="21848" xr:uid="{00000000-0005-0000-0000-000073AC0000}"/>
    <cellStyle name="Normal 33 3 2 4 5 2 2" xfId="57064" xr:uid="{00000000-0005-0000-0000-000074AC0000}"/>
    <cellStyle name="Normal 33 3 2 4 5 3" xfId="44467" xr:uid="{00000000-0005-0000-0000-000075AC0000}"/>
    <cellStyle name="Normal 33 3 2 4 5 4" xfId="34453" xr:uid="{00000000-0005-0000-0000-000076AC0000}"/>
    <cellStyle name="Normal 33 3 2 4 6" xfId="11021" xr:uid="{00000000-0005-0000-0000-000077AC0000}"/>
    <cellStyle name="Normal 33 3 2 4 6 2" xfId="23624" xr:uid="{00000000-0005-0000-0000-000078AC0000}"/>
    <cellStyle name="Normal 33 3 2 4 6 2 2" xfId="58840" xr:uid="{00000000-0005-0000-0000-000079AC0000}"/>
    <cellStyle name="Normal 33 3 2 4 6 3" xfId="46243" xr:uid="{00000000-0005-0000-0000-00007AAC0000}"/>
    <cellStyle name="Normal 33 3 2 4 6 4" xfId="36229" xr:uid="{00000000-0005-0000-0000-00007BAC0000}"/>
    <cellStyle name="Normal 33 3 2 4 7" xfId="15388" xr:uid="{00000000-0005-0000-0000-00007CAC0000}"/>
    <cellStyle name="Normal 33 3 2 4 7 2" xfId="50604" xr:uid="{00000000-0005-0000-0000-00007DAC0000}"/>
    <cellStyle name="Normal 33 3 2 4 7 3" xfId="27993" xr:uid="{00000000-0005-0000-0000-00007EAC0000}"/>
    <cellStyle name="Normal 33 3 2 4 8" xfId="13610" xr:uid="{00000000-0005-0000-0000-00007FAC0000}"/>
    <cellStyle name="Normal 33 3 2 4 8 2" xfId="48828" xr:uid="{00000000-0005-0000-0000-000080AC0000}"/>
    <cellStyle name="Normal 33 3 2 4 9" xfId="38007" xr:uid="{00000000-0005-0000-0000-000081AC0000}"/>
    <cellStyle name="Normal 33 3 2 5" xfId="3856" xr:uid="{00000000-0005-0000-0000-000082AC0000}"/>
    <cellStyle name="Normal 33 3 2 5 2" xfId="8579" xr:uid="{00000000-0005-0000-0000-000083AC0000}"/>
    <cellStyle name="Normal 33 3 2 5 2 2" xfId="21204" xr:uid="{00000000-0005-0000-0000-000084AC0000}"/>
    <cellStyle name="Normal 33 3 2 5 2 2 2" xfId="56420" xr:uid="{00000000-0005-0000-0000-000085AC0000}"/>
    <cellStyle name="Normal 33 3 2 5 2 3" xfId="43823" xr:uid="{00000000-0005-0000-0000-000086AC0000}"/>
    <cellStyle name="Normal 33 3 2 5 2 4" xfId="33809" xr:uid="{00000000-0005-0000-0000-000087AC0000}"/>
    <cellStyle name="Normal 33 3 2 5 3" xfId="10360" xr:uid="{00000000-0005-0000-0000-000088AC0000}"/>
    <cellStyle name="Normal 33 3 2 5 3 2" xfId="22980" xr:uid="{00000000-0005-0000-0000-000089AC0000}"/>
    <cellStyle name="Normal 33 3 2 5 3 2 2" xfId="58196" xr:uid="{00000000-0005-0000-0000-00008AAC0000}"/>
    <cellStyle name="Normal 33 3 2 5 3 3" xfId="45599" xr:uid="{00000000-0005-0000-0000-00008BAC0000}"/>
    <cellStyle name="Normal 33 3 2 5 3 4" xfId="35585" xr:uid="{00000000-0005-0000-0000-00008CAC0000}"/>
    <cellStyle name="Normal 33 3 2 5 4" xfId="12155" xr:uid="{00000000-0005-0000-0000-00008DAC0000}"/>
    <cellStyle name="Normal 33 3 2 5 4 2" xfId="24756" xr:uid="{00000000-0005-0000-0000-00008EAC0000}"/>
    <cellStyle name="Normal 33 3 2 5 4 2 2" xfId="59972" xr:uid="{00000000-0005-0000-0000-00008FAC0000}"/>
    <cellStyle name="Normal 33 3 2 5 4 3" xfId="47375" xr:uid="{00000000-0005-0000-0000-000090AC0000}"/>
    <cellStyle name="Normal 33 3 2 5 4 4" xfId="37361" xr:uid="{00000000-0005-0000-0000-000091AC0000}"/>
    <cellStyle name="Normal 33 3 2 5 5" xfId="16520" xr:uid="{00000000-0005-0000-0000-000092AC0000}"/>
    <cellStyle name="Normal 33 3 2 5 5 2" xfId="51736" xr:uid="{00000000-0005-0000-0000-000093AC0000}"/>
    <cellStyle name="Normal 33 3 2 5 5 3" xfId="29125" xr:uid="{00000000-0005-0000-0000-000094AC0000}"/>
    <cellStyle name="Normal 33 3 2 5 6" xfId="14742" xr:uid="{00000000-0005-0000-0000-000095AC0000}"/>
    <cellStyle name="Normal 33 3 2 5 6 2" xfId="49960" xr:uid="{00000000-0005-0000-0000-000096AC0000}"/>
    <cellStyle name="Normal 33 3 2 5 7" xfId="39139" xr:uid="{00000000-0005-0000-0000-000097AC0000}"/>
    <cellStyle name="Normal 33 3 2 5 8" xfId="27349" xr:uid="{00000000-0005-0000-0000-000098AC0000}"/>
    <cellStyle name="Normal 33 3 2 6" xfId="4196" xr:uid="{00000000-0005-0000-0000-000099AC0000}"/>
    <cellStyle name="Normal 33 3 2 6 2" xfId="16842" xr:uid="{00000000-0005-0000-0000-00009AAC0000}"/>
    <cellStyle name="Normal 33 3 2 6 2 2" xfId="52058" xr:uid="{00000000-0005-0000-0000-00009BAC0000}"/>
    <cellStyle name="Normal 33 3 2 6 2 3" xfId="29447" xr:uid="{00000000-0005-0000-0000-00009CAC0000}"/>
    <cellStyle name="Normal 33 3 2 6 3" xfId="13288" xr:uid="{00000000-0005-0000-0000-00009DAC0000}"/>
    <cellStyle name="Normal 33 3 2 6 3 2" xfId="48506" xr:uid="{00000000-0005-0000-0000-00009EAC0000}"/>
    <cellStyle name="Normal 33 3 2 6 4" xfId="39461" xr:uid="{00000000-0005-0000-0000-00009FAC0000}"/>
    <cellStyle name="Normal 33 3 2 6 5" xfId="25895" xr:uid="{00000000-0005-0000-0000-0000A0AC0000}"/>
    <cellStyle name="Normal 33 3 2 7" xfId="5666" xr:uid="{00000000-0005-0000-0000-0000A1AC0000}"/>
    <cellStyle name="Normal 33 3 2 7 2" xfId="18296" xr:uid="{00000000-0005-0000-0000-0000A2AC0000}"/>
    <cellStyle name="Normal 33 3 2 7 2 2" xfId="53512" xr:uid="{00000000-0005-0000-0000-0000A3AC0000}"/>
    <cellStyle name="Normal 33 3 2 7 3" xfId="40915" xr:uid="{00000000-0005-0000-0000-0000A4AC0000}"/>
    <cellStyle name="Normal 33 3 2 7 4" xfId="30901" xr:uid="{00000000-0005-0000-0000-0000A5AC0000}"/>
    <cellStyle name="Normal 33 3 2 8" xfId="7125" xr:uid="{00000000-0005-0000-0000-0000A6AC0000}"/>
    <cellStyle name="Normal 33 3 2 8 2" xfId="19750" xr:uid="{00000000-0005-0000-0000-0000A7AC0000}"/>
    <cellStyle name="Normal 33 3 2 8 2 2" xfId="54966" xr:uid="{00000000-0005-0000-0000-0000A8AC0000}"/>
    <cellStyle name="Normal 33 3 2 8 3" xfId="42369" xr:uid="{00000000-0005-0000-0000-0000A9AC0000}"/>
    <cellStyle name="Normal 33 3 2 8 4" xfId="32355" xr:uid="{00000000-0005-0000-0000-0000AAAC0000}"/>
    <cellStyle name="Normal 33 3 2 9" xfId="8906" xr:uid="{00000000-0005-0000-0000-0000ABAC0000}"/>
    <cellStyle name="Normal 33 3 2 9 2" xfId="21526" xr:uid="{00000000-0005-0000-0000-0000ACAC0000}"/>
    <cellStyle name="Normal 33 3 2 9 2 2" xfId="56742" xr:uid="{00000000-0005-0000-0000-0000ADAC0000}"/>
    <cellStyle name="Normal 33 3 2 9 3" xfId="44145" xr:uid="{00000000-0005-0000-0000-0000AEAC0000}"/>
    <cellStyle name="Normal 33 3 2 9 4" xfId="34131" xr:uid="{00000000-0005-0000-0000-0000AFAC0000}"/>
    <cellStyle name="Normal 33 3 3" xfId="3041" xr:uid="{00000000-0005-0000-0000-0000B0AC0000}"/>
    <cellStyle name="Normal 33 3 3 10" xfId="25413" xr:uid="{00000000-0005-0000-0000-0000B1AC0000}"/>
    <cellStyle name="Normal 33 3 3 11" xfId="60948" xr:uid="{00000000-0005-0000-0000-0000B2AC0000}"/>
    <cellStyle name="Normal 33 3 3 2" xfId="4845" xr:uid="{00000000-0005-0000-0000-0000B3AC0000}"/>
    <cellStyle name="Normal 33 3 3 2 2" xfId="17491" xr:uid="{00000000-0005-0000-0000-0000B4AC0000}"/>
    <cellStyle name="Normal 33 3 3 2 2 2" xfId="52707" xr:uid="{00000000-0005-0000-0000-0000B5AC0000}"/>
    <cellStyle name="Normal 33 3 3 2 2 3" xfId="30096" xr:uid="{00000000-0005-0000-0000-0000B6AC0000}"/>
    <cellStyle name="Normal 33 3 3 2 3" xfId="13937" xr:uid="{00000000-0005-0000-0000-0000B7AC0000}"/>
    <cellStyle name="Normal 33 3 3 2 3 2" xfId="49155" xr:uid="{00000000-0005-0000-0000-0000B8AC0000}"/>
    <cellStyle name="Normal 33 3 3 2 4" xfId="40110" xr:uid="{00000000-0005-0000-0000-0000B9AC0000}"/>
    <cellStyle name="Normal 33 3 3 2 5" xfId="26544" xr:uid="{00000000-0005-0000-0000-0000BAAC0000}"/>
    <cellStyle name="Normal 33 3 3 3" xfId="6315" xr:uid="{00000000-0005-0000-0000-0000BBAC0000}"/>
    <cellStyle name="Normal 33 3 3 3 2" xfId="18945" xr:uid="{00000000-0005-0000-0000-0000BCAC0000}"/>
    <cellStyle name="Normal 33 3 3 3 2 2" xfId="54161" xr:uid="{00000000-0005-0000-0000-0000BDAC0000}"/>
    <cellStyle name="Normal 33 3 3 3 3" xfId="41564" xr:uid="{00000000-0005-0000-0000-0000BEAC0000}"/>
    <cellStyle name="Normal 33 3 3 3 4" xfId="31550" xr:uid="{00000000-0005-0000-0000-0000BFAC0000}"/>
    <cellStyle name="Normal 33 3 3 4" xfId="7774" xr:uid="{00000000-0005-0000-0000-0000C0AC0000}"/>
    <cellStyle name="Normal 33 3 3 4 2" xfId="20399" xr:uid="{00000000-0005-0000-0000-0000C1AC0000}"/>
    <cellStyle name="Normal 33 3 3 4 2 2" xfId="55615" xr:uid="{00000000-0005-0000-0000-0000C2AC0000}"/>
    <cellStyle name="Normal 33 3 3 4 3" xfId="43018" xr:uid="{00000000-0005-0000-0000-0000C3AC0000}"/>
    <cellStyle name="Normal 33 3 3 4 4" xfId="33004" xr:uid="{00000000-0005-0000-0000-0000C4AC0000}"/>
    <cellStyle name="Normal 33 3 3 5" xfId="9555" xr:uid="{00000000-0005-0000-0000-0000C5AC0000}"/>
    <cellStyle name="Normal 33 3 3 5 2" xfId="22175" xr:uid="{00000000-0005-0000-0000-0000C6AC0000}"/>
    <cellStyle name="Normal 33 3 3 5 2 2" xfId="57391" xr:uid="{00000000-0005-0000-0000-0000C7AC0000}"/>
    <cellStyle name="Normal 33 3 3 5 3" xfId="44794" xr:uid="{00000000-0005-0000-0000-0000C8AC0000}"/>
    <cellStyle name="Normal 33 3 3 5 4" xfId="34780" xr:uid="{00000000-0005-0000-0000-0000C9AC0000}"/>
    <cellStyle name="Normal 33 3 3 6" xfId="11348" xr:uid="{00000000-0005-0000-0000-0000CAAC0000}"/>
    <cellStyle name="Normal 33 3 3 6 2" xfId="23951" xr:uid="{00000000-0005-0000-0000-0000CBAC0000}"/>
    <cellStyle name="Normal 33 3 3 6 2 2" xfId="59167" xr:uid="{00000000-0005-0000-0000-0000CCAC0000}"/>
    <cellStyle name="Normal 33 3 3 6 3" xfId="46570" xr:uid="{00000000-0005-0000-0000-0000CDAC0000}"/>
    <cellStyle name="Normal 33 3 3 6 4" xfId="36556" xr:uid="{00000000-0005-0000-0000-0000CEAC0000}"/>
    <cellStyle name="Normal 33 3 3 7" xfId="15715" xr:uid="{00000000-0005-0000-0000-0000CFAC0000}"/>
    <cellStyle name="Normal 33 3 3 7 2" xfId="50931" xr:uid="{00000000-0005-0000-0000-0000D0AC0000}"/>
    <cellStyle name="Normal 33 3 3 7 3" xfId="28320" xr:uid="{00000000-0005-0000-0000-0000D1AC0000}"/>
    <cellStyle name="Normal 33 3 3 8" xfId="12806" xr:uid="{00000000-0005-0000-0000-0000D2AC0000}"/>
    <cellStyle name="Normal 33 3 3 8 2" xfId="48024" xr:uid="{00000000-0005-0000-0000-0000D3AC0000}"/>
    <cellStyle name="Normal 33 3 3 9" xfId="38334" xr:uid="{00000000-0005-0000-0000-0000D4AC0000}"/>
    <cellStyle name="Normal 33 3 4" xfId="2869" xr:uid="{00000000-0005-0000-0000-0000D5AC0000}"/>
    <cellStyle name="Normal 33 3 4 10" xfId="25254" xr:uid="{00000000-0005-0000-0000-0000D6AC0000}"/>
    <cellStyle name="Normal 33 3 4 11" xfId="60789" xr:uid="{00000000-0005-0000-0000-0000D7AC0000}"/>
    <cellStyle name="Normal 33 3 4 2" xfId="4686" xr:uid="{00000000-0005-0000-0000-0000D8AC0000}"/>
    <cellStyle name="Normal 33 3 4 2 2" xfId="17332" xr:uid="{00000000-0005-0000-0000-0000D9AC0000}"/>
    <cellStyle name="Normal 33 3 4 2 2 2" xfId="52548" xr:uid="{00000000-0005-0000-0000-0000DAAC0000}"/>
    <cellStyle name="Normal 33 3 4 2 2 3" xfId="29937" xr:uid="{00000000-0005-0000-0000-0000DBAC0000}"/>
    <cellStyle name="Normal 33 3 4 2 3" xfId="13778" xr:uid="{00000000-0005-0000-0000-0000DCAC0000}"/>
    <cellStyle name="Normal 33 3 4 2 3 2" xfId="48996" xr:uid="{00000000-0005-0000-0000-0000DDAC0000}"/>
    <cellStyle name="Normal 33 3 4 2 4" xfId="39951" xr:uid="{00000000-0005-0000-0000-0000DEAC0000}"/>
    <cellStyle name="Normal 33 3 4 2 5" xfId="26385" xr:uid="{00000000-0005-0000-0000-0000DFAC0000}"/>
    <cellStyle name="Normal 33 3 4 3" xfId="6156" xr:uid="{00000000-0005-0000-0000-0000E0AC0000}"/>
    <cellStyle name="Normal 33 3 4 3 2" xfId="18786" xr:uid="{00000000-0005-0000-0000-0000E1AC0000}"/>
    <cellStyle name="Normal 33 3 4 3 2 2" xfId="54002" xr:uid="{00000000-0005-0000-0000-0000E2AC0000}"/>
    <cellStyle name="Normal 33 3 4 3 3" xfId="41405" xr:uid="{00000000-0005-0000-0000-0000E3AC0000}"/>
    <cellStyle name="Normal 33 3 4 3 4" xfId="31391" xr:uid="{00000000-0005-0000-0000-0000E4AC0000}"/>
    <cellStyle name="Normal 33 3 4 4" xfId="7615" xr:uid="{00000000-0005-0000-0000-0000E5AC0000}"/>
    <cellStyle name="Normal 33 3 4 4 2" xfId="20240" xr:uid="{00000000-0005-0000-0000-0000E6AC0000}"/>
    <cellStyle name="Normal 33 3 4 4 2 2" xfId="55456" xr:uid="{00000000-0005-0000-0000-0000E7AC0000}"/>
    <cellStyle name="Normal 33 3 4 4 3" xfId="42859" xr:uid="{00000000-0005-0000-0000-0000E8AC0000}"/>
    <cellStyle name="Normal 33 3 4 4 4" xfId="32845" xr:uid="{00000000-0005-0000-0000-0000E9AC0000}"/>
    <cellStyle name="Normal 33 3 4 5" xfId="9396" xr:uid="{00000000-0005-0000-0000-0000EAAC0000}"/>
    <cellStyle name="Normal 33 3 4 5 2" xfId="22016" xr:uid="{00000000-0005-0000-0000-0000EBAC0000}"/>
    <cellStyle name="Normal 33 3 4 5 2 2" xfId="57232" xr:uid="{00000000-0005-0000-0000-0000ECAC0000}"/>
    <cellStyle name="Normal 33 3 4 5 3" xfId="44635" xr:uid="{00000000-0005-0000-0000-0000EDAC0000}"/>
    <cellStyle name="Normal 33 3 4 5 4" xfId="34621" xr:uid="{00000000-0005-0000-0000-0000EEAC0000}"/>
    <cellStyle name="Normal 33 3 4 6" xfId="11189" xr:uid="{00000000-0005-0000-0000-0000EFAC0000}"/>
    <cellStyle name="Normal 33 3 4 6 2" xfId="23792" xr:uid="{00000000-0005-0000-0000-0000F0AC0000}"/>
    <cellStyle name="Normal 33 3 4 6 2 2" xfId="59008" xr:uid="{00000000-0005-0000-0000-0000F1AC0000}"/>
    <cellStyle name="Normal 33 3 4 6 3" xfId="46411" xr:uid="{00000000-0005-0000-0000-0000F2AC0000}"/>
    <cellStyle name="Normal 33 3 4 6 4" xfId="36397" xr:uid="{00000000-0005-0000-0000-0000F3AC0000}"/>
    <cellStyle name="Normal 33 3 4 7" xfId="15556" xr:uid="{00000000-0005-0000-0000-0000F4AC0000}"/>
    <cellStyle name="Normal 33 3 4 7 2" xfId="50772" xr:uid="{00000000-0005-0000-0000-0000F5AC0000}"/>
    <cellStyle name="Normal 33 3 4 7 3" xfId="28161" xr:uid="{00000000-0005-0000-0000-0000F6AC0000}"/>
    <cellStyle name="Normal 33 3 4 8" xfId="12647" xr:uid="{00000000-0005-0000-0000-0000F7AC0000}"/>
    <cellStyle name="Normal 33 3 4 8 2" xfId="47865" xr:uid="{00000000-0005-0000-0000-0000F8AC0000}"/>
    <cellStyle name="Normal 33 3 4 9" xfId="38175" xr:uid="{00000000-0005-0000-0000-0000F9AC0000}"/>
    <cellStyle name="Normal 33 3 5" xfId="3377" xr:uid="{00000000-0005-0000-0000-0000FAAC0000}"/>
    <cellStyle name="Normal 33 3 5 10" xfId="26872" xr:uid="{00000000-0005-0000-0000-0000FBAC0000}"/>
    <cellStyle name="Normal 33 3 5 11" xfId="61276" xr:uid="{00000000-0005-0000-0000-0000FCAC0000}"/>
    <cellStyle name="Normal 33 3 5 2" xfId="5173" xr:uid="{00000000-0005-0000-0000-0000FDAC0000}"/>
    <cellStyle name="Normal 33 3 5 2 2" xfId="17819" xr:uid="{00000000-0005-0000-0000-0000FEAC0000}"/>
    <cellStyle name="Normal 33 3 5 2 2 2" xfId="53035" xr:uid="{00000000-0005-0000-0000-0000FFAC0000}"/>
    <cellStyle name="Normal 33 3 5 2 3" xfId="40438" xr:uid="{00000000-0005-0000-0000-000000AD0000}"/>
    <cellStyle name="Normal 33 3 5 2 4" xfId="30424" xr:uid="{00000000-0005-0000-0000-000001AD0000}"/>
    <cellStyle name="Normal 33 3 5 3" xfId="6643" xr:uid="{00000000-0005-0000-0000-000002AD0000}"/>
    <cellStyle name="Normal 33 3 5 3 2" xfId="19273" xr:uid="{00000000-0005-0000-0000-000003AD0000}"/>
    <cellStyle name="Normal 33 3 5 3 2 2" xfId="54489" xr:uid="{00000000-0005-0000-0000-000004AD0000}"/>
    <cellStyle name="Normal 33 3 5 3 3" xfId="41892" xr:uid="{00000000-0005-0000-0000-000005AD0000}"/>
    <cellStyle name="Normal 33 3 5 3 4" xfId="31878" xr:uid="{00000000-0005-0000-0000-000006AD0000}"/>
    <cellStyle name="Normal 33 3 5 4" xfId="8102" xr:uid="{00000000-0005-0000-0000-000007AD0000}"/>
    <cellStyle name="Normal 33 3 5 4 2" xfId="20727" xr:uid="{00000000-0005-0000-0000-000008AD0000}"/>
    <cellStyle name="Normal 33 3 5 4 2 2" xfId="55943" xr:uid="{00000000-0005-0000-0000-000009AD0000}"/>
    <cellStyle name="Normal 33 3 5 4 3" xfId="43346" xr:uid="{00000000-0005-0000-0000-00000AAD0000}"/>
    <cellStyle name="Normal 33 3 5 4 4" xfId="33332" xr:uid="{00000000-0005-0000-0000-00000BAD0000}"/>
    <cellStyle name="Normal 33 3 5 5" xfId="9883" xr:uid="{00000000-0005-0000-0000-00000CAD0000}"/>
    <cellStyle name="Normal 33 3 5 5 2" xfId="22503" xr:uid="{00000000-0005-0000-0000-00000DAD0000}"/>
    <cellStyle name="Normal 33 3 5 5 2 2" xfId="57719" xr:uid="{00000000-0005-0000-0000-00000EAD0000}"/>
    <cellStyle name="Normal 33 3 5 5 3" xfId="45122" xr:uid="{00000000-0005-0000-0000-00000FAD0000}"/>
    <cellStyle name="Normal 33 3 5 5 4" xfId="35108" xr:uid="{00000000-0005-0000-0000-000010AD0000}"/>
    <cellStyle name="Normal 33 3 5 6" xfId="11676" xr:uid="{00000000-0005-0000-0000-000011AD0000}"/>
    <cellStyle name="Normal 33 3 5 6 2" xfId="24279" xr:uid="{00000000-0005-0000-0000-000012AD0000}"/>
    <cellStyle name="Normal 33 3 5 6 2 2" xfId="59495" xr:uid="{00000000-0005-0000-0000-000013AD0000}"/>
    <cellStyle name="Normal 33 3 5 6 3" xfId="46898" xr:uid="{00000000-0005-0000-0000-000014AD0000}"/>
    <cellStyle name="Normal 33 3 5 6 4" xfId="36884" xr:uid="{00000000-0005-0000-0000-000015AD0000}"/>
    <cellStyle name="Normal 33 3 5 7" xfId="16043" xr:uid="{00000000-0005-0000-0000-000016AD0000}"/>
    <cellStyle name="Normal 33 3 5 7 2" xfId="51259" xr:uid="{00000000-0005-0000-0000-000017AD0000}"/>
    <cellStyle name="Normal 33 3 5 7 3" xfId="28648" xr:uid="{00000000-0005-0000-0000-000018AD0000}"/>
    <cellStyle name="Normal 33 3 5 8" xfId="14265" xr:uid="{00000000-0005-0000-0000-000019AD0000}"/>
    <cellStyle name="Normal 33 3 5 8 2" xfId="49483" xr:uid="{00000000-0005-0000-0000-00001AAD0000}"/>
    <cellStyle name="Normal 33 3 5 9" xfId="38662" xr:uid="{00000000-0005-0000-0000-00001BAD0000}"/>
    <cellStyle name="Normal 33 3 6" xfId="2538" xr:uid="{00000000-0005-0000-0000-00001CAD0000}"/>
    <cellStyle name="Normal 33 3 6 10" xfId="26063" xr:uid="{00000000-0005-0000-0000-00001DAD0000}"/>
    <cellStyle name="Normal 33 3 6 11" xfId="60467" xr:uid="{00000000-0005-0000-0000-00001EAD0000}"/>
    <cellStyle name="Normal 33 3 6 2" xfId="4364" xr:uid="{00000000-0005-0000-0000-00001FAD0000}"/>
    <cellStyle name="Normal 33 3 6 2 2" xfId="17010" xr:uid="{00000000-0005-0000-0000-000020AD0000}"/>
    <cellStyle name="Normal 33 3 6 2 2 2" xfId="52226" xr:uid="{00000000-0005-0000-0000-000021AD0000}"/>
    <cellStyle name="Normal 33 3 6 2 3" xfId="39629" xr:uid="{00000000-0005-0000-0000-000022AD0000}"/>
    <cellStyle name="Normal 33 3 6 2 4" xfId="29615" xr:uid="{00000000-0005-0000-0000-000023AD0000}"/>
    <cellStyle name="Normal 33 3 6 3" xfId="5834" xr:uid="{00000000-0005-0000-0000-000024AD0000}"/>
    <cellStyle name="Normal 33 3 6 3 2" xfId="18464" xr:uid="{00000000-0005-0000-0000-000025AD0000}"/>
    <cellStyle name="Normal 33 3 6 3 2 2" xfId="53680" xr:uid="{00000000-0005-0000-0000-000026AD0000}"/>
    <cellStyle name="Normal 33 3 6 3 3" xfId="41083" xr:uid="{00000000-0005-0000-0000-000027AD0000}"/>
    <cellStyle name="Normal 33 3 6 3 4" xfId="31069" xr:uid="{00000000-0005-0000-0000-000028AD0000}"/>
    <cellStyle name="Normal 33 3 6 4" xfId="7293" xr:uid="{00000000-0005-0000-0000-000029AD0000}"/>
    <cellStyle name="Normal 33 3 6 4 2" xfId="19918" xr:uid="{00000000-0005-0000-0000-00002AAD0000}"/>
    <cellStyle name="Normal 33 3 6 4 2 2" xfId="55134" xr:uid="{00000000-0005-0000-0000-00002BAD0000}"/>
    <cellStyle name="Normal 33 3 6 4 3" xfId="42537" xr:uid="{00000000-0005-0000-0000-00002CAD0000}"/>
    <cellStyle name="Normal 33 3 6 4 4" xfId="32523" xr:uid="{00000000-0005-0000-0000-00002DAD0000}"/>
    <cellStyle name="Normal 33 3 6 5" xfId="9074" xr:uid="{00000000-0005-0000-0000-00002EAD0000}"/>
    <cellStyle name="Normal 33 3 6 5 2" xfId="21694" xr:uid="{00000000-0005-0000-0000-00002FAD0000}"/>
    <cellStyle name="Normal 33 3 6 5 2 2" xfId="56910" xr:uid="{00000000-0005-0000-0000-000030AD0000}"/>
    <cellStyle name="Normal 33 3 6 5 3" xfId="44313" xr:uid="{00000000-0005-0000-0000-000031AD0000}"/>
    <cellStyle name="Normal 33 3 6 5 4" xfId="34299" xr:uid="{00000000-0005-0000-0000-000032AD0000}"/>
    <cellStyle name="Normal 33 3 6 6" xfId="10867" xr:uid="{00000000-0005-0000-0000-000033AD0000}"/>
    <cellStyle name="Normal 33 3 6 6 2" xfId="23470" xr:uid="{00000000-0005-0000-0000-000034AD0000}"/>
    <cellStyle name="Normal 33 3 6 6 2 2" xfId="58686" xr:uid="{00000000-0005-0000-0000-000035AD0000}"/>
    <cellStyle name="Normal 33 3 6 6 3" xfId="46089" xr:uid="{00000000-0005-0000-0000-000036AD0000}"/>
    <cellStyle name="Normal 33 3 6 6 4" xfId="36075" xr:uid="{00000000-0005-0000-0000-000037AD0000}"/>
    <cellStyle name="Normal 33 3 6 7" xfId="15234" xr:uid="{00000000-0005-0000-0000-000038AD0000}"/>
    <cellStyle name="Normal 33 3 6 7 2" xfId="50450" xr:uid="{00000000-0005-0000-0000-000039AD0000}"/>
    <cellStyle name="Normal 33 3 6 7 3" xfId="27839" xr:uid="{00000000-0005-0000-0000-00003AAD0000}"/>
    <cellStyle name="Normal 33 3 6 8" xfId="13456" xr:uid="{00000000-0005-0000-0000-00003BAD0000}"/>
    <cellStyle name="Normal 33 3 6 8 2" xfId="48674" xr:uid="{00000000-0005-0000-0000-00003CAD0000}"/>
    <cellStyle name="Normal 33 3 6 9" xfId="37853" xr:uid="{00000000-0005-0000-0000-00003DAD0000}"/>
    <cellStyle name="Normal 33 3 7" xfId="3701" xr:uid="{00000000-0005-0000-0000-00003EAD0000}"/>
    <cellStyle name="Normal 33 3 7 2" xfId="8425" xr:uid="{00000000-0005-0000-0000-00003FAD0000}"/>
    <cellStyle name="Normal 33 3 7 2 2" xfId="21050" xr:uid="{00000000-0005-0000-0000-000040AD0000}"/>
    <cellStyle name="Normal 33 3 7 2 2 2" xfId="56266" xr:uid="{00000000-0005-0000-0000-000041AD0000}"/>
    <cellStyle name="Normal 33 3 7 2 3" xfId="43669" xr:uid="{00000000-0005-0000-0000-000042AD0000}"/>
    <cellStyle name="Normal 33 3 7 2 4" xfId="33655" xr:uid="{00000000-0005-0000-0000-000043AD0000}"/>
    <cellStyle name="Normal 33 3 7 3" xfId="10206" xr:uid="{00000000-0005-0000-0000-000044AD0000}"/>
    <cellStyle name="Normal 33 3 7 3 2" xfId="22826" xr:uid="{00000000-0005-0000-0000-000045AD0000}"/>
    <cellStyle name="Normal 33 3 7 3 2 2" xfId="58042" xr:uid="{00000000-0005-0000-0000-000046AD0000}"/>
    <cellStyle name="Normal 33 3 7 3 3" xfId="45445" xr:uid="{00000000-0005-0000-0000-000047AD0000}"/>
    <cellStyle name="Normal 33 3 7 3 4" xfId="35431" xr:uid="{00000000-0005-0000-0000-000048AD0000}"/>
    <cellStyle name="Normal 33 3 7 4" xfId="12001" xr:uid="{00000000-0005-0000-0000-000049AD0000}"/>
    <cellStyle name="Normal 33 3 7 4 2" xfId="24602" xr:uid="{00000000-0005-0000-0000-00004AAD0000}"/>
    <cellStyle name="Normal 33 3 7 4 2 2" xfId="59818" xr:uid="{00000000-0005-0000-0000-00004BAD0000}"/>
    <cellStyle name="Normal 33 3 7 4 3" xfId="47221" xr:uid="{00000000-0005-0000-0000-00004CAD0000}"/>
    <cellStyle name="Normal 33 3 7 4 4" xfId="37207" xr:uid="{00000000-0005-0000-0000-00004DAD0000}"/>
    <cellStyle name="Normal 33 3 7 5" xfId="16366" xr:uid="{00000000-0005-0000-0000-00004EAD0000}"/>
    <cellStyle name="Normal 33 3 7 5 2" xfId="51582" xr:uid="{00000000-0005-0000-0000-00004FAD0000}"/>
    <cellStyle name="Normal 33 3 7 5 3" xfId="28971" xr:uid="{00000000-0005-0000-0000-000050AD0000}"/>
    <cellStyle name="Normal 33 3 7 6" xfId="14588" xr:uid="{00000000-0005-0000-0000-000051AD0000}"/>
    <cellStyle name="Normal 33 3 7 6 2" xfId="49806" xr:uid="{00000000-0005-0000-0000-000052AD0000}"/>
    <cellStyle name="Normal 33 3 7 7" xfId="38985" xr:uid="{00000000-0005-0000-0000-000053AD0000}"/>
    <cellStyle name="Normal 33 3 7 8" xfId="27195" xr:uid="{00000000-0005-0000-0000-000054AD0000}"/>
    <cellStyle name="Normal 33 3 8" xfId="4037" xr:uid="{00000000-0005-0000-0000-000055AD0000}"/>
    <cellStyle name="Normal 33 3 8 2" xfId="16688" xr:uid="{00000000-0005-0000-0000-000056AD0000}"/>
    <cellStyle name="Normal 33 3 8 2 2" xfId="51904" xr:uid="{00000000-0005-0000-0000-000057AD0000}"/>
    <cellStyle name="Normal 33 3 8 2 3" xfId="29293" xr:uid="{00000000-0005-0000-0000-000058AD0000}"/>
    <cellStyle name="Normal 33 3 8 3" xfId="13134" xr:uid="{00000000-0005-0000-0000-000059AD0000}"/>
    <cellStyle name="Normal 33 3 8 3 2" xfId="48352" xr:uid="{00000000-0005-0000-0000-00005AAD0000}"/>
    <cellStyle name="Normal 33 3 8 4" xfId="39307" xr:uid="{00000000-0005-0000-0000-00005BAD0000}"/>
    <cellStyle name="Normal 33 3 8 5" xfId="25741" xr:uid="{00000000-0005-0000-0000-00005CAD0000}"/>
    <cellStyle name="Normal 33 3 9" xfId="5512" xr:uid="{00000000-0005-0000-0000-00005DAD0000}"/>
    <cellStyle name="Normal 33 3 9 2" xfId="18142" xr:uid="{00000000-0005-0000-0000-00005EAD0000}"/>
    <cellStyle name="Normal 33 3 9 2 2" xfId="53358" xr:uid="{00000000-0005-0000-0000-00005FAD0000}"/>
    <cellStyle name="Normal 33 3 9 3" xfId="40761" xr:uid="{00000000-0005-0000-0000-000060AD0000}"/>
    <cellStyle name="Normal 33 3 9 4" xfId="30747" xr:uid="{00000000-0005-0000-0000-000061AD0000}"/>
    <cellStyle name="Normal 33 4" xfId="1344" xr:uid="{00000000-0005-0000-0000-000062AD0000}"/>
    <cellStyle name="Normal 33 4 10" xfId="10689" xr:uid="{00000000-0005-0000-0000-000063AD0000}"/>
    <cellStyle name="Normal 33 4 10 2" xfId="23300" xr:uid="{00000000-0005-0000-0000-000064AD0000}"/>
    <cellStyle name="Normal 33 4 10 2 2" xfId="58516" xr:uid="{00000000-0005-0000-0000-000065AD0000}"/>
    <cellStyle name="Normal 33 4 10 3" xfId="45919" xr:uid="{00000000-0005-0000-0000-000066AD0000}"/>
    <cellStyle name="Normal 33 4 10 4" xfId="35905" xr:uid="{00000000-0005-0000-0000-000067AD0000}"/>
    <cellStyle name="Normal 33 4 11" xfId="14992" xr:uid="{00000000-0005-0000-0000-000068AD0000}"/>
    <cellStyle name="Normal 33 4 11 2" xfId="50208" xr:uid="{00000000-0005-0000-0000-000069AD0000}"/>
    <cellStyle name="Normal 33 4 11 3" xfId="27597" xr:uid="{00000000-0005-0000-0000-00006AAD0000}"/>
    <cellStyle name="Normal 33 4 12" xfId="12405" xr:uid="{00000000-0005-0000-0000-00006BAD0000}"/>
    <cellStyle name="Normal 33 4 12 2" xfId="47623" xr:uid="{00000000-0005-0000-0000-00006CAD0000}"/>
    <cellStyle name="Normal 33 4 13" xfId="37611" xr:uid="{00000000-0005-0000-0000-00006DAD0000}"/>
    <cellStyle name="Normal 33 4 14" xfId="25012" xr:uid="{00000000-0005-0000-0000-00006EAD0000}"/>
    <cellStyle name="Normal 33 4 15" xfId="60225" xr:uid="{00000000-0005-0000-0000-00006FAD0000}"/>
    <cellStyle name="Normal 33 4 2" xfId="3128" xr:uid="{00000000-0005-0000-0000-000070AD0000}"/>
    <cellStyle name="Normal 33 4 2 10" xfId="25496" xr:uid="{00000000-0005-0000-0000-000071AD0000}"/>
    <cellStyle name="Normal 33 4 2 11" xfId="61031" xr:uid="{00000000-0005-0000-0000-000072AD0000}"/>
    <cellStyle name="Normal 33 4 2 2" xfId="4928" xr:uid="{00000000-0005-0000-0000-000073AD0000}"/>
    <cellStyle name="Normal 33 4 2 2 2" xfId="17574" xr:uid="{00000000-0005-0000-0000-000074AD0000}"/>
    <cellStyle name="Normal 33 4 2 2 2 2" xfId="52790" xr:uid="{00000000-0005-0000-0000-000075AD0000}"/>
    <cellStyle name="Normal 33 4 2 2 2 3" xfId="30179" xr:uid="{00000000-0005-0000-0000-000076AD0000}"/>
    <cellStyle name="Normal 33 4 2 2 3" xfId="14020" xr:uid="{00000000-0005-0000-0000-000077AD0000}"/>
    <cellStyle name="Normal 33 4 2 2 3 2" xfId="49238" xr:uid="{00000000-0005-0000-0000-000078AD0000}"/>
    <cellStyle name="Normal 33 4 2 2 4" xfId="40193" xr:uid="{00000000-0005-0000-0000-000079AD0000}"/>
    <cellStyle name="Normal 33 4 2 2 5" xfId="26627" xr:uid="{00000000-0005-0000-0000-00007AAD0000}"/>
    <cellStyle name="Normal 33 4 2 3" xfId="6398" xr:uid="{00000000-0005-0000-0000-00007BAD0000}"/>
    <cellStyle name="Normal 33 4 2 3 2" xfId="19028" xr:uid="{00000000-0005-0000-0000-00007CAD0000}"/>
    <cellStyle name="Normal 33 4 2 3 2 2" xfId="54244" xr:uid="{00000000-0005-0000-0000-00007DAD0000}"/>
    <cellStyle name="Normal 33 4 2 3 3" xfId="41647" xr:uid="{00000000-0005-0000-0000-00007EAD0000}"/>
    <cellStyle name="Normal 33 4 2 3 4" xfId="31633" xr:uid="{00000000-0005-0000-0000-00007FAD0000}"/>
    <cellStyle name="Normal 33 4 2 4" xfId="7857" xr:uid="{00000000-0005-0000-0000-000080AD0000}"/>
    <cellStyle name="Normal 33 4 2 4 2" xfId="20482" xr:uid="{00000000-0005-0000-0000-000081AD0000}"/>
    <cellStyle name="Normal 33 4 2 4 2 2" xfId="55698" xr:uid="{00000000-0005-0000-0000-000082AD0000}"/>
    <cellStyle name="Normal 33 4 2 4 3" xfId="43101" xr:uid="{00000000-0005-0000-0000-000083AD0000}"/>
    <cellStyle name="Normal 33 4 2 4 4" xfId="33087" xr:uid="{00000000-0005-0000-0000-000084AD0000}"/>
    <cellStyle name="Normal 33 4 2 5" xfId="9638" xr:uid="{00000000-0005-0000-0000-000085AD0000}"/>
    <cellStyle name="Normal 33 4 2 5 2" xfId="22258" xr:uid="{00000000-0005-0000-0000-000086AD0000}"/>
    <cellStyle name="Normal 33 4 2 5 2 2" xfId="57474" xr:uid="{00000000-0005-0000-0000-000087AD0000}"/>
    <cellStyle name="Normal 33 4 2 5 3" xfId="44877" xr:uid="{00000000-0005-0000-0000-000088AD0000}"/>
    <cellStyle name="Normal 33 4 2 5 4" xfId="34863" xr:uid="{00000000-0005-0000-0000-000089AD0000}"/>
    <cellStyle name="Normal 33 4 2 6" xfId="11431" xr:uid="{00000000-0005-0000-0000-00008AAD0000}"/>
    <cellStyle name="Normal 33 4 2 6 2" xfId="24034" xr:uid="{00000000-0005-0000-0000-00008BAD0000}"/>
    <cellStyle name="Normal 33 4 2 6 2 2" xfId="59250" xr:uid="{00000000-0005-0000-0000-00008CAD0000}"/>
    <cellStyle name="Normal 33 4 2 6 3" xfId="46653" xr:uid="{00000000-0005-0000-0000-00008DAD0000}"/>
    <cellStyle name="Normal 33 4 2 6 4" xfId="36639" xr:uid="{00000000-0005-0000-0000-00008EAD0000}"/>
    <cellStyle name="Normal 33 4 2 7" xfId="15798" xr:uid="{00000000-0005-0000-0000-00008FAD0000}"/>
    <cellStyle name="Normal 33 4 2 7 2" xfId="51014" xr:uid="{00000000-0005-0000-0000-000090AD0000}"/>
    <cellStyle name="Normal 33 4 2 7 3" xfId="28403" xr:uid="{00000000-0005-0000-0000-000091AD0000}"/>
    <cellStyle name="Normal 33 4 2 8" xfId="12889" xr:uid="{00000000-0005-0000-0000-000092AD0000}"/>
    <cellStyle name="Normal 33 4 2 8 2" xfId="48107" xr:uid="{00000000-0005-0000-0000-000093AD0000}"/>
    <cellStyle name="Normal 33 4 2 9" xfId="38417" xr:uid="{00000000-0005-0000-0000-000094AD0000}"/>
    <cellStyle name="Normal 33 4 3" xfId="3457" xr:uid="{00000000-0005-0000-0000-000095AD0000}"/>
    <cellStyle name="Normal 33 4 3 10" xfId="26952" xr:uid="{00000000-0005-0000-0000-000096AD0000}"/>
    <cellStyle name="Normal 33 4 3 11" xfId="61356" xr:uid="{00000000-0005-0000-0000-000097AD0000}"/>
    <cellStyle name="Normal 33 4 3 2" xfId="5253" xr:uid="{00000000-0005-0000-0000-000098AD0000}"/>
    <cellStyle name="Normal 33 4 3 2 2" xfId="17899" xr:uid="{00000000-0005-0000-0000-000099AD0000}"/>
    <cellStyle name="Normal 33 4 3 2 2 2" xfId="53115" xr:uid="{00000000-0005-0000-0000-00009AAD0000}"/>
    <cellStyle name="Normal 33 4 3 2 3" xfId="40518" xr:uid="{00000000-0005-0000-0000-00009BAD0000}"/>
    <cellStyle name="Normal 33 4 3 2 4" xfId="30504" xr:uid="{00000000-0005-0000-0000-00009CAD0000}"/>
    <cellStyle name="Normal 33 4 3 3" xfId="6723" xr:uid="{00000000-0005-0000-0000-00009DAD0000}"/>
    <cellStyle name="Normal 33 4 3 3 2" xfId="19353" xr:uid="{00000000-0005-0000-0000-00009EAD0000}"/>
    <cellStyle name="Normal 33 4 3 3 2 2" xfId="54569" xr:uid="{00000000-0005-0000-0000-00009FAD0000}"/>
    <cellStyle name="Normal 33 4 3 3 3" xfId="41972" xr:uid="{00000000-0005-0000-0000-0000A0AD0000}"/>
    <cellStyle name="Normal 33 4 3 3 4" xfId="31958" xr:uid="{00000000-0005-0000-0000-0000A1AD0000}"/>
    <cellStyle name="Normal 33 4 3 4" xfId="8182" xr:uid="{00000000-0005-0000-0000-0000A2AD0000}"/>
    <cellStyle name="Normal 33 4 3 4 2" xfId="20807" xr:uid="{00000000-0005-0000-0000-0000A3AD0000}"/>
    <cellStyle name="Normal 33 4 3 4 2 2" xfId="56023" xr:uid="{00000000-0005-0000-0000-0000A4AD0000}"/>
    <cellStyle name="Normal 33 4 3 4 3" xfId="43426" xr:uid="{00000000-0005-0000-0000-0000A5AD0000}"/>
    <cellStyle name="Normal 33 4 3 4 4" xfId="33412" xr:uid="{00000000-0005-0000-0000-0000A6AD0000}"/>
    <cellStyle name="Normal 33 4 3 5" xfId="9963" xr:uid="{00000000-0005-0000-0000-0000A7AD0000}"/>
    <cellStyle name="Normal 33 4 3 5 2" xfId="22583" xr:uid="{00000000-0005-0000-0000-0000A8AD0000}"/>
    <cellStyle name="Normal 33 4 3 5 2 2" xfId="57799" xr:uid="{00000000-0005-0000-0000-0000A9AD0000}"/>
    <cellStyle name="Normal 33 4 3 5 3" xfId="45202" xr:uid="{00000000-0005-0000-0000-0000AAAD0000}"/>
    <cellStyle name="Normal 33 4 3 5 4" xfId="35188" xr:uid="{00000000-0005-0000-0000-0000ABAD0000}"/>
    <cellStyle name="Normal 33 4 3 6" xfId="11756" xr:uid="{00000000-0005-0000-0000-0000ACAD0000}"/>
    <cellStyle name="Normal 33 4 3 6 2" xfId="24359" xr:uid="{00000000-0005-0000-0000-0000ADAD0000}"/>
    <cellStyle name="Normal 33 4 3 6 2 2" xfId="59575" xr:uid="{00000000-0005-0000-0000-0000AEAD0000}"/>
    <cellStyle name="Normal 33 4 3 6 3" xfId="46978" xr:uid="{00000000-0005-0000-0000-0000AFAD0000}"/>
    <cellStyle name="Normal 33 4 3 6 4" xfId="36964" xr:uid="{00000000-0005-0000-0000-0000B0AD0000}"/>
    <cellStyle name="Normal 33 4 3 7" xfId="16123" xr:uid="{00000000-0005-0000-0000-0000B1AD0000}"/>
    <cellStyle name="Normal 33 4 3 7 2" xfId="51339" xr:uid="{00000000-0005-0000-0000-0000B2AD0000}"/>
    <cellStyle name="Normal 33 4 3 7 3" xfId="28728" xr:uid="{00000000-0005-0000-0000-0000B3AD0000}"/>
    <cellStyle name="Normal 33 4 3 8" xfId="14345" xr:uid="{00000000-0005-0000-0000-0000B4AD0000}"/>
    <cellStyle name="Normal 33 4 3 8 2" xfId="49563" xr:uid="{00000000-0005-0000-0000-0000B5AD0000}"/>
    <cellStyle name="Normal 33 4 3 9" xfId="38742" xr:uid="{00000000-0005-0000-0000-0000B6AD0000}"/>
    <cellStyle name="Normal 33 4 4" xfId="2619" xr:uid="{00000000-0005-0000-0000-0000B7AD0000}"/>
    <cellStyle name="Normal 33 4 4 10" xfId="26143" xr:uid="{00000000-0005-0000-0000-0000B8AD0000}"/>
    <cellStyle name="Normal 33 4 4 11" xfId="60547" xr:uid="{00000000-0005-0000-0000-0000B9AD0000}"/>
    <cellStyle name="Normal 33 4 4 2" xfId="4444" xr:uid="{00000000-0005-0000-0000-0000BAAD0000}"/>
    <cellStyle name="Normal 33 4 4 2 2" xfId="17090" xr:uid="{00000000-0005-0000-0000-0000BBAD0000}"/>
    <cellStyle name="Normal 33 4 4 2 2 2" xfId="52306" xr:uid="{00000000-0005-0000-0000-0000BCAD0000}"/>
    <cellStyle name="Normal 33 4 4 2 3" xfId="39709" xr:uid="{00000000-0005-0000-0000-0000BDAD0000}"/>
    <cellStyle name="Normal 33 4 4 2 4" xfId="29695" xr:uid="{00000000-0005-0000-0000-0000BEAD0000}"/>
    <cellStyle name="Normal 33 4 4 3" xfId="5914" xr:uid="{00000000-0005-0000-0000-0000BFAD0000}"/>
    <cellStyle name="Normal 33 4 4 3 2" xfId="18544" xr:uid="{00000000-0005-0000-0000-0000C0AD0000}"/>
    <cellStyle name="Normal 33 4 4 3 2 2" xfId="53760" xr:uid="{00000000-0005-0000-0000-0000C1AD0000}"/>
    <cellStyle name="Normal 33 4 4 3 3" xfId="41163" xr:uid="{00000000-0005-0000-0000-0000C2AD0000}"/>
    <cellStyle name="Normal 33 4 4 3 4" xfId="31149" xr:uid="{00000000-0005-0000-0000-0000C3AD0000}"/>
    <cellStyle name="Normal 33 4 4 4" xfId="7373" xr:uid="{00000000-0005-0000-0000-0000C4AD0000}"/>
    <cellStyle name="Normal 33 4 4 4 2" xfId="19998" xr:uid="{00000000-0005-0000-0000-0000C5AD0000}"/>
    <cellStyle name="Normal 33 4 4 4 2 2" xfId="55214" xr:uid="{00000000-0005-0000-0000-0000C6AD0000}"/>
    <cellStyle name="Normal 33 4 4 4 3" xfId="42617" xr:uid="{00000000-0005-0000-0000-0000C7AD0000}"/>
    <cellStyle name="Normal 33 4 4 4 4" xfId="32603" xr:uid="{00000000-0005-0000-0000-0000C8AD0000}"/>
    <cellStyle name="Normal 33 4 4 5" xfId="9154" xr:uid="{00000000-0005-0000-0000-0000C9AD0000}"/>
    <cellStyle name="Normal 33 4 4 5 2" xfId="21774" xr:uid="{00000000-0005-0000-0000-0000CAAD0000}"/>
    <cellStyle name="Normal 33 4 4 5 2 2" xfId="56990" xr:uid="{00000000-0005-0000-0000-0000CBAD0000}"/>
    <cellStyle name="Normal 33 4 4 5 3" xfId="44393" xr:uid="{00000000-0005-0000-0000-0000CCAD0000}"/>
    <cellStyle name="Normal 33 4 4 5 4" xfId="34379" xr:uid="{00000000-0005-0000-0000-0000CDAD0000}"/>
    <cellStyle name="Normal 33 4 4 6" xfId="10947" xr:uid="{00000000-0005-0000-0000-0000CEAD0000}"/>
    <cellStyle name="Normal 33 4 4 6 2" xfId="23550" xr:uid="{00000000-0005-0000-0000-0000CFAD0000}"/>
    <cellStyle name="Normal 33 4 4 6 2 2" xfId="58766" xr:uid="{00000000-0005-0000-0000-0000D0AD0000}"/>
    <cellStyle name="Normal 33 4 4 6 3" xfId="46169" xr:uid="{00000000-0005-0000-0000-0000D1AD0000}"/>
    <cellStyle name="Normal 33 4 4 6 4" xfId="36155" xr:uid="{00000000-0005-0000-0000-0000D2AD0000}"/>
    <cellStyle name="Normal 33 4 4 7" xfId="15314" xr:uid="{00000000-0005-0000-0000-0000D3AD0000}"/>
    <cellStyle name="Normal 33 4 4 7 2" xfId="50530" xr:uid="{00000000-0005-0000-0000-0000D4AD0000}"/>
    <cellStyle name="Normal 33 4 4 7 3" xfId="27919" xr:uid="{00000000-0005-0000-0000-0000D5AD0000}"/>
    <cellStyle name="Normal 33 4 4 8" xfId="13536" xr:uid="{00000000-0005-0000-0000-0000D6AD0000}"/>
    <cellStyle name="Normal 33 4 4 8 2" xfId="48754" xr:uid="{00000000-0005-0000-0000-0000D7AD0000}"/>
    <cellStyle name="Normal 33 4 4 9" xfId="37933" xr:uid="{00000000-0005-0000-0000-0000D8AD0000}"/>
    <cellStyle name="Normal 33 4 5" xfId="3782" xr:uid="{00000000-0005-0000-0000-0000D9AD0000}"/>
    <cellStyle name="Normal 33 4 5 2" xfId="8505" xr:uid="{00000000-0005-0000-0000-0000DAAD0000}"/>
    <cellStyle name="Normal 33 4 5 2 2" xfId="21130" xr:uid="{00000000-0005-0000-0000-0000DBAD0000}"/>
    <cellStyle name="Normal 33 4 5 2 2 2" xfId="56346" xr:uid="{00000000-0005-0000-0000-0000DCAD0000}"/>
    <cellStyle name="Normal 33 4 5 2 3" xfId="43749" xr:uid="{00000000-0005-0000-0000-0000DDAD0000}"/>
    <cellStyle name="Normal 33 4 5 2 4" xfId="33735" xr:uid="{00000000-0005-0000-0000-0000DEAD0000}"/>
    <cellStyle name="Normal 33 4 5 3" xfId="10286" xr:uid="{00000000-0005-0000-0000-0000DFAD0000}"/>
    <cellStyle name="Normal 33 4 5 3 2" xfId="22906" xr:uid="{00000000-0005-0000-0000-0000E0AD0000}"/>
    <cellStyle name="Normal 33 4 5 3 2 2" xfId="58122" xr:uid="{00000000-0005-0000-0000-0000E1AD0000}"/>
    <cellStyle name="Normal 33 4 5 3 3" xfId="45525" xr:uid="{00000000-0005-0000-0000-0000E2AD0000}"/>
    <cellStyle name="Normal 33 4 5 3 4" xfId="35511" xr:uid="{00000000-0005-0000-0000-0000E3AD0000}"/>
    <cellStyle name="Normal 33 4 5 4" xfId="12081" xr:uid="{00000000-0005-0000-0000-0000E4AD0000}"/>
    <cellStyle name="Normal 33 4 5 4 2" xfId="24682" xr:uid="{00000000-0005-0000-0000-0000E5AD0000}"/>
    <cellStyle name="Normal 33 4 5 4 2 2" xfId="59898" xr:uid="{00000000-0005-0000-0000-0000E6AD0000}"/>
    <cellStyle name="Normal 33 4 5 4 3" xfId="47301" xr:uid="{00000000-0005-0000-0000-0000E7AD0000}"/>
    <cellStyle name="Normal 33 4 5 4 4" xfId="37287" xr:uid="{00000000-0005-0000-0000-0000E8AD0000}"/>
    <cellStyle name="Normal 33 4 5 5" xfId="16446" xr:uid="{00000000-0005-0000-0000-0000E9AD0000}"/>
    <cellStyle name="Normal 33 4 5 5 2" xfId="51662" xr:uid="{00000000-0005-0000-0000-0000EAAD0000}"/>
    <cellStyle name="Normal 33 4 5 5 3" xfId="29051" xr:uid="{00000000-0005-0000-0000-0000EBAD0000}"/>
    <cellStyle name="Normal 33 4 5 6" xfId="14668" xr:uid="{00000000-0005-0000-0000-0000ECAD0000}"/>
    <cellStyle name="Normal 33 4 5 6 2" xfId="49886" xr:uid="{00000000-0005-0000-0000-0000EDAD0000}"/>
    <cellStyle name="Normal 33 4 5 7" xfId="39065" xr:uid="{00000000-0005-0000-0000-0000EEAD0000}"/>
    <cellStyle name="Normal 33 4 5 8" xfId="27275" xr:uid="{00000000-0005-0000-0000-0000EFAD0000}"/>
    <cellStyle name="Normal 33 4 6" xfId="4122" xr:uid="{00000000-0005-0000-0000-0000F0AD0000}"/>
    <cellStyle name="Normal 33 4 6 2" xfId="16768" xr:uid="{00000000-0005-0000-0000-0000F1AD0000}"/>
    <cellStyle name="Normal 33 4 6 2 2" xfId="51984" xr:uid="{00000000-0005-0000-0000-0000F2AD0000}"/>
    <cellStyle name="Normal 33 4 6 2 3" xfId="29373" xr:uid="{00000000-0005-0000-0000-0000F3AD0000}"/>
    <cellStyle name="Normal 33 4 6 3" xfId="13214" xr:uid="{00000000-0005-0000-0000-0000F4AD0000}"/>
    <cellStyle name="Normal 33 4 6 3 2" xfId="48432" xr:uid="{00000000-0005-0000-0000-0000F5AD0000}"/>
    <cellStyle name="Normal 33 4 6 4" xfId="39387" xr:uid="{00000000-0005-0000-0000-0000F6AD0000}"/>
    <cellStyle name="Normal 33 4 6 5" xfId="25821" xr:uid="{00000000-0005-0000-0000-0000F7AD0000}"/>
    <cellStyle name="Normal 33 4 7" xfId="5592" xr:uid="{00000000-0005-0000-0000-0000F8AD0000}"/>
    <cellStyle name="Normal 33 4 7 2" xfId="18222" xr:uid="{00000000-0005-0000-0000-0000F9AD0000}"/>
    <cellStyle name="Normal 33 4 7 2 2" xfId="53438" xr:uid="{00000000-0005-0000-0000-0000FAAD0000}"/>
    <cellStyle name="Normal 33 4 7 3" xfId="40841" xr:uid="{00000000-0005-0000-0000-0000FBAD0000}"/>
    <cellStyle name="Normal 33 4 7 4" xfId="30827" xr:uid="{00000000-0005-0000-0000-0000FCAD0000}"/>
    <cellStyle name="Normal 33 4 8" xfId="7051" xr:uid="{00000000-0005-0000-0000-0000FDAD0000}"/>
    <cellStyle name="Normal 33 4 8 2" xfId="19676" xr:uid="{00000000-0005-0000-0000-0000FEAD0000}"/>
    <cellStyle name="Normal 33 4 8 2 2" xfId="54892" xr:uid="{00000000-0005-0000-0000-0000FFAD0000}"/>
    <cellStyle name="Normal 33 4 8 3" xfId="42295" xr:uid="{00000000-0005-0000-0000-000000AE0000}"/>
    <cellStyle name="Normal 33 4 8 4" xfId="32281" xr:uid="{00000000-0005-0000-0000-000001AE0000}"/>
    <cellStyle name="Normal 33 4 9" xfId="8832" xr:uid="{00000000-0005-0000-0000-000002AE0000}"/>
    <cellStyle name="Normal 33 4 9 2" xfId="21452" xr:uid="{00000000-0005-0000-0000-000003AE0000}"/>
    <cellStyle name="Normal 33 4 9 2 2" xfId="56668" xr:uid="{00000000-0005-0000-0000-000004AE0000}"/>
    <cellStyle name="Normal 33 4 9 3" xfId="44071" xr:uid="{00000000-0005-0000-0000-000005AE0000}"/>
    <cellStyle name="Normal 33 4 9 4" xfId="34057" xr:uid="{00000000-0005-0000-0000-000006AE0000}"/>
    <cellStyle name="Normal 33 5" xfId="2953" xr:uid="{00000000-0005-0000-0000-000007AE0000}"/>
    <cellStyle name="Normal 33 5 10" xfId="25334" xr:uid="{00000000-0005-0000-0000-000008AE0000}"/>
    <cellStyle name="Normal 33 5 11" xfId="60869" xr:uid="{00000000-0005-0000-0000-000009AE0000}"/>
    <cellStyle name="Normal 33 5 2" xfId="4766" xr:uid="{00000000-0005-0000-0000-00000AAE0000}"/>
    <cellStyle name="Normal 33 5 2 2" xfId="17412" xr:uid="{00000000-0005-0000-0000-00000BAE0000}"/>
    <cellStyle name="Normal 33 5 2 2 2" xfId="52628" xr:uid="{00000000-0005-0000-0000-00000CAE0000}"/>
    <cellStyle name="Normal 33 5 2 2 3" xfId="30017" xr:uid="{00000000-0005-0000-0000-00000DAE0000}"/>
    <cellStyle name="Normal 33 5 2 3" xfId="13858" xr:uid="{00000000-0005-0000-0000-00000EAE0000}"/>
    <cellStyle name="Normal 33 5 2 3 2" xfId="49076" xr:uid="{00000000-0005-0000-0000-00000FAE0000}"/>
    <cellStyle name="Normal 33 5 2 4" xfId="40031" xr:uid="{00000000-0005-0000-0000-000010AE0000}"/>
    <cellStyle name="Normal 33 5 2 5" xfId="26465" xr:uid="{00000000-0005-0000-0000-000011AE0000}"/>
    <cellStyle name="Normal 33 5 3" xfId="6236" xr:uid="{00000000-0005-0000-0000-000012AE0000}"/>
    <cellStyle name="Normal 33 5 3 2" xfId="18866" xr:uid="{00000000-0005-0000-0000-000013AE0000}"/>
    <cellStyle name="Normal 33 5 3 2 2" xfId="54082" xr:uid="{00000000-0005-0000-0000-000014AE0000}"/>
    <cellStyle name="Normal 33 5 3 3" xfId="41485" xr:uid="{00000000-0005-0000-0000-000015AE0000}"/>
    <cellStyle name="Normal 33 5 3 4" xfId="31471" xr:uid="{00000000-0005-0000-0000-000016AE0000}"/>
    <cellStyle name="Normal 33 5 4" xfId="7695" xr:uid="{00000000-0005-0000-0000-000017AE0000}"/>
    <cellStyle name="Normal 33 5 4 2" xfId="20320" xr:uid="{00000000-0005-0000-0000-000018AE0000}"/>
    <cellStyle name="Normal 33 5 4 2 2" xfId="55536" xr:uid="{00000000-0005-0000-0000-000019AE0000}"/>
    <cellStyle name="Normal 33 5 4 3" xfId="42939" xr:uid="{00000000-0005-0000-0000-00001AAE0000}"/>
    <cellStyle name="Normal 33 5 4 4" xfId="32925" xr:uid="{00000000-0005-0000-0000-00001BAE0000}"/>
    <cellStyle name="Normal 33 5 5" xfId="9476" xr:uid="{00000000-0005-0000-0000-00001CAE0000}"/>
    <cellStyle name="Normal 33 5 5 2" xfId="22096" xr:uid="{00000000-0005-0000-0000-00001DAE0000}"/>
    <cellStyle name="Normal 33 5 5 2 2" xfId="57312" xr:uid="{00000000-0005-0000-0000-00001EAE0000}"/>
    <cellStyle name="Normal 33 5 5 3" xfId="44715" xr:uid="{00000000-0005-0000-0000-00001FAE0000}"/>
    <cellStyle name="Normal 33 5 5 4" xfId="34701" xr:uid="{00000000-0005-0000-0000-000020AE0000}"/>
    <cellStyle name="Normal 33 5 6" xfId="11269" xr:uid="{00000000-0005-0000-0000-000021AE0000}"/>
    <cellStyle name="Normal 33 5 6 2" xfId="23872" xr:uid="{00000000-0005-0000-0000-000022AE0000}"/>
    <cellStyle name="Normal 33 5 6 2 2" xfId="59088" xr:uid="{00000000-0005-0000-0000-000023AE0000}"/>
    <cellStyle name="Normal 33 5 6 3" xfId="46491" xr:uid="{00000000-0005-0000-0000-000024AE0000}"/>
    <cellStyle name="Normal 33 5 6 4" xfId="36477" xr:uid="{00000000-0005-0000-0000-000025AE0000}"/>
    <cellStyle name="Normal 33 5 7" xfId="15636" xr:uid="{00000000-0005-0000-0000-000026AE0000}"/>
    <cellStyle name="Normal 33 5 7 2" xfId="50852" xr:uid="{00000000-0005-0000-0000-000027AE0000}"/>
    <cellStyle name="Normal 33 5 7 3" xfId="28241" xr:uid="{00000000-0005-0000-0000-000028AE0000}"/>
    <cellStyle name="Normal 33 5 8" xfId="12727" xr:uid="{00000000-0005-0000-0000-000029AE0000}"/>
    <cellStyle name="Normal 33 5 8 2" xfId="47945" xr:uid="{00000000-0005-0000-0000-00002AAE0000}"/>
    <cellStyle name="Normal 33 5 9" xfId="38255" xr:uid="{00000000-0005-0000-0000-00002BAE0000}"/>
    <cellStyle name="Normal 33 6" xfId="2791" xr:uid="{00000000-0005-0000-0000-00002CAE0000}"/>
    <cellStyle name="Normal 33 6 10" xfId="25182" xr:uid="{00000000-0005-0000-0000-00002DAE0000}"/>
    <cellStyle name="Normal 33 6 11" xfId="60717" xr:uid="{00000000-0005-0000-0000-00002EAE0000}"/>
    <cellStyle name="Normal 33 6 2" xfId="4614" xr:uid="{00000000-0005-0000-0000-00002FAE0000}"/>
    <cellStyle name="Normal 33 6 2 2" xfId="17260" xr:uid="{00000000-0005-0000-0000-000030AE0000}"/>
    <cellStyle name="Normal 33 6 2 2 2" xfId="52476" xr:uid="{00000000-0005-0000-0000-000031AE0000}"/>
    <cellStyle name="Normal 33 6 2 2 3" xfId="29865" xr:uid="{00000000-0005-0000-0000-000032AE0000}"/>
    <cellStyle name="Normal 33 6 2 3" xfId="13706" xr:uid="{00000000-0005-0000-0000-000033AE0000}"/>
    <cellStyle name="Normal 33 6 2 3 2" xfId="48924" xr:uid="{00000000-0005-0000-0000-000034AE0000}"/>
    <cellStyle name="Normal 33 6 2 4" xfId="39879" xr:uid="{00000000-0005-0000-0000-000035AE0000}"/>
    <cellStyle name="Normal 33 6 2 5" xfId="26313" xr:uid="{00000000-0005-0000-0000-000036AE0000}"/>
    <cellStyle name="Normal 33 6 3" xfId="6084" xr:uid="{00000000-0005-0000-0000-000037AE0000}"/>
    <cellStyle name="Normal 33 6 3 2" xfId="18714" xr:uid="{00000000-0005-0000-0000-000038AE0000}"/>
    <cellStyle name="Normal 33 6 3 2 2" xfId="53930" xr:uid="{00000000-0005-0000-0000-000039AE0000}"/>
    <cellStyle name="Normal 33 6 3 3" xfId="41333" xr:uid="{00000000-0005-0000-0000-00003AAE0000}"/>
    <cellStyle name="Normal 33 6 3 4" xfId="31319" xr:uid="{00000000-0005-0000-0000-00003BAE0000}"/>
    <cellStyle name="Normal 33 6 4" xfId="7543" xr:uid="{00000000-0005-0000-0000-00003CAE0000}"/>
    <cellStyle name="Normal 33 6 4 2" xfId="20168" xr:uid="{00000000-0005-0000-0000-00003DAE0000}"/>
    <cellStyle name="Normal 33 6 4 2 2" xfId="55384" xr:uid="{00000000-0005-0000-0000-00003EAE0000}"/>
    <cellStyle name="Normal 33 6 4 3" xfId="42787" xr:uid="{00000000-0005-0000-0000-00003FAE0000}"/>
    <cellStyle name="Normal 33 6 4 4" xfId="32773" xr:uid="{00000000-0005-0000-0000-000040AE0000}"/>
    <cellStyle name="Normal 33 6 5" xfId="9324" xr:uid="{00000000-0005-0000-0000-000041AE0000}"/>
    <cellStyle name="Normal 33 6 5 2" xfId="21944" xr:uid="{00000000-0005-0000-0000-000042AE0000}"/>
    <cellStyle name="Normal 33 6 5 2 2" xfId="57160" xr:uid="{00000000-0005-0000-0000-000043AE0000}"/>
    <cellStyle name="Normal 33 6 5 3" xfId="44563" xr:uid="{00000000-0005-0000-0000-000044AE0000}"/>
    <cellStyle name="Normal 33 6 5 4" xfId="34549" xr:uid="{00000000-0005-0000-0000-000045AE0000}"/>
    <cellStyle name="Normal 33 6 6" xfId="11117" xr:uid="{00000000-0005-0000-0000-000046AE0000}"/>
    <cellStyle name="Normal 33 6 6 2" xfId="23720" xr:uid="{00000000-0005-0000-0000-000047AE0000}"/>
    <cellStyle name="Normal 33 6 6 2 2" xfId="58936" xr:uid="{00000000-0005-0000-0000-000048AE0000}"/>
    <cellStyle name="Normal 33 6 6 3" xfId="46339" xr:uid="{00000000-0005-0000-0000-000049AE0000}"/>
    <cellStyle name="Normal 33 6 6 4" xfId="36325" xr:uid="{00000000-0005-0000-0000-00004AAE0000}"/>
    <cellStyle name="Normal 33 6 7" xfId="15484" xr:uid="{00000000-0005-0000-0000-00004BAE0000}"/>
    <cellStyle name="Normal 33 6 7 2" xfId="50700" xr:uid="{00000000-0005-0000-0000-00004CAE0000}"/>
    <cellStyle name="Normal 33 6 7 3" xfId="28089" xr:uid="{00000000-0005-0000-0000-00004DAE0000}"/>
    <cellStyle name="Normal 33 6 8" xfId="12575" xr:uid="{00000000-0005-0000-0000-00004EAE0000}"/>
    <cellStyle name="Normal 33 6 8 2" xfId="47793" xr:uid="{00000000-0005-0000-0000-00004FAE0000}"/>
    <cellStyle name="Normal 33 6 9" xfId="38103" xr:uid="{00000000-0005-0000-0000-000050AE0000}"/>
    <cellStyle name="Normal 33 7" xfId="3305" xr:uid="{00000000-0005-0000-0000-000051AE0000}"/>
    <cellStyle name="Normal 33 7 10" xfId="26800" xr:uid="{00000000-0005-0000-0000-000052AE0000}"/>
    <cellStyle name="Normal 33 7 11" xfId="61204" xr:uid="{00000000-0005-0000-0000-000053AE0000}"/>
    <cellStyle name="Normal 33 7 2" xfId="5101" xr:uid="{00000000-0005-0000-0000-000054AE0000}"/>
    <cellStyle name="Normal 33 7 2 2" xfId="17747" xr:uid="{00000000-0005-0000-0000-000055AE0000}"/>
    <cellStyle name="Normal 33 7 2 2 2" xfId="52963" xr:uid="{00000000-0005-0000-0000-000056AE0000}"/>
    <cellStyle name="Normal 33 7 2 3" xfId="40366" xr:uid="{00000000-0005-0000-0000-000057AE0000}"/>
    <cellStyle name="Normal 33 7 2 4" xfId="30352" xr:uid="{00000000-0005-0000-0000-000058AE0000}"/>
    <cellStyle name="Normal 33 7 3" xfId="6571" xr:uid="{00000000-0005-0000-0000-000059AE0000}"/>
    <cellStyle name="Normal 33 7 3 2" xfId="19201" xr:uid="{00000000-0005-0000-0000-00005AAE0000}"/>
    <cellStyle name="Normal 33 7 3 2 2" xfId="54417" xr:uid="{00000000-0005-0000-0000-00005BAE0000}"/>
    <cellStyle name="Normal 33 7 3 3" xfId="41820" xr:uid="{00000000-0005-0000-0000-00005CAE0000}"/>
    <cellStyle name="Normal 33 7 3 4" xfId="31806" xr:uid="{00000000-0005-0000-0000-00005DAE0000}"/>
    <cellStyle name="Normal 33 7 4" xfId="8030" xr:uid="{00000000-0005-0000-0000-00005EAE0000}"/>
    <cellStyle name="Normal 33 7 4 2" xfId="20655" xr:uid="{00000000-0005-0000-0000-00005FAE0000}"/>
    <cellStyle name="Normal 33 7 4 2 2" xfId="55871" xr:uid="{00000000-0005-0000-0000-000060AE0000}"/>
    <cellStyle name="Normal 33 7 4 3" xfId="43274" xr:uid="{00000000-0005-0000-0000-000061AE0000}"/>
    <cellStyle name="Normal 33 7 4 4" xfId="33260" xr:uid="{00000000-0005-0000-0000-000062AE0000}"/>
    <cellStyle name="Normal 33 7 5" xfId="9811" xr:uid="{00000000-0005-0000-0000-000063AE0000}"/>
    <cellStyle name="Normal 33 7 5 2" xfId="22431" xr:uid="{00000000-0005-0000-0000-000064AE0000}"/>
    <cellStyle name="Normal 33 7 5 2 2" xfId="57647" xr:uid="{00000000-0005-0000-0000-000065AE0000}"/>
    <cellStyle name="Normal 33 7 5 3" xfId="45050" xr:uid="{00000000-0005-0000-0000-000066AE0000}"/>
    <cellStyle name="Normal 33 7 5 4" xfId="35036" xr:uid="{00000000-0005-0000-0000-000067AE0000}"/>
    <cellStyle name="Normal 33 7 6" xfId="11604" xr:uid="{00000000-0005-0000-0000-000068AE0000}"/>
    <cellStyle name="Normal 33 7 6 2" xfId="24207" xr:uid="{00000000-0005-0000-0000-000069AE0000}"/>
    <cellStyle name="Normal 33 7 6 2 2" xfId="59423" xr:uid="{00000000-0005-0000-0000-00006AAE0000}"/>
    <cellStyle name="Normal 33 7 6 3" xfId="46826" xr:uid="{00000000-0005-0000-0000-00006BAE0000}"/>
    <cellStyle name="Normal 33 7 6 4" xfId="36812" xr:uid="{00000000-0005-0000-0000-00006CAE0000}"/>
    <cellStyle name="Normal 33 7 7" xfId="15971" xr:uid="{00000000-0005-0000-0000-00006DAE0000}"/>
    <cellStyle name="Normal 33 7 7 2" xfId="51187" xr:uid="{00000000-0005-0000-0000-00006EAE0000}"/>
    <cellStyle name="Normal 33 7 7 3" xfId="28576" xr:uid="{00000000-0005-0000-0000-00006FAE0000}"/>
    <cellStyle name="Normal 33 7 8" xfId="14193" xr:uid="{00000000-0005-0000-0000-000070AE0000}"/>
    <cellStyle name="Normal 33 7 8 2" xfId="49411" xr:uid="{00000000-0005-0000-0000-000071AE0000}"/>
    <cellStyle name="Normal 33 7 9" xfId="38590" xr:uid="{00000000-0005-0000-0000-000072AE0000}"/>
    <cellStyle name="Normal 33 8" xfId="2461" xr:uid="{00000000-0005-0000-0000-000073AE0000}"/>
    <cellStyle name="Normal 33 8 10" xfId="25991" xr:uid="{00000000-0005-0000-0000-000074AE0000}"/>
    <cellStyle name="Normal 33 8 11" xfId="60395" xr:uid="{00000000-0005-0000-0000-000075AE0000}"/>
    <cellStyle name="Normal 33 8 2" xfId="4292" xr:uid="{00000000-0005-0000-0000-000076AE0000}"/>
    <cellStyle name="Normal 33 8 2 2" xfId="16938" xr:uid="{00000000-0005-0000-0000-000077AE0000}"/>
    <cellStyle name="Normal 33 8 2 2 2" xfId="52154" xr:uid="{00000000-0005-0000-0000-000078AE0000}"/>
    <cellStyle name="Normal 33 8 2 3" xfId="39557" xr:uid="{00000000-0005-0000-0000-000079AE0000}"/>
    <cellStyle name="Normal 33 8 2 4" xfId="29543" xr:uid="{00000000-0005-0000-0000-00007AAE0000}"/>
    <cellStyle name="Normal 33 8 3" xfId="5762" xr:uid="{00000000-0005-0000-0000-00007BAE0000}"/>
    <cellStyle name="Normal 33 8 3 2" xfId="18392" xr:uid="{00000000-0005-0000-0000-00007CAE0000}"/>
    <cellStyle name="Normal 33 8 3 2 2" xfId="53608" xr:uid="{00000000-0005-0000-0000-00007DAE0000}"/>
    <cellStyle name="Normal 33 8 3 3" xfId="41011" xr:uid="{00000000-0005-0000-0000-00007EAE0000}"/>
    <cellStyle name="Normal 33 8 3 4" xfId="30997" xr:uid="{00000000-0005-0000-0000-00007FAE0000}"/>
    <cellStyle name="Normal 33 8 4" xfId="7221" xr:uid="{00000000-0005-0000-0000-000080AE0000}"/>
    <cellStyle name="Normal 33 8 4 2" xfId="19846" xr:uid="{00000000-0005-0000-0000-000081AE0000}"/>
    <cellStyle name="Normal 33 8 4 2 2" xfId="55062" xr:uid="{00000000-0005-0000-0000-000082AE0000}"/>
    <cellStyle name="Normal 33 8 4 3" xfId="42465" xr:uid="{00000000-0005-0000-0000-000083AE0000}"/>
    <cellStyle name="Normal 33 8 4 4" xfId="32451" xr:uid="{00000000-0005-0000-0000-000084AE0000}"/>
    <cellStyle name="Normal 33 8 5" xfId="9002" xr:uid="{00000000-0005-0000-0000-000085AE0000}"/>
    <cellStyle name="Normal 33 8 5 2" xfId="21622" xr:uid="{00000000-0005-0000-0000-000086AE0000}"/>
    <cellStyle name="Normal 33 8 5 2 2" xfId="56838" xr:uid="{00000000-0005-0000-0000-000087AE0000}"/>
    <cellStyle name="Normal 33 8 5 3" xfId="44241" xr:uid="{00000000-0005-0000-0000-000088AE0000}"/>
    <cellStyle name="Normal 33 8 5 4" xfId="34227" xr:uid="{00000000-0005-0000-0000-000089AE0000}"/>
    <cellStyle name="Normal 33 8 6" xfId="10795" xr:uid="{00000000-0005-0000-0000-00008AAE0000}"/>
    <cellStyle name="Normal 33 8 6 2" xfId="23398" xr:uid="{00000000-0005-0000-0000-00008BAE0000}"/>
    <cellStyle name="Normal 33 8 6 2 2" xfId="58614" xr:uid="{00000000-0005-0000-0000-00008CAE0000}"/>
    <cellStyle name="Normal 33 8 6 3" xfId="46017" xr:uid="{00000000-0005-0000-0000-00008DAE0000}"/>
    <cellStyle name="Normal 33 8 6 4" xfId="36003" xr:uid="{00000000-0005-0000-0000-00008EAE0000}"/>
    <cellStyle name="Normal 33 8 7" xfId="15162" xr:uid="{00000000-0005-0000-0000-00008FAE0000}"/>
    <cellStyle name="Normal 33 8 7 2" xfId="50378" xr:uid="{00000000-0005-0000-0000-000090AE0000}"/>
    <cellStyle name="Normal 33 8 7 3" xfId="27767" xr:uid="{00000000-0005-0000-0000-000091AE0000}"/>
    <cellStyle name="Normal 33 8 8" xfId="13384" xr:uid="{00000000-0005-0000-0000-000092AE0000}"/>
    <cellStyle name="Normal 33 8 8 2" xfId="48602" xr:uid="{00000000-0005-0000-0000-000093AE0000}"/>
    <cellStyle name="Normal 33 8 9" xfId="37781" xr:uid="{00000000-0005-0000-0000-000094AE0000}"/>
    <cellStyle name="Normal 33 9" xfId="3629" xr:uid="{00000000-0005-0000-0000-000095AE0000}"/>
    <cellStyle name="Normal 33 9 2" xfId="8353" xr:uid="{00000000-0005-0000-0000-000096AE0000}"/>
    <cellStyle name="Normal 33 9 2 2" xfId="20978" xr:uid="{00000000-0005-0000-0000-000097AE0000}"/>
    <cellStyle name="Normal 33 9 2 2 2" xfId="56194" xr:uid="{00000000-0005-0000-0000-000098AE0000}"/>
    <cellStyle name="Normal 33 9 2 3" xfId="43597" xr:uid="{00000000-0005-0000-0000-000099AE0000}"/>
    <cellStyle name="Normal 33 9 2 4" xfId="33583" xr:uid="{00000000-0005-0000-0000-00009AAE0000}"/>
    <cellStyle name="Normal 33 9 3" xfId="10134" xr:uid="{00000000-0005-0000-0000-00009BAE0000}"/>
    <cellStyle name="Normal 33 9 3 2" xfId="22754" xr:uid="{00000000-0005-0000-0000-00009CAE0000}"/>
    <cellStyle name="Normal 33 9 3 2 2" xfId="57970" xr:uid="{00000000-0005-0000-0000-00009DAE0000}"/>
    <cellStyle name="Normal 33 9 3 3" xfId="45373" xr:uid="{00000000-0005-0000-0000-00009EAE0000}"/>
    <cellStyle name="Normal 33 9 3 4" xfId="35359" xr:uid="{00000000-0005-0000-0000-00009FAE0000}"/>
    <cellStyle name="Normal 33 9 4" xfId="11929" xr:uid="{00000000-0005-0000-0000-0000A0AE0000}"/>
    <cellStyle name="Normal 33 9 4 2" xfId="24530" xr:uid="{00000000-0005-0000-0000-0000A1AE0000}"/>
    <cellStyle name="Normal 33 9 4 2 2" xfId="59746" xr:uid="{00000000-0005-0000-0000-0000A2AE0000}"/>
    <cellStyle name="Normal 33 9 4 3" xfId="47149" xr:uid="{00000000-0005-0000-0000-0000A3AE0000}"/>
    <cellStyle name="Normal 33 9 4 4" xfId="37135" xr:uid="{00000000-0005-0000-0000-0000A4AE0000}"/>
    <cellStyle name="Normal 33 9 5" xfId="16294" xr:uid="{00000000-0005-0000-0000-0000A5AE0000}"/>
    <cellStyle name="Normal 33 9 5 2" xfId="51510" xr:uid="{00000000-0005-0000-0000-0000A6AE0000}"/>
    <cellStyle name="Normal 33 9 5 3" xfId="28899" xr:uid="{00000000-0005-0000-0000-0000A7AE0000}"/>
    <cellStyle name="Normal 33 9 6" xfId="14516" xr:uid="{00000000-0005-0000-0000-0000A8AE0000}"/>
    <cellStyle name="Normal 33 9 6 2" xfId="49734" xr:uid="{00000000-0005-0000-0000-0000A9AE0000}"/>
    <cellStyle name="Normal 33 9 7" xfId="38913" xr:uid="{00000000-0005-0000-0000-0000AAAE0000}"/>
    <cellStyle name="Normal 33 9 8" xfId="27123" xr:uid="{00000000-0005-0000-0000-0000ABAE0000}"/>
    <cellStyle name="Normal 33_District Target Attainment" xfId="1345" xr:uid="{00000000-0005-0000-0000-0000ACAE0000}"/>
    <cellStyle name="Normal 34" xfId="1346" xr:uid="{00000000-0005-0000-0000-0000ADAE0000}"/>
    <cellStyle name="Normal 34 10" xfId="3955" xr:uid="{00000000-0005-0000-0000-0000AEAE0000}"/>
    <cellStyle name="Normal 34 10 2" xfId="16617" xr:uid="{00000000-0005-0000-0000-0000AFAE0000}"/>
    <cellStyle name="Normal 34 10 2 2" xfId="51833" xr:uid="{00000000-0005-0000-0000-0000B0AE0000}"/>
    <cellStyle name="Normal 34 10 2 3" xfId="29222" xr:uid="{00000000-0005-0000-0000-0000B1AE0000}"/>
    <cellStyle name="Normal 34 10 3" xfId="13063" xr:uid="{00000000-0005-0000-0000-0000B2AE0000}"/>
    <cellStyle name="Normal 34 10 3 2" xfId="48281" xr:uid="{00000000-0005-0000-0000-0000B3AE0000}"/>
    <cellStyle name="Normal 34 10 4" xfId="39236" xr:uid="{00000000-0005-0000-0000-0000B4AE0000}"/>
    <cellStyle name="Normal 34 10 5" xfId="25670" xr:uid="{00000000-0005-0000-0000-0000B5AE0000}"/>
    <cellStyle name="Normal 34 11" xfId="5441" xr:uid="{00000000-0005-0000-0000-0000B6AE0000}"/>
    <cellStyle name="Normal 34 11 2" xfId="18071" xr:uid="{00000000-0005-0000-0000-0000B7AE0000}"/>
    <cellStyle name="Normal 34 11 2 2" xfId="53287" xr:uid="{00000000-0005-0000-0000-0000B8AE0000}"/>
    <cellStyle name="Normal 34 11 3" xfId="40690" xr:uid="{00000000-0005-0000-0000-0000B9AE0000}"/>
    <cellStyle name="Normal 34 11 4" xfId="30676" xr:uid="{00000000-0005-0000-0000-0000BAAE0000}"/>
    <cellStyle name="Normal 34 12" xfId="6897" xr:uid="{00000000-0005-0000-0000-0000BBAE0000}"/>
    <cellStyle name="Normal 34 12 2" xfId="19525" xr:uid="{00000000-0005-0000-0000-0000BCAE0000}"/>
    <cellStyle name="Normal 34 12 2 2" xfId="54741" xr:uid="{00000000-0005-0000-0000-0000BDAE0000}"/>
    <cellStyle name="Normal 34 12 3" xfId="42144" xr:uid="{00000000-0005-0000-0000-0000BEAE0000}"/>
    <cellStyle name="Normal 34 12 4" xfId="32130" xr:uid="{00000000-0005-0000-0000-0000BFAE0000}"/>
    <cellStyle name="Normal 34 13" xfId="8679" xr:uid="{00000000-0005-0000-0000-0000C0AE0000}"/>
    <cellStyle name="Normal 34 13 2" xfId="21301" xr:uid="{00000000-0005-0000-0000-0000C1AE0000}"/>
    <cellStyle name="Normal 34 13 2 2" xfId="56517" xr:uid="{00000000-0005-0000-0000-0000C2AE0000}"/>
    <cellStyle name="Normal 34 13 3" xfId="43920" xr:uid="{00000000-0005-0000-0000-0000C3AE0000}"/>
    <cellStyle name="Normal 34 13 4" xfId="33906" xr:uid="{00000000-0005-0000-0000-0000C4AE0000}"/>
    <cellStyle name="Normal 34 14" xfId="10690" xr:uid="{00000000-0005-0000-0000-0000C5AE0000}"/>
    <cellStyle name="Normal 34 14 2" xfId="23301" xr:uid="{00000000-0005-0000-0000-0000C6AE0000}"/>
    <cellStyle name="Normal 34 14 2 2" xfId="58517" xr:uid="{00000000-0005-0000-0000-0000C7AE0000}"/>
    <cellStyle name="Normal 34 14 3" xfId="45920" xr:uid="{00000000-0005-0000-0000-0000C8AE0000}"/>
    <cellStyle name="Normal 34 14 4" xfId="35906" xr:uid="{00000000-0005-0000-0000-0000C9AE0000}"/>
    <cellStyle name="Normal 34 15" xfId="14840" xr:uid="{00000000-0005-0000-0000-0000CAAE0000}"/>
    <cellStyle name="Normal 34 15 2" xfId="50057" xr:uid="{00000000-0005-0000-0000-0000CBAE0000}"/>
    <cellStyle name="Normal 34 15 3" xfId="27446" xr:uid="{00000000-0005-0000-0000-0000CCAE0000}"/>
    <cellStyle name="Normal 34 16" xfId="12254" xr:uid="{00000000-0005-0000-0000-0000CDAE0000}"/>
    <cellStyle name="Normal 34 16 2" xfId="47472" xr:uid="{00000000-0005-0000-0000-0000CEAE0000}"/>
    <cellStyle name="Normal 34 17" xfId="37459" xr:uid="{00000000-0005-0000-0000-0000CFAE0000}"/>
    <cellStyle name="Normal 34 18" xfId="24861" xr:uid="{00000000-0005-0000-0000-0000D0AE0000}"/>
    <cellStyle name="Normal 34 19" xfId="60074" xr:uid="{00000000-0005-0000-0000-0000D1AE0000}"/>
    <cellStyle name="Normal 34 2" xfId="1347" xr:uid="{00000000-0005-0000-0000-0000D2AE0000}"/>
    <cellStyle name="Normal 34 2 10" xfId="5486" xr:uid="{00000000-0005-0000-0000-0000D3AE0000}"/>
    <cellStyle name="Normal 34 2 10 2" xfId="18116" xr:uid="{00000000-0005-0000-0000-0000D4AE0000}"/>
    <cellStyle name="Normal 34 2 10 2 2" xfId="53332" xr:uid="{00000000-0005-0000-0000-0000D5AE0000}"/>
    <cellStyle name="Normal 34 2 10 3" xfId="40735" xr:uid="{00000000-0005-0000-0000-0000D6AE0000}"/>
    <cellStyle name="Normal 34 2 10 4" xfId="30721" xr:uid="{00000000-0005-0000-0000-0000D7AE0000}"/>
    <cellStyle name="Normal 34 2 11" xfId="6942" xr:uid="{00000000-0005-0000-0000-0000D8AE0000}"/>
    <cellStyle name="Normal 34 2 11 2" xfId="19570" xr:uid="{00000000-0005-0000-0000-0000D9AE0000}"/>
    <cellStyle name="Normal 34 2 11 2 2" xfId="54786" xr:uid="{00000000-0005-0000-0000-0000DAAE0000}"/>
    <cellStyle name="Normal 34 2 11 3" xfId="42189" xr:uid="{00000000-0005-0000-0000-0000DBAE0000}"/>
    <cellStyle name="Normal 34 2 11 4" xfId="32175" xr:uid="{00000000-0005-0000-0000-0000DCAE0000}"/>
    <cellStyle name="Normal 34 2 12" xfId="8724" xr:uid="{00000000-0005-0000-0000-0000DDAE0000}"/>
    <cellStyle name="Normal 34 2 12 2" xfId="21346" xr:uid="{00000000-0005-0000-0000-0000DEAE0000}"/>
    <cellStyle name="Normal 34 2 12 2 2" xfId="56562" xr:uid="{00000000-0005-0000-0000-0000DFAE0000}"/>
    <cellStyle name="Normal 34 2 12 3" xfId="43965" xr:uid="{00000000-0005-0000-0000-0000E0AE0000}"/>
    <cellStyle name="Normal 34 2 12 4" xfId="33951" xr:uid="{00000000-0005-0000-0000-0000E1AE0000}"/>
    <cellStyle name="Normal 34 2 13" xfId="10691" xr:uid="{00000000-0005-0000-0000-0000E2AE0000}"/>
    <cellStyle name="Normal 34 2 13 2" xfId="23302" xr:uid="{00000000-0005-0000-0000-0000E3AE0000}"/>
    <cellStyle name="Normal 34 2 13 2 2" xfId="58518" xr:uid="{00000000-0005-0000-0000-0000E4AE0000}"/>
    <cellStyle name="Normal 34 2 13 3" xfId="45921" xr:uid="{00000000-0005-0000-0000-0000E5AE0000}"/>
    <cellStyle name="Normal 34 2 13 4" xfId="35907" xr:uid="{00000000-0005-0000-0000-0000E6AE0000}"/>
    <cellStyle name="Normal 34 2 14" xfId="14885" xr:uid="{00000000-0005-0000-0000-0000E7AE0000}"/>
    <cellStyle name="Normal 34 2 14 2" xfId="50102" xr:uid="{00000000-0005-0000-0000-0000E8AE0000}"/>
    <cellStyle name="Normal 34 2 14 3" xfId="27491" xr:uid="{00000000-0005-0000-0000-0000E9AE0000}"/>
    <cellStyle name="Normal 34 2 15" xfId="12299" xr:uid="{00000000-0005-0000-0000-0000EAAE0000}"/>
    <cellStyle name="Normal 34 2 15 2" xfId="47517" xr:uid="{00000000-0005-0000-0000-0000EBAE0000}"/>
    <cellStyle name="Normal 34 2 16" xfId="37504" xr:uid="{00000000-0005-0000-0000-0000ECAE0000}"/>
    <cellStyle name="Normal 34 2 17" xfId="24906" xr:uid="{00000000-0005-0000-0000-0000EDAE0000}"/>
    <cellStyle name="Normal 34 2 18" xfId="60119" xr:uid="{00000000-0005-0000-0000-0000EEAE0000}"/>
    <cellStyle name="Normal 34 2 2" xfId="1348" xr:uid="{00000000-0005-0000-0000-0000EFAE0000}"/>
    <cellStyle name="Normal 34 2 2 10" xfId="7016" xr:uid="{00000000-0005-0000-0000-0000F0AE0000}"/>
    <cellStyle name="Normal 34 2 2 10 2" xfId="19642" xr:uid="{00000000-0005-0000-0000-0000F1AE0000}"/>
    <cellStyle name="Normal 34 2 2 10 2 2" xfId="54858" xr:uid="{00000000-0005-0000-0000-0000F2AE0000}"/>
    <cellStyle name="Normal 34 2 2 10 3" xfId="42261" xr:uid="{00000000-0005-0000-0000-0000F3AE0000}"/>
    <cellStyle name="Normal 34 2 2 10 4" xfId="32247" xr:uid="{00000000-0005-0000-0000-0000F4AE0000}"/>
    <cellStyle name="Normal 34 2 2 11" xfId="8797" xr:uid="{00000000-0005-0000-0000-0000F5AE0000}"/>
    <cellStyle name="Normal 34 2 2 11 2" xfId="21418" xr:uid="{00000000-0005-0000-0000-0000F6AE0000}"/>
    <cellStyle name="Normal 34 2 2 11 2 2" xfId="56634" xr:uid="{00000000-0005-0000-0000-0000F7AE0000}"/>
    <cellStyle name="Normal 34 2 2 11 3" xfId="44037" xr:uid="{00000000-0005-0000-0000-0000F8AE0000}"/>
    <cellStyle name="Normal 34 2 2 11 4" xfId="34023" xr:uid="{00000000-0005-0000-0000-0000F9AE0000}"/>
    <cellStyle name="Normal 34 2 2 12" xfId="10692" xr:uid="{00000000-0005-0000-0000-0000FAAE0000}"/>
    <cellStyle name="Normal 34 2 2 12 2" xfId="23303" xr:uid="{00000000-0005-0000-0000-0000FBAE0000}"/>
    <cellStyle name="Normal 34 2 2 12 2 2" xfId="58519" xr:uid="{00000000-0005-0000-0000-0000FCAE0000}"/>
    <cellStyle name="Normal 34 2 2 12 3" xfId="45922" xr:uid="{00000000-0005-0000-0000-0000FDAE0000}"/>
    <cellStyle name="Normal 34 2 2 12 4" xfId="35908" xr:uid="{00000000-0005-0000-0000-0000FEAE0000}"/>
    <cellStyle name="Normal 34 2 2 13" xfId="14957" xr:uid="{00000000-0005-0000-0000-0000FFAE0000}"/>
    <cellStyle name="Normal 34 2 2 13 2" xfId="50174" xr:uid="{00000000-0005-0000-0000-000000AF0000}"/>
    <cellStyle name="Normal 34 2 2 13 3" xfId="27563" xr:uid="{00000000-0005-0000-0000-000001AF0000}"/>
    <cellStyle name="Normal 34 2 2 14" xfId="12371" xr:uid="{00000000-0005-0000-0000-000002AF0000}"/>
    <cellStyle name="Normal 34 2 2 14 2" xfId="47589" xr:uid="{00000000-0005-0000-0000-000003AF0000}"/>
    <cellStyle name="Normal 34 2 2 15" xfId="37576" xr:uid="{00000000-0005-0000-0000-000004AF0000}"/>
    <cellStyle name="Normal 34 2 2 16" xfId="24978" xr:uid="{00000000-0005-0000-0000-000005AF0000}"/>
    <cellStyle name="Normal 34 2 2 17" xfId="60191" xr:uid="{00000000-0005-0000-0000-000006AF0000}"/>
    <cellStyle name="Normal 34 2 2 2" xfId="1349" xr:uid="{00000000-0005-0000-0000-000007AF0000}"/>
    <cellStyle name="Normal 34 2 2 2 10" xfId="10693" xr:uid="{00000000-0005-0000-0000-000008AF0000}"/>
    <cellStyle name="Normal 34 2 2 2 10 2" xfId="23304" xr:uid="{00000000-0005-0000-0000-000009AF0000}"/>
    <cellStyle name="Normal 34 2 2 2 10 2 2" xfId="58520" xr:uid="{00000000-0005-0000-0000-00000AAF0000}"/>
    <cellStyle name="Normal 34 2 2 2 10 3" xfId="45923" xr:uid="{00000000-0005-0000-0000-00000BAF0000}"/>
    <cellStyle name="Normal 34 2 2 2 10 4" xfId="35909" xr:uid="{00000000-0005-0000-0000-00000CAF0000}"/>
    <cellStyle name="Normal 34 2 2 2 11" xfId="15112" xr:uid="{00000000-0005-0000-0000-00000DAF0000}"/>
    <cellStyle name="Normal 34 2 2 2 11 2" xfId="50328" xr:uid="{00000000-0005-0000-0000-00000EAF0000}"/>
    <cellStyle name="Normal 34 2 2 2 11 3" xfId="27717" xr:uid="{00000000-0005-0000-0000-00000FAF0000}"/>
    <cellStyle name="Normal 34 2 2 2 12" xfId="12525" xr:uid="{00000000-0005-0000-0000-000010AF0000}"/>
    <cellStyle name="Normal 34 2 2 2 12 2" xfId="47743" xr:uid="{00000000-0005-0000-0000-000011AF0000}"/>
    <cellStyle name="Normal 34 2 2 2 13" xfId="37731" xr:uid="{00000000-0005-0000-0000-000012AF0000}"/>
    <cellStyle name="Normal 34 2 2 2 14" xfId="25132" xr:uid="{00000000-0005-0000-0000-000013AF0000}"/>
    <cellStyle name="Normal 34 2 2 2 15" xfId="60345" xr:uid="{00000000-0005-0000-0000-000014AF0000}"/>
    <cellStyle name="Normal 34 2 2 2 2" xfId="3248" xr:uid="{00000000-0005-0000-0000-000015AF0000}"/>
    <cellStyle name="Normal 34 2 2 2 2 10" xfId="25616" xr:uid="{00000000-0005-0000-0000-000016AF0000}"/>
    <cellStyle name="Normal 34 2 2 2 2 11" xfId="61151" xr:uid="{00000000-0005-0000-0000-000017AF0000}"/>
    <cellStyle name="Normal 34 2 2 2 2 2" xfId="5048" xr:uid="{00000000-0005-0000-0000-000018AF0000}"/>
    <cellStyle name="Normal 34 2 2 2 2 2 2" xfId="17694" xr:uid="{00000000-0005-0000-0000-000019AF0000}"/>
    <cellStyle name="Normal 34 2 2 2 2 2 2 2" xfId="52910" xr:uid="{00000000-0005-0000-0000-00001AAF0000}"/>
    <cellStyle name="Normal 34 2 2 2 2 2 2 3" xfId="30299" xr:uid="{00000000-0005-0000-0000-00001BAF0000}"/>
    <cellStyle name="Normal 34 2 2 2 2 2 3" xfId="14140" xr:uid="{00000000-0005-0000-0000-00001CAF0000}"/>
    <cellStyle name="Normal 34 2 2 2 2 2 3 2" xfId="49358" xr:uid="{00000000-0005-0000-0000-00001DAF0000}"/>
    <cellStyle name="Normal 34 2 2 2 2 2 4" xfId="40313" xr:uid="{00000000-0005-0000-0000-00001EAF0000}"/>
    <cellStyle name="Normal 34 2 2 2 2 2 5" xfId="26747" xr:uid="{00000000-0005-0000-0000-00001FAF0000}"/>
    <cellStyle name="Normal 34 2 2 2 2 3" xfId="6518" xr:uid="{00000000-0005-0000-0000-000020AF0000}"/>
    <cellStyle name="Normal 34 2 2 2 2 3 2" xfId="19148" xr:uid="{00000000-0005-0000-0000-000021AF0000}"/>
    <cellStyle name="Normal 34 2 2 2 2 3 2 2" xfId="54364" xr:uid="{00000000-0005-0000-0000-000022AF0000}"/>
    <cellStyle name="Normal 34 2 2 2 2 3 3" xfId="41767" xr:uid="{00000000-0005-0000-0000-000023AF0000}"/>
    <cellStyle name="Normal 34 2 2 2 2 3 4" xfId="31753" xr:uid="{00000000-0005-0000-0000-000024AF0000}"/>
    <cellStyle name="Normal 34 2 2 2 2 4" xfId="7977" xr:uid="{00000000-0005-0000-0000-000025AF0000}"/>
    <cellStyle name="Normal 34 2 2 2 2 4 2" xfId="20602" xr:uid="{00000000-0005-0000-0000-000026AF0000}"/>
    <cellStyle name="Normal 34 2 2 2 2 4 2 2" xfId="55818" xr:uid="{00000000-0005-0000-0000-000027AF0000}"/>
    <cellStyle name="Normal 34 2 2 2 2 4 3" xfId="43221" xr:uid="{00000000-0005-0000-0000-000028AF0000}"/>
    <cellStyle name="Normal 34 2 2 2 2 4 4" xfId="33207" xr:uid="{00000000-0005-0000-0000-000029AF0000}"/>
    <cellStyle name="Normal 34 2 2 2 2 5" xfId="9758" xr:uid="{00000000-0005-0000-0000-00002AAF0000}"/>
    <cellStyle name="Normal 34 2 2 2 2 5 2" xfId="22378" xr:uid="{00000000-0005-0000-0000-00002BAF0000}"/>
    <cellStyle name="Normal 34 2 2 2 2 5 2 2" xfId="57594" xr:uid="{00000000-0005-0000-0000-00002CAF0000}"/>
    <cellStyle name="Normal 34 2 2 2 2 5 3" xfId="44997" xr:uid="{00000000-0005-0000-0000-00002DAF0000}"/>
    <cellStyle name="Normal 34 2 2 2 2 5 4" xfId="34983" xr:uid="{00000000-0005-0000-0000-00002EAF0000}"/>
    <cellStyle name="Normal 34 2 2 2 2 6" xfId="11551" xr:uid="{00000000-0005-0000-0000-00002FAF0000}"/>
    <cellStyle name="Normal 34 2 2 2 2 6 2" xfId="24154" xr:uid="{00000000-0005-0000-0000-000030AF0000}"/>
    <cellStyle name="Normal 34 2 2 2 2 6 2 2" xfId="59370" xr:uid="{00000000-0005-0000-0000-000031AF0000}"/>
    <cellStyle name="Normal 34 2 2 2 2 6 3" xfId="46773" xr:uid="{00000000-0005-0000-0000-000032AF0000}"/>
    <cellStyle name="Normal 34 2 2 2 2 6 4" xfId="36759" xr:uid="{00000000-0005-0000-0000-000033AF0000}"/>
    <cellStyle name="Normal 34 2 2 2 2 7" xfId="15918" xr:uid="{00000000-0005-0000-0000-000034AF0000}"/>
    <cellStyle name="Normal 34 2 2 2 2 7 2" xfId="51134" xr:uid="{00000000-0005-0000-0000-000035AF0000}"/>
    <cellStyle name="Normal 34 2 2 2 2 7 3" xfId="28523" xr:uid="{00000000-0005-0000-0000-000036AF0000}"/>
    <cellStyle name="Normal 34 2 2 2 2 8" xfId="13009" xr:uid="{00000000-0005-0000-0000-000037AF0000}"/>
    <cellStyle name="Normal 34 2 2 2 2 8 2" xfId="48227" xr:uid="{00000000-0005-0000-0000-000038AF0000}"/>
    <cellStyle name="Normal 34 2 2 2 2 9" xfId="38537" xr:uid="{00000000-0005-0000-0000-000039AF0000}"/>
    <cellStyle name="Normal 34 2 2 2 3" xfId="3577" xr:uid="{00000000-0005-0000-0000-00003AAF0000}"/>
    <cellStyle name="Normal 34 2 2 2 3 10" xfId="27072" xr:uid="{00000000-0005-0000-0000-00003BAF0000}"/>
    <cellStyle name="Normal 34 2 2 2 3 11" xfId="61476" xr:uid="{00000000-0005-0000-0000-00003CAF0000}"/>
    <cellStyle name="Normal 34 2 2 2 3 2" xfId="5373" xr:uid="{00000000-0005-0000-0000-00003DAF0000}"/>
    <cellStyle name="Normal 34 2 2 2 3 2 2" xfId="18019" xr:uid="{00000000-0005-0000-0000-00003EAF0000}"/>
    <cellStyle name="Normal 34 2 2 2 3 2 2 2" xfId="53235" xr:uid="{00000000-0005-0000-0000-00003FAF0000}"/>
    <cellStyle name="Normal 34 2 2 2 3 2 3" xfId="40638" xr:uid="{00000000-0005-0000-0000-000040AF0000}"/>
    <cellStyle name="Normal 34 2 2 2 3 2 4" xfId="30624" xr:uid="{00000000-0005-0000-0000-000041AF0000}"/>
    <cellStyle name="Normal 34 2 2 2 3 3" xfId="6843" xr:uid="{00000000-0005-0000-0000-000042AF0000}"/>
    <cellStyle name="Normal 34 2 2 2 3 3 2" xfId="19473" xr:uid="{00000000-0005-0000-0000-000043AF0000}"/>
    <cellStyle name="Normal 34 2 2 2 3 3 2 2" xfId="54689" xr:uid="{00000000-0005-0000-0000-000044AF0000}"/>
    <cellStyle name="Normal 34 2 2 2 3 3 3" xfId="42092" xr:uid="{00000000-0005-0000-0000-000045AF0000}"/>
    <cellStyle name="Normal 34 2 2 2 3 3 4" xfId="32078" xr:uid="{00000000-0005-0000-0000-000046AF0000}"/>
    <cellStyle name="Normal 34 2 2 2 3 4" xfId="8302" xr:uid="{00000000-0005-0000-0000-000047AF0000}"/>
    <cellStyle name="Normal 34 2 2 2 3 4 2" xfId="20927" xr:uid="{00000000-0005-0000-0000-000048AF0000}"/>
    <cellStyle name="Normal 34 2 2 2 3 4 2 2" xfId="56143" xr:uid="{00000000-0005-0000-0000-000049AF0000}"/>
    <cellStyle name="Normal 34 2 2 2 3 4 3" xfId="43546" xr:uid="{00000000-0005-0000-0000-00004AAF0000}"/>
    <cellStyle name="Normal 34 2 2 2 3 4 4" xfId="33532" xr:uid="{00000000-0005-0000-0000-00004BAF0000}"/>
    <cellStyle name="Normal 34 2 2 2 3 5" xfId="10083" xr:uid="{00000000-0005-0000-0000-00004CAF0000}"/>
    <cellStyle name="Normal 34 2 2 2 3 5 2" xfId="22703" xr:uid="{00000000-0005-0000-0000-00004DAF0000}"/>
    <cellStyle name="Normal 34 2 2 2 3 5 2 2" xfId="57919" xr:uid="{00000000-0005-0000-0000-00004EAF0000}"/>
    <cellStyle name="Normal 34 2 2 2 3 5 3" xfId="45322" xr:uid="{00000000-0005-0000-0000-00004FAF0000}"/>
    <cellStyle name="Normal 34 2 2 2 3 5 4" xfId="35308" xr:uid="{00000000-0005-0000-0000-000050AF0000}"/>
    <cellStyle name="Normal 34 2 2 2 3 6" xfId="11876" xr:uid="{00000000-0005-0000-0000-000051AF0000}"/>
    <cellStyle name="Normal 34 2 2 2 3 6 2" xfId="24479" xr:uid="{00000000-0005-0000-0000-000052AF0000}"/>
    <cellStyle name="Normal 34 2 2 2 3 6 2 2" xfId="59695" xr:uid="{00000000-0005-0000-0000-000053AF0000}"/>
    <cellStyle name="Normal 34 2 2 2 3 6 3" xfId="47098" xr:uid="{00000000-0005-0000-0000-000054AF0000}"/>
    <cellStyle name="Normal 34 2 2 2 3 6 4" xfId="37084" xr:uid="{00000000-0005-0000-0000-000055AF0000}"/>
    <cellStyle name="Normal 34 2 2 2 3 7" xfId="16243" xr:uid="{00000000-0005-0000-0000-000056AF0000}"/>
    <cellStyle name="Normal 34 2 2 2 3 7 2" xfId="51459" xr:uid="{00000000-0005-0000-0000-000057AF0000}"/>
    <cellStyle name="Normal 34 2 2 2 3 7 3" xfId="28848" xr:uid="{00000000-0005-0000-0000-000058AF0000}"/>
    <cellStyle name="Normal 34 2 2 2 3 8" xfId="14465" xr:uid="{00000000-0005-0000-0000-000059AF0000}"/>
    <cellStyle name="Normal 34 2 2 2 3 8 2" xfId="49683" xr:uid="{00000000-0005-0000-0000-00005AAF0000}"/>
    <cellStyle name="Normal 34 2 2 2 3 9" xfId="38862" xr:uid="{00000000-0005-0000-0000-00005BAF0000}"/>
    <cellStyle name="Normal 34 2 2 2 4" xfId="2739" xr:uid="{00000000-0005-0000-0000-00005CAF0000}"/>
    <cellStyle name="Normal 34 2 2 2 4 10" xfId="26263" xr:uid="{00000000-0005-0000-0000-00005DAF0000}"/>
    <cellStyle name="Normal 34 2 2 2 4 11" xfId="60667" xr:uid="{00000000-0005-0000-0000-00005EAF0000}"/>
    <cellStyle name="Normal 34 2 2 2 4 2" xfId="4564" xr:uid="{00000000-0005-0000-0000-00005FAF0000}"/>
    <cellStyle name="Normal 34 2 2 2 4 2 2" xfId="17210" xr:uid="{00000000-0005-0000-0000-000060AF0000}"/>
    <cellStyle name="Normal 34 2 2 2 4 2 2 2" xfId="52426" xr:uid="{00000000-0005-0000-0000-000061AF0000}"/>
    <cellStyle name="Normal 34 2 2 2 4 2 3" xfId="39829" xr:uid="{00000000-0005-0000-0000-000062AF0000}"/>
    <cellStyle name="Normal 34 2 2 2 4 2 4" xfId="29815" xr:uid="{00000000-0005-0000-0000-000063AF0000}"/>
    <cellStyle name="Normal 34 2 2 2 4 3" xfId="6034" xr:uid="{00000000-0005-0000-0000-000064AF0000}"/>
    <cellStyle name="Normal 34 2 2 2 4 3 2" xfId="18664" xr:uid="{00000000-0005-0000-0000-000065AF0000}"/>
    <cellStyle name="Normal 34 2 2 2 4 3 2 2" xfId="53880" xr:uid="{00000000-0005-0000-0000-000066AF0000}"/>
    <cellStyle name="Normal 34 2 2 2 4 3 3" xfId="41283" xr:uid="{00000000-0005-0000-0000-000067AF0000}"/>
    <cellStyle name="Normal 34 2 2 2 4 3 4" xfId="31269" xr:uid="{00000000-0005-0000-0000-000068AF0000}"/>
    <cellStyle name="Normal 34 2 2 2 4 4" xfId="7493" xr:uid="{00000000-0005-0000-0000-000069AF0000}"/>
    <cellStyle name="Normal 34 2 2 2 4 4 2" xfId="20118" xr:uid="{00000000-0005-0000-0000-00006AAF0000}"/>
    <cellStyle name="Normal 34 2 2 2 4 4 2 2" xfId="55334" xr:uid="{00000000-0005-0000-0000-00006BAF0000}"/>
    <cellStyle name="Normal 34 2 2 2 4 4 3" xfId="42737" xr:uid="{00000000-0005-0000-0000-00006CAF0000}"/>
    <cellStyle name="Normal 34 2 2 2 4 4 4" xfId="32723" xr:uid="{00000000-0005-0000-0000-00006DAF0000}"/>
    <cellStyle name="Normal 34 2 2 2 4 5" xfId="9274" xr:uid="{00000000-0005-0000-0000-00006EAF0000}"/>
    <cellStyle name="Normal 34 2 2 2 4 5 2" xfId="21894" xr:uid="{00000000-0005-0000-0000-00006FAF0000}"/>
    <cellStyle name="Normal 34 2 2 2 4 5 2 2" xfId="57110" xr:uid="{00000000-0005-0000-0000-000070AF0000}"/>
    <cellStyle name="Normal 34 2 2 2 4 5 3" xfId="44513" xr:uid="{00000000-0005-0000-0000-000071AF0000}"/>
    <cellStyle name="Normal 34 2 2 2 4 5 4" xfId="34499" xr:uid="{00000000-0005-0000-0000-000072AF0000}"/>
    <cellStyle name="Normal 34 2 2 2 4 6" xfId="11067" xr:uid="{00000000-0005-0000-0000-000073AF0000}"/>
    <cellStyle name="Normal 34 2 2 2 4 6 2" xfId="23670" xr:uid="{00000000-0005-0000-0000-000074AF0000}"/>
    <cellStyle name="Normal 34 2 2 2 4 6 2 2" xfId="58886" xr:uid="{00000000-0005-0000-0000-000075AF0000}"/>
    <cellStyle name="Normal 34 2 2 2 4 6 3" xfId="46289" xr:uid="{00000000-0005-0000-0000-000076AF0000}"/>
    <cellStyle name="Normal 34 2 2 2 4 6 4" xfId="36275" xr:uid="{00000000-0005-0000-0000-000077AF0000}"/>
    <cellStyle name="Normal 34 2 2 2 4 7" xfId="15434" xr:uid="{00000000-0005-0000-0000-000078AF0000}"/>
    <cellStyle name="Normal 34 2 2 2 4 7 2" xfId="50650" xr:uid="{00000000-0005-0000-0000-000079AF0000}"/>
    <cellStyle name="Normal 34 2 2 2 4 7 3" xfId="28039" xr:uid="{00000000-0005-0000-0000-00007AAF0000}"/>
    <cellStyle name="Normal 34 2 2 2 4 8" xfId="13656" xr:uid="{00000000-0005-0000-0000-00007BAF0000}"/>
    <cellStyle name="Normal 34 2 2 2 4 8 2" xfId="48874" xr:uid="{00000000-0005-0000-0000-00007CAF0000}"/>
    <cellStyle name="Normal 34 2 2 2 4 9" xfId="38053" xr:uid="{00000000-0005-0000-0000-00007DAF0000}"/>
    <cellStyle name="Normal 34 2 2 2 5" xfId="3902" xr:uid="{00000000-0005-0000-0000-00007EAF0000}"/>
    <cellStyle name="Normal 34 2 2 2 5 2" xfId="8625" xr:uid="{00000000-0005-0000-0000-00007FAF0000}"/>
    <cellStyle name="Normal 34 2 2 2 5 2 2" xfId="21250" xr:uid="{00000000-0005-0000-0000-000080AF0000}"/>
    <cellStyle name="Normal 34 2 2 2 5 2 2 2" xfId="56466" xr:uid="{00000000-0005-0000-0000-000081AF0000}"/>
    <cellStyle name="Normal 34 2 2 2 5 2 3" xfId="43869" xr:uid="{00000000-0005-0000-0000-000082AF0000}"/>
    <cellStyle name="Normal 34 2 2 2 5 2 4" xfId="33855" xr:uid="{00000000-0005-0000-0000-000083AF0000}"/>
    <cellStyle name="Normal 34 2 2 2 5 3" xfId="10406" xr:uid="{00000000-0005-0000-0000-000084AF0000}"/>
    <cellStyle name="Normal 34 2 2 2 5 3 2" xfId="23026" xr:uid="{00000000-0005-0000-0000-000085AF0000}"/>
    <cellStyle name="Normal 34 2 2 2 5 3 2 2" xfId="58242" xr:uid="{00000000-0005-0000-0000-000086AF0000}"/>
    <cellStyle name="Normal 34 2 2 2 5 3 3" xfId="45645" xr:uid="{00000000-0005-0000-0000-000087AF0000}"/>
    <cellStyle name="Normal 34 2 2 2 5 3 4" xfId="35631" xr:uid="{00000000-0005-0000-0000-000088AF0000}"/>
    <cellStyle name="Normal 34 2 2 2 5 4" xfId="12201" xr:uid="{00000000-0005-0000-0000-000089AF0000}"/>
    <cellStyle name="Normal 34 2 2 2 5 4 2" xfId="24802" xr:uid="{00000000-0005-0000-0000-00008AAF0000}"/>
    <cellStyle name="Normal 34 2 2 2 5 4 2 2" xfId="60018" xr:uid="{00000000-0005-0000-0000-00008BAF0000}"/>
    <cellStyle name="Normal 34 2 2 2 5 4 3" xfId="47421" xr:uid="{00000000-0005-0000-0000-00008CAF0000}"/>
    <cellStyle name="Normal 34 2 2 2 5 4 4" xfId="37407" xr:uid="{00000000-0005-0000-0000-00008DAF0000}"/>
    <cellStyle name="Normal 34 2 2 2 5 5" xfId="16566" xr:uid="{00000000-0005-0000-0000-00008EAF0000}"/>
    <cellStyle name="Normal 34 2 2 2 5 5 2" xfId="51782" xr:uid="{00000000-0005-0000-0000-00008FAF0000}"/>
    <cellStyle name="Normal 34 2 2 2 5 5 3" xfId="29171" xr:uid="{00000000-0005-0000-0000-000090AF0000}"/>
    <cellStyle name="Normal 34 2 2 2 5 6" xfId="14788" xr:uid="{00000000-0005-0000-0000-000091AF0000}"/>
    <cellStyle name="Normal 34 2 2 2 5 6 2" xfId="50006" xr:uid="{00000000-0005-0000-0000-000092AF0000}"/>
    <cellStyle name="Normal 34 2 2 2 5 7" xfId="39185" xr:uid="{00000000-0005-0000-0000-000093AF0000}"/>
    <cellStyle name="Normal 34 2 2 2 5 8" xfId="27395" xr:uid="{00000000-0005-0000-0000-000094AF0000}"/>
    <cellStyle name="Normal 34 2 2 2 6" xfId="4242" xr:uid="{00000000-0005-0000-0000-000095AF0000}"/>
    <cellStyle name="Normal 34 2 2 2 6 2" xfId="16888" xr:uid="{00000000-0005-0000-0000-000096AF0000}"/>
    <cellStyle name="Normal 34 2 2 2 6 2 2" xfId="52104" xr:uid="{00000000-0005-0000-0000-000097AF0000}"/>
    <cellStyle name="Normal 34 2 2 2 6 2 3" xfId="29493" xr:uid="{00000000-0005-0000-0000-000098AF0000}"/>
    <cellStyle name="Normal 34 2 2 2 6 3" xfId="13334" xr:uid="{00000000-0005-0000-0000-000099AF0000}"/>
    <cellStyle name="Normal 34 2 2 2 6 3 2" xfId="48552" xr:uid="{00000000-0005-0000-0000-00009AAF0000}"/>
    <cellStyle name="Normal 34 2 2 2 6 4" xfId="39507" xr:uid="{00000000-0005-0000-0000-00009BAF0000}"/>
    <cellStyle name="Normal 34 2 2 2 6 5" xfId="25941" xr:uid="{00000000-0005-0000-0000-00009CAF0000}"/>
    <cellStyle name="Normal 34 2 2 2 7" xfId="5712" xr:uid="{00000000-0005-0000-0000-00009DAF0000}"/>
    <cellStyle name="Normal 34 2 2 2 7 2" xfId="18342" xr:uid="{00000000-0005-0000-0000-00009EAF0000}"/>
    <cellStyle name="Normal 34 2 2 2 7 2 2" xfId="53558" xr:uid="{00000000-0005-0000-0000-00009FAF0000}"/>
    <cellStyle name="Normal 34 2 2 2 7 3" xfId="40961" xr:uid="{00000000-0005-0000-0000-0000A0AF0000}"/>
    <cellStyle name="Normal 34 2 2 2 7 4" xfId="30947" xr:uid="{00000000-0005-0000-0000-0000A1AF0000}"/>
    <cellStyle name="Normal 34 2 2 2 8" xfId="7171" xr:uid="{00000000-0005-0000-0000-0000A2AF0000}"/>
    <cellStyle name="Normal 34 2 2 2 8 2" xfId="19796" xr:uid="{00000000-0005-0000-0000-0000A3AF0000}"/>
    <cellStyle name="Normal 34 2 2 2 8 2 2" xfId="55012" xr:uid="{00000000-0005-0000-0000-0000A4AF0000}"/>
    <cellStyle name="Normal 34 2 2 2 8 3" xfId="42415" xr:uid="{00000000-0005-0000-0000-0000A5AF0000}"/>
    <cellStyle name="Normal 34 2 2 2 8 4" xfId="32401" xr:uid="{00000000-0005-0000-0000-0000A6AF0000}"/>
    <cellStyle name="Normal 34 2 2 2 9" xfId="8952" xr:uid="{00000000-0005-0000-0000-0000A7AF0000}"/>
    <cellStyle name="Normal 34 2 2 2 9 2" xfId="21572" xr:uid="{00000000-0005-0000-0000-0000A8AF0000}"/>
    <cellStyle name="Normal 34 2 2 2 9 2 2" xfId="56788" xr:uid="{00000000-0005-0000-0000-0000A9AF0000}"/>
    <cellStyle name="Normal 34 2 2 2 9 3" xfId="44191" xr:uid="{00000000-0005-0000-0000-0000AAAF0000}"/>
    <cellStyle name="Normal 34 2 2 2 9 4" xfId="34177" xr:uid="{00000000-0005-0000-0000-0000ABAF0000}"/>
    <cellStyle name="Normal 34 2 2 3" xfId="3088" xr:uid="{00000000-0005-0000-0000-0000ACAF0000}"/>
    <cellStyle name="Normal 34 2 2 3 10" xfId="25459" xr:uid="{00000000-0005-0000-0000-0000ADAF0000}"/>
    <cellStyle name="Normal 34 2 2 3 11" xfId="60994" xr:uid="{00000000-0005-0000-0000-0000AEAF0000}"/>
    <cellStyle name="Normal 34 2 2 3 2" xfId="4891" xr:uid="{00000000-0005-0000-0000-0000AFAF0000}"/>
    <cellStyle name="Normal 34 2 2 3 2 2" xfId="17537" xr:uid="{00000000-0005-0000-0000-0000B0AF0000}"/>
    <cellStyle name="Normal 34 2 2 3 2 2 2" xfId="52753" xr:uid="{00000000-0005-0000-0000-0000B1AF0000}"/>
    <cellStyle name="Normal 34 2 2 3 2 2 3" xfId="30142" xr:uid="{00000000-0005-0000-0000-0000B2AF0000}"/>
    <cellStyle name="Normal 34 2 2 3 2 3" xfId="13983" xr:uid="{00000000-0005-0000-0000-0000B3AF0000}"/>
    <cellStyle name="Normal 34 2 2 3 2 3 2" xfId="49201" xr:uid="{00000000-0005-0000-0000-0000B4AF0000}"/>
    <cellStyle name="Normal 34 2 2 3 2 4" xfId="40156" xr:uid="{00000000-0005-0000-0000-0000B5AF0000}"/>
    <cellStyle name="Normal 34 2 2 3 2 5" xfId="26590" xr:uid="{00000000-0005-0000-0000-0000B6AF0000}"/>
    <cellStyle name="Normal 34 2 2 3 3" xfId="6361" xr:uid="{00000000-0005-0000-0000-0000B7AF0000}"/>
    <cellStyle name="Normal 34 2 2 3 3 2" xfId="18991" xr:uid="{00000000-0005-0000-0000-0000B8AF0000}"/>
    <cellStyle name="Normal 34 2 2 3 3 2 2" xfId="54207" xr:uid="{00000000-0005-0000-0000-0000B9AF0000}"/>
    <cellStyle name="Normal 34 2 2 3 3 3" xfId="41610" xr:uid="{00000000-0005-0000-0000-0000BAAF0000}"/>
    <cellStyle name="Normal 34 2 2 3 3 4" xfId="31596" xr:uid="{00000000-0005-0000-0000-0000BBAF0000}"/>
    <cellStyle name="Normal 34 2 2 3 4" xfId="7820" xr:uid="{00000000-0005-0000-0000-0000BCAF0000}"/>
    <cellStyle name="Normal 34 2 2 3 4 2" xfId="20445" xr:uid="{00000000-0005-0000-0000-0000BDAF0000}"/>
    <cellStyle name="Normal 34 2 2 3 4 2 2" xfId="55661" xr:uid="{00000000-0005-0000-0000-0000BEAF0000}"/>
    <cellStyle name="Normal 34 2 2 3 4 3" xfId="43064" xr:uid="{00000000-0005-0000-0000-0000BFAF0000}"/>
    <cellStyle name="Normal 34 2 2 3 4 4" xfId="33050" xr:uid="{00000000-0005-0000-0000-0000C0AF0000}"/>
    <cellStyle name="Normal 34 2 2 3 5" xfId="9601" xr:uid="{00000000-0005-0000-0000-0000C1AF0000}"/>
    <cellStyle name="Normal 34 2 2 3 5 2" xfId="22221" xr:uid="{00000000-0005-0000-0000-0000C2AF0000}"/>
    <cellStyle name="Normal 34 2 2 3 5 2 2" xfId="57437" xr:uid="{00000000-0005-0000-0000-0000C3AF0000}"/>
    <cellStyle name="Normal 34 2 2 3 5 3" xfId="44840" xr:uid="{00000000-0005-0000-0000-0000C4AF0000}"/>
    <cellStyle name="Normal 34 2 2 3 5 4" xfId="34826" xr:uid="{00000000-0005-0000-0000-0000C5AF0000}"/>
    <cellStyle name="Normal 34 2 2 3 6" xfId="11394" xr:uid="{00000000-0005-0000-0000-0000C6AF0000}"/>
    <cellStyle name="Normal 34 2 2 3 6 2" xfId="23997" xr:uid="{00000000-0005-0000-0000-0000C7AF0000}"/>
    <cellStyle name="Normal 34 2 2 3 6 2 2" xfId="59213" xr:uid="{00000000-0005-0000-0000-0000C8AF0000}"/>
    <cellStyle name="Normal 34 2 2 3 6 3" xfId="46616" xr:uid="{00000000-0005-0000-0000-0000C9AF0000}"/>
    <cellStyle name="Normal 34 2 2 3 6 4" xfId="36602" xr:uid="{00000000-0005-0000-0000-0000CAAF0000}"/>
    <cellStyle name="Normal 34 2 2 3 7" xfId="15761" xr:uid="{00000000-0005-0000-0000-0000CBAF0000}"/>
    <cellStyle name="Normal 34 2 2 3 7 2" xfId="50977" xr:uid="{00000000-0005-0000-0000-0000CCAF0000}"/>
    <cellStyle name="Normal 34 2 2 3 7 3" xfId="28366" xr:uid="{00000000-0005-0000-0000-0000CDAF0000}"/>
    <cellStyle name="Normal 34 2 2 3 8" xfId="12852" xr:uid="{00000000-0005-0000-0000-0000CEAF0000}"/>
    <cellStyle name="Normal 34 2 2 3 8 2" xfId="48070" xr:uid="{00000000-0005-0000-0000-0000CFAF0000}"/>
    <cellStyle name="Normal 34 2 2 3 9" xfId="38380" xr:uid="{00000000-0005-0000-0000-0000D0AF0000}"/>
    <cellStyle name="Normal 34 2 2 4" xfId="2915" xr:uid="{00000000-0005-0000-0000-0000D1AF0000}"/>
    <cellStyle name="Normal 34 2 2 4 10" xfId="25300" xr:uid="{00000000-0005-0000-0000-0000D2AF0000}"/>
    <cellStyle name="Normal 34 2 2 4 11" xfId="60835" xr:uid="{00000000-0005-0000-0000-0000D3AF0000}"/>
    <cellStyle name="Normal 34 2 2 4 2" xfId="4732" xr:uid="{00000000-0005-0000-0000-0000D4AF0000}"/>
    <cellStyle name="Normal 34 2 2 4 2 2" xfId="17378" xr:uid="{00000000-0005-0000-0000-0000D5AF0000}"/>
    <cellStyle name="Normal 34 2 2 4 2 2 2" xfId="52594" xr:uid="{00000000-0005-0000-0000-0000D6AF0000}"/>
    <cellStyle name="Normal 34 2 2 4 2 2 3" xfId="29983" xr:uid="{00000000-0005-0000-0000-0000D7AF0000}"/>
    <cellStyle name="Normal 34 2 2 4 2 3" xfId="13824" xr:uid="{00000000-0005-0000-0000-0000D8AF0000}"/>
    <cellStyle name="Normal 34 2 2 4 2 3 2" xfId="49042" xr:uid="{00000000-0005-0000-0000-0000D9AF0000}"/>
    <cellStyle name="Normal 34 2 2 4 2 4" xfId="39997" xr:uid="{00000000-0005-0000-0000-0000DAAF0000}"/>
    <cellStyle name="Normal 34 2 2 4 2 5" xfId="26431" xr:uid="{00000000-0005-0000-0000-0000DBAF0000}"/>
    <cellStyle name="Normal 34 2 2 4 3" xfId="6202" xr:uid="{00000000-0005-0000-0000-0000DCAF0000}"/>
    <cellStyle name="Normal 34 2 2 4 3 2" xfId="18832" xr:uid="{00000000-0005-0000-0000-0000DDAF0000}"/>
    <cellStyle name="Normal 34 2 2 4 3 2 2" xfId="54048" xr:uid="{00000000-0005-0000-0000-0000DEAF0000}"/>
    <cellStyle name="Normal 34 2 2 4 3 3" xfId="41451" xr:uid="{00000000-0005-0000-0000-0000DFAF0000}"/>
    <cellStyle name="Normal 34 2 2 4 3 4" xfId="31437" xr:uid="{00000000-0005-0000-0000-0000E0AF0000}"/>
    <cellStyle name="Normal 34 2 2 4 4" xfId="7661" xr:uid="{00000000-0005-0000-0000-0000E1AF0000}"/>
    <cellStyle name="Normal 34 2 2 4 4 2" xfId="20286" xr:uid="{00000000-0005-0000-0000-0000E2AF0000}"/>
    <cellStyle name="Normal 34 2 2 4 4 2 2" xfId="55502" xr:uid="{00000000-0005-0000-0000-0000E3AF0000}"/>
    <cellStyle name="Normal 34 2 2 4 4 3" xfId="42905" xr:uid="{00000000-0005-0000-0000-0000E4AF0000}"/>
    <cellStyle name="Normal 34 2 2 4 4 4" xfId="32891" xr:uid="{00000000-0005-0000-0000-0000E5AF0000}"/>
    <cellStyle name="Normal 34 2 2 4 5" xfId="9442" xr:uid="{00000000-0005-0000-0000-0000E6AF0000}"/>
    <cellStyle name="Normal 34 2 2 4 5 2" xfId="22062" xr:uid="{00000000-0005-0000-0000-0000E7AF0000}"/>
    <cellStyle name="Normal 34 2 2 4 5 2 2" xfId="57278" xr:uid="{00000000-0005-0000-0000-0000E8AF0000}"/>
    <cellStyle name="Normal 34 2 2 4 5 3" xfId="44681" xr:uid="{00000000-0005-0000-0000-0000E9AF0000}"/>
    <cellStyle name="Normal 34 2 2 4 5 4" xfId="34667" xr:uid="{00000000-0005-0000-0000-0000EAAF0000}"/>
    <cellStyle name="Normal 34 2 2 4 6" xfId="11235" xr:uid="{00000000-0005-0000-0000-0000EBAF0000}"/>
    <cellStyle name="Normal 34 2 2 4 6 2" xfId="23838" xr:uid="{00000000-0005-0000-0000-0000ECAF0000}"/>
    <cellStyle name="Normal 34 2 2 4 6 2 2" xfId="59054" xr:uid="{00000000-0005-0000-0000-0000EDAF0000}"/>
    <cellStyle name="Normal 34 2 2 4 6 3" xfId="46457" xr:uid="{00000000-0005-0000-0000-0000EEAF0000}"/>
    <cellStyle name="Normal 34 2 2 4 6 4" xfId="36443" xr:uid="{00000000-0005-0000-0000-0000EFAF0000}"/>
    <cellStyle name="Normal 34 2 2 4 7" xfId="15602" xr:uid="{00000000-0005-0000-0000-0000F0AF0000}"/>
    <cellStyle name="Normal 34 2 2 4 7 2" xfId="50818" xr:uid="{00000000-0005-0000-0000-0000F1AF0000}"/>
    <cellStyle name="Normal 34 2 2 4 7 3" xfId="28207" xr:uid="{00000000-0005-0000-0000-0000F2AF0000}"/>
    <cellStyle name="Normal 34 2 2 4 8" xfId="12693" xr:uid="{00000000-0005-0000-0000-0000F3AF0000}"/>
    <cellStyle name="Normal 34 2 2 4 8 2" xfId="47911" xr:uid="{00000000-0005-0000-0000-0000F4AF0000}"/>
    <cellStyle name="Normal 34 2 2 4 9" xfId="38221" xr:uid="{00000000-0005-0000-0000-0000F5AF0000}"/>
    <cellStyle name="Normal 34 2 2 5" xfId="3423" xr:uid="{00000000-0005-0000-0000-0000F6AF0000}"/>
    <cellStyle name="Normal 34 2 2 5 10" xfId="26918" xr:uid="{00000000-0005-0000-0000-0000F7AF0000}"/>
    <cellStyle name="Normal 34 2 2 5 11" xfId="61322" xr:uid="{00000000-0005-0000-0000-0000F8AF0000}"/>
    <cellStyle name="Normal 34 2 2 5 2" xfId="5219" xr:uid="{00000000-0005-0000-0000-0000F9AF0000}"/>
    <cellStyle name="Normal 34 2 2 5 2 2" xfId="17865" xr:uid="{00000000-0005-0000-0000-0000FAAF0000}"/>
    <cellStyle name="Normal 34 2 2 5 2 2 2" xfId="53081" xr:uid="{00000000-0005-0000-0000-0000FBAF0000}"/>
    <cellStyle name="Normal 34 2 2 5 2 3" xfId="40484" xr:uid="{00000000-0005-0000-0000-0000FCAF0000}"/>
    <cellStyle name="Normal 34 2 2 5 2 4" xfId="30470" xr:uid="{00000000-0005-0000-0000-0000FDAF0000}"/>
    <cellStyle name="Normal 34 2 2 5 3" xfId="6689" xr:uid="{00000000-0005-0000-0000-0000FEAF0000}"/>
    <cellStyle name="Normal 34 2 2 5 3 2" xfId="19319" xr:uid="{00000000-0005-0000-0000-0000FFAF0000}"/>
    <cellStyle name="Normal 34 2 2 5 3 2 2" xfId="54535" xr:uid="{00000000-0005-0000-0000-000000B00000}"/>
    <cellStyle name="Normal 34 2 2 5 3 3" xfId="41938" xr:uid="{00000000-0005-0000-0000-000001B00000}"/>
    <cellStyle name="Normal 34 2 2 5 3 4" xfId="31924" xr:uid="{00000000-0005-0000-0000-000002B00000}"/>
    <cellStyle name="Normal 34 2 2 5 4" xfId="8148" xr:uid="{00000000-0005-0000-0000-000003B00000}"/>
    <cellStyle name="Normal 34 2 2 5 4 2" xfId="20773" xr:uid="{00000000-0005-0000-0000-000004B00000}"/>
    <cellStyle name="Normal 34 2 2 5 4 2 2" xfId="55989" xr:uid="{00000000-0005-0000-0000-000005B00000}"/>
    <cellStyle name="Normal 34 2 2 5 4 3" xfId="43392" xr:uid="{00000000-0005-0000-0000-000006B00000}"/>
    <cellStyle name="Normal 34 2 2 5 4 4" xfId="33378" xr:uid="{00000000-0005-0000-0000-000007B00000}"/>
    <cellStyle name="Normal 34 2 2 5 5" xfId="9929" xr:uid="{00000000-0005-0000-0000-000008B00000}"/>
    <cellStyle name="Normal 34 2 2 5 5 2" xfId="22549" xr:uid="{00000000-0005-0000-0000-000009B00000}"/>
    <cellStyle name="Normal 34 2 2 5 5 2 2" xfId="57765" xr:uid="{00000000-0005-0000-0000-00000AB00000}"/>
    <cellStyle name="Normal 34 2 2 5 5 3" xfId="45168" xr:uid="{00000000-0005-0000-0000-00000BB00000}"/>
    <cellStyle name="Normal 34 2 2 5 5 4" xfId="35154" xr:uid="{00000000-0005-0000-0000-00000CB00000}"/>
    <cellStyle name="Normal 34 2 2 5 6" xfId="11722" xr:uid="{00000000-0005-0000-0000-00000DB00000}"/>
    <cellStyle name="Normal 34 2 2 5 6 2" xfId="24325" xr:uid="{00000000-0005-0000-0000-00000EB00000}"/>
    <cellStyle name="Normal 34 2 2 5 6 2 2" xfId="59541" xr:uid="{00000000-0005-0000-0000-00000FB00000}"/>
    <cellStyle name="Normal 34 2 2 5 6 3" xfId="46944" xr:uid="{00000000-0005-0000-0000-000010B00000}"/>
    <cellStyle name="Normal 34 2 2 5 6 4" xfId="36930" xr:uid="{00000000-0005-0000-0000-000011B00000}"/>
    <cellStyle name="Normal 34 2 2 5 7" xfId="16089" xr:uid="{00000000-0005-0000-0000-000012B00000}"/>
    <cellStyle name="Normal 34 2 2 5 7 2" xfId="51305" xr:uid="{00000000-0005-0000-0000-000013B00000}"/>
    <cellStyle name="Normal 34 2 2 5 7 3" xfId="28694" xr:uid="{00000000-0005-0000-0000-000014B00000}"/>
    <cellStyle name="Normal 34 2 2 5 8" xfId="14311" xr:uid="{00000000-0005-0000-0000-000015B00000}"/>
    <cellStyle name="Normal 34 2 2 5 8 2" xfId="49529" xr:uid="{00000000-0005-0000-0000-000016B00000}"/>
    <cellStyle name="Normal 34 2 2 5 9" xfId="38708" xr:uid="{00000000-0005-0000-0000-000017B00000}"/>
    <cellStyle name="Normal 34 2 2 6" xfId="2584" xr:uid="{00000000-0005-0000-0000-000018B00000}"/>
    <cellStyle name="Normal 34 2 2 6 10" xfId="26109" xr:uid="{00000000-0005-0000-0000-000019B00000}"/>
    <cellStyle name="Normal 34 2 2 6 11" xfId="60513" xr:uid="{00000000-0005-0000-0000-00001AB00000}"/>
    <cellStyle name="Normal 34 2 2 6 2" xfId="4410" xr:uid="{00000000-0005-0000-0000-00001BB00000}"/>
    <cellStyle name="Normal 34 2 2 6 2 2" xfId="17056" xr:uid="{00000000-0005-0000-0000-00001CB00000}"/>
    <cellStyle name="Normal 34 2 2 6 2 2 2" xfId="52272" xr:uid="{00000000-0005-0000-0000-00001DB00000}"/>
    <cellStyle name="Normal 34 2 2 6 2 3" xfId="39675" xr:uid="{00000000-0005-0000-0000-00001EB00000}"/>
    <cellStyle name="Normal 34 2 2 6 2 4" xfId="29661" xr:uid="{00000000-0005-0000-0000-00001FB00000}"/>
    <cellStyle name="Normal 34 2 2 6 3" xfId="5880" xr:uid="{00000000-0005-0000-0000-000020B00000}"/>
    <cellStyle name="Normal 34 2 2 6 3 2" xfId="18510" xr:uid="{00000000-0005-0000-0000-000021B00000}"/>
    <cellStyle name="Normal 34 2 2 6 3 2 2" xfId="53726" xr:uid="{00000000-0005-0000-0000-000022B00000}"/>
    <cellStyle name="Normal 34 2 2 6 3 3" xfId="41129" xr:uid="{00000000-0005-0000-0000-000023B00000}"/>
    <cellStyle name="Normal 34 2 2 6 3 4" xfId="31115" xr:uid="{00000000-0005-0000-0000-000024B00000}"/>
    <cellStyle name="Normal 34 2 2 6 4" xfId="7339" xr:uid="{00000000-0005-0000-0000-000025B00000}"/>
    <cellStyle name="Normal 34 2 2 6 4 2" xfId="19964" xr:uid="{00000000-0005-0000-0000-000026B00000}"/>
    <cellStyle name="Normal 34 2 2 6 4 2 2" xfId="55180" xr:uid="{00000000-0005-0000-0000-000027B00000}"/>
    <cellStyle name="Normal 34 2 2 6 4 3" xfId="42583" xr:uid="{00000000-0005-0000-0000-000028B00000}"/>
    <cellStyle name="Normal 34 2 2 6 4 4" xfId="32569" xr:uid="{00000000-0005-0000-0000-000029B00000}"/>
    <cellStyle name="Normal 34 2 2 6 5" xfId="9120" xr:uid="{00000000-0005-0000-0000-00002AB00000}"/>
    <cellStyle name="Normal 34 2 2 6 5 2" xfId="21740" xr:uid="{00000000-0005-0000-0000-00002BB00000}"/>
    <cellStyle name="Normal 34 2 2 6 5 2 2" xfId="56956" xr:uid="{00000000-0005-0000-0000-00002CB00000}"/>
    <cellStyle name="Normal 34 2 2 6 5 3" xfId="44359" xr:uid="{00000000-0005-0000-0000-00002DB00000}"/>
    <cellStyle name="Normal 34 2 2 6 5 4" xfId="34345" xr:uid="{00000000-0005-0000-0000-00002EB00000}"/>
    <cellStyle name="Normal 34 2 2 6 6" xfId="10913" xr:uid="{00000000-0005-0000-0000-00002FB00000}"/>
    <cellStyle name="Normal 34 2 2 6 6 2" xfId="23516" xr:uid="{00000000-0005-0000-0000-000030B00000}"/>
    <cellStyle name="Normal 34 2 2 6 6 2 2" xfId="58732" xr:uid="{00000000-0005-0000-0000-000031B00000}"/>
    <cellStyle name="Normal 34 2 2 6 6 3" xfId="46135" xr:uid="{00000000-0005-0000-0000-000032B00000}"/>
    <cellStyle name="Normal 34 2 2 6 6 4" xfId="36121" xr:uid="{00000000-0005-0000-0000-000033B00000}"/>
    <cellStyle name="Normal 34 2 2 6 7" xfId="15280" xr:uid="{00000000-0005-0000-0000-000034B00000}"/>
    <cellStyle name="Normal 34 2 2 6 7 2" xfId="50496" xr:uid="{00000000-0005-0000-0000-000035B00000}"/>
    <cellStyle name="Normal 34 2 2 6 7 3" xfId="27885" xr:uid="{00000000-0005-0000-0000-000036B00000}"/>
    <cellStyle name="Normal 34 2 2 6 8" xfId="13502" xr:uid="{00000000-0005-0000-0000-000037B00000}"/>
    <cellStyle name="Normal 34 2 2 6 8 2" xfId="48720" xr:uid="{00000000-0005-0000-0000-000038B00000}"/>
    <cellStyle name="Normal 34 2 2 6 9" xfId="37899" xr:uid="{00000000-0005-0000-0000-000039B00000}"/>
    <cellStyle name="Normal 34 2 2 7" xfId="3747" xr:uid="{00000000-0005-0000-0000-00003AB00000}"/>
    <cellStyle name="Normal 34 2 2 7 2" xfId="8471" xr:uid="{00000000-0005-0000-0000-00003BB00000}"/>
    <cellStyle name="Normal 34 2 2 7 2 2" xfId="21096" xr:uid="{00000000-0005-0000-0000-00003CB00000}"/>
    <cellStyle name="Normal 34 2 2 7 2 2 2" xfId="56312" xr:uid="{00000000-0005-0000-0000-00003DB00000}"/>
    <cellStyle name="Normal 34 2 2 7 2 3" xfId="43715" xr:uid="{00000000-0005-0000-0000-00003EB00000}"/>
    <cellStyle name="Normal 34 2 2 7 2 4" xfId="33701" xr:uid="{00000000-0005-0000-0000-00003FB00000}"/>
    <cellStyle name="Normal 34 2 2 7 3" xfId="10252" xr:uid="{00000000-0005-0000-0000-000040B00000}"/>
    <cellStyle name="Normal 34 2 2 7 3 2" xfId="22872" xr:uid="{00000000-0005-0000-0000-000041B00000}"/>
    <cellStyle name="Normal 34 2 2 7 3 2 2" xfId="58088" xr:uid="{00000000-0005-0000-0000-000042B00000}"/>
    <cellStyle name="Normal 34 2 2 7 3 3" xfId="45491" xr:uid="{00000000-0005-0000-0000-000043B00000}"/>
    <cellStyle name="Normal 34 2 2 7 3 4" xfId="35477" xr:uid="{00000000-0005-0000-0000-000044B00000}"/>
    <cellStyle name="Normal 34 2 2 7 4" xfId="12047" xr:uid="{00000000-0005-0000-0000-000045B00000}"/>
    <cellStyle name="Normal 34 2 2 7 4 2" xfId="24648" xr:uid="{00000000-0005-0000-0000-000046B00000}"/>
    <cellStyle name="Normal 34 2 2 7 4 2 2" xfId="59864" xr:uid="{00000000-0005-0000-0000-000047B00000}"/>
    <cellStyle name="Normal 34 2 2 7 4 3" xfId="47267" xr:uid="{00000000-0005-0000-0000-000048B00000}"/>
    <cellStyle name="Normal 34 2 2 7 4 4" xfId="37253" xr:uid="{00000000-0005-0000-0000-000049B00000}"/>
    <cellStyle name="Normal 34 2 2 7 5" xfId="16412" xr:uid="{00000000-0005-0000-0000-00004AB00000}"/>
    <cellStyle name="Normal 34 2 2 7 5 2" xfId="51628" xr:uid="{00000000-0005-0000-0000-00004BB00000}"/>
    <cellStyle name="Normal 34 2 2 7 5 3" xfId="29017" xr:uid="{00000000-0005-0000-0000-00004CB00000}"/>
    <cellStyle name="Normal 34 2 2 7 6" xfId="14634" xr:uid="{00000000-0005-0000-0000-00004DB00000}"/>
    <cellStyle name="Normal 34 2 2 7 6 2" xfId="49852" xr:uid="{00000000-0005-0000-0000-00004EB00000}"/>
    <cellStyle name="Normal 34 2 2 7 7" xfId="39031" xr:uid="{00000000-0005-0000-0000-00004FB00000}"/>
    <cellStyle name="Normal 34 2 2 7 8" xfId="27241" xr:uid="{00000000-0005-0000-0000-000050B00000}"/>
    <cellStyle name="Normal 34 2 2 8" xfId="4085" xr:uid="{00000000-0005-0000-0000-000051B00000}"/>
    <cellStyle name="Normal 34 2 2 8 2" xfId="16734" xr:uid="{00000000-0005-0000-0000-000052B00000}"/>
    <cellStyle name="Normal 34 2 2 8 2 2" xfId="51950" xr:uid="{00000000-0005-0000-0000-000053B00000}"/>
    <cellStyle name="Normal 34 2 2 8 2 3" xfId="29339" xr:uid="{00000000-0005-0000-0000-000054B00000}"/>
    <cellStyle name="Normal 34 2 2 8 3" xfId="13180" xr:uid="{00000000-0005-0000-0000-000055B00000}"/>
    <cellStyle name="Normal 34 2 2 8 3 2" xfId="48398" xr:uid="{00000000-0005-0000-0000-000056B00000}"/>
    <cellStyle name="Normal 34 2 2 8 4" xfId="39353" xr:uid="{00000000-0005-0000-0000-000057B00000}"/>
    <cellStyle name="Normal 34 2 2 8 5" xfId="25787" xr:uid="{00000000-0005-0000-0000-000058B00000}"/>
    <cellStyle name="Normal 34 2 2 9" xfId="5558" xr:uid="{00000000-0005-0000-0000-000059B00000}"/>
    <cellStyle name="Normal 34 2 2 9 2" xfId="18188" xr:uid="{00000000-0005-0000-0000-00005AB00000}"/>
    <cellStyle name="Normal 34 2 2 9 2 2" xfId="53404" xr:uid="{00000000-0005-0000-0000-00005BB00000}"/>
    <cellStyle name="Normal 34 2 2 9 3" xfId="40807" xr:uid="{00000000-0005-0000-0000-00005CB00000}"/>
    <cellStyle name="Normal 34 2 2 9 4" xfId="30793" xr:uid="{00000000-0005-0000-0000-00005DB00000}"/>
    <cellStyle name="Normal 34 2 3" xfId="1350" xr:uid="{00000000-0005-0000-0000-00005EB00000}"/>
    <cellStyle name="Normal 34 2 3 10" xfId="10694" xr:uid="{00000000-0005-0000-0000-00005FB00000}"/>
    <cellStyle name="Normal 34 2 3 10 2" xfId="23305" xr:uid="{00000000-0005-0000-0000-000060B00000}"/>
    <cellStyle name="Normal 34 2 3 10 2 2" xfId="58521" xr:uid="{00000000-0005-0000-0000-000061B00000}"/>
    <cellStyle name="Normal 34 2 3 10 3" xfId="45924" xr:uid="{00000000-0005-0000-0000-000062B00000}"/>
    <cellStyle name="Normal 34 2 3 10 4" xfId="35910" xr:uid="{00000000-0005-0000-0000-000063B00000}"/>
    <cellStyle name="Normal 34 2 3 11" xfId="15038" xr:uid="{00000000-0005-0000-0000-000064B00000}"/>
    <cellStyle name="Normal 34 2 3 11 2" xfId="50254" xr:uid="{00000000-0005-0000-0000-000065B00000}"/>
    <cellStyle name="Normal 34 2 3 11 3" xfId="27643" xr:uid="{00000000-0005-0000-0000-000066B00000}"/>
    <cellStyle name="Normal 34 2 3 12" xfId="12451" xr:uid="{00000000-0005-0000-0000-000067B00000}"/>
    <cellStyle name="Normal 34 2 3 12 2" xfId="47669" xr:uid="{00000000-0005-0000-0000-000068B00000}"/>
    <cellStyle name="Normal 34 2 3 13" xfId="37657" xr:uid="{00000000-0005-0000-0000-000069B00000}"/>
    <cellStyle name="Normal 34 2 3 14" xfId="25058" xr:uid="{00000000-0005-0000-0000-00006AB00000}"/>
    <cellStyle name="Normal 34 2 3 15" xfId="60271" xr:uid="{00000000-0005-0000-0000-00006BB00000}"/>
    <cellStyle name="Normal 34 2 3 2" xfId="3174" xr:uid="{00000000-0005-0000-0000-00006CB00000}"/>
    <cellStyle name="Normal 34 2 3 2 10" xfId="25542" xr:uid="{00000000-0005-0000-0000-00006DB00000}"/>
    <cellStyle name="Normal 34 2 3 2 11" xfId="61077" xr:uid="{00000000-0005-0000-0000-00006EB00000}"/>
    <cellStyle name="Normal 34 2 3 2 2" xfId="4974" xr:uid="{00000000-0005-0000-0000-00006FB00000}"/>
    <cellStyle name="Normal 34 2 3 2 2 2" xfId="17620" xr:uid="{00000000-0005-0000-0000-000070B00000}"/>
    <cellStyle name="Normal 34 2 3 2 2 2 2" xfId="52836" xr:uid="{00000000-0005-0000-0000-000071B00000}"/>
    <cellStyle name="Normal 34 2 3 2 2 2 3" xfId="30225" xr:uid="{00000000-0005-0000-0000-000072B00000}"/>
    <cellStyle name="Normal 34 2 3 2 2 3" xfId="14066" xr:uid="{00000000-0005-0000-0000-000073B00000}"/>
    <cellStyle name="Normal 34 2 3 2 2 3 2" xfId="49284" xr:uid="{00000000-0005-0000-0000-000074B00000}"/>
    <cellStyle name="Normal 34 2 3 2 2 4" xfId="40239" xr:uid="{00000000-0005-0000-0000-000075B00000}"/>
    <cellStyle name="Normal 34 2 3 2 2 5" xfId="26673" xr:uid="{00000000-0005-0000-0000-000076B00000}"/>
    <cellStyle name="Normal 34 2 3 2 3" xfId="6444" xr:uid="{00000000-0005-0000-0000-000077B00000}"/>
    <cellStyle name="Normal 34 2 3 2 3 2" xfId="19074" xr:uid="{00000000-0005-0000-0000-000078B00000}"/>
    <cellStyle name="Normal 34 2 3 2 3 2 2" xfId="54290" xr:uid="{00000000-0005-0000-0000-000079B00000}"/>
    <cellStyle name="Normal 34 2 3 2 3 3" xfId="41693" xr:uid="{00000000-0005-0000-0000-00007AB00000}"/>
    <cellStyle name="Normal 34 2 3 2 3 4" xfId="31679" xr:uid="{00000000-0005-0000-0000-00007BB00000}"/>
    <cellStyle name="Normal 34 2 3 2 4" xfId="7903" xr:uid="{00000000-0005-0000-0000-00007CB00000}"/>
    <cellStyle name="Normal 34 2 3 2 4 2" xfId="20528" xr:uid="{00000000-0005-0000-0000-00007DB00000}"/>
    <cellStyle name="Normal 34 2 3 2 4 2 2" xfId="55744" xr:uid="{00000000-0005-0000-0000-00007EB00000}"/>
    <cellStyle name="Normal 34 2 3 2 4 3" xfId="43147" xr:uid="{00000000-0005-0000-0000-00007FB00000}"/>
    <cellStyle name="Normal 34 2 3 2 4 4" xfId="33133" xr:uid="{00000000-0005-0000-0000-000080B00000}"/>
    <cellStyle name="Normal 34 2 3 2 5" xfId="9684" xr:uid="{00000000-0005-0000-0000-000081B00000}"/>
    <cellStyle name="Normal 34 2 3 2 5 2" xfId="22304" xr:uid="{00000000-0005-0000-0000-000082B00000}"/>
    <cellStyle name="Normal 34 2 3 2 5 2 2" xfId="57520" xr:uid="{00000000-0005-0000-0000-000083B00000}"/>
    <cellStyle name="Normal 34 2 3 2 5 3" xfId="44923" xr:uid="{00000000-0005-0000-0000-000084B00000}"/>
    <cellStyle name="Normal 34 2 3 2 5 4" xfId="34909" xr:uid="{00000000-0005-0000-0000-000085B00000}"/>
    <cellStyle name="Normal 34 2 3 2 6" xfId="11477" xr:uid="{00000000-0005-0000-0000-000086B00000}"/>
    <cellStyle name="Normal 34 2 3 2 6 2" xfId="24080" xr:uid="{00000000-0005-0000-0000-000087B00000}"/>
    <cellStyle name="Normal 34 2 3 2 6 2 2" xfId="59296" xr:uid="{00000000-0005-0000-0000-000088B00000}"/>
    <cellStyle name="Normal 34 2 3 2 6 3" xfId="46699" xr:uid="{00000000-0005-0000-0000-000089B00000}"/>
    <cellStyle name="Normal 34 2 3 2 6 4" xfId="36685" xr:uid="{00000000-0005-0000-0000-00008AB00000}"/>
    <cellStyle name="Normal 34 2 3 2 7" xfId="15844" xr:uid="{00000000-0005-0000-0000-00008BB00000}"/>
    <cellStyle name="Normal 34 2 3 2 7 2" xfId="51060" xr:uid="{00000000-0005-0000-0000-00008CB00000}"/>
    <cellStyle name="Normal 34 2 3 2 7 3" xfId="28449" xr:uid="{00000000-0005-0000-0000-00008DB00000}"/>
    <cellStyle name="Normal 34 2 3 2 8" xfId="12935" xr:uid="{00000000-0005-0000-0000-00008EB00000}"/>
    <cellStyle name="Normal 34 2 3 2 8 2" xfId="48153" xr:uid="{00000000-0005-0000-0000-00008FB00000}"/>
    <cellStyle name="Normal 34 2 3 2 9" xfId="38463" xr:uid="{00000000-0005-0000-0000-000090B00000}"/>
    <cellStyle name="Normal 34 2 3 3" xfId="3503" xr:uid="{00000000-0005-0000-0000-000091B00000}"/>
    <cellStyle name="Normal 34 2 3 3 10" xfId="26998" xr:uid="{00000000-0005-0000-0000-000092B00000}"/>
    <cellStyle name="Normal 34 2 3 3 11" xfId="61402" xr:uid="{00000000-0005-0000-0000-000093B00000}"/>
    <cellStyle name="Normal 34 2 3 3 2" xfId="5299" xr:uid="{00000000-0005-0000-0000-000094B00000}"/>
    <cellStyle name="Normal 34 2 3 3 2 2" xfId="17945" xr:uid="{00000000-0005-0000-0000-000095B00000}"/>
    <cellStyle name="Normal 34 2 3 3 2 2 2" xfId="53161" xr:uid="{00000000-0005-0000-0000-000096B00000}"/>
    <cellStyle name="Normal 34 2 3 3 2 3" xfId="40564" xr:uid="{00000000-0005-0000-0000-000097B00000}"/>
    <cellStyle name="Normal 34 2 3 3 2 4" xfId="30550" xr:uid="{00000000-0005-0000-0000-000098B00000}"/>
    <cellStyle name="Normal 34 2 3 3 3" xfId="6769" xr:uid="{00000000-0005-0000-0000-000099B00000}"/>
    <cellStyle name="Normal 34 2 3 3 3 2" xfId="19399" xr:uid="{00000000-0005-0000-0000-00009AB00000}"/>
    <cellStyle name="Normal 34 2 3 3 3 2 2" xfId="54615" xr:uid="{00000000-0005-0000-0000-00009BB00000}"/>
    <cellStyle name="Normal 34 2 3 3 3 3" xfId="42018" xr:uid="{00000000-0005-0000-0000-00009CB00000}"/>
    <cellStyle name="Normal 34 2 3 3 3 4" xfId="32004" xr:uid="{00000000-0005-0000-0000-00009DB00000}"/>
    <cellStyle name="Normal 34 2 3 3 4" xfId="8228" xr:uid="{00000000-0005-0000-0000-00009EB00000}"/>
    <cellStyle name="Normal 34 2 3 3 4 2" xfId="20853" xr:uid="{00000000-0005-0000-0000-00009FB00000}"/>
    <cellStyle name="Normal 34 2 3 3 4 2 2" xfId="56069" xr:uid="{00000000-0005-0000-0000-0000A0B00000}"/>
    <cellStyle name="Normal 34 2 3 3 4 3" xfId="43472" xr:uid="{00000000-0005-0000-0000-0000A1B00000}"/>
    <cellStyle name="Normal 34 2 3 3 4 4" xfId="33458" xr:uid="{00000000-0005-0000-0000-0000A2B00000}"/>
    <cellStyle name="Normal 34 2 3 3 5" xfId="10009" xr:uid="{00000000-0005-0000-0000-0000A3B00000}"/>
    <cellStyle name="Normal 34 2 3 3 5 2" xfId="22629" xr:uid="{00000000-0005-0000-0000-0000A4B00000}"/>
    <cellStyle name="Normal 34 2 3 3 5 2 2" xfId="57845" xr:uid="{00000000-0005-0000-0000-0000A5B00000}"/>
    <cellStyle name="Normal 34 2 3 3 5 3" xfId="45248" xr:uid="{00000000-0005-0000-0000-0000A6B00000}"/>
    <cellStyle name="Normal 34 2 3 3 5 4" xfId="35234" xr:uid="{00000000-0005-0000-0000-0000A7B00000}"/>
    <cellStyle name="Normal 34 2 3 3 6" xfId="11802" xr:uid="{00000000-0005-0000-0000-0000A8B00000}"/>
    <cellStyle name="Normal 34 2 3 3 6 2" xfId="24405" xr:uid="{00000000-0005-0000-0000-0000A9B00000}"/>
    <cellStyle name="Normal 34 2 3 3 6 2 2" xfId="59621" xr:uid="{00000000-0005-0000-0000-0000AAB00000}"/>
    <cellStyle name="Normal 34 2 3 3 6 3" xfId="47024" xr:uid="{00000000-0005-0000-0000-0000ABB00000}"/>
    <cellStyle name="Normal 34 2 3 3 6 4" xfId="37010" xr:uid="{00000000-0005-0000-0000-0000ACB00000}"/>
    <cellStyle name="Normal 34 2 3 3 7" xfId="16169" xr:uid="{00000000-0005-0000-0000-0000ADB00000}"/>
    <cellStyle name="Normal 34 2 3 3 7 2" xfId="51385" xr:uid="{00000000-0005-0000-0000-0000AEB00000}"/>
    <cellStyle name="Normal 34 2 3 3 7 3" xfId="28774" xr:uid="{00000000-0005-0000-0000-0000AFB00000}"/>
    <cellStyle name="Normal 34 2 3 3 8" xfId="14391" xr:uid="{00000000-0005-0000-0000-0000B0B00000}"/>
    <cellStyle name="Normal 34 2 3 3 8 2" xfId="49609" xr:uid="{00000000-0005-0000-0000-0000B1B00000}"/>
    <cellStyle name="Normal 34 2 3 3 9" xfId="38788" xr:uid="{00000000-0005-0000-0000-0000B2B00000}"/>
    <cellStyle name="Normal 34 2 3 4" xfId="2665" xr:uid="{00000000-0005-0000-0000-0000B3B00000}"/>
    <cellStyle name="Normal 34 2 3 4 10" xfId="26189" xr:uid="{00000000-0005-0000-0000-0000B4B00000}"/>
    <cellStyle name="Normal 34 2 3 4 11" xfId="60593" xr:uid="{00000000-0005-0000-0000-0000B5B00000}"/>
    <cellStyle name="Normal 34 2 3 4 2" xfId="4490" xr:uid="{00000000-0005-0000-0000-0000B6B00000}"/>
    <cellStyle name="Normal 34 2 3 4 2 2" xfId="17136" xr:uid="{00000000-0005-0000-0000-0000B7B00000}"/>
    <cellStyle name="Normal 34 2 3 4 2 2 2" xfId="52352" xr:uid="{00000000-0005-0000-0000-0000B8B00000}"/>
    <cellStyle name="Normal 34 2 3 4 2 3" xfId="39755" xr:uid="{00000000-0005-0000-0000-0000B9B00000}"/>
    <cellStyle name="Normal 34 2 3 4 2 4" xfId="29741" xr:uid="{00000000-0005-0000-0000-0000BAB00000}"/>
    <cellStyle name="Normal 34 2 3 4 3" xfId="5960" xr:uid="{00000000-0005-0000-0000-0000BBB00000}"/>
    <cellStyle name="Normal 34 2 3 4 3 2" xfId="18590" xr:uid="{00000000-0005-0000-0000-0000BCB00000}"/>
    <cellStyle name="Normal 34 2 3 4 3 2 2" xfId="53806" xr:uid="{00000000-0005-0000-0000-0000BDB00000}"/>
    <cellStyle name="Normal 34 2 3 4 3 3" xfId="41209" xr:uid="{00000000-0005-0000-0000-0000BEB00000}"/>
    <cellStyle name="Normal 34 2 3 4 3 4" xfId="31195" xr:uid="{00000000-0005-0000-0000-0000BFB00000}"/>
    <cellStyle name="Normal 34 2 3 4 4" xfId="7419" xr:uid="{00000000-0005-0000-0000-0000C0B00000}"/>
    <cellStyle name="Normal 34 2 3 4 4 2" xfId="20044" xr:uid="{00000000-0005-0000-0000-0000C1B00000}"/>
    <cellStyle name="Normal 34 2 3 4 4 2 2" xfId="55260" xr:uid="{00000000-0005-0000-0000-0000C2B00000}"/>
    <cellStyle name="Normal 34 2 3 4 4 3" xfId="42663" xr:uid="{00000000-0005-0000-0000-0000C3B00000}"/>
    <cellStyle name="Normal 34 2 3 4 4 4" xfId="32649" xr:uid="{00000000-0005-0000-0000-0000C4B00000}"/>
    <cellStyle name="Normal 34 2 3 4 5" xfId="9200" xr:uid="{00000000-0005-0000-0000-0000C5B00000}"/>
    <cellStyle name="Normal 34 2 3 4 5 2" xfId="21820" xr:uid="{00000000-0005-0000-0000-0000C6B00000}"/>
    <cellStyle name="Normal 34 2 3 4 5 2 2" xfId="57036" xr:uid="{00000000-0005-0000-0000-0000C7B00000}"/>
    <cellStyle name="Normal 34 2 3 4 5 3" xfId="44439" xr:uid="{00000000-0005-0000-0000-0000C8B00000}"/>
    <cellStyle name="Normal 34 2 3 4 5 4" xfId="34425" xr:uid="{00000000-0005-0000-0000-0000C9B00000}"/>
    <cellStyle name="Normal 34 2 3 4 6" xfId="10993" xr:uid="{00000000-0005-0000-0000-0000CAB00000}"/>
    <cellStyle name="Normal 34 2 3 4 6 2" xfId="23596" xr:uid="{00000000-0005-0000-0000-0000CBB00000}"/>
    <cellStyle name="Normal 34 2 3 4 6 2 2" xfId="58812" xr:uid="{00000000-0005-0000-0000-0000CCB00000}"/>
    <cellStyle name="Normal 34 2 3 4 6 3" xfId="46215" xr:uid="{00000000-0005-0000-0000-0000CDB00000}"/>
    <cellStyle name="Normal 34 2 3 4 6 4" xfId="36201" xr:uid="{00000000-0005-0000-0000-0000CEB00000}"/>
    <cellStyle name="Normal 34 2 3 4 7" xfId="15360" xr:uid="{00000000-0005-0000-0000-0000CFB00000}"/>
    <cellStyle name="Normal 34 2 3 4 7 2" xfId="50576" xr:uid="{00000000-0005-0000-0000-0000D0B00000}"/>
    <cellStyle name="Normal 34 2 3 4 7 3" xfId="27965" xr:uid="{00000000-0005-0000-0000-0000D1B00000}"/>
    <cellStyle name="Normal 34 2 3 4 8" xfId="13582" xr:uid="{00000000-0005-0000-0000-0000D2B00000}"/>
    <cellStyle name="Normal 34 2 3 4 8 2" xfId="48800" xr:uid="{00000000-0005-0000-0000-0000D3B00000}"/>
    <cellStyle name="Normal 34 2 3 4 9" xfId="37979" xr:uid="{00000000-0005-0000-0000-0000D4B00000}"/>
    <cellStyle name="Normal 34 2 3 5" xfId="3828" xr:uid="{00000000-0005-0000-0000-0000D5B00000}"/>
    <cellStyle name="Normal 34 2 3 5 2" xfId="8551" xr:uid="{00000000-0005-0000-0000-0000D6B00000}"/>
    <cellStyle name="Normal 34 2 3 5 2 2" xfId="21176" xr:uid="{00000000-0005-0000-0000-0000D7B00000}"/>
    <cellStyle name="Normal 34 2 3 5 2 2 2" xfId="56392" xr:uid="{00000000-0005-0000-0000-0000D8B00000}"/>
    <cellStyle name="Normal 34 2 3 5 2 3" xfId="43795" xr:uid="{00000000-0005-0000-0000-0000D9B00000}"/>
    <cellStyle name="Normal 34 2 3 5 2 4" xfId="33781" xr:uid="{00000000-0005-0000-0000-0000DAB00000}"/>
    <cellStyle name="Normal 34 2 3 5 3" xfId="10332" xr:uid="{00000000-0005-0000-0000-0000DBB00000}"/>
    <cellStyle name="Normal 34 2 3 5 3 2" xfId="22952" xr:uid="{00000000-0005-0000-0000-0000DCB00000}"/>
    <cellStyle name="Normal 34 2 3 5 3 2 2" xfId="58168" xr:uid="{00000000-0005-0000-0000-0000DDB00000}"/>
    <cellStyle name="Normal 34 2 3 5 3 3" xfId="45571" xr:uid="{00000000-0005-0000-0000-0000DEB00000}"/>
    <cellStyle name="Normal 34 2 3 5 3 4" xfId="35557" xr:uid="{00000000-0005-0000-0000-0000DFB00000}"/>
    <cellStyle name="Normal 34 2 3 5 4" xfId="12127" xr:uid="{00000000-0005-0000-0000-0000E0B00000}"/>
    <cellStyle name="Normal 34 2 3 5 4 2" xfId="24728" xr:uid="{00000000-0005-0000-0000-0000E1B00000}"/>
    <cellStyle name="Normal 34 2 3 5 4 2 2" xfId="59944" xr:uid="{00000000-0005-0000-0000-0000E2B00000}"/>
    <cellStyle name="Normal 34 2 3 5 4 3" xfId="47347" xr:uid="{00000000-0005-0000-0000-0000E3B00000}"/>
    <cellStyle name="Normal 34 2 3 5 4 4" xfId="37333" xr:uid="{00000000-0005-0000-0000-0000E4B00000}"/>
    <cellStyle name="Normal 34 2 3 5 5" xfId="16492" xr:uid="{00000000-0005-0000-0000-0000E5B00000}"/>
    <cellStyle name="Normal 34 2 3 5 5 2" xfId="51708" xr:uid="{00000000-0005-0000-0000-0000E6B00000}"/>
    <cellStyle name="Normal 34 2 3 5 5 3" xfId="29097" xr:uid="{00000000-0005-0000-0000-0000E7B00000}"/>
    <cellStyle name="Normal 34 2 3 5 6" xfId="14714" xr:uid="{00000000-0005-0000-0000-0000E8B00000}"/>
    <cellStyle name="Normal 34 2 3 5 6 2" xfId="49932" xr:uid="{00000000-0005-0000-0000-0000E9B00000}"/>
    <cellStyle name="Normal 34 2 3 5 7" xfId="39111" xr:uid="{00000000-0005-0000-0000-0000EAB00000}"/>
    <cellStyle name="Normal 34 2 3 5 8" xfId="27321" xr:uid="{00000000-0005-0000-0000-0000EBB00000}"/>
    <cellStyle name="Normal 34 2 3 6" xfId="4168" xr:uid="{00000000-0005-0000-0000-0000ECB00000}"/>
    <cellStyle name="Normal 34 2 3 6 2" xfId="16814" xr:uid="{00000000-0005-0000-0000-0000EDB00000}"/>
    <cellStyle name="Normal 34 2 3 6 2 2" xfId="52030" xr:uid="{00000000-0005-0000-0000-0000EEB00000}"/>
    <cellStyle name="Normal 34 2 3 6 2 3" xfId="29419" xr:uid="{00000000-0005-0000-0000-0000EFB00000}"/>
    <cellStyle name="Normal 34 2 3 6 3" xfId="13260" xr:uid="{00000000-0005-0000-0000-0000F0B00000}"/>
    <cellStyle name="Normal 34 2 3 6 3 2" xfId="48478" xr:uid="{00000000-0005-0000-0000-0000F1B00000}"/>
    <cellStyle name="Normal 34 2 3 6 4" xfId="39433" xr:uid="{00000000-0005-0000-0000-0000F2B00000}"/>
    <cellStyle name="Normal 34 2 3 6 5" xfId="25867" xr:uid="{00000000-0005-0000-0000-0000F3B00000}"/>
    <cellStyle name="Normal 34 2 3 7" xfId="5638" xr:uid="{00000000-0005-0000-0000-0000F4B00000}"/>
    <cellStyle name="Normal 34 2 3 7 2" xfId="18268" xr:uid="{00000000-0005-0000-0000-0000F5B00000}"/>
    <cellStyle name="Normal 34 2 3 7 2 2" xfId="53484" xr:uid="{00000000-0005-0000-0000-0000F6B00000}"/>
    <cellStyle name="Normal 34 2 3 7 3" xfId="40887" xr:uid="{00000000-0005-0000-0000-0000F7B00000}"/>
    <cellStyle name="Normal 34 2 3 7 4" xfId="30873" xr:uid="{00000000-0005-0000-0000-0000F8B00000}"/>
    <cellStyle name="Normal 34 2 3 8" xfId="7097" xr:uid="{00000000-0005-0000-0000-0000F9B00000}"/>
    <cellStyle name="Normal 34 2 3 8 2" xfId="19722" xr:uid="{00000000-0005-0000-0000-0000FAB00000}"/>
    <cellStyle name="Normal 34 2 3 8 2 2" xfId="54938" xr:uid="{00000000-0005-0000-0000-0000FBB00000}"/>
    <cellStyle name="Normal 34 2 3 8 3" xfId="42341" xr:uid="{00000000-0005-0000-0000-0000FCB00000}"/>
    <cellStyle name="Normal 34 2 3 8 4" xfId="32327" xr:uid="{00000000-0005-0000-0000-0000FDB00000}"/>
    <cellStyle name="Normal 34 2 3 9" xfId="8878" xr:uid="{00000000-0005-0000-0000-0000FEB00000}"/>
    <cellStyle name="Normal 34 2 3 9 2" xfId="21498" xr:uid="{00000000-0005-0000-0000-0000FFB00000}"/>
    <cellStyle name="Normal 34 2 3 9 2 2" xfId="56714" xr:uid="{00000000-0005-0000-0000-000000B10000}"/>
    <cellStyle name="Normal 34 2 3 9 3" xfId="44117" xr:uid="{00000000-0005-0000-0000-000001B10000}"/>
    <cellStyle name="Normal 34 2 3 9 4" xfId="34103" xr:uid="{00000000-0005-0000-0000-000002B10000}"/>
    <cellStyle name="Normal 34 2 4" xfId="3009" xr:uid="{00000000-0005-0000-0000-000003B10000}"/>
    <cellStyle name="Normal 34 2 4 10" xfId="25383" xr:uid="{00000000-0005-0000-0000-000004B10000}"/>
    <cellStyle name="Normal 34 2 4 11" xfId="60918" xr:uid="{00000000-0005-0000-0000-000005B10000}"/>
    <cellStyle name="Normal 34 2 4 2" xfId="4815" xr:uid="{00000000-0005-0000-0000-000006B10000}"/>
    <cellStyle name="Normal 34 2 4 2 2" xfId="17461" xr:uid="{00000000-0005-0000-0000-000007B10000}"/>
    <cellStyle name="Normal 34 2 4 2 2 2" xfId="52677" xr:uid="{00000000-0005-0000-0000-000008B10000}"/>
    <cellStyle name="Normal 34 2 4 2 2 3" xfId="30066" xr:uid="{00000000-0005-0000-0000-000009B10000}"/>
    <cellStyle name="Normal 34 2 4 2 3" xfId="13907" xr:uid="{00000000-0005-0000-0000-00000AB10000}"/>
    <cellStyle name="Normal 34 2 4 2 3 2" xfId="49125" xr:uid="{00000000-0005-0000-0000-00000BB10000}"/>
    <cellStyle name="Normal 34 2 4 2 4" xfId="40080" xr:uid="{00000000-0005-0000-0000-00000CB10000}"/>
    <cellStyle name="Normal 34 2 4 2 5" xfId="26514" xr:uid="{00000000-0005-0000-0000-00000DB10000}"/>
    <cellStyle name="Normal 34 2 4 3" xfId="6285" xr:uid="{00000000-0005-0000-0000-00000EB10000}"/>
    <cellStyle name="Normal 34 2 4 3 2" xfId="18915" xr:uid="{00000000-0005-0000-0000-00000FB10000}"/>
    <cellStyle name="Normal 34 2 4 3 2 2" xfId="54131" xr:uid="{00000000-0005-0000-0000-000010B10000}"/>
    <cellStyle name="Normal 34 2 4 3 3" xfId="41534" xr:uid="{00000000-0005-0000-0000-000011B10000}"/>
    <cellStyle name="Normal 34 2 4 3 4" xfId="31520" xr:uid="{00000000-0005-0000-0000-000012B10000}"/>
    <cellStyle name="Normal 34 2 4 4" xfId="7744" xr:uid="{00000000-0005-0000-0000-000013B10000}"/>
    <cellStyle name="Normal 34 2 4 4 2" xfId="20369" xr:uid="{00000000-0005-0000-0000-000014B10000}"/>
    <cellStyle name="Normal 34 2 4 4 2 2" xfId="55585" xr:uid="{00000000-0005-0000-0000-000015B10000}"/>
    <cellStyle name="Normal 34 2 4 4 3" xfId="42988" xr:uid="{00000000-0005-0000-0000-000016B10000}"/>
    <cellStyle name="Normal 34 2 4 4 4" xfId="32974" xr:uid="{00000000-0005-0000-0000-000017B10000}"/>
    <cellStyle name="Normal 34 2 4 5" xfId="9525" xr:uid="{00000000-0005-0000-0000-000018B10000}"/>
    <cellStyle name="Normal 34 2 4 5 2" xfId="22145" xr:uid="{00000000-0005-0000-0000-000019B10000}"/>
    <cellStyle name="Normal 34 2 4 5 2 2" xfId="57361" xr:uid="{00000000-0005-0000-0000-00001AB10000}"/>
    <cellStyle name="Normal 34 2 4 5 3" xfId="44764" xr:uid="{00000000-0005-0000-0000-00001BB10000}"/>
    <cellStyle name="Normal 34 2 4 5 4" xfId="34750" xr:uid="{00000000-0005-0000-0000-00001CB10000}"/>
    <cellStyle name="Normal 34 2 4 6" xfId="11318" xr:uid="{00000000-0005-0000-0000-00001DB10000}"/>
    <cellStyle name="Normal 34 2 4 6 2" xfId="23921" xr:uid="{00000000-0005-0000-0000-00001EB10000}"/>
    <cellStyle name="Normal 34 2 4 6 2 2" xfId="59137" xr:uid="{00000000-0005-0000-0000-00001FB10000}"/>
    <cellStyle name="Normal 34 2 4 6 3" xfId="46540" xr:uid="{00000000-0005-0000-0000-000020B10000}"/>
    <cellStyle name="Normal 34 2 4 6 4" xfId="36526" xr:uid="{00000000-0005-0000-0000-000021B10000}"/>
    <cellStyle name="Normal 34 2 4 7" xfId="15685" xr:uid="{00000000-0005-0000-0000-000022B10000}"/>
    <cellStyle name="Normal 34 2 4 7 2" xfId="50901" xr:uid="{00000000-0005-0000-0000-000023B10000}"/>
    <cellStyle name="Normal 34 2 4 7 3" xfId="28290" xr:uid="{00000000-0005-0000-0000-000024B10000}"/>
    <cellStyle name="Normal 34 2 4 8" xfId="12776" xr:uid="{00000000-0005-0000-0000-000025B10000}"/>
    <cellStyle name="Normal 34 2 4 8 2" xfId="47994" xr:uid="{00000000-0005-0000-0000-000026B10000}"/>
    <cellStyle name="Normal 34 2 4 9" xfId="38304" xr:uid="{00000000-0005-0000-0000-000027B10000}"/>
    <cellStyle name="Normal 34 2 5" xfId="2842" xr:uid="{00000000-0005-0000-0000-000028B10000}"/>
    <cellStyle name="Normal 34 2 5 10" xfId="25228" xr:uid="{00000000-0005-0000-0000-000029B10000}"/>
    <cellStyle name="Normal 34 2 5 11" xfId="60763" xr:uid="{00000000-0005-0000-0000-00002AB10000}"/>
    <cellStyle name="Normal 34 2 5 2" xfId="4660" xr:uid="{00000000-0005-0000-0000-00002BB10000}"/>
    <cellStyle name="Normal 34 2 5 2 2" xfId="17306" xr:uid="{00000000-0005-0000-0000-00002CB10000}"/>
    <cellStyle name="Normal 34 2 5 2 2 2" xfId="52522" xr:uid="{00000000-0005-0000-0000-00002DB10000}"/>
    <cellStyle name="Normal 34 2 5 2 2 3" xfId="29911" xr:uid="{00000000-0005-0000-0000-00002EB10000}"/>
    <cellStyle name="Normal 34 2 5 2 3" xfId="13752" xr:uid="{00000000-0005-0000-0000-00002FB10000}"/>
    <cellStyle name="Normal 34 2 5 2 3 2" xfId="48970" xr:uid="{00000000-0005-0000-0000-000030B10000}"/>
    <cellStyle name="Normal 34 2 5 2 4" xfId="39925" xr:uid="{00000000-0005-0000-0000-000031B10000}"/>
    <cellStyle name="Normal 34 2 5 2 5" xfId="26359" xr:uid="{00000000-0005-0000-0000-000032B10000}"/>
    <cellStyle name="Normal 34 2 5 3" xfId="6130" xr:uid="{00000000-0005-0000-0000-000033B10000}"/>
    <cellStyle name="Normal 34 2 5 3 2" xfId="18760" xr:uid="{00000000-0005-0000-0000-000034B10000}"/>
    <cellStyle name="Normal 34 2 5 3 2 2" xfId="53976" xr:uid="{00000000-0005-0000-0000-000035B10000}"/>
    <cellStyle name="Normal 34 2 5 3 3" xfId="41379" xr:uid="{00000000-0005-0000-0000-000036B10000}"/>
    <cellStyle name="Normal 34 2 5 3 4" xfId="31365" xr:uid="{00000000-0005-0000-0000-000037B10000}"/>
    <cellStyle name="Normal 34 2 5 4" xfId="7589" xr:uid="{00000000-0005-0000-0000-000038B10000}"/>
    <cellStyle name="Normal 34 2 5 4 2" xfId="20214" xr:uid="{00000000-0005-0000-0000-000039B10000}"/>
    <cellStyle name="Normal 34 2 5 4 2 2" xfId="55430" xr:uid="{00000000-0005-0000-0000-00003AB10000}"/>
    <cellStyle name="Normal 34 2 5 4 3" xfId="42833" xr:uid="{00000000-0005-0000-0000-00003BB10000}"/>
    <cellStyle name="Normal 34 2 5 4 4" xfId="32819" xr:uid="{00000000-0005-0000-0000-00003CB10000}"/>
    <cellStyle name="Normal 34 2 5 5" xfId="9370" xr:uid="{00000000-0005-0000-0000-00003DB10000}"/>
    <cellStyle name="Normal 34 2 5 5 2" xfId="21990" xr:uid="{00000000-0005-0000-0000-00003EB10000}"/>
    <cellStyle name="Normal 34 2 5 5 2 2" xfId="57206" xr:uid="{00000000-0005-0000-0000-00003FB10000}"/>
    <cellStyle name="Normal 34 2 5 5 3" xfId="44609" xr:uid="{00000000-0005-0000-0000-000040B10000}"/>
    <cellStyle name="Normal 34 2 5 5 4" xfId="34595" xr:uid="{00000000-0005-0000-0000-000041B10000}"/>
    <cellStyle name="Normal 34 2 5 6" xfId="11163" xr:uid="{00000000-0005-0000-0000-000042B10000}"/>
    <cellStyle name="Normal 34 2 5 6 2" xfId="23766" xr:uid="{00000000-0005-0000-0000-000043B10000}"/>
    <cellStyle name="Normal 34 2 5 6 2 2" xfId="58982" xr:uid="{00000000-0005-0000-0000-000044B10000}"/>
    <cellStyle name="Normal 34 2 5 6 3" xfId="46385" xr:uid="{00000000-0005-0000-0000-000045B10000}"/>
    <cellStyle name="Normal 34 2 5 6 4" xfId="36371" xr:uid="{00000000-0005-0000-0000-000046B10000}"/>
    <cellStyle name="Normal 34 2 5 7" xfId="15530" xr:uid="{00000000-0005-0000-0000-000047B10000}"/>
    <cellStyle name="Normal 34 2 5 7 2" xfId="50746" xr:uid="{00000000-0005-0000-0000-000048B10000}"/>
    <cellStyle name="Normal 34 2 5 7 3" xfId="28135" xr:uid="{00000000-0005-0000-0000-000049B10000}"/>
    <cellStyle name="Normal 34 2 5 8" xfId="12621" xr:uid="{00000000-0005-0000-0000-00004AB10000}"/>
    <cellStyle name="Normal 34 2 5 8 2" xfId="47839" xr:uid="{00000000-0005-0000-0000-00004BB10000}"/>
    <cellStyle name="Normal 34 2 5 9" xfId="38149" xr:uid="{00000000-0005-0000-0000-00004CB10000}"/>
    <cellStyle name="Normal 34 2 6" xfId="3351" xr:uid="{00000000-0005-0000-0000-00004DB10000}"/>
    <cellStyle name="Normal 34 2 6 10" xfId="26846" xr:uid="{00000000-0005-0000-0000-00004EB10000}"/>
    <cellStyle name="Normal 34 2 6 11" xfId="61250" xr:uid="{00000000-0005-0000-0000-00004FB10000}"/>
    <cellStyle name="Normal 34 2 6 2" xfId="5147" xr:uid="{00000000-0005-0000-0000-000050B10000}"/>
    <cellStyle name="Normal 34 2 6 2 2" xfId="17793" xr:uid="{00000000-0005-0000-0000-000051B10000}"/>
    <cellStyle name="Normal 34 2 6 2 2 2" xfId="53009" xr:uid="{00000000-0005-0000-0000-000052B10000}"/>
    <cellStyle name="Normal 34 2 6 2 3" xfId="40412" xr:uid="{00000000-0005-0000-0000-000053B10000}"/>
    <cellStyle name="Normal 34 2 6 2 4" xfId="30398" xr:uid="{00000000-0005-0000-0000-000054B10000}"/>
    <cellStyle name="Normal 34 2 6 3" xfId="6617" xr:uid="{00000000-0005-0000-0000-000055B10000}"/>
    <cellStyle name="Normal 34 2 6 3 2" xfId="19247" xr:uid="{00000000-0005-0000-0000-000056B10000}"/>
    <cellStyle name="Normal 34 2 6 3 2 2" xfId="54463" xr:uid="{00000000-0005-0000-0000-000057B10000}"/>
    <cellStyle name="Normal 34 2 6 3 3" xfId="41866" xr:uid="{00000000-0005-0000-0000-000058B10000}"/>
    <cellStyle name="Normal 34 2 6 3 4" xfId="31852" xr:uid="{00000000-0005-0000-0000-000059B10000}"/>
    <cellStyle name="Normal 34 2 6 4" xfId="8076" xr:uid="{00000000-0005-0000-0000-00005AB10000}"/>
    <cellStyle name="Normal 34 2 6 4 2" xfId="20701" xr:uid="{00000000-0005-0000-0000-00005BB10000}"/>
    <cellStyle name="Normal 34 2 6 4 2 2" xfId="55917" xr:uid="{00000000-0005-0000-0000-00005CB10000}"/>
    <cellStyle name="Normal 34 2 6 4 3" xfId="43320" xr:uid="{00000000-0005-0000-0000-00005DB10000}"/>
    <cellStyle name="Normal 34 2 6 4 4" xfId="33306" xr:uid="{00000000-0005-0000-0000-00005EB10000}"/>
    <cellStyle name="Normal 34 2 6 5" xfId="9857" xr:uid="{00000000-0005-0000-0000-00005FB10000}"/>
    <cellStyle name="Normal 34 2 6 5 2" xfId="22477" xr:uid="{00000000-0005-0000-0000-000060B10000}"/>
    <cellStyle name="Normal 34 2 6 5 2 2" xfId="57693" xr:uid="{00000000-0005-0000-0000-000061B10000}"/>
    <cellStyle name="Normal 34 2 6 5 3" xfId="45096" xr:uid="{00000000-0005-0000-0000-000062B10000}"/>
    <cellStyle name="Normal 34 2 6 5 4" xfId="35082" xr:uid="{00000000-0005-0000-0000-000063B10000}"/>
    <cellStyle name="Normal 34 2 6 6" xfId="11650" xr:uid="{00000000-0005-0000-0000-000064B10000}"/>
    <cellStyle name="Normal 34 2 6 6 2" xfId="24253" xr:uid="{00000000-0005-0000-0000-000065B10000}"/>
    <cellStyle name="Normal 34 2 6 6 2 2" xfId="59469" xr:uid="{00000000-0005-0000-0000-000066B10000}"/>
    <cellStyle name="Normal 34 2 6 6 3" xfId="46872" xr:uid="{00000000-0005-0000-0000-000067B10000}"/>
    <cellStyle name="Normal 34 2 6 6 4" xfId="36858" xr:uid="{00000000-0005-0000-0000-000068B10000}"/>
    <cellStyle name="Normal 34 2 6 7" xfId="16017" xr:uid="{00000000-0005-0000-0000-000069B10000}"/>
    <cellStyle name="Normal 34 2 6 7 2" xfId="51233" xr:uid="{00000000-0005-0000-0000-00006AB10000}"/>
    <cellStyle name="Normal 34 2 6 7 3" xfId="28622" xr:uid="{00000000-0005-0000-0000-00006BB10000}"/>
    <cellStyle name="Normal 34 2 6 8" xfId="14239" xr:uid="{00000000-0005-0000-0000-00006CB10000}"/>
    <cellStyle name="Normal 34 2 6 8 2" xfId="49457" xr:uid="{00000000-0005-0000-0000-00006DB10000}"/>
    <cellStyle name="Normal 34 2 6 9" xfId="38636" xr:uid="{00000000-0005-0000-0000-00006EB10000}"/>
    <cellStyle name="Normal 34 2 7" xfId="2512" xr:uid="{00000000-0005-0000-0000-00006FB10000}"/>
    <cellStyle name="Normal 34 2 7 10" xfId="26037" xr:uid="{00000000-0005-0000-0000-000070B10000}"/>
    <cellStyle name="Normal 34 2 7 11" xfId="60441" xr:uid="{00000000-0005-0000-0000-000071B10000}"/>
    <cellStyle name="Normal 34 2 7 2" xfId="4338" xr:uid="{00000000-0005-0000-0000-000072B10000}"/>
    <cellStyle name="Normal 34 2 7 2 2" xfId="16984" xr:uid="{00000000-0005-0000-0000-000073B10000}"/>
    <cellStyle name="Normal 34 2 7 2 2 2" xfId="52200" xr:uid="{00000000-0005-0000-0000-000074B10000}"/>
    <cellStyle name="Normal 34 2 7 2 3" xfId="39603" xr:uid="{00000000-0005-0000-0000-000075B10000}"/>
    <cellStyle name="Normal 34 2 7 2 4" xfId="29589" xr:uid="{00000000-0005-0000-0000-000076B10000}"/>
    <cellStyle name="Normal 34 2 7 3" xfId="5808" xr:uid="{00000000-0005-0000-0000-000077B10000}"/>
    <cellStyle name="Normal 34 2 7 3 2" xfId="18438" xr:uid="{00000000-0005-0000-0000-000078B10000}"/>
    <cellStyle name="Normal 34 2 7 3 2 2" xfId="53654" xr:uid="{00000000-0005-0000-0000-000079B10000}"/>
    <cellStyle name="Normal 34 2 7 3 3" xfId="41057" xr:uid="{00000000-0005-0000-0000-00007AB10000}"/>
    <cellStyle name="Normal 34 2 7 3 4" xfId="31043" xr:uid="{00000000-0005-0000-0000-00007BB10000}"/>
    <cellStyle name="Normal 34 2 7 4" xfId="7267" xr:uid="{00000000-0005-0000-0000-00007CB10000}"/>
    <cellStyle name="Normal 34 2 7 4 2" xfId="19892" xr:uid="{00000000-0005-0000-0000-00007DB10000}"/>
    <cellStyle name="Normal 34 2 7 4 2 2" xfId="55108" xr:uid="{00000000-0005-0000-0000-00007EB10000}"/>
    <cellStyle name="Normal 34 2 7 4 3" xfId="42511" xr:uid="{00000000-0005-0000-0000-00007FB10000}"/>
    <cellStyle name="Normal 34 2 7 4 4" xfId="32497" xr:uid="{00000000-0005-0000-0000-000080B10000}"/>
    <cellStyle name="Normal 34 2 7 5" xfId="9048" xr:uid="{00000000-0005-0000-0000-000081B10000}"/>
    <cellStyle name="Normal 34 2 7 5 2" xfId="21668" xr:uid="{00000000-0005-0000-0000-000082B10000}"/>
    <cellStyle name="Normal 34 2 7 5 2 2" xfId="56884" xr:uid="{00000000-0005-0000-0000-000083B10000}"/>
    <cellStyle name="Normal 34 2 7 5 3" xfId="44287" xr:uid="{00000000-0005-0000-0000-000084B10000}"/>
    <cellStyle name="Normal 34 2 7 5 4" xfId="34273" xr:uid="{00000000-0005-0000-0000-000085B10000}"/>
    <cellStyle name="Normal 34 2 7 6" xfId="10841" xr:uid="{00000000-0005-0000-0000-000086B10000}"/>
    <cellStyle name="Normal 34 2 7 6 2" xfId="23444" xr:uid="{00000000-0005-0000-0000-000087B10000}"/>
    <cellStyle name="Normal 34 2 7 6 2 2" xfId="58660" xr:uid="{00000000-0005-0000-0000-000088B10000}"/>
    <cellStyle name="Normal 34 2 7 6 3" xfId="46063" xr:uid="{00000000-0005-0000-0000-000089B10000}"/>
    <cellStyle name="Normal 34 2 7 6 4" xfId="36049" xr:uid="{00000000-0005-0000-0000-00008AB10000}"/>
    <cellStyle name="Normal 34 2 7 7" xfId="15208" xr:uid="{00000000-0005-0000-0000-00008BB10000}"/>
    <cellStyle name="Normal 34 2 7 7 2" xfId="50424" xr:uid="{00000000-0005-0000-0000-00008CB10000}"/>
    <cellStyle name="Normal 34 2 7 7 3" xfId="27813" xr:uid="{00000000-0005-0000-0000-00008DB10000}"/>
    <cellStyle name="Normal 34 2 7 8" xfId="13430" xr:uid="{00000000-0005-0000-0000-00008EB10000}"/>
    <cellStyle name="Normal 34 2 7 8 2" xfId="48648" xr:uid="{00000000-0005-0000-0000-00008FB10000}"/>
    <cellStyle name="Normal 34 2 7 9" xfId="37827" xr:uid="{00000000-0005-0000-0000-000090B10000}"/>
    <cellStyle name="Normal 34 2 8" xfId="3675" xr:uid="{00000000-0005-0000-0000-000091B10000}"/>
    <cellStyle name="Normal 34 2 8 2" xfId="8399" xr:uid="{00000000-0005-0000-0000-000092B10000}"/>
    <cellStyle name="Normal 34 2 8 2 2" xfId="21024" xr:uid="{00000000-0005-0000-0000-000093B10000}"/>
    <cellStyle name="Normal 34 2 8 2 2 2" xfId="56240" xr:uid="{00000000-0005-0000-0000-000094B10000}"/>
    <cellStyle name="Normal 34 2 8 2 3" xfId="43643" xr:uid="{00000000-0005-0000-0000-000095B10000}"/>
    <cellStyle name="Normal 34 2 8 2 4" xfId="33629" xr:uid="{00000000-0005-0000-0000-000096B10000}"/>
    <cellStyle name="Normal 34 2 8 3" xfId="10180" xr:uid="{00000000-0005-0000-0000-000097B10000}"/>
    <cellStyle name="Normal 34 2 8 3 2" xfId="22800" xr:uid="{00000000-0005-0000-0000-000098B10000}"/>
    <cellStyle name="Normal 34 2 8 3 2 2" xfId="58016" xr:uid="{00000000-0005-0000-0000-000099B10000}"/>
    <cellStyle name="Normal 34 2 8 3 3" xfId="45419" xr:uid="{00000000-0005-0000-0000-00009AB10000}"/>
    <cellStyle name="Normal 34 2 8 3 4" xfId="35405" xr:uid="{00000000-0005-0000-0000-00009BB10000}"/>
    <cellStyle name="Normal 34 2 8 4" xfId="11975" xr:uid="{00000000-0005-0000-0000-00009CB10000}"/>
    <cellStyle name="Normal 34 2 8 4 2" xfId="24576" xr:uid="{00000000-0005-0000-0000-00009DB10000}"/>
    <cellStyle name="Normal 34 2 8 4 2 2" xfId="59792" xr:uid="{00000000-0005-0000-0000-00009EB10000}"/>
    <cellStyle name="Normal 34 2 8 4 3" xfId="47195" xr:uid="{00000000-0005-0000-0000-00009FB10000}"/>
    <cellStyle name="Normal 34 2 8 4 4" xfId="37181" xr:uid="{00000000-0005-0000-0000-0000A0B10000}"/>
    <cellStyle name="Normal 34 2 8 5" xfId="16340" xr:uid="{00000000-0005-0000-0000-0000A1B10000}"/>
    <cellStyle name="Normal 34 2 8 5 2" xfId="51556" xr:uid="{00000000-0005-0000-0000-0000A2B10000}"/>
    <cellStyle name="Normal 34 2 8 5 3" xfId="28945" xr:uid="{00000000-0005-0000-0000-0000A3B10000}"/>
    <cellStyle name="Normal 34 2 8 6" xfId="14562" xr:uid="{00000000-0005-0000-0000-0000A4B10000}"/>
    <cellStyle name="Normal 34 2 8 6 2" xfId="49780" xr:uid="{00000000-0005-0000-0000-0000A5B10000}"/>
    <cellStyle name="Normal 34 2 8 7" xfId="38959" xr:uid="{00000000-0005-0000-0000-0000A6B10000}"/>
    <cellStyle name="Normal 34 2 8 8" xfId="27169" xr:uid="{00000000-0005-0000-0000-0000A7B10000}"/>
    <cellStyle name="Normal 34 2 9" xfId="4007" xr:uid="{00000000-0005-0000-0000-0000A8B10000}"/>
    <cellStyle name="Normal 34 2 9 2" xfId="16662" xr:uid="{00000000-0005-0000-0000-0000A9B10000}"/>
    <cellStyle name="Normal 34 2 9 2 2" xfId="51878" xr:uid="{00000000-0005-0000-0000-0000AAB10000}"/>
    <cellStyle name="Normal 34 2 9 2 3" xfId="29267" xr:uid="{00000000-0005-0000-0000-0000ABB10000}"/>
    <cellStyle name="Normal 34 2 9 3" xfId="13108" xr:uid="{00000000-0005-0000-0000-0000ACB10000}"/>
    <cellStyle name="Normal 34 2 9 3 2" xfId="48326" xr:uid="{00000000-0005-0000-0000-0000ADB10000}"/>
    <cellStyle name="Normal 34 2 9 4" xfId="39281" xr:uid="{00000000-0005-0000-0000-0000AEB10000}"/>
    <cellStyle name="Normal 34 2 9 5" xfId="25715" xr:uid="{00000000-0005-0000-0000-0000AFB10000}"/>
    <cellStyle name="Normal 34 2_District Target Attainment" xfId="1351" xr:uid="{00000000-0005-0000-0000-0000B0B10000}"/>
    <cellStyle name="Normal 34 3" xfId="1352" xr:uid="{00000000-0005-0000-0000-0000B1B10000}"/>
    <cellStyle name="Normal 34 3 10" xfId="6971" xr:uid="{00000000-0005-0000-0000-0000B2B10000}"/>
    <cellStyle name="Normal 34 3 10 2" xfId="19597" xr:uid="{00000000-0005-0000-0000-0000B3B10000}"/>
    <cellStyle name="Normal 34 3 10 2 2" xfId="54813" xr:uid="{00000000-0005-0000-0000-0000B4B10000}"/>
    <cellStyle name="Normal 34 3 10 3" xfId="42216" xr:uid="{00000000-0005-0000-0000-0000B5B10000}"/>
    <cellStyle name="Normal 34 3 10 4" xfId="32202" xr:uid="{00000000-0005-0000-0000-0000B6B10000}"/>
    <cellStyle name="Normal 34 3 11" xfId="8752" xr:uid="{00000000-0005-0000-0000-0000B7B10000}"/>
    <cellStyle name="Normal 34 3 11 2" xfId="21373" xr:uid="{00000000-0005-0000-0000-0000B8B10000}"/>
    <cellStyle name="Normal 34 3 11 2 2" xfId="56589" xr:uid="{00000000-0005-0000-0000-0000B9B10000}"/>
    <cellStyle name="Normal 34 3 11 3" xfId="43992" xr:uid="{00000000-0005-0000-0000-0000BAB10000}"/>
    <cellStyle name="Normal 34 3 11 4" xfId="33978" xr:uid="{00000000-0005-0000-0000-0000BBB10000}"/>
    <cellStyle name="Normal 34 3 12" xfId="10695" xr:uid="{00000000-0005-0000-0000-0000BCB10000}"/>
    <cellStyle name="Normal 34 3 12 2" xfId="23306" xr:uid="{00000000-0005-0000-0000-0000BDB10000}"/>
    <cellStyle name="Normal 34 3 12 2 2" xfId="58522" xr:uid="{00000000-0005-0000-0000-0000BEB10000}"/>
    <cellStyle name="Normal 34 3 12 3" xfId="45925" xr:uid="{00000000-0005-0000-0000-0000BFB10000}"/>
    <cellStyle name="Normal 34 3 12 4" xfId="35911" xr:uid="{00000000-0005-0000-0000-0000C0B10000}"/>
    <cellStyle name="Normal 34 3 13" xfId="14912" xr:uid="{00000000-0005-0000-0000-0000C1B10000}"/>
    <cellStyle name="Normal 34 3 13 2" xfId="50129" xr:uid="{00000000-0005-0000-0000-0000C2B10000}"/>
    <cellStyle name="Normal 34 3 13 3" xfId="27518" xr:uid="{00000000-0005-0000-0000-0000C3B10000}"/>
    <cellStyle name="Normal 34 3 14" xfId="12326" xr:uid="{00000000-0005-0000-0000-0000C4B10000}"/>
    <cellStyle name="Normal 34 3 14 2" xfId="47544" xr:uid="{00000000-0005-0000-0000-0000C5B10000}"/>
    <cellStyle name="Normal 34 3 15" xfId="37531" xr:uid="{00000000-0005-0000-0000-0000C6B10000}"/>
    <cellStyle name="Normal 34 3 16" xfId="24933" xr:uid="{00000000-0005-0000-0000-0000C7B10000}"/>
    <cellStyle name="Normal 34 3 17" xfId="60146" xr:uid="{00000000-0005-0000-0000-0000C8B10000}"/>
    <cellStyle name="Normal 34 3 2" xfId="1353" xr:uid="{00000000-0005-0000-0000-0000C9B10000}"/>
    <cellStyle name="Normal 34 3 2 10" xfId="10696" xr:uid="{00000000-0005-0000-0000-0000CAB10000}"/>
    <cellStyle name="Normal 34 3 2 10 2" xfId="23307" xr:uid="{00000000-0005-0000-0000-0000CBB10000}"/>
    <cellStyle name="Normal 34 3 2 10 2 2" xfId="58523" xr:uid="{00000000-0005-0000-0000-0000CCB10000}"/>
    <cellStyle name="Normal 34 3 2 10 3" xfId="45926" xr:uid="{00000000-0005-0000-0000-0000CDB10000}"/>
    <cellStyle name="Normal 34 3 2 10 4" xfId="35912" xr:uid="{00000000-0005-0000-0000-0000CEB10000}"/>
    <cellStyle name="Normal 34 3 2 11" xfId="15067" xr:uid="{00000000-0005-0000-0000-0000CFB10000}"/>
    <cellStyle name="Normal 34 3 2 11 2" xfId="50283" xr:uid="{00000000-0005-0000-0000-0000D0B10000}"/>
    <cellStyle name="Normal 34 3 2 11 3" xfId="27672" xr:uid="{00000000-0005-0000-0000-0000D1B10000}"/>
    <cellStyle name="Normal 34 3 2 12" xfId="12480" xr:uid="{00000000-0005-0000-0000-0000D2B10000}"/>
    <cellStyle name="Normal 34 3 2 12 2" xfId="47698" xr:uid="{00000000-0005-0000-0000-0000D3B10000}"/>
    <cellStyle name="Normal 34 3 2 13" xfId="37686" xr:uid="{00000000-0005-0000-0000-0000D4B10000}"/>
    <cellStyle name="Normal 34 3 2 14" xfId="25087" xr:uid="{00000000-0005-0000-0000-0000D5B10000}"/>
    <cellStyle name="Normal 34 3 2 15" xfId="60300" xr:uid="{00000000-0005-0000-0000-0000D6B10000}"/>
    <cellStyle name="Normal 34 3 2 2" xfId="3203" xr:uid="{00000000-0005-0000-0000-0000D7B10000}"/>
    <cellStyle name="Normal 34 3 2 2 10" xfId="25571" xr:uid="{00000000-0005-0000-0000-0000D8B10000}"/>
    <cellStyle name="Normal 34 3 2 2 11" xfId="61106" xr:uid="{00000000-0005-0000-0000-0000D9B10000}"/>
    <cellStyle name="Normal 34 3 2 2 2" xfId="5003" xr:uid="{00000000-0005-0000-0000-0000DAB10000}"/>
    <cellStyle name="Normal 34 3 2 2 2 2" xfId="17649" xr:uid="{00000000-0005-0000-0000-0000DBB10000}"/>
    <cellStyle name="Normal 34 3 2 2 2 2 2" xfId="52865" xr:uid="{00000000-0005-0000-0000-0000DCB10000}"/>
    <cellStyle name="Normal 34 3 2 2 2 2 3" xfId="30254" xr:uid="{00000000-0005-0000-0000-0000DDB10000}"/>
    <cellStyle name="Normal 34 3 2 2 2 3" xfId="14095" xr:uid="{00000000-0005-0000-0000-0000DEB10000}"/>
    <cellStyle name="Normal 34 3 2 2 2 3 2" xfId="49313" xr:uid="{00000000-0005-0000-0000-0000DFB10000}"/>
    <cellStyle name="Normal 34 3 2 2 2 4" xfId="40268" xr:uid="{00000000-0005-0000-0000-0000E0B10000}"/>
    <cellStyle name="Normal 34 3 2 2 2 5" xfId="26702" xr:uid="{00000000-0005-0000-0000-0000E1B10000}"/>
    <cellStyle name="Normal 34 3 2 2 3" xfId="6473" xr:uid="{00000000-0005-0000-0000-0000E2B10000}"/>
    <cellStyle name="Normal 34 3 2 2 3 2" xfId="19103" xr:uid="{00000000-0005-0000-0000-0000E3B10000}"/>
    <cellStyle name="Normal 34 3 2 2 3 2 2" xfId="54319" xr:uid="{00000000-0005-0000-0000-0000E4B10000}"/>
    <cellStyle name="Normal 34 3 2 2 3 3" xfId="41722" xr:uid="{00000000-0005-0000-0000-0000E5B10000}"/>
    <cellStyle name="Normal 34 3 2 2 3 4" xfId="31708" xr:uid="{00000000-0005-0000-0000-0000E6B10000}"/>
    <cellStyle name="Normal 34 3 2 2 4" xfId="7932" xr:uid="{00000000-0005-0000-0000-0000E7B10000}"/>
    <cellStyle name="Normal 34 3 2 2 4 2" xfId="20557" xr:uid="{00000000-0005-0000-0000-0000E8B10000}"/>
    <cellStyle name="Normal 34 3 2 2 4 2 2" xfId="55773" xr:uid="{00000000-0005-0000-0000-0000E9B10000}"/>
    <cellStyle name="Normal 34 3 2 2 4 3" xfId="43176" xr:uid="{00000000-0005-0000-0000-0000EAB10000}"/>
    <cellStyle name="Normal 34 3 2 2 4 4" xfId="33162" xr:uid="{00000000-0005-0000-0000-0000EBB10000}"/>
    <cellStyle name="Normal 34 3 2 2 5" xfId="9713" xr:uid="{00000000-0005-0000-0000-0000ECB10000}"/>
    <cellStyle name="Normal 34 3 2 2 5 2" xfId="22333" xr:uid="{00000000-0005-0000-0000-0000EDB10000}"/>
    <cellStyle name="Normal 34 3 2 2 5 2 2" xfId="57549" xr:uid="{00000000-0005-0000-0000-0000EEB10000}"/>
    <cellStyle name="Normal 34 3 2 2 5 3" xfId="44952" xr:uid="{00000000-0005-0000-0000-0000EFB10000}"/>
    <cellStyle name="Normal 34 3 2 2 5 4" xfId="34938" xr:uid="{00000000-0005-0000-0000-0000F0B10000}"/>
    <cellStyle name="Normal 34 3 2 2 6" xfId="11506" xr:uid="{00000000-0005-0000-0000-0000F1B10000}"/>
    <cellStyle name="Normal 34 3 2 2 6 2" xfId="24109" xr:uid="{00000000-0005-0000-0000-0000F2B10000}"/>
    <cellStyle name="Normal 34 3 2 2 6 2 2" xfId="59325" xr:uid="{00000000-0005-0000-0000-0000F3B10000}"/>
    <cellStyle name="Normal 34 3 2 2 6 3" xfId="46728" xr:uid="{00000000-0005-0000-0000-0000F4B10000}"/>
    <cellStyle name="Normal 34 3 2 2 6 4" xfId="36714" xr:uid="{00000000-0005-0000-0000-0000F5B10000}"/>
    <cellStyle name="Normal 34 3 2 2 7" xfId="15873" xr:uid="{00000000-0005-0000-0000-0000F6B10000}"/>
    <cellStyle name="Normal 34 3 2 2 7 2" xfId="51089" xr:uid="{00000000-0005-0000-0000-0000F7B10000}"/>
    <cellStyle name="Normal 34 3 2 2 7 3" xfId="28478" xr:uid="{00000000-0005-0000-0000-0000F8B10000}"/>
    <cellStyle name="Normal 34 3 2 2 8" xfId="12964" xr:uid="{00000000-0005-0000-0000-0000F9B10000}"/>
    <cellStyle name="Normal 34 3 2 2 8 2" xfId="48182" xr:uid="{00000000-0005-0000-0000-0000FAB10000}"/>
    <cellStyle name="Normal 34 3 2 2 9" xfId="38492" xr:uid="{00000000-0005-0000-0000-0000FBB10000}"/>
    <cellStyle name="Normal 34 3 2 3" xfId="3532" xr:uid="{00000000-0005-0000-0000-0000FCB10000}"/>
    <cellStyle name="Normal 34 3 2 3 10" xfId="27027" xr:uid="{00000000-0005-0000-0000-0000FDB10000}"/>
    <cellStyle name="Normal 34 3 2 3 11" xfId="61431" xr:uid="{00000000-0005-0000-0000-0000FEB10000}"/>
    <cellStyle name="Normal 34 3 2 3 2" xfId="5328" xr:uid="{00000000-0005-0000-0000-0000FFB10000}"/>
    <cellStyle name="Normal 34 3 2 3 2 2" xfId="17974" xr:uid="{00000000-0005-0000-0000-000000B20000}"/>
    <cellStyle name="Normal 34 3 2 3 2 2 2" xfId="53190" xr:uid="{00000000-0005-0000-0000-000001B20000}"/>
    <cellStyle name="Normal 34 3 2 3 2 3" xfId="40593" xr:uid="{00000000-0005-0000-0000-000002B20000}"/>
    <cellStyle name="Normal 34 3 2 3 2 4" xfId="30579" xr:uid="{00000000-0005-0000-0000-000003B20000}"/>
    <cellStyle name="Normal 34 3 2 3 3" xfId="6798" xr:uid="{00000000-0005-0000-0000-000004B20000}"/>
    <cellStyle name="Normal 34 3 2 3 3 2" xfId="19428" xr:uid="{00000000-0005-0000-0000-000005B20000}"/>
    <cellStyle name="Normal 34 3 2 3 3 2 2" xfId="54644" xr:uid="{00000000-0005-0000-0000-000006B20000}"/>
    <cellStyle name="Normal 34 3 2 3 3 3" xfId="42047" xr:uid="{00000000-0005-0000-0000-000007B20000}"/>
    <cellStyle name="Normal 34 3 2 3 3 4" xfId="32033" xr:uid="{00000000-0005-0000-0000-000008B20000}"/>
    <cellStyle name="Normal 34 3 2 3 4" xfId="8257" xr:uid="{00000000-0005-0000-0000-000009B20000}"/>
    <cellStyle name="Normal 34 3 2 3 4 2" xfId="20882" xr:uid="{00000000-0005-0000-0000-00000AB20000}"/>
    <cellStyle name="Normal 34 3 2 3 4 2 2" xfId="56098" xr:uid="{00000000-0005-0000-0000-00000BB20000}"/>
    <cellStyle name="Normal 34 3 2 3 4 3" xfId="43501" xr:uid="{00000000-0005-0000-0000-00000CB20000}"/>
    <cellStyle name="Normal 34 3 2 3 4 4" xfId="33487" xr:uid="{00000000-0005-0000-0000-00000DB20000}"/>
    <cellStyle name="Normal 34 3 2 3 5" xfId="10038" xr:uid="{00000000-0005-0000-0000-00000EB20000}"/>
    <cellStyle name="Normal 34 3 2 3 5 2" xfId="22658" xr:uid="{00000000-0005-0000-0000-00000FB20000}"/>
    <cellStyle name="Normal 34 3 2 3 5 2 2" xfId="57874" xr:uid="{00000000-0005-0000-0000-000010B20000}"/>
    <cellStyle name="Normal 34 3 2 3 5 3" xfId="45277" xr:uid="{00000000-0005-0000-0000-000011B20000}"/>
    <cellStyle name="Normal 34 3 2 3 5 4" xfId="35263" xr:uid="{00000000-0005-0000-0000-000012B20000}"/>
    <cellStyle name="Normal 34 3 2 3 6" xfId="11831" xr:uid="{00000000-0005-0000-0000-000013B20000}"/>
    <cellStyle name="Normal 34 3 2 3 6 2" xfId="24434" xr:uid="{00000000-0005-0000-0000-000014B20000}"/>
    <cellStyle name="Normal 34 3 2 3 6 2 2" xfId="59650" xr:uid="{00000000-0005-0000-0000-000015B20000}"/>
    <cellStyle name="Normal 34 3 2 3 6 3" xfId="47053" xr:uid="{00000000-0005-0000-0000-000016B20000}"/>
    <cellStyle name="Normal 34 3 2 3 6 4" xfId="37039" xr:uid="{00000000-0005-0000-0000-000017B20000}"/>
    <cellStyle name="Normal 34 3 2 3 7" xfId="16198" xr:uid="{00000000-0005-0000-0000-000018B20000}"/>
    <cellStyle name="Normal 34 3 2 3 7 2" xfId="51414" xr:uid="{00000000-0005-0000-0000-000019B20000}"/>
    <cellStyle name="Normal 34 3 2 3 7 3" xfId="28803" xr:uid="{00000000-0005-0000-0000-00001AB20000}"/>
    <cellStyle name="Normal 34 3 2 3 8" xfId="14420" xr:uid="{00000000-0005-0000-0000-00001BB20000}"/>
    <cellStyle name="Normal 34 3 2 3 8 2" xfId="49638" xr:uid="{00000000-0005-0000-0000-00001CB20000}"/>
    <cellStyle name="Normal 34 3 2 3 9" xfId="38817" xr:uid="{00000000-0005-0000-0000-00001DB20000}"/>
    <cellStyle name="Normal 34 3 2 4" xfId="2694" xr:uid="{00000000-0005-0000-0000-00001EB20000}"/>
    <cellStyle name="Normal 34 3 2 4 10" xfId="26218" xr:uid="{00000000-0005-0000-0000-00001FB20000}"/>
    <cellStyle name="Normal 34 3 2 4 11" xfId="60622" xr:uid="{00000000-0005-0000-0000-000020B20000}"/>
    <cellStyle name="Normal 34 3 2 4 2" xfId="4519" xr:uid="{00000000-0005-0000-0000-000021B20000}"/>
    <cellStyle name="Normal 34 3 2 4 2 2" xfId="17165" xr:uid="{00000000-0005-0000-0000-000022B20000}"/>
    <cellStyle name="Normal 34 3 2 4 2 2 2" xfId="52381" xr:uid="{00000000-0005-0000-0000-000023B20000}"/>
    <cellStyle name="Normal 34 3 2 4 2 3" xfId="39784" xr:uid="{00000000-0005-0000-0000-000024B20000}"/>
    <cellStyle name="Normal 34 3 2 4 2 4" xfId="29770" xr:uid="{00000000-0005-0000-0000-000025B20000}"/>
    <cellStyle name="Normal 34 3 2 4 3" xfId="5989" xr:uid="{00000000-0005-0000-0000-000026B20000}"/>
    <cellStyle name="Normal 34 3 2 4 3 2" xfId="18619" xr:uid="{00000000-0005-0000-0000-000027B20000}"/>
    <cellStyle name="Normal 34 3 2 4 3 2 2" xfId="53835" xr:uid="{00000000-0005-0000-0000-000028B20000}"/>
    <cellStyle name="Normal 34 3 2 4 3 3" xfId="41238" xr:uid="{00000000-0005-0000-0000-000029B20000}"/>
    <cellStyle name="Normal 34 3 2 4 3 4" xfId="31224" xr:uid="{00000000-0005-0000-0000-00002AB20000}"/>
    <cellStyle name="Normal 34 3 2 4 4" xfId="7448" xr:uid="{00000000-0005-0000-0000-00002BB20000}"/>
    <cellStyle name="Normal 34 3 2 4 4 2" xfId="20073" xr:uid="{00000000-0005-0000-0000-00002CB20000}"/>
    <cellStyle name="Normal 34 3 2 4 4 2 2" xfId="55289" xr:uid="{00000000-0005-0000-0000-00002DB20000}"/>
    <cellStyle name="Normal 34 3 2 4 4 3" xfId="42692" xr:uid="{00000000-0005-0000-0000-00002EB20000}"/>
    <cellStyle name="Normal 34 3 2 4 4 4" xfId="32678" xr:uid="{00000000-0005-0000-0000-00002FB20000}"/>
    <cellStyle name="Normal 34 3 2 4 5" xfId="9229" xr:uid="{00000000-0005-0000-0000-000030B20000}"/>
    <cellStyle name="Normal 34 3 2 4 5 2" xfId="21849" xr:uid="{00000000-0005-0000-0000-000031B20000}"/>
    <cellStyle name="Normal 34 3 2 4 5 2 2" xfId="57065" xr:uid="{00000000-0005-0000-0000-000032B20000}"/>
    <cellStyle name="Normal 34 3 2 4 5 3" xfId="44468" xr:uid="{00000000-0005-0000-0000-000033B20000}"/>
    <cellStyle name="Normal 34 3 2 4 5 4" xfId="34454" xr:uid="{00000000-0005-0000-0000-000034B20000}"/>
    <cellStyle name="Normal 34 3 2 4 6" xfId="11022" xr:uid="{00000000-0005-0000-0000-000035B20000}"/>
    <cellStyle name="Normal 34 3 2 4 6 2" xfId="23625" xr:uid="{00000000-0005-0000-0000-000036B20000}"/>
    <cellStyle name="Normal 34 3 2 4 6 2 2" xfId="58841" xr:uid="{00000000-0005-0000-0000-000037B20000}"/>
    <cellStyle name="Normal 34 3 2 4 6 3" xfId="46244" xr:uid="{00000000-0005-0000-0000-000038B20000}"/>
    <cellStyle name="Normal 34 3 2 4 6 4" xfId="36230" xr:uid="{00000000-0005-0000-0000-000039B20000}"/>
    <cellStyle name="Normal 34 3 2 4 7" xfId="15389" xr:uid="{00000000-0005-0000-0000-00003AB20000}"/>
    <cellStyle name="Normal 34 3 2 4 7 2" xfId="50605" xr:uid="{00000000-0005-0000-0000-00003BB20000}"/>
    <cellStyle name="Normal 34 3 2 4 7 3" xfId="27994" xr:uid="{00000000-0005-0000-0000-00003CB20000}"/>
    <cellStyle name="Normal 34 3 2 4 8" xfId="13611" xr:uid="{00000000-0005-0000-0000-00003DB20000}"/>
    <cellStyle name="Normal 34 3 2 4 8 2" xfId="48829" xr:uid="{00000000-0005-0000-0000-00003EB20000}"/>
    <cellStyle name="Normal 34 3 2 4 9" xfId="38008" xr:uid="{00000000-0005-0000-0000-00003FB20000}"/>
    <cellStyle name="Normal 34 3 2 5" xfId="3857" xr:uid="{00000000-0005-0000-0000-000040B20000}"/>
    <cellStyle name="Normal 34 3 2 5 2" xfId="8580" xr:uid="{00000000-0005-0000-0000-000041B20000}"/>
    <cellStyle name="Normal 34 3 2 5 2 2" xfId="21205" xr:uid="{00000000-0005-0000-0000-000042B20000}"/>
    <cellStyle name="Normal 34 3 2 5 2 2 2" xfId="56421" xr:uid="{00000000-0005-0000-0000-000043B20000}"/>
    <cellStyle name="Normal 34 3 2 5 2 3" xfId="43824" xr:uid="{00000000-0005-0000-0000-000044B20000}"/>
    <cellStyle name="Normal 34 3 2 5 2 4" xfId="33810" xr:uid="{00000000-0005-0000-0000-000045B20000}"/>
    <cellStyle name="Normal 34 3 2 5 3" xfId="10361" xr:uid="{00000000-0005-0000-0000-000046B20000}"/>
    <cellStyle name="Normal 34 3 2 5 3 2" xfId="22981" xr:uid="{00000000-0005-0000-0000-000047B20000}"/>
    <cellStyle name="Normal 34 3 2 5 3 2 2" xfId="58197" xr:uid="{00000000-0005-0000-0000-000048B20000}"/>
    <cellStyle name="Normal 34 3 2 5 3 3" xfId="45600" xr:uid="{00000000-0005-0000-0000-000049B20000}"/>
    <cellStyle name="Normal 34 3 2 5 3 4" xfId="35586" xr:uid="{00000000-0005-0000-0000-00004AB20000}"/>
    <cellStyle name="Normal 34 3 2 5 4" xfId="12156" xr:uid="{00000000-0005-0000-0000-00004BB20000}"/>
    <cellStyle name="Normal 34 3 2 5 4 2" xfId="24757" xr:uid="{00000000-0005-0000-0000-00004CB20000}"/>
    <cellStyle name="Normal 34 3 2 5 4 2 2" xfId="59973" xr:uid="{00000000-0005-0000-0000-00004DB20000}"/>
    <cellStyle name="Normal 34 3 2 5 4 3" xfId="47376" xr:uid="{00000000-0005-0000-0000-00004EB20000}"/>
    <cellStyle name="Normal 34 3 2 5 4 4" xfId="37362" xr:uid="{00000000-0005-0000-0000-00004FB20000}"/>
    <cellStyle name="Normal 34 3 2 5 5" xfId="16521" xr:uid="{00000000-0005-0000-0000-000050B20000}"/>
    <cellStyle name="Normal 34 3 2 5 5 2" xfId="51737" xr:uid="{00000000-0005-0000-0000-000051B20000}"/>
    <cellStyle name="Normal 34 3 2 5 5 3" xfId="29126" xr:uid="{00000000-0005-0000-0000-000052B20000}"/>
    <cellStyle name="Normal 34 3 2 5 6" xfId="14743" xr:uid="{00000000-0005-0000-0000-000053B20000}"/>
    <cellStyle name="Normal 34 3 2 5 6 2" xfId="49961" xr:uid="{00000000-0005-0000-0000-000054B20000}"/>
    <cellStyle name="Normal 34 3 2 5 7" xfId="39140" xr:uid="{00000000-0005-0000-0000-000055B20000}"/>
    <cellStyle name="Normal 34 3 2 5 8" xfId="27350" xr:uid="{00000000-0005-0000-0000-000056B20000}"/>
    <cellStyle name="Normal 34 3 2 6" xfId="4197" xr:uid="{00000000-0005-0000-0000-000057B20000}"/>
    <cellStyle name="Normal 34 3 2 6 2" xfId="16843" xr:uid="{00000000-0005-0000-0000-000058B20000}"/>
    <cellStyle name="Normal 34 3 2 6 2 2" xfId="52059" xr:uid="{00000000-0005-0000-0000-000059B20000}"/>
    <cellStyle name="Normal 34 3 2 6 2 3" xfId="29448" xr:uid="{00000000-0005-0000-0000-00005AB20000}"/>
    <cellStyle name="Normal 34 3 2 6 3" xfId="13289" xr:uid="{00000000-0005-0000-0000-00005BB20000}"/>
    <cellStyle name="Normal 34 3 2 6 3 2" xfId="48507" xr:uid="{00000000-0005-0000-0000-00005CB20000}"/>
    <cellStyle name="Normal 34 3 2 6 4" xfId="39462" xr:uid="{00000000-0005-0000-0000-00005DB20000}"/>
    <cellStyle name="Normal 34 3 2 6 5" xfId="25896" xr:uid="{00000000-0005-0000-0000-00005EB20000}"/>
    <cellStyle name="Normal 34 3 2 7" xfId="5667" xr:uid="{00000000-0005-0000-0000-00005FB20000}"/>
    <cellStyle name="Normal 34 3 2 7 2" xfId="18297" xr:uid="{00000000-0005-0000-0000-000060B20000}"/>
    <cellStyle name="Normal 34 3 2 7 2 2" xfId="53513" xr:uid="{00000000-0005-0000-0000-000061B20000}"/>
    <cellStyle name="Normal 34 3 2 7 3" xfId="40916" xr:uid="{00000000-0005-0000-0000-000062B20000}"/>
    <cellStyle name="Normal 34 3 2 7 4" xfId="30902" xr:uid="{00000000-0005-0000-0000-000063B20000}"/>
    <cellStyle name="Normal 34 3 2 8" xfId="7126" xr:uid="{00000000-0005-0000-0000-000064B20000}"/>
    <cellStyle name="Normal 34 3 2 8 2" xfId="19751" xr:uid="{00000000-0005-0000-0000-000065B20000}"/>
    <cellStyle name="Normal 34 3 2 8 2 2" xfId="54967" xr:uid="{00000000-0005-0000-0000-000066B20000}"/>
    <cellStyle name="Normal 34 3 2 8 3" xfId="42370" xr:uid="{00000000-0005-0000-0000-000067B20000}"/>
    <cellStyle name="Normal 34 3 2 8 4" xfId="32356" xr:uid="{00000000-0005-0000-0000-000068B20000}"/>
    <cellStyle name="Normal 34 3 2 9" xfId="8907" xr:uid="{00000000-0005-0000-0000-000069B20000}"/>
    <cellStyle name="Normal 34 3 2 9 2" xfId="21527" xr:uid="{00000000-0005-0000-0000-00006AB20000}"/>
    <cellStyle name="Normal 34 3 2 9 2 2" xfId="56743" xr:uid="{00000000-0005-0000-0000-00006BB20000}"/>
    <cellStyle name="Normal 34 3 2 9 3" xfId="44146" xr:uid="{00000000-0005-0000-0000-00006CB20000}"/>
    <cellStyle name="Normal 34 3 2 9 4" xfId="34132" xr:uid="{00000000-0005-0000-0000-00006DB20000}"/>
    <cellStyle name="Normal 34 3 3" xfId="3042" xr:uid="{00000000-0005-0000-0000-00006EB20000}"/>
    <cellStyle name="Normal 34 3 3 10" xfId="25414" xr:uid="{00000000-0005-0000-0000-00006FB20000}"/>
    <cellStyle name="Normal 34 3 3 11" xfId="60949" xr:uid="{00000000-0005-0000-0000-000070B20000}"/>
    <cellStyle name="Normal 34 3 3 2" xfId="4846" xr:uid="{00000000-0005-0000-0000-000071B20000}"/>
    <cellStyle name="Normal 34 3 3 2 2" xfId="17492" xr:uid="{00000000-0005-0000-0000-000072B20000}"/>
    <cellStyle name="Normal 34 3 3 2 2 2" xfId="52708" xr:uid="{00000000-0005-0000-0000-000073B20000}"/>
    <cellStyle name="Normal 34 3 3 2 2 3" xfId="30097" xr:uid="{00000000-0005-0000-0000-000074B20000}"/>
    <cellStyle name="Normal 34 3 3 2 3" xfId="13938" xr:uid="{00000000-0005-0000-0000-000075B20000}"/>
    <cellStyle name="Normal 34 3 3 2 3 2" xfId="49156" xr:uid="{00000000-0005-0000-0000-000076B20000}"/>
    <cellStyle name="Normal 34 3 3 2 4" xfId="40111" xr:uid="{00000000-0005-0000-0000-000077B20000}"/>
    <cellStyle name="Normal 34 3 3 2 5" xfId="26545" xr:uid="{00000000-0005-0000-0000-000078B20000}"/>
    <cellStyle name="Normal 34 3 3 3" xfId="6316" xr:uid="{00000000-0005-0000-0000-000079B20000}"/>
    <cellStyle name="Normal 34 3 3 3 2" xfId="18946" xr:uid="{00000000-0005-0000-0000-00007AB20000}"/>
    <cellStyle name="Normal 34 3 3 3 2 2" xfId="54162" xr:uid="{00000000-0005-0000-0000-00007BB20000}"/>
    <cellStyle name="Normal 34 3 3 3 3" xfId="41565" xr:uid="{00000000-0005-0000-0000-00007CB20000}"/>
    <cellStyle name="Normal 34 3 3 3 4" xfId="31551" xr:uid="{00000000-0005-0000-0000-00007DB20000}"/>
    <cellStyle name="Normal 34 3 3 4" xfId="7775" xr:uid="{00000000-0005-0000-0000-00007EB20000}"/>
    <cellStyle name="Normal 34 3 3 4 2" xfId="20400" xr:uid="{00000000-0005-0000-0000-00007FB20000}"/>
    <cellStyle name="Normal 34 3 3 4 2 2" xfId="55616" xr:uid="{00000000-0005-0000-0000-000080B20000}"/>
    <cellStyle name="Normal 34 3 3 4 3" xfId="43019" xr:uid="{00000000-0005-0000-0000-000081B20000}"/>
    <cellStyle name="Normal 34 3 3 4 4" xfId="33005" xr:uid="{00000000-0005-0000-0000-000082B20000}"/>
    <cellStyle name="Normal 34 3 3 5" xfId="9556" xr:uid="{00000000-0005-0000-0000-000083B20000}"/>
    <cellStyle name="Normal 34 3 3 5 2" xfId="22176" xr:uid="{00000000-0005-0000-0000-000084B20000}"/>
    <cellStyle name="Normal 34 3 3 5 2 2" xfId="57392" xr:uid="{00000000-0005-0000-0000-000085B20000}"/>
    <cellStyle name="Normal 34 3 3 5 3" xfId="44795" xr:uid="{00000000-0005-0000-0000-000086B20000}"/>
    <cellStyle name="Normal 34 3 3 5 4" xfId="34781" xr:uid="{00000000-0005-0000-0000-000087B20000}"/>
    <cellStyle name="Normal 34 3 3 6" xfId="11349" xr:uid="{00000000-0005-0000-0000-000088B20000}"/>
    <cellStyle name="Normal 34 3 3 6 2" xfId="23952" xr:uid="{00000000-0005-0000-0000-000089B20000}"/>
    <cellStyle name="Normal 34 3 3 6 2 2" xfId="59168" xr:uid="{00000000-0005-0000-0000-00008AB20000}"/>
    <cellStyle name="Normal 34 3 3 6 3" xfId="46571" xr:uid="{00000000-0005-0000-0000-00008BB20000}"/>
    <cellStyle name="Normal 34 3 3 6 4" xfId="36557" xr:uid="{00000000-0005-0000-0000-00008CB20000}"/>
    <cellStyle name="Normal 34 3 3 7" xfId="15716" xr:uid="{00000000-0005-0000-0000-00008DB20000}"/>
    <cellStyle name="Normal 34 3 3 7 2" xfId="50932" xr:uid="{00000000-0005-0000-0000-00008EB20000}"/>
    <cellStyle name="Normal 34 3 3 7 3" xfId="28321" xr:uid="{00000000-0005-0000-0000-00008FB20000}"/>
    <cellStyle name="Normal 34 3 3 8" xfId="12807" xr:uid="{00000000-0005-0000-0000-000090B20000}"/>
    <cellStyle name="Normal 34 3 3 8 2" xfId="48025" xr:uid="{00000000-0005-0000-0000-000091B20000}"/>
    <cellStyle name="Normal 34 3 3 9" xfId="38335" xr:uid="{00000000-0005-0000-0000-000092B20000}"/>
    <cellStyle name="Normal 34 3 4" xfId="2870" xr:uid="{00000000-0005-0000-0000-000093B20000}"/>
    <cellStyle name="Normal 34 3 4 10" xfId="25255" xr:uid="{00000000-0005-0000-0000-000094B20000}"/>
    <cellStyle name="Normal 34 3 4 11" xfId="60790" xr:uid="{00000000-0005-0000-0000-000095B20000}"/>
    <cellStyle name="Normal 34 3 4 2" xfId="4687" xr:uid="{00000000-0005-0000-0000-000096B20000}"/>
    <cellStyle name="Normal 34 3 4 2 2" xfId="17333" xr:uid="{00000000-0005-0000-0000-000097B20000}"/>
    <cellStyle name="Normal 34 3 4 2 2 2" xfId="52549" xr:uid="{00000000-0005-0000-0000-000098B20000}"/>
    <cellStyle name="Normal 34 3 4 2 2 3" xfId="29938" xr:uid="{00000000-0005-0000-0000-000099B20000}"/>
    <cellStyle name="Normal 34 3 4 2 3" xfId="13779" xr:uid="{00000000-0005-0000-0000-00009AB20000}"/>
    <cellStyle name="Normal 34 3 4 2 3 2" xfId="48997" xr:uid="{00000000-0005-0000-0000-00009BB20000}"/>
    <cellStyle name="Normal 34 3 4 2 4" xfId="39952" xr:uid="{00000000-0005-0000-0000-00009CB20000}"/>
    <cellStyle name="Normal 34 3 4 2 5" xfId="26386" xr:uid="{00000000-0005-0000-0000-00009DB20000}"/>
    <cellStyle name="Normal 34 3 4 3" xfId="6157" xr:uid="{00000000-0005-0000-0000-00009EB20000}"/>
    <cellStyle name="Normal 34 3 4 3 2" xfId="18787" xr:uid="{00000000-0005-0000-0000-00009FB20000}"/>
    <cellStyle name="Normal 34 3 4 3 2 2" xfId="54003" xr:uid="{00000000-0005-0000-0000-0000A0B20000}"/>
    <cellStyle name="Normal 34 3 4 3 3" xfId="41406" xr:uid="{00000000-0005-0000-0000-0000A1B20000}"/>
    <cellStyle name="Normal 34 3 4 3 4" xfId="31392" xr:uid="{00000000-0005-0000-0000-0000A2B20000}"/>
    <cellStyle name="Normal 34 3 4 4" xfId="7616" xr:uid="{00000000-0005-0000-0000-0000A3B20000}"/>
    <cellStyle name="Normal 34 3 4 4 2" xfId="20241" xr:uid="{00000000-0005-0000-0000-0000A4B20000}"/>
    <cellStyle name="Normal 34 3 4 4 2 2" xfId="55457" xr:uid="{00000000-0005-0000-0000-0000A5B20000}"/>
    <cellStyle name="Normal 34 3 4 4 3" xfId="42860" xr:uid="{00000000-0005-0000-0000-0000A6B20000}"/>
    <cellStyle name="Normal 34 3 4 4 4" xfId="32846" xr:uid="{00000000-0005-0000-0000-0000A7B20000}"/>
    <cellStyle name="Normal 34 3 4 5" xfId="9397" xr:uid="{00000000-0005-0000-0000-0000A8B20000}"/>
    <cellStyle name="Normal 34 3 4 5 2" xfId="22017" xr:uid="{00000000-0005-0000-0000-0000A9B20000}"/>
    <cellStyle name="Normal 34 3 4 5 2 2" xfId="57233" xr:uid="{00000000-0005-0000-0000-0000AAB20000}"/>
    <cellStyle name="Normal 34 3 4 5 3" xfId="44636" xr:uid="{00000000-0005-0000-0000-0000ABB20000}"/>
    <cellStyle name="Normal 34 3 4 5 4" xfId="34622" xr:uid="{00000000-0005-0000-0000-0000ACB20000}"/>
    <cellStyle name="Normal 34 3 4 6" xfId="11190" xr:uid="{00000000-0005-0000-0000-0000ADB20000}"/>
    <cellStyle name="Normal 34 3 4 6 2" xfId="23793" xr:uid="{00000000-0005-0000-0000-0000AEB20000}"/>
    <cellStyle name="Normal 34 3 4 6 2 2" xfId="59009" xr:uid="{00000000-0005-0000-0000-0000AFB20000}"/>
    <cellStyle name="Normal 34 3 4 6 3" xfId="46412" xr:uid="{00000000-0005-0000-0000-0000B0B20000}"/>
    <cellStyle name="Normal 34 3 4 6 4" xfId="36398" xr:uid="{00000000-0005-0000-0000-0000B1B20000}"/>
    <cellStyle name="Normal 34 3 4 7" xfId="15557" xr:uid="{00000000-0005-0000-0000-0000B2B20000}"/>
    <cellStyle name="Normal 34 3 4 7 2" xfId="50773" xr:uid="{00000000-0005-0000-0000-0000B3B20000}"/>
    <cellStyle name="Normal 34 3 4 7 3" xfId="28162" xr:uid="{00000000-0005-0000-0000-0000B4B20000}"/>
    <cellStyle name="Normal 34 3 4 8" xfId="12648" xr:uid="{00000000-0005-0000-0000-0000B5B20000}"/>
    <cellStyle name="Normal 34 3 4 8 2" xfId="47866" xr:uid="{00000000-0005-0000-0000-0000B6B20000}"/>
    <cellStyle name="Normal 34 3 4 9" xfId="38176" xr:uid="{00000000-0005-0000-0000-0000B7B20000}"/>
    <cellStyle name="Normal 34 3 5" xfId="3378" xr:uid="{00000000-0005-0000-0000-0000B8B20000}"/>
    <cellStyle name="Normal 34 3 5 10" xfId="26873" xr:uid="{00000000-0005-0000-0000-0000B9B20000}"/>
    <cellStyle name="Normal 34 3 5 11" xfId="61277" xr:uid="{00000000-0005-0000-0000-0000BAB20000}"/>
    <cellStyle name="Normal 34 3 5 2" xfId="5174" xr:uid="{00000000-0005-0000-0000-0000BBB20000}"/>
    <cellStyle name="Normal 34 3 5 2 2" xfId="17820" xr:uid="{00000000-0005-0000-0000-0000BCB20000}"/>
    <cellStyle name="Normal 34 3 5 2 2 2" xfId="53036" xr:uid="{00000000-0005-0000-0000-0000BDB20000}"/>
    <cellStyle name="Normal 34 3 5 2 3" xfId="40439" xr:uid="{00000000-0005-0000-0000-0000BEB20000}"/>
    <cellStyle name="Normal 34 3 5 2 4" xfId="30425" xr:uid="{00000000-0005-0000-0000-0000BFB20000}"/>
    <cellStyle name="Normal 34 3 5 3" xfId="6644" xr:uid="{00000000-0005-0000-0000-0000C0B20000}"/>
    <cellStyle name="Normal 34 3 5 3 2" xfId="19274" xr:uid="{00000000-0005-0000-0000-0000C1B20000}"/>
    <cellStyle name="Normal 34 3 5 3 2 2" xfId="54490" xr:uid="{00000000-0005-0000-0000-0000C2B20000}"/>
    <cellStyle name="Normal 34 3 5 3 3" xfId="41893" xr:uid="{00000000-0005-0000-0000-0000C3B20000}"/>
    <cellStyle name="Normal 34 3 5 3 4" xfId="31879" xr:uid="{00000000-0005-0000-0000-0000C4B20000}"/>
    <cellStyle name="Normal 34 3 5 4" xfId="8103" xr:uid="{00000000-0005-0000-0000-0000C5B20000}"/>
    <cellStyle name="Normal 34 3 5 4 2" xfId="20728" xr:uid="{00000000-0005-0000-0000-0000C6B20000}"/>
    <cellStyle name="Normal 34 3 5 4 2 2" xfId="55944" xr:uid="{00000000-0005-0000-0000-0000C7B20000}"/>
    <cellStyle name="Normal 34 3 5 4 3" xfId="43347" xr:uid="{00000000-0005-0000-0000-0000C8B20000}"/>
    <cellStyle name="Normal 34 3 5 4 4" xfId="33333" xr:uid="{00000000-0005-0000-0000-0000C9B20000}"/>
    <cellStyle name="Normal 34 3 5 5" xfId="9884" xr:uid="{00000000-0005-0000-0000-0000CAB20000}"/>
    <cellStyle name="Normal 34 3 5 5 2" xfId="22504" xr:uid="{00000000-0005-0000-0000-0000CBB20000}"/>
    <cellStyle name="Normal 34 3 5 5 2 2" xfId="57720" xr:uid="{00000000-0005-0000-0000-0000CCB20000}"/>
    <cellStyle name="Normal 34 3 5 5 3" xfId="45123" xr:uid="{00000000-0005-0000-0000-0000CDB20000}"/>
    <cellStyle name="Normal 34 3 5 5 4" xfId="35109" xr:uid="{00000000-0005-0000-0000-0000CEB20000}"/>
    <cellStyle name="Normal 34 3 5 6" xfId="11677" xr:uid="{00000000-0005-0000-0000-0000CFB20000}"/>
    <cellStyle name="Normal 34 3 5 6 2" xfId="24280" xr:uid="{00000000-0005-0000-0000-0000D0B20000}"/>
    <cellStyle name="Normal 34 3 5 6 2 2" xfId="59496" xr:uid="{00000000-0005-0000-0000-0000D1B20000}"/>
    <cellStyle name="Normal 34 3 5 6 3" xfId="46899" xr:uid="{00000000-0005-0000-0000-0000D2B20000}"/>
    <cellStyle name="Normal 34 3 5 6 4" xfId="36885" xr:uid="{00000000-0005-0000-0000-0000D3B20000}"/>
    <cellStyle name="Normal 34 3 5 7" xfId="16044" xr:uid="{00000000-0005-0000-0000-0000D4B20000}"/>
    <cellStyle name="Normal 34 3 5 7 2" xfId="51260" xr:uid="{00000000-0005-0000-0000-0000D5B20000}"/>
    <cellStyle name="Normal 34 3 5 7 3" xfId="28649" xr:uid="{00000000-0005-0000-0000-0000D6B20000}"/>
    <cellStyle name="Normal 34 3 5 8" xfId="14266" xr:uid="{00000000-0005-0000-0000-0000D7B20000}"/>
    <cellStyle name="Normal 34 3 5 8 2" xfId="49484" xr:uid="{00000000-0005-0000-0000-0000D8B20000}"/>
    <cellStyle name="Normal 34 3 5 9" xfId="38663" xr:uid="{00000000-0005-0000-0000-0000D9B20000}"/>
    <cellStyle name="Normal 34 3 6" xfId="2539" xr:uid="{00000000-0005-0000-0000-0000DAB20000}"/>
    <cellStyle name="Normal 34 3 6 10" xfId="26064" xr:uid="{00000000-0005-0000-0000-0000DBB20000}"/>
    <cellStyle name="Normal 34 3 6 11" xfId="60468" xr:uid="{00000000-0005-0000-0000-0000DCB20000}"/>
    <cellStyle name="Normal 34 3 6 2" xfId="4365" xr:uid="{00000000-0005-0000-0000-0000DDB20000}"/>
    <cellStyle name="Normal 34 3 6 2 2" xfId="17011" xr:uid="{00000000-0005-0000-0000-0000DEB20000}"/>
    <cellStyle name="Normal 34 3 6 2 2 2" xfId="52227" xr:uid="{00000000-0005-0000-0000-0000DFB20000}"/>
    <cellStyle name="Normal 34 3 6 2 3" xfId="39630" xr:uid="{00000000-0005-0000-0000-0000E0B20000}"/>
    <cellStyle name="Normal 34 3 6 2 4" xfId="29616" xr:uid="{00000000-0005-0000-0000-0000E1B20000}"/>
    <cellStyle name="Normal 34 3 6 3" xfId="5835" xr:uid="{00000000-0005-0000-0000-0000E2B20000}"/>
    <cellStyle name="Normal 34 3 6 3 2" xfId="18465" xr:uid="{00000000-0005-0000-0000-0000E3B20000}"/>
    <cellStyle name="Normal 34 3 6 3 2 2" xfId="53681" xr:uid="{00000000-0005-0000-0000-0000E4B20000}"/>
    <cellStyle name="Normal 34 3 6 3 3" xfId="41084" xr:uid="{00000000-0005-0000-0000-0000E5B20000}"/>
    <cellStyle name="Normal 34 3 6 3 4" xfId="31070" xr:uid="{00000000-0005-0000-0000-0000E6B20000}"/>
    <cellStyle name="Normal 34 3 6 4" xfId="7294" xr:uid="{00000000-0005-0000-0000-0000E7B20000}"/>
    <cellStyle name="Normal 34 3 6 4 2" xfId="19919" xr:uid="{00000000-0005-0000-0000-0000E8B20000}"/>
    <cellStyle name="Normal 34 3 6 4 2 2" xfId="55135" xr:uid="{00000000-0005-0000-0000-0000E9B20000}"/>
    <cellStyle name="Normal 34 3 6 4 3" xfId="42538" xr:uid="{00000000-0005-0000-0000-0000EAB20000}"/>
    <cellStyle name="Normal 34 3 6 4 4" xfId="32524" xr:uid="{00000000-0005-0000-0000-0000EBB20000}"/>
    <cellStyle name="Normal 34 3 6 5" xfId="9075" xr:uid="{00000000-0005-0000-0000-0000ECB20000}"/>
    <cellStyle name="Normal 34 3 6 5 2" xfId="21695" xr:uid="{00000000-0005-0000-0000-0000EDB20000}"/>
    <cellStyle name="Normal 34 3 6 5 2 2" xfId="56911" xr:uid="{00000000-0005-0000-0000-0000EEB20000}"/>
    <cellStyle name="Normal 34 3 6 5 3" xfId="44314" xr:uid="{00000000-0005-0000-0000-0000EFB20000}"/>
    <cellStyle name="Normal 34 3 6 5 4" xfId="34300" xr:uid="{00000000-0005-0000-0000-0000F0B20000}"/>
    <cellStyle name="Normal 34 3 6 6" xfId="10868" xr:uid="{00000000-0005-0000-0000-0000F1B20000}"/>
    <cellStyle name="Normal 34 3 6 6 2" xfId="23471" xr:uid="{00000000-0005-0000-0000-0000F2B20000}"/>
    <cellStyle name="Normal 34 3 6 6 2 2" xfId="58687" xr:uid="{00000000-0005-0000-0000-0000F3B20000}"/>
    <cellStyle name="Normal 34 3 6 6 3" xfId="46090" xr:uid="{00000000-0005-0000-0000-0000F4B20000}"/>
    <cellStyle name="Normal 34 3 6 6 4" xfId="36076" xr:uid="{00000000-0005-0000-0000-0000F5B20000}"/>
    <cellStyle name="Normal 34 3 6 7" xfId="15235" xr:uid="{00000000-0005-0000-0000-0000F6B20000}"/>
    <cellStyle name="Normal 34 3 6 7 2" xfId="50451" xr:uid="{00000000-0005-0000-0000-0000F7B20000}"/>
    <cellStyle name="Normal 34 3 6 7 3" xfId="27840" xr:uid="{00000000-0005-0000-0000-0000F8B20000}"/>
    <cellStyle name="Normal 34 3 6 8" xfId="13457" xr:uid="{00000000-0005-0000-0000-0000F9B20000}"/>
    <cellStyle name="Normal 34 3 6 8 2" xfId="48675" xr:uid="{00000000-0005-0000-0000-0000FAB20000}"/>
    <cellStyle name="Normal 34 3 6 9" xfId="37854" xr:uid="{00000000-0005-0000-0000-0000FBB20000}"/>
    <cellStyle name="Normal 34 3 7" xfId="3702" xr:uid="{00000000-0005-0000-0000-0000FCB20000}"/>
    <cellStyle name="Normal 34 3 7 2" xfId="8426" xr:uid="{00000000-0005-0000-0000-0000FDB20000}"/>
    <cellStyle name="Normal 34 3 7 2 2" xfId="21051" xr:uid="{00000000-0005-0000-0000-0000FEB20000}"/>
    <cellStyle name="Normal 34 3 7 2 2 2" xfId="56267" xr:uid="{00000000-0005-0000-0000-0000FFB20000}"/>
    <cellStyle name="Normal 34 3 7 2 3" xfId="43670" xr:uid="{00000000-0005-0000-0000-000000B30000}"/>
    <cellStyle name="Normal 34 3 7 2 4" xfId="33656" xr:uid="{00000000-0005-0000-0000-000001B30000}"/>
    <cellStyle name="Normal 34 3 7 3" xfId="10207" xr:uid="{00000000-0005-0000-0000-000002B30000}"/>
    <cellStyle name="Normal 34 3 7 3 2" xfId="22827" xr:uid="{00000000-0005-0000-0000-000003B30000}"/>
    <cellStyle name="Normal 34 3 7 3 2 2" xfId="58043" xr:uid="{00000000-0005-0000-0000-000004B30000}"/>
    <cellStyle name="Normal 34 3 7 3 3" xfId="45446" xr:uid="{00000000-0005-0000-0000-000005B30000}"/>
    <cellStyle name="Normal 34 3 7 3 4" xfId="35432" xr:uid="{00000000-0005-0000-0000-000006B30000}"/>
    <cellStyle name="Normal 34 3 7 4" xfId="12002" xr:uid="{00000000-0005-0000-0000-000007B30000}"/>
    <cellStyle name="Normal 34 3 7 4 2" xfId="24603" xr:uid="{00000000-0005-0000-0000-000008B30000}"/>
    <cellStyle name="Normal 34 3 7 4 2 2" xfId="59819" xr:uid="{00000000-0005-0000-0000-000009B30000}"/>
    <cellStyle name="Normal 34 3 7 4 3" xfId="47222" xr:uid="{00000000-0005-0000-0000-00000AB30000}"/>
    <cellStyle name="Normal 34 3 7 4 4" xfId="37208" xr:uid="{00000000-0005-0000-0000-00000BB30000}"/>
    <cellStyle name="Normal 34 3 7 5" xfId="16367" xr:uid="{00000000-0005-0000-0000-00000CB30000}"/>
    <cellStyle name="Normal 34 3 7 5 2" xfId="51583" xr:uid="{00000000-0005-0000-0000-00000DB30000}"/>
    <cellStyle name="Normal 34 3 7 5 3" xfId="28972" xr:uid="{00000000-0005-0000-0000-00000EB30000}"/>
    <cellStyle name="Normal 34 3 7 6" xfId="14589" xr:uid="{00000000-0005-0000-0000-00000FB30000}"/>
    <cellStyle name="Normal 34 3 7 6 2" xfId="49807" xr:uid="{00000000-0005-0000-0000-000010B30000}"/>
    <cellStyle name="Normal 34 3 7 7" xfId="38986" xr:uid="{00000000-0005-0000-0000-000011B30000}"/>
    <cellStyle name="Normal 34 3 7 8" xfId="27196" xr:uid="{00000000-0005-0000-0000-000012B30000}"/>
    <cellStyle name="Normal 34 3 8" xfId="4038" xr:uid="{00000000-0005-0000-0000-000013B30000}"/>
    <cellStyle name="Normal 34 3 8 2" xfId="16689" xr:uid="{00000000-0005-0000-0000-000014B30000}"/>
    <cellStyle name="Normal 34 3 8 2 2" xfId="51905" xr:uid="{00000000-0005-0000-0000-000015B30000}"/>
    <cellStyle name="Normal 34 3 8 2 3" xfId="29294" xr:uid="{00000000-0005-0000-0000-000016B30000}"/>
    <cellStyle name="Normal 34 3 8 3" xfId="13135" xr:uid="{00000000-0005-0000-0000-000017B30000}"/>
    <cellStyle name="Normal 34 3 8 3 2" xfId="48353" xr:uid="{00000000-0005-0000-0000-000018B30000}"/>
    <cellStyle name="Normal 34 3 8 4" xfId="39308" xr:uid="{00000000-0005-0000-0000-000019B30000}"/>
    <cellStyle name="Normal 34 3 8 5" xfId="25742" xr:uid="{00000000-0005-0000-0000-00001AB30000}"/>
    <cellStyle name="Normal 34 3 9" xfId="5513" xr:uid="{00000000-0005-0000-0000-00001BB30000}"/>
    <cellStyle name="Normal 34 3 9 2" xfId="18143" xr:uid="{00000000-0005-0000-0000-00001CB30000}"/>
    <cellStyle name="Normal 34 3 9 2 2" xfId="53359" xr:uid="{00000000-0005-0000-0000-00001DB30000}"/>
    <cellStyle name="Normal 34 3 9 3" xfId="40762" xr:uid="{00000000-0005-0000-0000-00001EB30000}"/>
    <cellStyle name="Normal 34 3 9 4" xfId="30748" xr:uid="{00000000-0005-0000-0000-00001FB30000}"/>
    <cellStyle name="Normal 34 4" xfId="1354" xr:uid="{00000000-0005-0000-0000-000020B30000}"/>
    <cellStyle name="Normal 34 4 10" xfId="10697" xr:uid="{00000000-0005-0000-0000-000021B30000}"/>
    <cellStyle name="Normal 34 4 10 2" xfId="23308" xr:uid="{00000000-0005-0000-0000-000022B30000}"/>
    <cellStyle name="Normal 34 4 10 2 2" xfId="58524" xr:uid="{00000000-0005-0000-0000-000023B30000}"/>
    <cellStyle name="Normal 34 4 10 3" xfId="45927" xr:uid="{00000000-0005-0000-0000-000024B30000}"/>
    <cellStyle name="Normal 34 4 10 4" xfId="35913" xr:uid="{00000000-0005-0000-0000-000025B30000}"/>
    <cellStyle name="Normal 34 4 11" xfId="14993" xr:uid="{00000000-0005-0000-0000-000026B30000}"/>
    <cellStyle name="Normal 34 4 11 2" xfId="50209" xr:uid="{00000000-0005-0000-0000-000027B30000}"/>
    <cellStyle name="Normal 34 4 11 3" xfId="27598" xr:uid="{00000000-0005-0000-0000-000028B30000}"/>
    <cellStyle name="Normal 34 4 12" xfId="12406" xr:uid="{00000000-0005-0000-0000-000029B30000}"/>
    <cellStyle name="Normal 34 4 12 2" xfId="47624" xr:uid="{00000000-0005-0000-0000-00002AB30000}"/>
    <cellStyle name="Normal 34 4 13" xfId="37612" xr:uid="{00000000-0005-0000-0000-00002BB30000}"/>
    <cellStyle name="Normal 34 4 14" xfId="25013" xr:uid="{00000000-0005-0000-0000-00002CB30000}"/>
    <cellStyle name="Normal 34 4 15" xfId="60226" xr:uid="{00000000-0005-0000-0000-00002DB30000}"/>
    <cellStyle name="Normal 34 4 2" xfId="3129" xr:uid="{00000000-0005-0000-0000-00002EB30000}"/>
    <cellStyle name="Normal 34 4 2 10" xfId="25497" xr:uid="{00000000-0005-0000-0000-00002FB30000}"/>
    <cellStyle name="Normal 34 4 2 11" xfId="61032" xr:uid="{00000000-0005-0000-0000-000030B30000}"/>
    <cellStyle name="Normal 34 4 2 2" xfId="4929" xr:uid="{00000000-0005-0000-0000-000031B30000}"/>
    <cellStyle name="Normal 34 4 2 2 2" xfId="17575" xr:uid="{00000000-0005-0000-0000-000032B30000}"/>
    <cellStyle name="Normal 34 4 2 2 2 2" xfId="52791" xr:uid="{00000000-0005-0000-0000-000033B30000}"/>
    <cellStyle name="Normal 34 4 2 2 2 3" xfId="30180" xr:uid="{00000000-0005-0000-0000-000034B30000}"/>
    <cellStyle name="Normal 34 4 2 2 3" xfId="14021" xr:uid="{00000000-0005-0000-0000-000035B30000}"/>
    <cellStyle name="Normal 34 4 2 2 3 2" xfId="49239" xr:uid="{00000000-0005-0000-0000-000036B30000}"/>
    <cellStyle name="Normal 34 4 2 2 4" xfId="40194" xr:uid="{00000000-0005-0000-0000-000037B30000}"/>
    <cellStyle name="Normal 34 4 2 2 5" xfId="26628" xr:uid="{00000000-0005-0000-0000-000038B30000}"/>
    <cellStyle name="Normal 34 4 2 3" xfId="6399" xr:uid="{00000000-0005-0000-0000-000039B30000}"/>
    <cellStyle name="Normal 34 4 2 3 2" xfId="19029" xr:uid="{00000000-0005-0000-0000-00003AB30000}"/>
    <cellStyle name="Normal 34 4 2 3 2 2" xfId="54245" xr:uid="{00000000-0005-0000-0000-00003BB30000}"/>
    <cellStyle name="Normal 34 4 2 3 3" xfId="41648" xr:uid="{00000000-0005-0000-0000-00003CB30000}"/>
    <cellStyle name="Normal 34 4 2 3 4" xfId="31634" xr:uid="{00000000-0005-0000-0000-00003DB30000}"/>
    <cellStyle name="Normal 34 4 2 4" xfId="7858" xr:uid="{00000000-0005-0000-0000-00003EB30000}"/>
    <cellStyle name="Normal 34 4 2 4 2" xfId="20483" xr:uid="{00000000-0005-0000-0000-00003FB30000}"/>
    <cellStyle name="Normal 34 4 2 4 2 2" xfId="55699" xr:uid="{00000000-0005-0000-0000-000040B30000}"/>
    <cellStyle name="Normal 34 4 2 4 3" xfId="43102" xr:uid="{00000000-0005-0000-0000-000041B30000}"/>
    <cellStyle name="Normal 34 4 2 4 4" xfId="33088" xr:uid="{00000000-0005-0000-0000-000042B30000}"/>
    <cellStyle name="Normal 34 4 2 5" xfId="9639" xr:uid="{00000000-0005-0000-0000-000043B30000}"/>
    <cellStyle name="Normal 34 4 2 5 2" xfId="22259" xr:uid="{00000000-0005-0000-0000-000044B30000}"/>
    <cellStyle name="Normal 34 4 2 5 2 2" xfId="57475" xr:uid="{00000000-0005-0000-0000-000045B30000}"/>
    <cellStyle name="Normal 34 4 2 5 3" xfId="44878" xr:uid="{00000000-0005-0000-0000-000046B30000}"/>
    <cellStyle name="Normal 34 4 2 5 4" xfId="34864" xr:uid="{00000000-0005-0000-0000-000047B30000}"/>
    <cellStyle name="Normal 34 4 2 6" xfId="11432" xr:uid="{00000000-0005-0000-0000-000048B30000}"/>
    <cellStyle name="Normal 34 4 2 6 2" xfId="24035" xr:uid="{00000000-0005-0000-0000-000049B30000}"/>
    <cellStyle name="Normal 34 4 2 6 2 2" xfId="59251" xr:uid="{00000000-0005-0000-0000-00004AB30000}"/>
    <cellStyle name="Normal 34 4 2 6 3" xfId="46654" xr:uid="{00000000-0005-0000-0000-00004BB30000}"/>
    <cellStyle name="Normal 34 4 2 6 4" xfId="36640" xr:uid="{00000000-0005-0000-0000-00004CB30000}"/>
    <cellStyle name="Normal 34 4 2 7" xfId="15799" xr:uid="{00000000-0005-0000-0000-00004DB30000}"/>
    <cellStyle name="Normal 34 4 2 7 2" xfId="51015" xr:uid="{00000000-0005-0000-0000-00004EB30000}"/>
    <cellStyle name="Normal 34 4 2 7 3" xfId="28404" xr:uid="{00000000-0005-0000-0000-00004FB30000}"/>
    <cellStyle name="Normal 34 4 2 8" xfId="12890" xr:uid="{00000000-0005-0000-0000-000050B30000}"/>
    <cellStyle name="Normal 34 4 2 8 2" xfId="48108" xr:uid="{00000000-0005-0000-0000-000051B30000}"/>
    <cellStyle name="Normal 34 4 2 9" xfId="38418" xr:uid="{00000000-0005-0000-0000-000052B30000}"/>
    <cellStyle name="Normal 34 4 3" xfId="3458" xr:uid="{00000000-0005-0000-0000-000053B30000}"/>
    <cellStyle name="Normal 34 4 3 10" xfId="26953" xr:uid="{00000000-0005-0000-0000-000054B30000}"/>
    <cellStyle name="Normal 34 4 3 11" xfId="61357" xr:uid="{00000000-0005-0000-0000-000055B30000}"/>
    <cellStyle name="Normal 34 4 3 2" xfId="5254" xr:uid="{00000000-0005-0000-0000-000056B30000}"/>
    <cellStyle name="Normal 34 4 3 2 2" xfId="17900" xr:uid="{00000000-0005-0000-0000-000057B30000}"/>
    <cellStyle name="Normal 34 4 3 2 2 2" xfId="53116" xr:uid="{00000000-0005-0000-0000-000058B30000}"/>
    <cellStyle name="Normal 34 4 3 2 3" xfId="40519" xr:uid="{00000000-0005-0000-0000-000059B30000}"/>
    <cellStyle name="Normal 34 4 3 2 4" xfId="30505" xr:uid="{00000000-0005-0000-0000-00005AB30000}"/>
    <cellStyle name="Normal 34 4 3 3" xfId="6724" xr:uid="{00000000-0005-0000-0000-00005BB30000}"/>
    <cellStyle name="Normal 34 4 3 3 2" xfId="19354" xr:uid="{00000000-0005-0000-0000-00005CB30000}"/>
    <cellStyle name="Normal 34 4 3 3 2 2" xfId="54570" xr:uid="{00000000-0005-0000-0000-00005DB30000}"/>
    <cellStyle name="Normal 34 4 3 3 3" xfId="41973" xr:uid="{00000000-0005-0000-0000-00005EB30000}"/>
    <cellStyle name="Normal 34 4 3 3 4" xfId="31959" xr:uid="{00000000-0005-0000-0000-00005FB30000}"/>
    <cellStyle name="Normal 34 4 3 4" xfId="8183" xr:uid="{00000000-0005-0000-0000-000060B30000}"/>
    <cellStyle name="Normal 34 4 3 4 2" xfId="20808" xr:uid="{00000000-0005-0000-0000-000061B30000}"/>
    <cellStyle name="Normal 34 4 3 4 2 2" xfId="56024" xr:uid="{00000000-0005-0000-0000-000062B30000}"/>
    <cellStyle name="Normal 34 4 3 4 3" xfId="43427" xr:uid="{00000000-0005-0000-0000-000063B30000}"/>
    <cellStyle name="Normal 34 4 3 4 4" xfId="33413" xr:uid="{00000000-0005-0000-0000-000064B30000}"/>
    <cellStyle name="Normal 34 4 3 5" xfId="9964" xr:uid="{00000000-0005-0000-0000-000065B30000}"/>
    <cellStyle name="Normal 34 4 3 5 2" xfId="22584" xr:uid="{00000000-0005-0000-0000-000066B30000}"/>
    <cellStyle name="Normal 34 4 3 5 2 2" xfId="57800" xr:uid="{00000000-0005-0000-0000-000067B30000}"/>
    <cellStyle name="Normal 34 4 3 5 3" xfId="45203" xr:uid="{00000000-0005-0000-0000-000068B30000}"/>
    <cellStyle name="Normal 34 4 3 5 4" xfId="35189" xr:uid="{00000000-0005-0000-0000-000069B30000}"/>
    <cellStyle name="Normal 34 4 3 6" xfId="11757" xr:uid="{00000000-0005-0000-0000-00006AB30000}"/>
    <cellStyle name="Normal 34 4 3 6 2" xfId="24360" xr:uid="{00000000-0005-0000-0000-00006BB30000}"/>
    <cellStyle name="Normal 34 4 3 6 2 2" xfId="59576" xr:uid="{00000000-0005-0000-0000-00006CB30000}"/>
    <cellStyle name="Normal 34 4 3 6 3" xfId="46979" xr:uid="{00000000-0005-0000-0000-00006DB30000}"/>
    <cellStyle name="Normal 34 4 3 6 4" xfId="36965" xr:uid="{00000000-0005-0000-0000-00006EB30000}"/>
    <cellStyle name="Normal 34 4 3 7" xfId="16124" xr:uid="{00000000-0005-0000-0000-00006FB30000}"/>
    <cellStyle name="Normal 34 4 3 7 2" xfId="51340" xr:uid="{00000000-0005-0000-0000-000070B30000}"/>
    <cellStyle name="Normal 34 4 3 7 3" xfId="28729" xr:uid="{00000000-0005-0000-0000-000071B30000}"/>
    <cellStyle name="Normal 34 4 3 8" xfId="14346" xr:uid="{00000000-0005-0000-0000-000072B30000}"/>
    <cellStyle name="Normal 34 4 3 8 2" xfId="49564" xr:uid="{00000000-0005-0000-0000-000073B30000}"/>
    <cellStyle name="Normal 34 4 3 9" xfId="38743" xr:uid="{00000000-0005-0000-0000-000074B30000}"/>
    <cellStyle name="Normal 34 4 4" xfId="2620" xr:uid="{00000000-0005-0000-0000-000075B30000}"/>
    <cellStyle name="Normal 34 4 4 10" xfId="26144" xr:uid="{00000000-0005-0000-0000-000076B30000}"/>
    <cellStyle name="Normal 34 4 4 11" xfId="60548" xr:uid="{00000000-0005-0000-0000-000077B30000}"/>
    <cellStyle name="Normal 34 4 4 2" xfId="4445" xr:uid="{00000000-0005-0000-0000-000078B30000}"/>
    <cellStyle name="Normal 34 4 4 2 2" xfId="17091" xr:uid="{00000000-0005-0000-0000-000079B30000}"/>
    <cellStyle name="Normal 34 4 4 2 2 2" xfId="52307" xr:uid="{00000000-0005-0000-0000-00007AB30000}"/>
    <cellStyle name="Normal 34 4 4 2 3" xfId="39710" xr:uid="{00000000-0005-0000-0000-00007BB30000}"/>
    <cellStyle name="Normal 34 4 4 2 4" xfId="29696" xr:uid="{00000000-0005-0000-0000-00007CB30000}"/>
    <cellStyle name="Normal 34 4 4 3" xfId="5915" xr:uid="{00000000-0005-0000-0000-00007DB30000}"/>
    <cellStyle name="Normal 34 4 4 3 2" xfId="18545" xr:uid="{00000000-0005-0000-0000-00007EB30000}"/>
    <cellStyle name="Normal 34 4 4 3 2 2" xfId="53761" xr:uid="{00000000-0005-0000-0000-00007FB30000}"/>
    <cellStyle name="Normal 34 4 4 3 3" xfId="41164" xr:uid="{00000000-0005-0000-0000-000080B30000}"/>
    <cellStyle name="Normal 34 4 4 3 4" xfId="31150" xr:uid="{00000000-0005-0000-0000-000081B30000}"/>
    <cellStyle name="Normal 34 4 4 4" xfId="7374" xr:uid="{00000000-0005-0000-0000-000082B30000}"/>
    <cellStyle name="Normal 34 4 4 4 2" xfId="19999" xr:uid="{00000000-0005-0000-0000-000083B30000}"/>
    <cellStyle name="Normal 34 4 4 4 2 2" xfId="55215" xr:uid="{00000000-0005-0000-0000-000084B30000}"/>
    <cellStyle name="Normal 34 4 4 4 3" xfId="42618" xr:uid="{00000000-0005-0000-0000-000085B30000}"/>
    <cellStyle name="Normal 34 4 4 4 4" xfId="32604" xr:uid="{00000000-0005-0000-0000-000086B30000}"/>
    <cellStyle name="Normal 34 4 4 5" xfId="9155" xr:uid="{00000000-0005-0000-0000-000087B30000}"/>
    <cellStyle name="Normal 34 4 4 5 2" xfId="21775" xr:uid="{00000000-0005-0000-0000-000088B30000}"/>
    <cellStyle name="Normal 34 4 4 5 2 2" xfId="56991" xr:uid="{00000000-0005-0000-0000-000089B30000}"/>
    <cellStyle name="Normal 34 4 4 5 3" xfId="44394" xr:uid="{00000000-0005-0000-0000-00008AB30000}"/>
    <cellStyle name="Normal 34 4 4 5 4" xfId="34380" xr:uid="{00000000-0005-0000-0000-00008BB30000}"/>
    <cellStyle name="Normal 34 4 4 6" xfId="10948" xr:uid="{00000000-0005-0000-0000-00008CB30000}"/>
    <cellStyle name="Normal 34 4 4 6 2" xfId="23551" xr:uid="{00000000-0005-0000-0000-00008DB30000}"/>
    <cellStyle name="Normal 34 4 4 6 2 2" xfId="58767" xr:uid="{00000000-0005-0000-0000-00008EB30000}"/>
    <cellStyle name="Normal 34 4 4 6 3" xfId="46170" xr:uid="{00000000-0005-0000-0000-00008FB30000}"/>
    <cellStyle name="Normal 34 4 4 6 4" xfId="36156" xr:uid="{00000000-0005-0000-0000-000090B30000}"/>
    <cellStyle name="Normal 34 4 4 7" xfId="15315" xr:uid="{00000000-0005-0000-0000-000091B30000}"/>
    <cellStyle name="Normal 34 4 4 7 2" xfId="50531" xr:uid="{00000000-0005-0000-0000-000092B30000}"/>
    <cellStyle name="Normal 34 4 4 7 3" xfId="27920" xr:uid="{00000000-0005-0000-0000-000093B30000}"/>
    <cellStyle name="Normal 34 4 4 8" xfId="13537" xr:uid="{00000000-0005-0000-0000-000094B30000}"/>
    <cellStyle name="Normal 34 4 4 8 2" xfId="48755" xr:uid="{00000000-0005-0000-0000-000095B30000}"/>
    <cellStyle name="Normal 34 4 4 9" xfId="37934" xr:uid="{00000000-0005-0000-0000-000096B30000}"/>
    <cellStyle name="Normal 34 4 5" xfId="3783" xr:uid="{00000000-0005-0000-0000-000097B30000}"/>
    <cellStyle name="Normal 34 4 5 2" xfId="8506" xr:uid="{00000000-0005-0000-0000-000098B30000}"/>
    <cellStyle name="Normal 34 4 5 2 2" xfId="21131" xr:uid="{00000000-0005-0000-0000-000099B30000}"/>
    <cellStyle name="Normal 34 4 5 2 2 2" xfId="56347" xr:uid="{00000000-0005-0000-0000-00009AB30000}"/>
    <cellStyle name="Normal 34 4 5 2 3" xfId="43750" xr:uid="{00000000-0005-0000-0000-00009BB30000}"/>
    <cellStyle name="Normal 34 4 5 2 4" xfId="33736" xr:uid="{00000000-0005-0000-0000-00009CB30000}"/>
    <cellStyle name="Normal 34 4 5 3" xfId="10287" xr:uid="{00000000-0005-0000-0000-00009DB30000}"/>
    <cellStyle name="Normal 34 4 5 3 2" xfId="22907" xr:uid="{00000000-0005-0000-0000-00009EB30000}"/>
    <cellStyle name="Normal 34 4 5 3 2 2" xfId="58123" xr:uid="{00000000-0005-0000-0000-00009FB30000}"/>
    <cellStyle name="Normal 34 4 5 3 3" xfId="45526" xr:uid="{00000000-0005-0000-0000-0000A0B30000}"/>
    <cellStyle name="Normal 34 4 5 3 4" xfId="35512" xr:uid="{00000000-0005-0000-0000-0000A1B30000}"/>
    <cellStyle name="Normal 34 4 5 4" xfId="12082" xr:uid="{00000000-0005-0000-0000-0000A2B30000}"/>
    <cellStyle name="Normal 34 4 5 4 2" xfId="24683" xr:uid="{00000000-0005-0000-0000-0000A3B30000}"/>
    <cellStyle name="Normal 34 4 5 4 2 2" xfId="59899" xr:uid="{00000000-0005-0000-0000-0000A4B30000}"/>
    <cellStyle name="Normal 34 4 5 4 3" xfId="47302" xr:uid="{00000000-0005-0000-0000-0000A5B30000}"/>
    <cellStyle name="Normal 34 4 5 4 4" xfId="37288" xr:uid="{00000000-0005-0000-0000-0000A6B30000}"/>
    <cellStyle name="Normal 34 4 5 5" xfId="16447" xr:uid="{00000000-0005-0000-0000-0000A7B30000}"/>
    <cellStyle name="Normal 34 4 5 5 2" xfId="51663" xr:uid="{00000000-0005-0000-0000-0000A8B30000}"/>
    <cellStyle name="Normal 34 4 5 5 3" xfId="29052" xr:uid="{00000000-0005-0000-0000-0000A9B30000}"/>
    <cellStyle name="Normal 34 4 5 6" xfId="14669" xr:uid="{00000000-0005-0000-0000-0000AAB30000}"/>
    <cellStyle name="Normal 34 4 5 6 2" xfId="49887" xr:uid="{00000000-0005-0000-0000-0000ABB30000}"/>
    <cellStyle name="Normal 34 4 5 7" xfId="39066" xr:uid="{00000000-0005-0000-0000-0000ACB30000}"/>
    <cellStyle name="Normal 34 4 5 8" xfId="27276" xr:uid="{00000000-0005-0000-0000-0000ADB30000}"/>
    <cellStyle name="Normal 34 4 6" xfId="4123" xr:uid="{00000000-0005-0000-0000-0000AEB30000}"/>
    <cellStyle name="Normal 34 4 6 2" xfId="16769" xr:uid="{00000000-0005-0000-0000-0000AFB30000}"/>
    <cellStyle name="Normal 34 4 6 2 2" xfId="51985" xr:uid="{00000000-0005-0000-0000-0000B0B30000}"/>
    <cellStyle name="Normal 34 4 6 2 3" xfId="29374" xr:uid="{00000000-0005-0000-0000-0000B1B30000}"/>
    <cellStyle name="Normal 34 4 6 3" xfId="13215" xr:uid="{00000000-0005-0000-0000-0000B2B30000}"/>
    <cellStyle name="Normal 34 4 6 3 2" xfId="48433" xr:uid="{00000000-0005-0000-0000-0000B3B30000}"/>
    <cellStyle name="Normal 34 4 6 4" xfId="39388" xr:uid="{00000000-0005-0000-0000-0000B4B30000}"/>
    <cellStyle name="Normal 34 4 6 5" xfId="25822" xr:uid="{00000000-0005-0000-0000-0000B5B30000}"/>
    <cellStyle name="Normal 34 4 7" xfId="5593" xr:uid="{00000000-0005-0000-0000-0000B6B30000}"/>
    <cellStyle name="Normal 34 4 7 2" xfId="18223" xr:uid="{00000000-0005-0000-0000-0000B7B30000}"/>
    <cellStyle name="Normal 34 4 7 2 2" xfId="53439" xr:uid="{00000000-0005-0000-0000-0000B8B30000}"/>
    <cellStyle name="Normal 34 4 7 3" xfId="40842" xr:uid="{00000000-0005-0000-0000-0000B9B30000}"/>
    <cellStyle name="Normal 34 4 7 4" xfId="30828" xr:uid="{00000000-0005-0000-0000-0000BAB30000}"/>
    <cellStyle name="Normal 34 4 8" xfId="7052" xr:uid="{00000000-0005-0000-0000-0000BBB30000}"/>
    <cellStyle name="Normal 34 4 8 2" xfId="19677" xr:uid="{00000000-0005-0000-0000-0000BCB30000}"/>
    <cellStyle name="Normal 34 4 8 2 2" xfId="54893" xr:uid="{00000000-0005-0000-0000-0000BDB30000}"/>
    <cellStyle name="Normal 34 4 8 3" xfId="42296" xr:uid="{00000000-0005-0000-0000-0000BEB30000}"/>
    <cellStyle name="Normal 34 4 8 4" xfId="32282" xr:uid="{00000000-0005-0000-0000-0000BFB30000}"/>
    <cellStyle name="Normal 34 4 9" xfId="8833" xr:uid="{00000000-0005-0000-0000-0000C0B30000}"/>
    <cellStyle name="Normal 34 4 9 2" xfId="21453" xr:uid="{00000000-0005-0000-0000-0000C1B30000}"/>
    <cellStyle name="Normal 34 4 9 2 2" xfId="56669" xr:uid="{00000000-0005-0000-0000-0000C2B30000}"/>
    <cellStyle name="Normal 34 4 9 3" xfId="44072" xr:uid="{00000000-0005-0000-0000-0000C3B30000}"/>
    <cellStyle name="Normal 34 4 9 4" xfId="34058" xr:uid="{00000000-0005-0000-0000-0000C4B30000}"/>
    <cellStyle name="Normal 34 5" xfId="2954" xr:uid="{00000000-0005-0000-0000-0000C5B30000}"/>
    <cellStyle name="Normal 34 5 10" xfId="25335" xr:uid="{00000000-0005-0000-0000-0000C6B30000}"/>
    <cellStyle name="Normal 34 5 11" xfId="60870" xr:uid="{00000000-0005-0000-0000-0000C7B30000}"/>
    <cellStyle name="Normal 34 5 2" xfId="4767" xr:uid="{00000000-0005-0000-0000-0000C8B30000}"/>
    <cellStyle name="Normal 34 5 2 2" xfId="17413" xr:uid="{00000000-0005-0000-0000-0000C9B30000}"/>
    <cellStyle name="Normal 34 5 2 2 2" xfId="52629" xr:uid="{00000000-0005-0000-0000-0000CAB30000}"/>
    <cellStyle name="Normal 34 5 2 2 3" xfId="30018" xr:uid="{00000000-0005-0000-0000-0000CBB30000}"/>
    <cellStyle name="Normal 34 5 2 3" xfId="13859" xr:uid="{00000000-0005-0000-0000-0000CCB30000}"/>
    <cellStyle name="Normal 34 5 2 3 2" xfId="49077" xr:uid="{00000000-0005-0000-0000-0000CDB30000}"/>
    <cellStyle name="Normal 34 5 2 4" xfId="40032" xr:uid="{00000000-0005-0000-0000-0000CEB30000}"/>
    <cellStyle name="Normal 34 5 2 5" xfId="26466" xr:uid="{00000000-0005-0000-0000-0000CFB30000}"/>
    <cellStyle name="Normal 34 5 3" xfId="6237" xr:uid="{00000000-0005-0000-0000-0000D0B30000}"/>
    <cellStyle name="Normal 34 5 3 2" xfId="18867" xr:uid="{00000000-0005-0000-0000-0000D1B30000}"/>
    <cellStyle name="Normal 34 5 3 2 2" xfId="54083" xr:uid="{00000000-0005-0000-0000-0000D2B30000}"/>
    <cellStyle name="Normal 34 5 3 3" xfId="41486" xr:uid="{00000000-0005-0000-0000-0000D3B30000}"/>
    <cellStyle name="Normal 34 5 3 4" xfId="31472" xr:uid="{00000000-0005-0000-0000-0000D4B30000}"/>
    <cellStyle name="Normal 34 5 4" xfId="7696" xr:uid="{00000000-0005-0000-0000-0000D5B30000}"/>
    <cellStyle name="Normal 34 5 4 2" xfId="20321" xr:uid="{00000000-0005-0000-0000-0000D6B30000}"/>
    <cellStyle name="Normal 34 5 4 2 2" xfId="55537" xr:uid="{00000000-0005-0000-0000-0000D7B30000}"/>
    <cellStyle name="Normal 34 5 4 3" xfId="42940" xr:uid="{00000000-0005-0000-0000-0000D8B30000}"/>
    <cellStyle name="Normal 34 5 4 4" xfId="32926" xr:uid="{00000000-0005-0000-0000-0000D9B30000}"/>
    <cellStyle name="Normal 34 5 5" xfId="9477" xr:uid="{00000000-0005-0000-0000-0000DAB30000}"/>
    <cellStyle name="Normal 34 5 5 2" xfId="22097" xr:uid="{00000000-0005-0000-0000-0000DBB30000}"/>
    <cellStyle name="Normal 34 5 5 2 2" xfId="57313" xr:uid="{00000000-0005-0000-0000-0000DCB30000}"/>
    <cellStyle name="Normal 34 5 5 3" xfId="44716" xr:uid="{00000000-0005-0000-0000-0000DDB30000}"/>
    <cellStyle name="Normal 34 5 5 4" xfId="34702" xr:uid="{00000000-0005-0000-0000-0000DEB30000}"/>
    <cellStyle name="Normal 34 5 6" xfId="11270" xr:uid="{00000000-0005-0000-0000-0000DFB30000}"/>
    <cellStyle name="Normal 34 5 6 2" xfId="23873" xr:uid="{00000000-0005-0000-0000-0000E0B30000}"/>
    <cellStyle name="Normal 34 5 6 2 2" xfId="59089" xr:uid="{00000000-0005-0000-0000-0000E1B30000}"/>
    <cellStyle name="Normal 34 5 6 3" xfId="46492" xr:uid="{00000000-0005-0000-0000-0000E2B30000}"/>
    <cellStyle name="Normal 34 5 6 4" xfId="36478" xr:uid="{00000000-0005-0000-0000-0000E3B30000}"/>
    <cellStyle name="Normal 34 5 7" xfId="15637" xr:uid="{00000000-0005-0000-0000-0000E4B30000}"/>
    <cellStyle name="Normal 34 5 7 2" xfId="50853" xr:uid="{00000000-0005-0000-0000-0000E5B30000}"/>
    <cellStyle name="Normal 34 5 7 3" xfId="28242" xr:uid="{00000000-0005-0000-0000-0000E6B30000}"/>
    <cellStyle name="Normal 34 5 8" xfId="12728" xr:uid="{00000000-0005-0000-0000-0000E7B30000}"/>
    <cellStyle name="Normal 34 5 8 2" xfId="47946" xr:uid="{00000000-0005-0000-0000-0000E8B30000}"/>
    <cellStyle name="Normal 34 5 9" xfId="38256" xr:uid="{00000000-0005-0000-0000-0000E9B30000}"/>
    <cellStyle name="Normal 34 6" xfId="2792" xr:uid="{00000000-0005-0000-0000-0000EAB30000}"/>
    <cellStyle name="Normal 34 6 10" xfId="25183" xr:uid="{00000000-0005-0000-0000-0000EBB30000}"/>
    <cellStyle name="Normal 34 6 11" xfId="60718" xr:uid="{00000000-0005-0000-0000-0000ECB30000}"/>
    <cellStyle name="Normal 34 6 2" xfId="4615" xr:uid="{00000000-0005-0000-0000-0000EDB30000}"/>
    <cellStyle name="Normal 34 6 2 2" xfId="17261" xr:uid="{00000000-0005-0000-0000-0000EEB30000}"/>
    <cellStyle name="Normal 34 6 2 2 2" xfId="52477" xr:uid="{00000000-0005-0000-0000-0000EFB30000}"/>
    <cellStyle name="Normal 34 6 2 2 3" xfId="29866" xr:uid="{00000000-0005-0000-0000-0000F0B30000}"/>
    <cellStyle name="Normal 34 6 2 3" xfId="13707" xr:uid="{00000000-0005-0000-0000-0000F1B30000}"/>
    <cellStyle name="Normal 34 6 2 3 2" xfId="48925" xr:uid="{00000000-0005-0000-0000-0000F2B30000}"/>
    <cellStyle name="Normal 34 6 2 4" xfId="39880" xr:uid="{00000000-0005-0000-0000-0000F3B30000}"/>
    <cellStyle name="Normal 34 6 2 5" xfId="26314" xr:uid="{00000000-0005-0000-0000-0000F4B30000}"/>
    <cellStyle name="Normal 34 6 3" xfId="6085" xr:uid="{00000000-0005-0000-0000-0000F5B30000}"/>
    <cellStyle name="Normal 34 6 3 2" xfId="18715" xr:uid="{00000000-0005-0000-0000-0000F6B30000}"/>
    <cellStyle name="Normal 34 6 3 2 2" xfId="53931" xr:uid="{00000000-0005-0000-0000-0000F7B30000}"/>
    <cellStyle name="Normal 34 6 3 3" xfId="41334" xr:uid="{00000000-0005-0000-0000-0000F8B30000}"/>
    <cellStyle name="Normal 34 6 3 4" xfId="31320" xr:uid="{00000000-0005-0000-0000-0000F9B30000}"/>
    <cellStyle name="Normal 34 6 4" xfId="7544" xr:uid="{00000000-0005-0000-0000-0000FAB30000}"/>
    <cellStyle name="Normal 34 6 4 2" xfId="20169" xr:uid="{00000000-0005-0000-0000-0000FBB30000}"/>
    <cellStyle name="Normal 34 6 4 2 2" xfId="55385" xr:uid="{00000000-0005-0000-0000-0000FCB30000}"/>
    <cellStyle name="Normal 34 6 4 3" xfId="42788" xr:uid="{00000000-0005-0000-0000-0000FDB30000}"/>
    <cellStyle name="Normal 34 6 4 4" xfId="32774" xr:uid="{00000000-0005-0000-0000-0000FEB30000}"/>
    <cellStyle name="Normal 34 6 5" xfId="9325" xr:uid="{00000000-0005-0000-0000-0000FFB30000}"/>
    <cellStyle name="Normal 34 6 5 2" xfId="21945" xr:uid="{00000000-0005-0000-0000-000000B40000}"/>
    <cellStyle name="Normal 34 6 5 2 2" xfId="57161" xr:uid="{00000000-0005-0000-0000-000001B40000}"/>
    <cellStyle name="Normal 34 6 5 3" xfId="44564" xr:uid="{00000000-0005-0000-0000-000002B40000}"/>
    <cellStyle name="Normal 34 6 5 4" xfId="34550" xr:uid="{00000000-0005-0000-0000-000003B40000}"/>
    <cellStyle name="Normal 34 6 6" xfId="11118" xr:uid="{00000000-0005-0000-0000-000004B40000}"/>
    <cellStyle name="Normal 34 6 6 2" xfId="23721" xr:uid="{00000000-0005-0000-0000-000005B40000}"/>
    <cellStyle name="Normal 34 6 6 2 2" xfId="58937" xr:uid="{00000000-0005-0000-0000-000006B40000}"/>
    <cellStyle name="Normal 34 6 6 3" xfId="46340" xr:uid="{00000000-0005-0000-0000-000007B40000}"/>
    <cellStyle name="Normal 34 6 6 4" xfId="36326" xr:uid="{00000000-0005-0000-0000-000008B40000}"/>
    <cellStyle name="Normal 34 6 7" xfId="15485" xr:uid="{00000000-0005-0000-0000-000009B40000}"/>
    <cellStyle name="Normal 34 6 7 2" xfId="50701" xr:uid="{00000000-0005-0000-0000-00000AB40000}"/>
    <cellStyle name="Normal 34 6 7 3" xfId="28090" xr:uid="{00000000-0005-0000-0000-00000BB40000}"/>
    <cellStyle name="Normal 34 6 8" xfId="12576" xr:uid="{00000000-0005-0000-0000-00000CB40000}"/>
    <cellStyle name="Normal 34 6 8 2" xfId="47794" xr:uid="{00000000-0005-0000-0000-00000DB40000}"/>
    <cellStyle name="Normal 34 6 9" xfId="38104" xr:uid="{00000000-0005-0000-0000-00000EB40000}"/>
    <cellStyle name="Normal 34 7" xfId="3306" xr:uid="{00000000-0005-0000-0000-00000FB40000}"/>
    <cellStyle name="Normal 34 7 10" xfId="26801" xr:uid="{00000000-0005-0000-0000-000010B40000}"/>
    <cellStyle name="Normal 34 7 11" xfId="61205" xr:uid="{00000000-0005-0000-0000-000011B40000}"/>
    <cellStyle name="Normal 34 7 2" xfId="5102" xr:uid="{00000000-0005-0000-0000-000012B40000}"/>
    <cellStyle name="Normal 34 7 2 2" xfId="17748" xr:uid="{00000000-0005-0000-0000-000013B40000}"/>
    <cellStyle name="Normal 34 7 2 2 2" xfId="52964" xr:uid="{00000000-0005-0000-0000-000014B40000}"/>
    <cellStyle name="Normal 34 7 2 3" xfId="40367" xr:uid="{00000000-0005-0000-0000-000015B40000}"/>
    <cellStyle name="Normal 34 7 2 4" xfId="30353" xr:uid="{00000000-0005-0000-0000-000016B40000}"/>
    <cellStyle name="Normal 34 7 3" xfId="6572" xr:uid="{00000000-0005-0000-0000-000017B40000}"/>
    <cellStyle name="Normal 34 7 3 2" xfId="19202" xr:uid="{00000000-0005-0000-0000-000018B40000}"/>
    <cellStyle name="Normal 34 7 3 2 2" xfId="54418" xr:uid="{00000000-0005-0000-0000-000019B40000}"/>
    <cellStyle name="Normal 34 7 3 3" xfId="41821" xr:uid="{00000000-0005-0000-0000-00001AB40000}"/>
    <cellStyle name="Normal 34 7 3 4" xfId="31807" xr:uid="{00000000-0005-0000-0000-00001BB40000}"/>
    <cellStyle name="Normal 34 7 4" xfId="8031" xr:uid="{00000000-0005-0000-0000-00001CB40000}"/>
    <cellStyle name="Normal 34 7 4 2" xfId="20656" xr:uid="{00000000-0005-0000-0000-00001DB40000}"/>
    <cellStyle name="Normal 34 7 4 2 2" xfId="55872" xr:uid="{00000000-0005-0000-0000-00001EB40000}"/>
    <cellStyle name="Normal 34 7 4 3" xfId="43275" xr:uid="{00000000-0005-0000-0000-00001FB40000}"/>
    <cellStyle name="Normal 34 7 4 4" xfId="33261" xr:uid="{00000000-0005-0000-0000-000020B40000}"/>
    <cellStyle name="Normal 34 7 5" xfId="9812" xr:uid="{00000000-0005-0000-0000-000021B40000}"/>
    <cellStyle name="Normal 34 7 5 2" xfId="22432" xr:uid="{00000000-0005-0000-0000-000022B40000}"/>
    <cellStyle name="Normal 34 7 5 2 2" xfId="57648" xr:uid="{00000000-0005-0000-0000-000023B40000}"/>
    <cellStyle name="Normal 34 7 5 3" xfId="45051" xr:uid="{00000000-0005-0000-0000-000024B40000}"/>
    <cellStyle name="Normal 34 7 5 4" xfId="35037" xr:uid="{00000000-0005-0000-0000-000025B40000}"/>
    <cellStyle name="Normal 34 7 6" xfId="11605" xr:uid="{00000000-0005-0000-0000-000026B40000}"/>
    <cellStyle name="Normal 34 7 6 2" xfId="24208" xr:uid="{00000000-0005-0000-0000-000027B40000}"/>
    <cellStyle name="Normal 34 7 6 2 2" xfId="59424" xr:uid="{00000000-0005-0000-0000-000028B40000}"/>
    <cellStyle name="Normal 34 7 6 3" xfId="46827" xr:uid="{00000000-0005-0000-0000-000029B40000}"/>
    <cellStyle name="Normal 34 7 6 4" xfId="36813" xr:uid="{00000000-0005-0000-0000-00002AB40000}"/>
    <cellStyle name="Normal 34 7 7" xfId="15972" xr:uid="{00000000-0005-0000-0000-00002BB40000}"/>
    <cellStyle name="Normal 34 7 7 2" xfId="51188" xr:uid="{00000000-0005-0000-0000-00002CB40000}"/>
    <cellStyle name="Normal 34 7 7 3" xfId="28577" xr:uid="{00000000-0005-0000-0000-00002DB40000}"/>
    <cellStyle name="Normal 34 7 8" xfId="14194" xr:uid="{00000000-0005-0000-0000-00002EB40000}"/>
    <cellStyle name="Normal 34 7 8 2" xfId="49412" xr:uid="{00000000-0005-0000-0000-00002FB40000}"/>
    <cellStyle name="Normal 34 7 9" xfId="38591" xr:uid="{00000000-0005-0000-0000-000030B40000}"/>
    <cellStyle name="Normal 34 8" xfId="2462" xr:uid="{00000000-0005-0000-0000-000031B40000}"/>
    <cellStyle name="Normal 34 8 10" xfId="25992" xr:uid="{00000000-0005-0000-0000-000032B40000}"/>
    <cellStyle name="Normal 34 8 11" xfId="60396" xr:uid="{00000000-0005-0000-0000-000033B40000}"/>
    <cellStyle name="Normal 34 8 2" xfId="4293" xr:uid="{00000000-0005-0000-0000-000034B40000}"/>
    <cellStyle name="Normal 34 8 2 2" xfId="16939" xr:uid="{00000000-0005-0000-0000-000035B40000}"/>
    <cellStyle name="Normal 34 8 2 2 2" xfId="52155" xr:uid="{00000000-0005-0000-0000-000036B40000}"/>
    <cellStyle name="Normal 34 8 2 3" xfId="39558" xr:uid="{00000000-0005-0000-0000-000037B40000}"/>
    <cellStyle name="Normal 34 8 2 4" xfId="29544" xr:uid="{00000000-0005-0000-0000-000038B40000}"/>
    <cellStyle name="Normal 34 8 3" xfId="5763" xr:uid="{00000000-0005-0000-0000-000039B40000}"/>
    <cellStyle name="Normal 34 8 3 2" xfId="18393" xr:uid="{00000000-0005-0000-0000-00003AB40000}"/>
    <cellStyle name="Normal 34 8 3 2 2" xfId="53609" xr:uid="{00000000-0005-0000-0000-00003BB40000}"/>
    <cellStyle name="Normal 34 8 3 3" xfId="41012" xr:uid="{00000000-0005-0000-0000-00003CB40000}"/>
    <cellStyle name="Normal 34 8 3 4" xfId="30998" xr:uid="{00000000-0005-0000-0000-00003DB40000}"/>
    <cellStyle name="Normal 34 8 4" xfId="7222" xr:uid="{00000000-0005-0000-0000-00003EB40000}"/>
    <cellStyle name="Normal 34 8 4 2" xfId="19847" xr:uid="{00000000-0005-0000-0000-00003FB40000}"/>
    <cellStyle name="Normal 34 8 4 2 2" xfId="55063" xr:uid="{00000000-0005-0000-0000-000040B40000}"/>
    <cellStyle name="Normal 34 8 4 3" xfId="42466" xr:uid="{00000000-0005-0000-0000-000041B40000}"/>
    <cellStyle name="Normal 34 8 4 4" xfId="32452" xr:uid="{00000000-0005-0000-0000-000042B40000}"/>
    <cellStyle name="Normal 34 8 5" xfId="9003" xr:uid="{00000000-0005-0000-0000-000043B40000}"/>
    <cellStyle name="Normal 34 8 5 2" xfId="21623" xr:uid="{00000000-0005-0000-0000-000044B40000}"/>
    <cellStyle name="Normal 34 8 5 2 2" xfId="56839" xr:uid="{00000000-0005-0000-0000-000045B40000}"/>
    <cellStyle name="Normal 34 8 5 3" xfId="44242" xr:uid="{00000000-0005-0000-0000-000046B40000}"/>
    <cellStyle name="Normal 34 8 5 4" xfId="34228" xr:uid="{00000000-0005-0000-0000-000047B40000}"/>
    <cellStyle name="Normal 34 8 6" xfId="10796" xr:uid="{00000000-0005-0000-0000-000048B40000}"/>
    <cellStyle name="Normal 34 8 6 2" xfId="23399" xr:uid="{00000000-0005-0000-0000-000049B40000}"/>
    <cellStyle name="Normal 34 8 6 2 2" xfId="58615" xr:uid="{00000000-0005-0000-0000-00004AB40000}"/>
    <cellStyle name="Normal 34 8 6 3" xfId="46018" xr:uid="{00000000-0005-0000-0000-00004BB40000}"/>
    <cellStyle name="Normal 34 8 6 4" xfId="36004" xr:uid="{00000000-0005-0000-0000-00004CB40000}"/>
    <cellStyle name="Normal 34 8 7" xfId="15163" xr:uid="{00000000-0005-0000-0000-00004DB40000}"/>
    <cellStyle name="Normal 34 8 7 2" xfId="50379" xr:uid="{00000000-0005-0000-0000-00004EB40000}"/>
    <cellStyle name="Normal 34 8 7 3" xfId="27768" xr:uid="{00000000-0005-0000-0000-00004FB40000}"/>
    <cellStyle name="Normal 34 8 8" xfId="13385" xr:uid="{00000000-0005-0000-0000-000050B40000}"/>
    <cellStyle name="Normal 34 8 8 2" xfId="48603" xr:uid="{00000000-0005-0000-0000-000051B40000}"/>
    <cellStyle name="Normal 34 8 9" xfId="37782" xr:uid="{00000000-0005-0000-0000-000052B40000}"/>
    <cellStyle name="Normal 34 9" xfId="3630" xr:uid="{00000000-0005-0000-0000-000053B40000}"/>
    <cellStyle name="Normal 34 9 2" xfId="8354" xr:uid="{00000000-0005-0000-0000-000054B40000}"/>
    <cellStyle name="Normal 34 9 2 2" xfId="20979" xr:uid="{00000000-0005-0000-0000-000055B40000}"/>
    <cellStyle name="Normal 34 9 2 2 2" xfId="56195" xr:uid="{00000000-0005-0000-0000-000056B40000}"/>
    <cellStyle name="Normal 34 9 2 3" xfId="43598" xr:uid="{00000000-0005-0000-0000-000057B40000}"/>
    <cellStyle name="Normal 34 9 2 4" xfId="33584" xr:uid="{00000000-0005-0000-0000-000058B40000}"/>
    <cellStyle name="Normal 34 9 3" xfId="10135" xr:uid="{00000000-0005-0000-0000-000059B40000}"/>
    <cellStyle name="Normal 34 9 3 2" xfId="22755" xr:uid="{00000000-0005-0000-0000-00005AB40000}"/>
    <cellStyle name="Normal 34 9 3 2 2" xfId="57971" xr:uid="{00000000-0005-0000-0000-00005BB40000}"/>
    <cellStyle name="Normal 34 9 3 3" xfId="45374" xr:uid="{00000000-0005-0000-0000-00005CB40000}"/>
    <cellStyle name="Normal 34 9 3 4" xfId="35360" xr:uid="{00000000-0005-0000-0000-00005DB40000}"/>
    <cellStyle name="Normal 34 9 4" xfId="11930" xr:uid="{00000000-0005-0000-0000-00005EB40000}"/>
    <cellStyle name="Normal 34 9 4 2" xfId="24531" xr:uid="{00000000-0005-0000-0000-00005FB40000}"/>
    <cellStyle name="Normal 34 9 4 2 2" xfId="59747" xr:uid="{00000000-0005-0000-0000-000060B40000}"/>
    <cellStyle name="Normal 34 9 4 3" xfId="47150" xr:uid="{00000000-0005-0000-0000-000061B40000}"/>
    <cellStyle name="Normal 34 9 4 4" xfId="37136" xr:uid="{00000000-0005-0000-0000-000062B40000}"/>
    <cellStyle name="Normal 34 9 5" xfId="16295" xr:uid="{00000000-0005-0000-0000-000063B40000}"/>
    <cellStyle name="Normal 34 9 5 2" xfId="51511" xr:uid="{00000000-0005-0000-0000-000064B40000}"/>
    <cellStyle name="Normal 34 9 5 3" xfId="28900" xr:uid="{00000000-0005-0000-0000-000065B40000}"/>
    <cellStyle name="Normal 34 9 6" xfId="14517" xr:uid="{00000000-0005-0000-0000-000066B40000}"/>
    <cellStyle name="Normal 34 9 6 2" xfId="49735" xr:uid="{00000000-0005-0000-0000-000067B40000}"/>
    <cellStyle name="Normal 34 9 7" xfId="38914" xr:uid="{00000000-0005-0000-0000-000068B40000}"/>
    <cellStyle name="Normal 34 9 8" xfId="27124" xr:uid="{00000000-0005-0000-0000-000069B40000}"/>
    <cellStyle name="Normal 34_District Target Attainment" xfId="1355" xr:uid="{00000000-0005-0000-0000-00006AB40000}"/>
    <cellStyle name="Normal 35" xfId="1356" xr:uid="{00000000-0005-0000-0000-00006BB40000}"/>
    <cellStyle name="Normal 35 10" xfId="10698" xr:uid="{00000000-0005-0000-0000-00006CB40000}"/>
    <cellStyle name="Normal 35 10 2" xfId="23309" xr:uid="{00000000-0005-0000-0000-00006DB40000}"/>
    <cellStyle name="Normal 35 10 2 2" xfId="58525" xr:uid="{00000000-0005-0000-0000-00006EB40000}"/>
    <cellStyle name="Normal 35 10 3" xfId="45928" xr:uid="{00000000-0005-0000-0000-00006FB40000}"/>
    <cellStyle name="Normal 35 10 4" xfId="35914" xr:uid="{00000000-0005-0000-0000-000070B40000}"/>
    <cellStyle name="Normal 35 11" xfId="15142" xr:uid="{00000000-0005-0000-0000-000071B40000}"/>
    <cellStyle name="Normal 35 11 2" xfId="50358" xr:uid="{00000000-0005-0000-0000-000072B40000}"/>
    <cellStyle name="Normal 35 11 3" xfId="27747" xr:uid="{00000000-0005-0000-0000-000073B40000}"/>
    <cellStyle name="Normal 35 12" xfId="12555" xr:uid="{00000000-0005-0000-0000-000074B40000}"/>
    <cellStyle name="Normal 35 12 2" xfId="47773" xr:uid="{00000000-0005-0000-0000-000075B40000}"/>
    <cellStyle name="Normal 35 13" xfId="37761" xr:uid="{00000000-0005-0000-0000-000076B40000}"/>
    <cellStyle name="Normal 35 14" xfId="25162" xr:uid="{00000000-0005-0000-0000-000077B40000}"/>
    <cellStyle name="Normal 35 15" xfId="60375" xr:uid="{00000000-0005-0000-0000-000078B40000}"/>
    <cellStyle name="Normal 35 2" xfId="3278" xr:uid="{00000000-0005-0000-0000-000079B40000}"/>
    <cellStyle name="Normal 35 2 10" xfId="25646" xr:uid="{00000000-0005-0000-0000-00007AB40000}"/>
    <cellStyle name="Normal 35 2 11" xfId="61181" xr:uid="{00000000-0005-0000-0000-00007BB40000}"/>
    <cellStyle name="Normal 35 2 2" xfId="5078" xr:uid="{00000000-0005-0000-0000-00007CB40000}"/>
    <cellStyle name="Normal 35 2 2 2" xfId="17724" xr:uid="{00000000-0005-0000-0000-00007DB40000}"/>
    <cellStyle name="Normal 35 2 2 2 2" xfId="52940" xr:uid="{00000000-0005-0000-0000-00007EB40000}"/>
    <cellStyle name="Normal 35 2 2 2 3" xfId="30329" xr:uid="{00000000-0005-0000-0000-00007FB40000}"/>
    <cellStyle name="Normal 35 2 2 3" xfId="14170" xr:uid="{00000000-0005-0000-0000-000080B40000}"/>
    <cellStyle name="Normal 35 2 2 3 2" xfId="49388" xr:uid="{00000000-0005-0000-0000-000081B40000}"/>
    <cellStyle name="Normal 35 2 2 4" xfId="40343" xr:uid="{00000000-0005-0000-0000-000082B40000}"/>
    <cellStyle name="Normal 35 2 2 5" xfId="26777" xr:uid="{00000000-0005-0000-0000-000083B40000}"/>
    <cellStyle name="Normal 35 2 3" xfId="6548" xr:uid="{00000000-0005-0000-0000-000084B40000}"/>
    <cellStyle name="Normal 35 2 3 2" xfId="19178" xr:uid="{00000000-0005-0000-0000-000085B40000}"/>
    <cellStyle name="Normal 35 2 3 2 2" xfId="54394" xr:uid="{00000000-0005-0000-0000-000086B40000}"/>
    <cellStyle name="Normal 35 2 3 3" xfId="41797" xr:uid="{00000000-0005-0000-0000-000087B40000}"/>
    <cellStyle name="Normal 35 2 3 4" xfId="31783" xr:uid="{00000000-0005-0000-0000-000088B40000}"/>
    <cellStyle name="Normal 35 2 4" xfId="8007" xr:uid="{00000000-0005-0000-0000-000089B40000}"/>
    <cellStyle name="Normal 35 2 4 2" xfId="20632" xr:uid="{00000000-0005-0000-0000-00008AB40000}"/>
    <cellStyle name="Normal 35 2 4 2 2" xfId="55848" xr:uid="{00000000-0005-0000-0000-00008BB40000}"/>
    <cellStyle name="Normal 35 2 4 3" xfId="43251" xr:uid="{00000000-0005-0000-0000-00008CB40000}"/>
    <cellStyle name="Normal 35 2 4 4" xfId="33237" xr:uid="{00000000-0005-0000-0000-00008DB40000}"/>
    <cellStyle name="Normal 35 2 5" xfId="9788" xr:uid="{00000000-0005-0000-0000-00008EB40000}"/>
    <cellStyle name="Normal 35 2 5 2" xfId="22408" xr:uid="{00000000-0005-0000-0000-00008FB40000}"/>
    <cellStyle name="Normal 35 2 5 2 2" xfId="57624" xr:uid="{00000000-0005-0000-0000-000090B40000}"/>
    <cellStyle name="Normal 35 2 5 3" xfId="45027" xr:uid="{00000000-0005-0000-0000-000091B40000}"/>
    <cellStyle name="Normal 35 2 5 4" xfId="35013" xr:uid="{00000000-0005-0000-0000-000092B40000}"/>
    <cellStyle name="Normal 35 2 6" xfId="11581" xr:uid="{00000000-0005-0000-0000-000093B40000}"/>
    <cellStyle name="Normal 35 2 6 2" xfId="24184" xr:uid="{00000000-0005-0000-0000-000094B40000}"/>
    <cellStyle name="Normal 35 2 6 2 2" xfId="59400" xr:uid="{00000000-0005-0000-0000-000095B40000}"/>
    <cellStyle name="Normal 35 2 6 3" xfId="46803" xr:uid="{00000000-0005-0000-0000-000096B40000}"/>
    <cellStyle name="Normal 35 2 6 4" xfId="36789" xr:uid="{00000000-0005-0000-0000-000097B40000}"/>
    <cellStyle name="Normal 35 2 7" xfId="15948" xr:uid="{00000000-0005-0000-0000-000098B40000}"/>
    <cellStyle name="Normal 35 2 7 2" xfId="51164" xr:uid="{00000000-0005-0000-0000-000099B40000}"/>
    <cellStyle name="Normal 35 2 7 3" xfId="28553" xr:uid="{00000000-0005-0000-0000-00009AB40000}"/>
    <cellStyle name="Normal 35 2 8" xfId="13039" xr:uid="{00000000-0005-0000-0000-00009BB40000}"/>
    <cellStyle name="Normal 35 2 8 2" xfId="48257" xr:uid="{00000000-0005-0000-0000-00009CB40000}"/>
    <cellStyle name="Normal 35 2 9" xfId="38567" xr:uid="{00000000-0005-0000-0000-00009DB40000}"/>
    <cellStyle name="Normal 35 3" xfId="3607" xr:uid="{00000000-0005-0000-0000-00009EB40000}"/>
    <cellStyle name="Normal 35 3 10" xfId="27102" xr:uid="{00000000-0005-0000-0000-00009FB40000}"/>
    <cellStyle name="Normal 35 3 11" xfId="61506" xr:uid="{00000000-0005-0000-0000-0000A0B40000}"/>
    <cellStyle name="Normal 35 3 2" xfId="5403" xr:uid="{00000000-0005-0000-0000-0000A1B40000}"/>
    <cellStyle name="Normal 35 3 2 2" xfId="18049" xr:uid="{00000000-0005-0000-0000-0000A2B40000}"/>
    <cellStyle name="Normal 35 3 2 2 2" xfId="53265" xr:uid="{00000000-0005-0000-0000-0000A3B40000}"/>
    <cellStyle name="Normal 35 3 2 3" xfId="40668" xr:uid="{00000000-0005-0000-0000-0000A4B40000}"/>
    <cellStyle name="Normal 35 3 2 4" xfId="30654" xr:uid="{00000000-0005-0000-0000-0000A5B40000}"/>
    <cellStyle name="Normal 35 3 3" xfId="6873" xr:uid="{00000000-0005-0000-0000-0000A6B40000}"/>
    <cellStyle name="Normal 35 3 3 2" xfId="19503" xr:uid="{00000000-0005-0000-0000-0000A7B40000}"/>
    <cellStyle name="Normal 35 3 3 2 2" xfId="54719" xr:uid="{00000000-0005-0000-0000-0000A8B40000}"/>
    <cellStyle name="Normal 35 3 3 3" xfId="42122" xr:uid="{00000000-0005-0000-0000-0000A9B40000}"/>
    <cellStyle name="Normal 35 3 3 4" xfId="32108" xr:uid="{00000000-0005-0000-0000-0000AAB40000}"/>
    <cellStyle name="Normal 35 3 4" xfId="8332" xr:uid="{00000000-0005-0000-0000-0000ABB40000}"/>
    <cellStyle name="Normal 35 3 4 2" xfId="20957" xr:uid="{00000000-0005-0000-0000-0000ACB40000}"/>
    <cellStyle name="Normal 35 3 4 2 2" xfId="56173" xr:uid="{00000000-0005-0000-0000-0000ADB40000}"/>
    <cellStyle name="Normal 35 3 4 3" xfId="43576" xr:uid="{00000000-0005-0000-0000-0000AEB40000}"/>
    <cellStyle name="Normal 35 3 4 4" xfId="33562" xr:uid="{00000000-0005-0000-0000-0000AFB40000}"/>
    <cellStyle name="Normal 35 3 5" xfId="10113" xr:uid="{00000000-0005-0000-0000-0000B0B40000}"/>
    <cellStyle name="Normal 35 3 5 2" xfId="22733" xr:uid="{00000000-0005-0000-0000-0000B1B40000}"/>
    <cellStyle name="Normal 35 3 5 2 2" xfId="57949" xr:uid="{00000000-0005-0000-0000-0000B2B40000}"/>
    <cellStyle name="Normal 35 3 5 3" xfId="45352" xr:uid="{00000000-0005-0000-0000-0000B3B40000}"/>
    <cellStyle name="Normal 35 3 5 4" xfId="35338" xr:uid="{00000000-0005-0000-0000-0000B4B40000}"/>
    <cellStyle name="Normal 35 3 6" xfId="11906" xr:uid="{00000000-0005-0000-0000-0000B5B40000}"/>
    <cellStyle name="Normal 35 3 6 2" xfId="24509" xr:uid="{00000000-0005-0000-0000-0000B6B40000}"/>
    <cellStyle name="Normal 35 3 6 2 2" xfId="59725" xr:uid="{00000000-0005-0000-0000-0000B7B40000}"/>
    <cellStyle name="Normal 35 3 6 3" xfId="47128" xr:uid="{00000000-0005-0000-0000-0000B8B40000}"/>
    <cellStyle name="Normal 35 3 6 4" xfId="37114" xr:uid="{00000000-0005-0000-0000-0000B9B40000}"/>
    <cellStyle name="Normal 35 3 7" xfId="16273" xr:uid="{00000000-0005-0000-0000-0000BAB40000}"/>
    <cellStyle name="Normal 35 3 7 2" xfId="51489" xr:uid="{00000000-0005-0000-0000-0000BBB40000}"/>
    <cellStyle name="Normal 35 3 7 3" xfId="28878" xr:uid="{00000000-0005-0000-0000-0000BCB40000}"/>
    <cellStyle name="Normal 35 3 8" xfId="14495" xr:uid="{00000000-0005-0000-0000-0000BDB40000}"/>
    <cellStyle name="Normal 35 3 8 2" xfId="49713" xr:uid="{00000000-0005-0000-0000-0000BEB40000}"/>
    <cellStyle name="Normal 35 3 9" xfId="38892" xr:uid="{00000000-0005-0000-0000-0000BFB40000}"/>
    <cellStyle name="Normal 35 4" xfId="2769" xr:uid="{00000000-0005-0000-0000-0000C0B40000}"/>
    <cellStyle name="Normal 35 4 10" xfId="26293" xr:uid="{00000000-0005-0000-0000-0000C1B40000}"/>
    <cellStyle name="Normal 35 4 11" xfId="60697" xr:uid="{00000000-0005-0000-0000-0000C2B40000}"/>
    <cellStyle name="Normal 35 4 2" xfId="4594" xr:uid="{00000000-0005-0000-0000-0000C3B40000}"/>
    <cellStyle name="Normal 35 4 2 2" xfId="17240" xr:uid="{00000000-0005-0000-0000-0000C4B40000}"/>
    <cellStyle name="Normal 35 4 2 2 2" xfId="52456" xr:uid="{00000000-0005-0000-0000-0000C5B40000}"/>
    <cellStyle name="Normal 35 4 2 3" xfId="39859" xr:uid="{00000000-0005-0000-0000-0000C6B40000}"/>
    <cellStyle name="Normal 35 4 2 4" xfId="29845" xr:uid="{00000000-0005-0000-0000-0000C7B40000}"/>
    <cellStyle name="Normal 35 4 3" xfId="6064" xr:uid="{00000000-0005-0000-0000-0000C8B40000}"/>
    <cellStyle name="Normal 35 4 3 2" xfId="18694" xr:uid="{00000000-0005-0000-0000-0000C9B40000}"/>
    <cellStyle name="Normal 35 4 3 2 2" xfId="53910" xr:uid="{00000000-0005-0000-0000-0000CAB40000}"/>
    <cellStyle name="Normal 35 4 3 3" xfId="41313" xr:uid="{00000000-0005-0000-0000-0000CBB40000}"/>
    <cellStyle name="Normal 35 4 3 4" xfId="31299" xr:uid="{00000000-0005-0000-0000-0000CCB40000}"/>
    <cellStyle name="Normal 35 4 4" xfId="7523" xr:uid="{00000000-0005-0000-0000-0000CDB40000}"/>
    <cellStyle name="Normal 35 4 4 2" xfId="20148" xr:uid="{00000000-0005-0000-0000-0000CEB40000}"/>
    <cellStyle name="Normal 35 4 4 2 2" xfId="55364" xr:uid="{00000000-0005-0000-0000-0000CFB40000}"/>
    <cellStyle name="Normal 35 4 4 3" xfId="42767" xr:uid="{00000000-0005-0000-0000-0000D0B40000}"/>
    <cellStyle name="Normal 35 4 4 4" xfId="32753" xr:uid="{00000000-0005-0000-0000-0000D1B40000}"/>
    <cellStyle name="Normal 35 4 5" xfId="9304" xr:uid="{00000000-0005-0000-0000-0000D2B40000}"/>
    <cellStyle name="Normal 35 4 5 2" xfId="21924" xr:uid="{00000000-0005-0000-0000-0000D3B40000}"/>
    <cellStyle name="Normal 35 4 5 2 2" xfId="57140" xr:uid="{00000000-0005-0000-0000-0000D4B40000}"/>
    <cellStyle name="Normal 35 4 5 3" xfId="44543" xr:uid="{00000000-0005-0000-0000-0000D5B40000}"/>
    <cellStyle name="Normal 35 4 5 4" xfId="34529" xr:uid="{00000000-0005-0000-0000-0000D6B40000}"/>
    <cellStyle name="Normal 35 4 6" xfId="11097" xr:uid="{00000000-0005-0000-0000-0000D7B40000}"/>
    <cellStyle name="Normal 35 4 6 2" xfId="23700" xr:uid="{00000000-0005-0000-0000-0000D8B40000}"/>
    <cellStyle name="Normal 35 4 6 2 2" xfId="58916" xr:uid="{00000000-0005-0000-0000-0000D9B40000}"/>
    <cellStyle name="Normal 35 4 6 3" xfId="46319" xr:uid="{00000000-0005-0000-0000-0000DAB40000}"/>
    <cellStyle name="Normal 35 4 6 4" xfId="36305" xr:uid="{00000000-0005-0000-0000-0000DBB40000}"/>
    <cellStyle name="Normal 35 4 7" xfId="15464" xr:uid="{00000000-0005-0000-0000-0000DCB40000}"/>
    <cellStyle name="Normal 35 4 7 2" xfId="50680" xr:uid="{00000000-0005-0000-0000-0000DDB40000}"/>
    <cellStyle name="Normal 35 4 7 3" xfId="28069" xr:uid="{00000000-0005-0000-0000-0000DEB40000}"/>
    <cellStyle name="Normal 35 4 8" xfId="13686" xr:uid="{00000000-0005-0000-0000-0000DFB40000}"/>
    <cellStyle name="Normal 35 4 8 2" xfId="48904" xr:uid="{00000000-0005-0000-0000-0000E0B40000}"/>
    <cellStyle name="Normal 35 4 9" xfId="38083" xr:uid="{00000000-0005-0000-0000-0000E1B40000}"/>
    <cellStyle name="Normal 35 5" xfId="3932" xr:uid="{00000000-0005-0000-0000-0000E2B40000}"/>
    <cellStyle name="Normal 35 5 2" xfId="8655" xr:uid="{00000000-0005-0000-0000-0000E3B40000}"/>
    <cellStyle name="Normal 35 5 2 2" xfId="21280" xr:uid="{00000000-0005-0000-0000-0000E4B40000}"/>
    <cellStyle name="Normal 35 5 2 2 2" xfId="56496" xr:uid="{00000000-0005-0000-0000-0000E5B40000}"/>
    <cellStyle name="Normal 35 5 2 3" xfId="43899" xr:uid="{00000000-0005-0000-0000-0000E6B40000}"/>
    <cellStyle name="Normal 35 5 2 4" xfId="33885" xr:uid="{00000000-0005-0000-0000-0000E7B40000}"/>
    <cellStyle name="Normal 35 5 3" xfId="10436" xr:uid="{00000000-0005-0000-0000-0000E8B40000}"/>
    <cellStyle name="Normal 35 5 3 2" xfId="23056" xr:uid="{00000000-0005-0000-0000-0000E9B40000}"/>
    <cellStyle name="Normal 35 5 3 2 2" xfId="58272" xr:uid="{00000000-0005-0000-0000-0000EAB40000}"/>
    <cellStyle name="Normal 35 5 3 3" xfId="45675" xr:uid="{00000000-0005-0000-0000-0000EBB40000}"/>
    <cellStyle name="Normal 35 5 3 4" xfId="35661" xr:uid="{00000000-0005-0000-0000-0000ECB40000}"/>
    <cellStyle name="Normal 35 5 4" xfId="12231" xr:uid="{00000000-0005-0000-0000-0000EDB40000}"/>
    <cellStyle name="Normal 35 5 4 2" xfId="24832" xr:uid="{00000000-0005-0000-0000-0000EEB40000}"/>
    <cellStyle name="Normal 35 5 4 2 2" xfId="60048" xr:uid="{00000000-0005-0000-0000-0000EFB40000}"/>
    <cellStyle name="Normal 35 5 4 3" xfId="47451" xr:uid="{00000000-0005-0000-0000-0000F0B40000}"/>
    <cellStyle name="Normal 35 5 4 4" xfId="37437" xr:uid="{00000000-0005-0000-0000-0000F1B40000}"/>
    <cellStyle name="Normal 35 5 5" xfId="16596" xr:uid="{00000000-0005-0000-0000-0000F2B40000}"/>
    <cellStyle name="Normal 35 5 5 2" xfId="51812" xr:uid="{00000000-0005-0000-0000-0000F3B40000}"/>
    <cellStyle name="Normal 35 5 5 3" xfId="29201" xr:uid="{00000000-0005-0000-0000-0000F4B40000}"/>
    <cellStyle name="Normal 35 5 6" xfId="14818" xr:uid="{00000000-0005-0000-0000-0000F5B40000}"/>
    <cellStyle name="Normal 35 5 6 2" xfId="50036" xr:uid="{00000000-0005-0000-0000-0000F6B40000}"/>
    <cellStyle name="Normal 35 5 7" xfId="39215" xr:uid="{00000000-0005-0000-0000-0000F7B40000}"/>
    <cellStyle name="Normal 35 5 8" xfId="27425" xr:uid="{00000000-0005-0000-0000-0000F8B40000}"/>
    <cellStyle name="Normal 35 6" xfId="4272" xr:uid="{00000000-0005-0000-0000-0000F9B40000}"/>
    <cellStyle name="Normal 35 6 2" xfId="16918" xr:uid="{00000000-0005-0000-0000-0000FAB40000}"/>
    <cellStyle name="Normal 35 6 2 2" xfId="52134" xr:uid="{00000000-0005-0000-0000-0000FBB40000}"/>
    <cellStyle name="Normal 35 6 2 3" xfId="29523" xr:uid="{00000000-0005-0000-0000-0000FCB40000}"/>
    <cellStyle name="Normal 35 6 3" xfId="13364" xr:uid="{00000000-0005-0000-0000-0000FDB40000}"/>
    <cellStyle name="Normal 35 6 3 2" xfId="48582" xr:uid="{00000000-0005-0000-0000-0000FEB40000}"/>
    <cellStyle name="Normal 35 6 4" xfId="39537" xr:uid="{00000000-0005-0000-0000-0000FFB40000}"/>
    <cellStyle name="Normal 35 6 5" xfId="25971" xr:uid="{00000000-0005-0000-0000-000000B50000}"/>
    <cellStyle name="Normal 35 7" xfId="5742" xr:uid="{00000000-0005-0000-0000-000001B50000}"/>
    <cellStyle name="Normal 35 7 2" xfId="18372" xr:uid="{00000000-0005-0000-0000-000002B50000}"/>
    <cellStyle name="Normal 35 7 2 2" xfId="53588" xr:uid="{00000000-0005-0000-0000-000003B50000}"/>
    <cellStyle name="Normal 35 7 3" xfId="40991" xr:uid="{00000000-0005-0000-0000-000004B50000}"/>
    <cellStyle name="Normal 35 7 4" xfId="30977" xr:uid="{00000000-0005-0000-0000-000005B50000}"/>
    <cellStyle name="Normal 35 8" xfId="7201" xr:uid="{00000000-0005-0000-0000-000006B50000}"/>
    <cellStyle name="Normal 35 8 2" xfId="19826" xr:uid="{00000000-0005-0000-0000-000007B50000}"/>
    <cellStyle name="Normal 35 8 2 2" xfId="55042" xr:uid="{00000000-0005-0000-0000-000008B50000}"/>
    <cellStyle name="Normal 35 8 3" xfId="42445" xr:uid="{00000000-0005-0000-0000-000009B50000}"/>
    <cellStyle name="Normal 35 8 4" xfId="32431" xr:uid="{00000000-0005-0000-0000-00000AB50000}"/>
    <cellStyle name="Normal 35 9" xfId="8982" xr:uid="{00000000-0005-0000-0000-00000BB50000}"/>
    <cellStyle name="Normal 35 9 2" xfId="21602" xr:uid="{00000000-0005-0000-0000-00000CB50000}"/>
    <cellStyle name="Normal 35 9 2 2" xfId="56818" xr:uid="{00000000-0005-0000-0000-00000DB50000}"/>
    <cellStyle name="Normal 35 9 3" xfId="44221" xr:uid="{00000000-0005-0000-0000-00000EB50000}"/>
    <cellStyle name="Normal 35 9 4" xfId="34207" xr:uid="{00000000-0005-0000-0000-00000FB50000}"/>
    <cellStyle name="Normal 36" xfId="1357" xr:uid="{00000000-0005-0000-0000-000010B50000}"/>
    <cellStyle name="Normal 36 10" xfId="10699" xr:uid="{00000000-0005-0000-0000-000011B50000}"/>
    <cellStyle name="Normal 36 10 2" xfId="23310" xr:uid="{00000000-0005-0000-0000-000012B50000}"/>
    <cellStyle name="Normal 36 10 2 2" xfId="58526" xr:uid="{00000000-0005-0000-0000-000013B50000}"/>
    <cellStyle name="Normal 36 10 3" xfId="45929" xr:uid="{00000000-0005-0000-0000-000014B50000}"/>
    <cellStyle name="Normal 36 10 4" xfId="35915" xr:uid="{00000000-0005-0000-0000-000015B50000}"/>
    <cellStyle name="Normal 36 11" xfId="15143" xr:uid="{00000000-0005-0000-0000-000016B50000}"/>
    <cellStyle name="Normal 36 11 2" xfId="50359" xr:uid="{00000000-0005-0000-0000-000017B50000}"/>
    <cellStyle name="Normal 36 11 3" xfId="27748" xr:uid="{00000000-0005-0000-0000-000018B50000}"/>
    <cellStyle name="Normal 36 12" xfId="12556" xr:uid="{00000000-0005-0000-0000-000019B50000}"/>
    <cellStyle name="Normal 36 12 2" xfId="47774" xr:uid="{00000000-0005-0000-0000-00001AB50000}"/>
    <cellStyle name="Normal 36 13" xfId="37762" xr:uid="{00000000-0005-0000-0000-00001BB50000}"/>
    <cellStyle name="Normal 36 14" xfId="25163" xr:uid="{00000000-0005-0000-0000-00001CB50000}"/>
    <cellStyle name="Normal 36 15" xfId="60376" xr:uid="{00000000-0005-0000-0000-00001DB50000}"/>
    <cellStyle name="Normal 36 2" xfId="3279" xr:uid="{00000000-0005-0000-0000-00001EB50000}"/>
    <cellStyle name="Normal 36 2 10" xfId="25647" xr:uid="{00000000-0005-0000-0000-00001FB50000}"/>
    <cellStyle name="Normal 36 2 11" xfId="61182" xr:uid="{00000000-0005-0000-0000-000020B50000}"/>
    <cellStyle name="Normal 36 2 2" xfId="5079" xr:uid="{00000000-0005-0000-0000-000021B50000}"/>
    <cellStyle name="Normal 36 2 2 2" xfId="17725" xr:uid="{00000000-0005-0000-0000-000022B50000}"/>
    <cellStyle name="Normal 36 2 2 2 2" xfId="52941" xr:uid="{00000000-0005-0000-0000-000023B50000}"/>
    <cellStyle name="Normal 36 2 2 2 3" xfId="30330" xr:uid="{00000000-0005-0000-0000-000024B50000}"/>
    <cellStyle name="Normal 36 2 2 3" xfId="14171" xr:uid="{00000000-0005-0000-0000-000025B50000}"/>
    <cellStyle name="Normal 36 2 2 3 2" xfId="49389" xr:uid="{00000000-0005-0000-0000-000026B50000}"/>
    <cellStyle name="Normal 36 2 2 4" xfId="40344" xr:uid="{00000000-0005-0000-0000-000027B50000}"/>
    <cellStyle name="Normal 36 2 2 5" xfId="26778" xr:uid="{00000000-0005-0000-0000-000028B50000}"/>
    <cellStyle name="Normal 36 2 3" xfId="6549" xr:uid="{00000000-0005-0000-0000-000029B50000}"/>
    <cellStyle name="Normal 36 2 3 2" xfId="19179" xr:uid="{00000000-0005-0000-0000-00002AB50000}"/>
    <cellStyle name="Normal 36 2 3 2 2" xfId="54395" xr:uid="{00000000-0005-0000-0000-00002BB50000}"/>
    <cellStyle name="Normal 36 2 3 3" xfId="41798" xr:uid="{00000000-0005-0000-0000-00002CB50000}"/>
    <cellStyle name="Normal 36 2 3 4" xfId="31784" xr:uid="{00000000-0005-0000-0000-00002DB50000}"/>
    <cellStyle name="Normal 36 2 4" xfId="8008" xr:uid="{00000000-0005-0000-0000-00002EB50000}"/>
    <cellStyle name="Normal 36 2 4 2" xfId="20633" xr:uid="{00000000-0005-0000-0000-00002FB50000}"/>
    <cellStyle name="Normal 36 2 4 2 2" xfId="55849" xr:uid="{00000000-0005-0000-0000-000030B50000}"/>
    <cellStyle name="Normal 36 2 4 3" xfId="43252" xr:uid="{00000000-0005-0000-0000-000031B50000}"/>
    <cellStyle name="Normal 36 2 4 4" xfId="33238" xr:uid="{00000000-0005-0000-0000-000032B50000}"/>
    <cellStyle name="Normal 36 2 5" xfId="9789" xr:uid="{00000000-0005-0000-0000-000033B50000}"/>
    <cellStyle name="Normal 36 2 5 2" xfId="22409" xr:uid="{00000000-0005-0000-0000-000034B50000}"/>
    <cellStyle name="Normal 36 2 5 2 2" xfId="57625" xr:uid="{00000000-0005-0000-0000-000035B50000}"/>
    <cellStyle name="Normal 36 2 5 3" xfId="45028" xr:uid="{00000000-0005-0000-0000-000036B50000}"/>
    <cellStyle name="Normal 36 2 5 4" xfId="35014" xr:uid="{00000000-0005-0000-0000-000037B50000}"/>
    <cellStyle name="Normal 36 2 6" xfId="11582" xr:uid="{00000000-0005-0000-0000-000038B50000}"/>
    <cellStyle name="Normal 36 2 6 2" xfId="24185" xr:uid="{00000000-0005-0000-0000-000039B50000}"/>
    <cellStyle name="Normal 36 2 6 2 2" xfId="59401" xr:uid="{00000000-0005-0000-0000-00003AB50000}"/>
    <cellStyle name="Normal 36 2 6 3" xfId="46804" xr:uid="{00000000-0005-0000-0000-00003BB50000}"/>
    <cellStyle name="Normal 36 2 6 4" xfId="36790" xr:uid="{00000000-0005-0000-0000-00003CB50000}"/>
    <cellStyle name="Normal 36 2 7" xfId="15949" xr:uid="{00000000-0005-0000-0000-00003DB50000}"/>
    <cellStyle name="Normal 36 2 7 2" xfId="51165" xr:uid="{00000000-0005-0000-0000-00003EB50000}"/>
    <cellStyle name="Normal 36 2 7 3" xfId="28554" xr:uid="{00000000-0005-0000-0000-00003FB50000}"/>
    <cellStyle name="Normal 36 2 8" xfId="13040" xr:uid="{00000000-0005-0000-0000-000040B50000}"/>
    <cellStyle name="Normal 36 2 8 2" xfId="48258" xr:uid="{00000000-0005-0000-0000-000041B50000}"/>
    <cellStyle name="Normal 36 2 9" xfId="38568" xr:uid="{00000000-0005-0000-0000-000042B50000}"/>
    <cellStyle name="Normal 36 3" xfId="3608" xr:uid="{00000000-0005-0000-0000-000043B50000}"/>
    <cellStyle name="Normal 36 3 10" xfId="27103" xr:uid="{00000000-0005-0000-0000-000044B50000}"/>
    <cellStyle name="Normal 36 3 11" xfId="61507" xr:uid="{00000000-0005-0000-0000-000045B50000}"/>
    <cellStyle name="Normal 36 3 2" xfId="5404" xr:uid="{00000000-0005-0000-0000-000046B50000}"/>
    <cellStyle name="Normal 36 3 2 2" xfId="18050" xr:uid="{00000000-0005-0000-0000-000047B50000}"/>
    <cellStyle name="Normal 36 3 2 2 2" xfId="53266" xr:uid="{00000000-0005-0000-0000-000048B50000}"/>
    <cellStyle name="Normal 36 3 2 3" xfId="40669" xr:uid="{00000000-0005-0000-0000-000049B50000}"/>
    <cellStyle name="Normal 36 3 2 4" xfId="30655" xr:uid="{00000000-0005-0000-0000-00004AB50000}"/>
    <cellStyle name="Normal 36 3 3" xfId="6874" xr:uid="{00000000-0005-0000-0000-00004BB50000}"/>
    <cellStyle name="Normal 36 3 3 2" xfId="19504" xr:uid="{00000000-0005-0000-0000-00004CB50000}"/>
    <cellStyle name="Normal 36 3 3 2 2" xfId="54720" xr:uid="{00000000-0005-0000-0000-00004DB50000}"/>
    <cellStyle name="Normal 36 3 3 3" xfId="42123" xr:uid="{00000000-0005-0000-0000-00004EB50000}"/>
    <cellStyle name="Normal 36 3 3 4" xfId="32109" xr:uid="{00000000-0005-0000-0000-00004FB50000}"/>
    <cellStyle name="Normal 36 3 4" xfId="8333" xr:uid="{00000000-0005-0000-0000-000050B50000}"/>
    <cellStyle name="Normal 36 3 4 2" xfId="20958" xr:uid="{00000000-0005-0000-0000-000051B50000}"/>
    <cellStyle name="Normal 36 3 4 2 2" xfId="56174" xr:uid="{00000000-0005-0000-0000-000052B50000}"/>
    <cellStyle name="Normal 36 3 4 3" xfId="43577" xr:uid="{00000000-0005-0000-0000-000053B50000}"/>
    <cellStyle name="Normal 36 3 4 4" xfId="33563" xr:uid="{00000000-0005-0000-0000-000054B50000}"/>
    <cellStyle name="Normal 36 3 5" xfId="10114" xr:uid="{00000000-0005-0000-0000-000055B50000}"/>
    <cellStyle name="Normal 36 3 5 2" xfId="22734" xr:uid="{00000000-0005-0000-0000-000056B50000}"/>
    <cellStyle name="Normal 36 3 5 2 2" xfId="57950" xr:uid="{00000000-0005-0000-0000-000057B50000}"/>
    <cellStyle name="Normal 36 3 5 3" xfId="45353" xr:uid="{00000000-0005-0000-0000-000058B50000}"/>
    <cellStyle name="Normal 36 3 5 4" xfId="35339" xr:uid="{00000000-0005-0000-0000-000059B50000}"/>
    <cellStyle name="Normal 36 3 6" xfId="11907" xr:uid="{00000000-0005-0000-0000-00005AB50000}"/>
    <cellStyle name="Normal 36 3 6 2" xfId="24510" xr:uid="{00000000-0005-0000-0000-00005BB50000}"/>
    <cellStyle name="Normal 36 3 6 2 2" xfId="59726" xr:uid="{00000000-0005-0000-0000-00005CB50000}"/>
    <cellStyle name="Normal 36 3 6 3" xfId="47129" xr:uid="{00000000-0005-0000-0000-00005DB50000}"/>
    <cellStyle name="Normal 36 3 6 4" xfId="37115" xr:uid="{00000000-0005-0000-0000-00005EB50000}"/>
    <cellStyle name="Normal 36 3 7" xfId="16274" xr:uid="{00000000-0005-0000-0000-00005FB50000}"/>
    <cellStyle name="Normal 36 3 7 2" xfId="51490" xr:uid="{00000000-0005-0000-0000-000060B50000}"/>
    <cellStyle name="Normal 36 3 7 3" xfId="28879" xr:uid="{00000000-0005-0000-0000-000061B50000}"/>
    <cellStyle name="Normal 36 3 8" xfId="14496" xr:uid="{00000000-0005-0000-0000-000062B50000}"/>
    <cellStyle name="Normal 36 3 8 2" xfId="49714" xr:uid="{00000000-0005-0000-0000-000063B50000}"/>
    <cellStyle name="Normal 36 3 9" xfId="38893" xr:uid="{00000000-0005-0000-0000-000064B50000}"/>
    <cellStyle name="Normal 36 4" xfId="2770" xr:uid="{00000000-0005-0000-0000-000065B50000}"/>
    <cellStyle name="Normal 36 4 10" xfId="26294" xr:uid="{00000000-0005-0000-0000-000066B50000}"/>
    <cellStyle name="Normal 36 4 11" xfId="60698" xr:uid="{00000000-0005-0000-0000-000067B50000}"/>
    <cellStyle name="Normal 36 4 2" xfId="4595" xr:uid="{00000000-0005-0000-0000-000068B50000}"/>
    <cellStyle name="Normal 36 4 2 2" xfId="17241" xr:uid="{00000000-0005-0000-0000-000069B50000}"/>
    <cellStyle name="Normal 36 4 2 2 2" xfId="52457" xr:uid="{00000000-0005-0000-0000-00006AB50000}"/>
    <cellStyle name="Normal 36 4 2 3" xfId="39860" xr:uid="{00000000-0005-0000-0000-00006BB50000}"/>
    <cellStyle name="Normal 36 4 2 4" xfId="29846" xr:uid="{00000000-0005-0000-0000-00006CB50000}"/>
    <cellStyle name="Normal 36 4 3" xfId="6065" xr:uid="{00000000-0005-0000-0000-00006DB50000}"/>
    <cellStyle name="Normal 36 4 3 2" xfId="18695" xr:uid="{00000000-0005-0000-0000-00006EB50000}"/>
    <cellStyle name="Normal 36 4 3 2 2" xfId="53911" xr:uid="{00000000-0005-0000-0000-00006FB50000}"/>
    <cellStyle name="Normal 36 4 3 3" xfId="41314" xr:uid="{00000000-0005-0000-0000-000070B50000}"/>
    <cellStyle name="Normal 36 4 3 4" xfId="31300" xr:uid="{00000000-0005-0000-0000-000071B50000}"/>
    <cellStyle name="Normal 36 4 4" xfId="7524" xr:uid="{00000000-0005-0000-0000-000072B50000}"/>
    <cellStyle name="Normal 36 4 4 2" xfId="20149" xr:uid="{00000000-0005-0000-0000-000073B50000}"/>
    <cellStyle name="Normal 36 4 4 2 2" xfId="55365" xr:uid="{00000000-0005-0000-0000-000074B50000}"/>
    <cellStyle name="Normal 36 4 4 3" xfId="42768" xr:uid="{00000000-0005-0000-0000-000075B50000}"/>
    <cellStyle name="Normal 36 4 4 4" xfId="32754" xr:uid="{00000000-0005-0000-0000-000076B50000}"/>
    <cellStyle name="Normal 36 4 5" xfId="9305" xr:uid="{00000000-0005-0000-0000-000077B50000}"/>
    <cellStyle name="Normal 36 4 5 2" xfId="21925" xr:uid="{00000000-0005-0000-0000-000078B50000}"/>
    <cellStyle name="Normal 36 4 5 2 2" xfId="57141" xr:uid="{00000000-0005-0000-0000-000079B50000}"/>
    <cellStyle name="Normal 36 4 5 3" xfId="44544" xr:uid="{00000000-0005-0000-0000-00007AB50000}"/>
    <cellStyle name="Normal 36 4 5 4" xfId="34530" xr:uid="{00000000-0005-0000-0000-00007BB50000}"/>
    <cellStyle name="Normal 36 4 6" xfId="11098" xr:uid="{00000000-0005-0000-0000-00007CB50000}"/>
    <cellStyle name="Normal 36 4 6 2" xfId="23701" xr:uid="{00000000-0005-0000-0000-00007DB50000}"/>
    <cellStyle name="Normal 36 4 6 2 2" xfId="58917" xr:uid="{00000000-0005-0000-0000-00007EB50000}"/>
    <cellStyle name="Normal 36 4 6 3" xfId="46320" xr:uid="{00000000-0005-0000-0000-00007FB50000}"/>
    <cellStyle name="Normal 36 4 6 4" xfId="36306" xr:uid="{00000000-0005-0000-0000-000080B50000}"/>
    <cellStyle name="Normal 36 4 7" xfId="15465" xr:uid="{00000000-0005-0000-0000-000081B50000}"/>
    <cellStyle name="Normal 36 4 7 2" xfId="50681" xr:uid="{00000000-0005-0000-0000-000082B50000}"/>
    <cellStyle name="Normal 36 4 7 3" xfId="28070" xr:uid="{00000000-0005-0000-0000-000083B50000}"/>
    <cellStyle name="Normal 36 4 8" xfId="13687" xr:uid="{00000000-0005-0000-0000-000084B50000}"/>
    <cellStyle name="Normal 36 4 8 2" xfId="48905" xr:uid="{00000000-0005-0000-0000-000085B50000}"/>
    <cellStyle name="Normal 36 4 9" xfId="38084" xr:uid="{00000000-0005-0000-0000-000086B50000}"/>
    <cellStyle name="Normal 36 5" xfId="3933" xr:uid="{00000000-0005-0000-0000-000087B50000}"/>
    <cellStyle name="Normal 36 5 2" xfId="8656" xr:uid="{00000000-0005-0000-0000-000088B50000}"/>
    <cellStyle name="Normal 36 5 2 2" xfId="21281" xr:uid="{00000000-0005-0000-0000-000089B50000}"/>
    <cellStyle name="Normal 36 5 2 2 2" xfId="56497" xr:uid="{00000000-0005-0000-0000-00008AB50000}"/>
    <cellStyle name="Normal 36 5 2 3" xfId="43900" xr:uid="{00000000-0005-0000-0000-00008BB50000}"/>
    <cellStyle name="Normal 36 5 2 4" xfId="33886" xr:uid="{00000000-0005-0000-0000-00008CB50000}"/>
    <cellStyle name="Normal 36 5 3" xfId="10437" xr:uid="{00000000-0005-0000-0000-00008DB50000}"/>
    <cellStyle name="Normal 36 5 3 2" xfId="23057" xr:uid="{00000000-0005-0000-0000-00008EB50000}"/>
    <cellStyle name="Normal 36 5 3 2 2" xfId="58273" xr:uid="{00000000-0005-0000-0000-00008FB50000}"/>
    <cellStyle name="Normal 36 5 3 3" xfId="45676" xr:uid="{00000000-0005-0000-0000-000090B50000}"/>
    <cellStyle name="Normal 36 5 3 4" xfId="35662" xr:uid="{00000000-0005-0000-0000-000091B50000}"/>
    <cellStyle name="Normal 36 5 4" xfId="12232" xr:uid="{00000000-0005-0000-0000-000092B50000}"/>
    <cellStyle name="Normal 36 5 4 2" xfId="24833" xr:uid="{00000000-0005-0000-0000-000093B50000}"/>
    <cellStyle name="Normal 36 5 4 2 2" xfId="60049" xr:uid="{00000000-0005-0000-0000-000094B50000}"/>
    <cellStyle name="Normal 36 5 4 3" xfId="47452" xr:uid="{00000000-0005-0000-0000-000095B50000}"/>
    <cellStyle name="Normal 36 5 4 4" xfId="37438" xr:uid="{00000000-0005-0000-0000-000096B50000}"/>
    <cellStyle name="Normal 36 5 5" xfId="16597" xr:uid="{00000000-0005-0000-0000-000097B50000}"/>
    <cellStyle name="Normal 36 5 5 2" xfId="51813" xr:uid="{00000000-0005-0000-0000-000098B50000}"/>
    <cellStyle name="Normal 36 5 5 3" xfId="29202" xr:uid="{00000000-0005-0000-0000-000099B50000}"/>
    <cellStyle name="Normal 36 5 6" xfId="14819" xr:uid="{00000000-0005-0000-0000-00009AB50000}"/>
    <cellStyle name="Normal 36 5 6 2" xfId="50037" xr:uid="{00000000-0005-0000-0000-00009BB50000}"/>
    <cellStyle name="Normal 36 5 7" xfId="39216" xr:uid="{00000000-0005-0000-0000-00009CB50000}"/>
    <cellStyle name="Normal 36 5 8" xfId="27426" xr:uid="{00000000-0005-0000-0000-00009DB50000}"/>
    <cellStyle name="Normal 36 6" xfId="4273" xr:uid="{00000000-0005-0000-0000-00009EB50000}"/>
    <cellStyle name="Normal 36 6 2" xfId="16919" xr:uid="{00000000-0005-0000-0000-00009FB50000}"/>
    <cellStyle name="Normal 36 6 2 2" xfId="52135" xr:uid="{00000000-0005-0000-0000-0000A0B50000}"/>
    <cellStyle name="Normal 36 6 2 3" xfId="29524" xr:uid="{00000000-0005-0000-0000-0000A1B50000}"/>
    <cellStyle name="Normal 36 6 3" xfId="13365" xr:uid="{00000000-0005-0000-0000-0000A2B50000}"/>
    <cellStyle name="Normal 36 6 3 2" xfId="48583" xr:uid="{00000000-0005-0000-0000-0000A3B50000}"/>
    <cellStyle name="Normal 36 6 4" xfId="39538" xr:uid="{00000000-0005-0000-0000-0000A4B50000}"/>
    <cellStyle name="Normal 36 6 5" xfId="25972" xr:uid="{00000000-0005-0000-0000-0000A5B50000}"/>
    <cellStyle name="Normal 36 7" xfId="5743" xr:uid="{00000000-0005-0000-0000-0000A6B50000}"/>
    <cellStyle name="Normal 36 7 2" xfId="18373" xr:uid="{00000000-0005-0000-0000-0000A7B50000}"/>
    <cellStyle name="Normal 36 7 2 2" xfId="53589" xr:uid="{00000000-0005-0000-0000-0000A8B50000}"/>
    <cellStyle name="Normal 36 7 3" xfId="40992" xr:uid="{00000000-0005-0000-0000-0000A9B50000}"/>
    <cellStyle name="Normal 36 7 4" xfId="30978" xr:uid="{00000000-0005-0000-0000-0000AAB50000}"/>
    <cellStyle name="Normal 36 8" xfId="7202" xr:uid="{00000000-0005-0000-0000-0000ABB50000}"/>
    <cellStyle name="Normal 36 8 2" xfId="19827" xr:uid="{00000000-0005-0000-0000-0000ACB50000}"/>
    <cellStyle name="Normal 36 8 2 2" xfId="55043" xr:uid="{00000000-0005-0000-0000-0000ADB50000}"/>
    <cellStyle name="Normal 36 8 3" xfId="42446" xr:uid="{00000000-0005-0000-0000-0000AEB50000}"/>
    <cellStyle name="Normal 36 8 4" xfId="32432" xr:uid="{00000000-0005-0000-0000-0000AFB50000}"/>
    <cellStyle name="Normal 36 9" xfId="8983" xr:uid="{00000000-0005-0000-0000-0000B0B50000}"/>
    <cellStyle name="Normal 36 9 2" xfId="21603" xr:uid="{00000000-0005-0000-0000-0000B1B50000}"/>
    <cellStyle name="Normal 36 9 2 2" xfId="56819" xr:uid="{00000000-0005-0000-0000-0000B2B50000}"/>
    <cellStyle name="Normal 36 9 3" xfId="44222" xr:uid="{00000000-0005-0000-0000-0000B3B50000}"/>
    <cellStyle name="Normal 36 9 4" xfId="34208" xr:uid="{00000000-0005-0000-0000-0000B4B50000}"/>
    <cellStyle name="Normal 37" xfId="1358" xr:uid="{00000000-0005-0000-0000-0000B5B50000}"/>
    <cellStyle name="Normal 37 10" xfId="10700" xr:uid="{00000000-0005-0000-0000-0000B6B50000}"/>
    <cellStyle name="Normal 37 10 2" xfId="23311" xr:uid="{00000000-0005-0000-0000-0000B7B50000}"/>
    <cellStyle name="Normal 37 10 2 2" xfId="58527" xr:uid="{00000000-0005-0000-0000-0000B8B50000}"/>
    <cellStyle name="Normal 37 10 3" xfId="45930" xr:uid="{00000000-0005-0000-0000-0000B9B50000}"/>
    <cellStyle name="Normal 37 10 4" xfId="35916" xr:uid="{00000000-0005-0000-0000-0000BAB50000}"/>
    <cellStyle name="Normal 37 11" xfId="15144" xr:uid="{00000000-0005-0000-0000-0000BBB50000}"/>
    <cellStyle name="Normal 37 11 2" xfId="50360" xr:uid="{00000000-0005-0000-0000-0000BCB50000}"/>
    <cellStyle name="Normal 37 11 3" xfId="27749" xr:uid="{00000000-0005-0000-0000-0000BDB50000}"/>
    <cellStyle name="Normal 37 12" xfId="12557" xr:uid="{00000000-0005-0000-0000-0000BEB50000}"/>
    <cellStyle name="Normal 37 12 2" xfId="47775" xr:uid="{00000000-0005-0000-0000-0000BFB50000}"/>
    <cellStyle name="Normal 37 13" xfId="37763" xr:uid="{00000000-0005-0000-0000-0000C0B50000}"/>
    <cellStyle name="Normal 37 14" xfId="25164" xr:uid="{00000000-0005-0000-0000-0000C1B50000}"/>
    <cellStyle name="Normal 37 15" xfId="60377" xr:uid="{00000000-0005-0000-0000-0000C2B50000}"/>
    <cellStyle name="Normal 37 2" xfId="3280" xr:uid="{00000000-0005-0000-0000-0000C3B50000}"/>
    <cellStyle name="Normal 37 2 10" xfId="25648" xr:uid="{00000000-0005-0000-0000-0000C4B50000}"/>
    <cellStyle name="Normal 37 2 11" xfId="61183" xr:uid="{00000000-0005-0000-0000-0000C5B50000}"/>
    <cellStyle name="Normal 37 2 2" xfId="5080" xr:uid="{00000000-0005-0000-0000-0000C6B50000}"/>
    <cellStyle name="Normal 37 2 2 2" xfId="17726" xr:uid="{00000000-0005-0000-0000-0000C7B50000}"/>
    <cellStyle name="Normal 37 2 2 2 2" xfId="52942" xr:uid="{00000000-0005-0000-0000-0000C8B50000}"/>
    <cellStyle name="Normal 37 2 2 2 3" xfId="30331" xr:uid="{00000000-0005-0000-0000-0000C9B50000}"/>
    <cellStyle name="Normal 37 2 2 3" xfId="14172" xr:uid="{00000000-0005-0000-0000-0000CAB50000}"/>
    <cellStyle name="Normal 37 2 2 3 2" xfId="49390" xr:uid="{00000000-0005-0000-0000-0000CBB50000}"/>
    <cellStyle name="Normal 37 2 2 4" xfId="40345" xr:uid="{00000000-0005-0000-0000-0000CCB50000}"/>
    <cellStyle name="Normal 37 2 2 5" xfId="26779" xr:uid="{00000000-0005-0000-0000-0000CDB50000}"/>
    <cellStyle name="Normal 37 2 3" xfId="6550" xr:uid="{00000000-0005-0000-0000-0000CEB50000}"/>
    <cellStyle name="Normal 37 2 3 2" xfId="19180" xr:uid="{00000000-0005-0000-0000-0000CFB50000}"/>
    <cellStyle name="Normal 37 2 3 2 2" xfId="54396" xr:uid="{00000000-0005-0000-0000-0000D0B50000}"/>
    <cellStyle name="Normal 37 2 3 3" xfId="41799" xr:uid="{00000000-0005-0000-0000-0000D1B50000}"/>
    <cellStyle name="Normal 37 2 3 4" xfId="31785" xr:uid="{00000000-0005-0000-0000-0000D2B50000}"/>
    <cellStyle name="Normal 37 2 4" xfId="8009" xr:uid="{00000000-0005-0000-0000-0000D3B50000}"/>
    <cellStyle name="Normal 37 2 4 2" xfId="20634" xr:uid="{00000000-0005-0000-0000-0000D4B50000}"/>
    <cellStyle name="Normal 37 2 4 2 2" xfId="55850" xr:uid="{00000000-0005-0000-0000-0000D5B50000}"/>
    <cellStyle name="Normal 37 2 4 3" xfId="43253" xr:uid="{00000000-0005-0000-0000-0000D6B50000}"/>
    <cellStyle name="Normal 37 2 4 4" xfId="33239" xr:uid="{00000000-0005-0000-0000-0000D7B50000}"/>
    <cellStyle name="Normal 37 2 5" xfId="9790" xr:uid="{00000000-0005-0000-0000-0000D8B50000}"/>
    <cellStyle name="Normal 37 2 5 2" xfId="22410" xr:uid="{00000000-0005-0000-0000-0000D9B50000}"/>
    <cellStyle name="Normal 37 2 5 2 2" xfId="57626" xr:uid="{00000000-0005-0000-0000-0000DAB50000}"/>
    <cellStyle name="Normal 37 2 5 3" xfId="45029" xr:uid="{00000000-0005-0000-0000-0000DBB50000}"/>
    <cellStyle name="Normal 37 2 5 4" xfId="35015" xr:uid="{00000000-0005-0000-0000-0000DCB50000}"/>
    <cellStyle name="Normal 37 2 6" xfId="11583" xr:uid="{00000000-0005-0000-0000-0000DDB50000}"/>
    <cellStyle name="Normal 37 2 6 2" xfId="24186" xr:uid="{00000000-0005-0000-0000-0000DEB50000}"/>
    <cellStyle name="Normal 37 2 6 2 2" xfId="59402" xr:uid="{00000000-0005-0000-0000-0000DFB50000}"/>
    <cellStyle name="Normal 37 2 6 3" xfId="46805" xr:uid="{00000000-0005-0000-0000-0000E0B50000}"/>
    <cellStyle name="Normal 37 2 6 4" xfId="36791" xr:uid="{00000000-0005-0000-0000-0000E1B50000}"/>
    <cellStyle name="Normal 37 2 7" xfId="15950" xr:uid="{00000000-0005-0000-0000-0000E2B50000}"/>
    <cellStyle name="Normal 37 2 7 2" xfId="51166" xr:uid="{00000000-0005-0000-0000-0000E3B50000}"/>
    <cellStyle name="Normal 37 2 7 3" xfId="28555" xr:uid="{00000000-0005-0000-0000-0000E4B50000}"/>
    <cellStyle name="Normal 37 2 8" xfId="13041" xr:uid="{00000000-0005-0000-0000-0000E5B50000}"/>
    <cellStyle name="Normal 37 2 8 2" xfId="48259" xr:uid="{00000000-0005-0000-0000-0000E6B50000}"/>
    <cellStyle name="Normal 37 2 9" xfId="38569" xr:uid="{00000000-0005-0000-0000-0000E7B50000}"/>
    <cellStyle name="Normal 37 3" xfId="3609" xr:uid="{00000000-0005-0000-0000-0000E8B50000}"/>
    <cellStyle name="Normal 37 3 10" xfId="27104" xr:uid="{00000000-0005-0000-0000-0000E9B50000}"/>
    <cellStyle name="Normal 37 3 11" xfId="61508" xr:uid="{00000000-0005-0000-0000-0000EAB50000}"/>
    <cellStyle name="Normal 37 3 2" xfId="5405" xr:uid="{00000000-0005-0000-0000-0000EBB50000}"/>
    <cellStyle name="Normal 37 3 2 2" xfId="18051" xr:uid="{00000000-0005-0000-0000-0000ECB50000}"/>
    <cellStyle name="Normal 37 3 2 2 2" xfId="53267" xr:uid="{00000000-0005-0000-0000-0000EDB50000}"/>
    <cellStyle name="Normal 37 3 2 3" xfId="40670" xr:uid="{00000000-0005-0000-0000-0000EEB50000}"/>
    <cellStyle name="Normal 37 3 2 4" xfId="30656" xr:uid="{00000000-0005-0000-0000-0000EFB50000}"/>
    <cellStyle name="Normal 37 3 3" xfId="6875" xr:uid="{00000000-0005-0000-0000-0000F0B50000}"/>
    <cellStyle name="Normal 37 3 3 2" xfId="19505" xr:uid="{00000000-0005-0000-0000-0000F1B50000}"/>
    <cellStyle name="Normal 37 3 3 2 2" xfId="54721" xr:uid="{00000000-0005-0000-0000-0000F2B50000}"/>
    <cellStyle name="Normal 37 3 3 3" xfId="42124" xr:uid="{00000000-0005-0000-0000-0000F3B50000}"/>
    <cellStyle name="Normal 37 3 3 4" xfId="32110" xr:uid="{00000000-0005-0000-0000-0000F4B50000}"/>
    <cellStyle name="Normal 37 3 4" xfId="8334" xr:uid="{00000000-0005-0000-0000-0000F5B50000}"/>
    <cellStyle name="Normal 37 3 4 2" xfId="20959" xr:uid="{00000000-0005-0000-0000-0000F6B50000}"/>
    <cellStyle name="Normal 37 3 4 2 2" xfId="56175" xr:uid="{00000000-0005-0000-0000-0000F7B50000}"/>
    <cellStyle name="Normal 37 3 4 3" xfId="43578" xr:uid="{00000000-0005-0000-0000-0000F8B50000}"/>
    <cellStyle name="Normal 37 3 4 4" xfId="33564" xr:uid="{00000000-0005-0000-0000-0000F9B50000}"/>
    <cellStyle name="Normal 37 3 5" xfId="10115" xr:uid="{00000000-0005-0000-0000-0000FAB50000}"/>
    <cellStyle name="Normal 37 3 5 2" xfId="22735" xr:uid="{00000000-0005-0000-0000-0000FBB50000}"/>
    <cellStyle name="Normal 37 3 5 2 2" xfId="57951" xr:uid="{00000000-0005-0000-0000-0000FCB50000}"/>
    <cellStyle name="Normal 37 3 5 3" xfId="45354" xr:uid="{00000000-0005-0000-0000-0000FDB50000}"/>
    <cellStyle name="Normal 37 3 5 4" xfId="35340" xr:uid="{00000000-0005-0000-0000-0000FEB50000}"/>
    <cellStyle name="Normal 37 3 6" xfId="11908" xr:uid="{00000000-0005-0000-0000-0000FFB50000}"/>
    <cellStyle name="Normal 37 3 6 2" xfId="24511" xr:uid="{00000000-0005-0000-0000-000000B60000}"/>
    <cellStyle name="Normal 37 3 6 2 2" xfId="59727" xr:uid="{00000000-0005-0000-0000-000001B60000}"/>
    <cellStyle name="Normal 37 3 6 3" xfId="47130" xr:uid="{00000000-0005-0000-0000-000002B60000}"/>
    <cellStyle name="Normal 37 3 6 4" xfId="37116" xr:uid="{00000000-0005-0000-0000-000003B60000}"/>
    <cellStyle name="Normal 37 3 7" xfId="16275" xr:uid="{00000000-0005-0000-0000-000004B60000}"/>
    <cellStyle name="Normal 37 3 7 2" xfId="51491" xr:uid="{00000000-0005-0000-0000-000005B60000}"/>
    <cellStyle name="Normal 37 3 7 3" xfId="28880" xr:uid="{00000000-0005-0000-0000-000006B60000}"/>
    <cellStyle name="Normal 37 3 8" xfId="14497" xr:uid="{00000000-0005-0000-0000-000007B60000}"/>
    <cellStyle name="Normal 37 3 8 2" xfId="49715" xr:uid="{00000000-0005-0000-0000-000008B60000}"/>
    <cellStyle name="Normal 37 3 9" xfId="38894" xr:uid="{00000000-0005-0000-0000-000009B60000}"/>
    <cellStyle name="Normal 37 4" xfId="2771" xr:uid="{00000000-0005-0000-0000-00000AB60000}"/>
    <cellStyle name="Normal 37 4 10" xfId="26295" xr:uid="{00000000-0005-0000-0000-00000BB60000}"/>
    <cellStyle name="Normal 37 4 11" xfId="60699" xr:uid="{00000000-0005-0000-0000-00000CB60000}"/>
    <cellStyle name="Normal 37 4 2" xfId="4596" xr:uid="{00000000-0005-0000-0000-00000DB60000}"/>
    <cellStyle name="Normal 37 4 2 2" xfId="17242" xr:uid="{00000000-0005-0000-0000-00000EB60000}"/>
    <cellStyle name="Normal 37 4 2 2 2" xfId="52458" xr:uid="{00000000-0005-0000-0000-00000FB60000}"/>
    <cellStyle name="Normal 37 4 2 3" xfId="39861" xr:uid="{00000000-0005-0000-0000-000010B60000}"/>
    <cellStyle name="Normal 37 4 2 4" xfId="29847" xr:uid="{00000000-0005-0000-0000-000011B60000}"/>
    <cellStyle name="Normal 37 4 3" xfId="6066" xr:uid="{00000000-0005-0000-0000-000012B60000}"/>
    <cellStyle name="Normal 37 4 3 2" xfId="18696" xr:uid="{00000000-0005-0000-0000-000013B60000}"/>
    <cellStyle name="Normal 37 4 3 2 2" xfId="53912" xr:uid="{00000000-0005-0000-0000-000014B60000}"/>
    <cellStyle name="Normal 37 4 3 3" xfId="41315" xr:uid="{00000000-0005-0000-0000-000015B60000}"/>
    <cellStyle name="Normal 37 4 3 4" xfId="31301" xr:uid="{00000000-0005-0000-0000-000016B60000}"/>
    <cellStyle name="Normal 37 4 4" xfId="7525" xr:uid="{00000000-0005-0000-0000-000017B60000}"/>
    <cellStyle name="Normal 37 4 4 2" xfId="20150" xr:uid="{00000000-0005-0000-0000-000018B60000}"/>
    <cellStyle name="Normal 37 4 4 2 2" xfId="55366" xr:uid="{00000000-0005-0000-0000-000019B60000}"/>
    <cellStyle name="Normal 37 4 4 3" xfId="42769" xr:uid="{00000000-0005-0000-0000-00001AB60000}"/>
    <cellStyle name="Normal 37 4 4 4" xfId="32755" xr:uid="{00000000-0005-0000-0000-00001BB60000}"/>
    <cellStyle name="Normal 37 4 5" xfId="9306" xr:uid="{00000000-0005-0000-0000-00001CB60000}"/>
    <cellStyle name="Normal 37 4 5 2" xfId="21926" xr:uid="{00000000-0005-0000-0000-00001DB60000}"/>
    <cellStyle name="Normal 37 4 5 2 2" xfId="57142" xr:uid="{00000000-0005-0000-0000-00001EB60000}"/>
    <cellStyle name="Normal 37 4 5 3" xfId="44545" xr:uid="{00000000-0005-0000-0000-00001FB60000}"/>
    <cellStyle name="Normal 37 4 5 4" xfId="34531" xr:uid="{00000000-0005-0000-0000-000020B60000}"/>
    <cellStyle name="Normal 37 4 6" xfId="11099" xr:uid="{00000000-0005-0000-0000-000021B60000}"/>
    <cellStyle name="Normal 37 4 6 2" xfId="23702" xr:uid="{00000000-0005-0000-0000-000022B60000}"/>
    <cellStyle name="Normal 37 4 6 2 2" xfId="58918" xr:uid="{00000000-0005-0000-0000-000023B60000}"/>
    <cellStyle name="Normal 37 4 6 3" xfId="46321" xr:uid="{00000000-0005-0000-0000-000024B60000}"/>
    <cellStyle name="Normal 37 4 6 4" xfId="36307" xr:uid="{00000000-0005-0000-0000-000025B60000}"/>
    <cellStyle name="Normal 37 4 7" xfId="15466" xr:uid="{00000000-0005-0000-0000-000026B60000}"/>
    <cellStyle name="Normal 37 4 7 2" xfId="50682" xr:uid="{00000000-0005-0000-0000-000027B60000}"/>
    <cellStyle name="Normal 37 4 7 3" xfId="28071" xr:uid="{00000000-0005-0000-0000-000028B60000}"/>
    <cellStyle name="Normal 37 4 8" xfId="13688" xr:uid="{00000000-0005-0000-0000-000029B60000}"/>
    <cellStyle name="Normal 37 4 8 2" xfId="48906" xr:uid="{00000000-0005-0000-0000-00002AB60000}"/>
    <cellStyle name="Normal 37 4 9" xfId="38085" xr:uid="{00000000-0005-0000-0000-00002BB60000}"/>
    <cellStyle name="Normal 37 5" xfId="3934" xr:uid="{00000000-0005-0000-0000-00002CB60000}"/>
    <cellStyle name="Normal 37 5 2" xfId="8657" xr:uid="{00000000-0005-0000-0000-00002DB60000}"/>
    <cellStyle name="Normal 37 5 2 2" xfId="21282" xr:uid="{00000000-0005-0000-0000-00002EB60000}"/>
    <cellStyle name="Normal 37 5 2 2 2" xfId="56498" xr:uid="{00000000-0005-0000-0000-00002FB60000}"/>
    <cellStyle name="Normal 37 5 2 3" xfId="43901" xr:uid="{00000000-0005-0000-0000-000030B60000}"/>
    <cellStyle name="Normal 37 5 2 4" xfId="33887" xr:uid="{00000000-0005-0000-0000-000031B60000}"/>
    <cellStyle name="Normal 37 5 3" xfId="10438" xr:uid="{00000000-0005-0000-0000-000032B60000}"/>
    <cellStyle name="Normal 37 5 3 2" xfId="23058" xr:uid="{00000000-0005-0000-0000-000033B60000}"/>
    <cellStyle name="Normal 37 5 3 2 2" xfId="58274" xr:uid="{00000000-0005-0000-0000-000034B60000}"/>
    <cellStyle name="Normal 37 5 3 3" xfId="45677" xr:uid="{00000000-0005-0000-0000-000035B60000}"/>
    <cellStyle name="Normal 37 5 3 4" xfId="35663" xr:uid="{00000000-0005-0000-0000-000036B60000}"/>
    <cellStyle name="Normal 37 5 4" xfId="12233" xr:uid="{00000000-0005-0000-0000-000037B60000}"/>
    <cellStyle name="Normal 37 5 4 2" xfId="24834" xr:uid="{00000000-0005-0000-0000-000038B60000}"/>
    <cellStyle name="Normal 37 5 4 2 2" xfId="60050" xr:uid="{00000000-0005-0000-0000-000039B60000}"/>
    <cellStyle name="Normal 37 5 4 3" xfId="47453" xr:uid="{00000000-0005-0000-0000-00003AB60000}"/>
    <cellStyle name="Normal 37 5 4 4" xfId="37439" xr:uid="{00000000-0005-0000-0000-00003BB60000}"/>
    <cellStyle name="Normal 37 5 5" xfId="16598" xr:uid="{00000000-0005-0000-0000-00003CB60000}"/>
    <cellStyle name="Normal 37 5 5 2" xfId="51814" xr:uid="{00000000-0005-0000-0000-00003DB60000}"/>
    <cellStyle name="Normal 37 5 5 3" xfId="29203" xr:uid="{00000000-0005-0000-0000-00003EB60000}"/>
    <cellStyle name="Normal 37 5 6" xfId="14820" xr:uid="{00000000-0005-0000-0000-00003FB60000}"/>
    <cellStyle name="Normal 37 5 6 2" xfId="50038" xr:uid="{00000000-0005-0000-0000-000040B60000}"/>
    <cellStyle name="Normal 37 5 7" xfId="39217" xr:uid="{00000000-0005-0000-0000-000041B60000}"/>
    <cellStyle name="Normal 37 5 8" xfId="27427" xr:uid="{00000000-0005-0000-0000-000042B60000}"/>
    <cellStyle name="Normal 37 6" xfId="4274" xr:uid="{00000000-0005-0000-0000-000043B60000}"/>
    <cellStyle name="Normal 37 6 2" xfId="16920" xr:uid="{00000000-0005-0000-0000-000044B60000}"/>
    <cellStyle name="Normal 37 6 2 2" xfId="52136" xr:uid="{00000000-0005-0000-0000-000045B60000}"/>
    <cellStyle name="Normal 37 6 2 3" xfId="29525" xr:uid="{00000000-0005-0000-0000-000046B60000}"/>
    <cellStyle name="Normal 37 6 3" xfId="13366" xr:uid="{00000000-0005-0000-0000-000047B60000}"/>
    <cellStyle name="Normal 37 6 3 2" xfId="48584" xr:uid="{00000000-0005-0000-0000-000048B60000}"/>
    <cellStyle name="Normal 37 6 4" xfId="39539" xr:uid="{00000000-0005-0000-0000-000049B60000}"/>
    <cellStyle name="Normal 37 6 5" xfId="25973" xr:uid="{00000000-0005-0000-0000-00004AB60000}"/>
    <cellStyle name="Normal 37 7" xfId="5744" xr:uid="{00000000-0005-0000-0000-00004BB60000}"/>
    <cellStyle name="Normal 37 7 2" xfId="18374" xr:uid="{00000000-0005-0000-0000-00004CB60000}"/>
    <cellStyle name="Normal 37 7 2 2" xfId="53590" xr:uid="{00000000-0005-0000-0000-00004DB60000}"/>
    <cellStyle name="Normal 37 7 3" xfId="40993" xr:uid="{00000000-0005-0000-0000-00004EB60000}"/>
    <cellStyle name="Normal 37 7 4" xfId="30979" xr:uid="{00000000-0005-0000-0000-00004FB60000}"/>
    <cellStyle name="Normal 37 8" xfId="7203" xr:uid="{00000000-0005-0000-0000-000050B60000}"/>
    <cellStyle name="Normal 37 8 2" xfId="19828" xr:uid="{00000000-0005-0000-0000-000051B60000}"/>
    <cellStyle name="Normal 37 8 2 2" xfId="55044" xr:uid="{00000000-0005-0000-0000-000052B60000}"/>
    <cellStyle name="Normal 37 8 3" xfId="42447" xr:uid="{00000000-0005-0000-0000-000053B60000}"/>
    <cellStyle name="Normal 37 8 4" xfId="32433" xr:uid="{00000000-0005-0000-0000-000054B60000}"/>
    <cellStyle name="Normal 37 9" xfId="8984" xr:uid="{00000000-0005-0000-0000-000055B60000}"/>
    <cellStyle name="Normal 37 9 2" xfId="21604" xr:uid="{00000000-0005-0000-0000-000056B60000}"/>
    <cellStyle name="Normal 37 9 2 2" xfId="56820" xr:uid="{00000000-0005-0000-0000-000057B60000}"/>
    <cellStyle name="Normal 37 9 3" xfId="44223" xr:uid="{00000000-0005-0000-0000-000058B60000}"/>
    <cellStyle name="Normal 37 9 4" xfId="34209" xr:uid="{00000000-0005-0000-0000-000059B60000}"/>
    <cellStyle name="Normal 38" xfId="1359" xr:uid="{00000000-0005-0000-0000-00005AB60000}"/>
    <cellStyle name="Normal 38 10" xfId="10701" xr:uid="{00000000-0005-0000-0000-00005BB60000}"/>
    <cellStyle name="Normal 38 10 2" xfId="23312" xr:uid="{00000000-0005-0000-0000-00005CB60000}"/>
    <cellStyle name="Normal 38 10 2 2" xfId="58528" xr:uid="{00000000-0005-0000-0000-00005DB60000}"/>
    <cellStyle name="Normal 38 10 3" xfId="45931" xr:uid="{00000000-0005-0000-0000-00005EB60000}"/>
    <cellStyle name="Normal 38 10 4" xfId="35917" xr:uid="{00000000-0005-0000-0000-00005FB60000}"/>
    <cellStyle name="Normal 38 11" xfId="15145" xr:uid="{00000000-0005-0000-0000-000060B60000}"/>
    <cellStyle name="Normal 38 11 2" xfId="50361" xr:uid="{00000000-0005-0000-0000-000061B60000}"/>
    <cellStyle name="Normal 38 11 3" xfId="27750" xr:uid="{00000000-0005-0000-0000-000062B60000}"/>
    <cellStyle name="Normal 38 12" xfId="12558" xr:uid="{00000000-0005-0000-0000-000063B60000}"/>
    <cellStyle name="Normal 38 12 2" xfId="47776" xr:uid="{00000000-0005-0000-0000-000064B60000}"/>
    <cellStyle name="Normal 38 13" xfId="37764" xr:uid="{00000000-0005-0000-0000-000065B60000}"/>
    <cellStyle name="Normal 38 14" xfId="25165" xr:uid="{00000000-0005-0000-0000-000066B60000}"/>
    <cellStyle name="Normal 38 15" xfId="60378" xr:uid="{00000000-0005-0000-0000-000067B60000}"/>
    <cellStyle name="Normal 38 2" xfId="3281" xr:uid="{00000000-0005-0000-0000-000068B60000}"/>
    <cellStyle name="Normal 38 2 10" xfId="25649" xr:uid="{00000000-0005-0000-0000-000069B60000}"/>
    <cellStyle name="Normal 38 2 11" xfId="61184" xr:uid="{00000000-0005-0000-0000-00006AB60000}"/>
    <cellStyle name="Normal 38 2 2" xfId="5081" xr:uid="{00000000-0005-0000-0000-00006BB60000}"/>
    <cellStyle name="Normal 38 2 2 2" xfId="17727" xr:uid="{00000000-0005-0000-0000-00006CB60000}"/>
    <cellStyle name="Normal 38 2 2 2 2" xfId="52943" xr:uid="{00000000-0005-0000-0000-00006DB60000}"/>
    <cellStyle name="Normal 38 2 2 2 3" xfId="30332" xr:uid="{00000000-0005-0000-0000-00006EB60000}"/>
    <cellStyle name="Normal 38 2 2 3" xfId="14173" xr:uid="{00000000-0005-0000-0000-00006FB60000}"/>
    <cellStyle name="Normal 38 2 2 3 2" xfId="49391" xr:uid="{00000000-0005-0000-0000-000070B60000}"/>
    <cellStyle name="Normal 38 2 2 4" xfId="40346" xr:uid="{00000000-0005-0000-0000-000071B60000}"/>
    <cellStyle name="Normal 38 2 2 5" xfId="26780" xr:uid="{00000000-0005-0000-0000-000072B60000}"/>
    <cellStyle name="Normal 38 2 3" xfId="6551" xr:uid="{00000000-0005-0000-0000-000073B60000}"/>
    <cellStyle name="Normal 38 2 3 2" xfId="19181" xr:uid="{00000000-0005-0000-0000-000074B60000}"/>
    <cellStyle name="Normal 38 2 3 2 2" xfId="54397" xr:uid="{00000000-0005-0000-0000-000075B60000}"/>
    <cellStyle name="Normal 38 2 3 3" xfId="41800" xr:uid="{00000000-0005-0000-0000-000076B60000}"/>
    <cellStyle name="Normal 38 2 3 4" xfId="31786" xr:uid="{00000000-0005-0000-0000-000077B60000}"/>
    <cellStyle name="Normal 38 2 4" xfId="8010" xr:uid="{00000000-0005-0000-0000-000078B60000}"/>
    <cellStyle name="Normal 38 2 4 2" xfId="20635" xr:uid="{00000000-0005-0000-0000-000079B60000}"/>
    <cellStyle name="Normal 38 2 4 2 2" xfId="55851" xr:uid="{00000000-0005-0000-0000-00007AB60000}"/>
    <cellStyle name="Normal 38 2 4 3" xfId="43254" xr:uid="{00000000-0005-0000-0000-00007BB60000}"/>
    <cellStyle name="Normal 38 2 4 4" xfId="33240" xr:uid="{00000000-0005-0000-0000-00007CB60000}"/>
    <cellStyle name="Normal 38 2 5" xfId="9791" xr:uid="{00000000-0005-0000-0000-00007DB60000}"/>
    <cellStyle name="Normal 38 2 5 2" xfId="22411" xr:uid="{00000000-0005-0000-0000-00007EB60000}"/>
    <cellStyle name="Normal 38 2 5 2 2" xfId="57627" xr:uid="{00000000-0005-0000-0000-00007FB60000}"/>
    <cellStyle name="Normal 38 2 5 3" xfId="45030" xr:uid="{00000000-0005-0000-0000-000080B60000}"/>
    <cellStyle name="Normal 38 2 5 4" xfId="35016" xr:uid="{00000000-0005-0000-0000-000081B60000}"/>
    <cellStyle name="Normal 38 2 6" xfId="11584" xr:uid="{00000000-0005-0000-0000-000082B60000}"/>
    <cellStyle name="Normal 38 2 6 2" xfId="24187" xr:uid="{00000000-0005-0000-0000-000083B60000}"/>
    <cellStyle name="Normal 38 2 6 2 2" xfId="59403" xr:uid="{00000000-0005-0000-0000-000084B60000}"/>
    <cellStyle name="Normal 38 2 6 3" xfId="46806" xr:uid="{00000000-0005-0000-0000-000085B60000}"/>
    <cellStyle name="Normal 38 2 6 4" xfId="36792" xr:uid="{00000000-0005-0000-0000-000086B60000}"/>
    <cellStyle name="Normal 38 2 7" xfId="15951" xr:uid="{00000000-0005-0000-0000-000087B60000}"/>
    <cellStyle name="Normal 38 2 7 2" xfId="51167" xr:uid="{00000000-0005-0000-0000-000088B60000}"/>
    <cellStyle name="Normal 38 2 7 3" xfId="28556" xr:uid="{00000000-0005-0000-0000-000089B60000}"/>
    <cellStyle name="Normal 38 2 8" xfId="13042" xr:uid="{00000000-0005-0000-0000-00008AB60000}"/>
    <cellStyle name="Normal 38 2 8 2" xfId="48260" xr:uid="{00000000-0005-0000-0000-00008BB60000}"/>
    <cellStyle name="Normal 38 2 9" xfId="38570" xr:uid="{00000000-0005-0000-0000-00008CB60000}"/>
    <cellStyle name="Normal 38 3" xfId="3610" xr:uid="{00000000-0005-0000-0000-00008DB60000}"/>
    <cellStyle name="Normal 38 3 10" xfId="27105" xr:uid="{00000000-0005-0000-0000-00008EB60000}"/>
    <cellStyle name="Normal 38 3 11" xfId="61509" xr:uid="{00000000-0005-0000-0000-00008FB60000}"/>
    <cellStyle name="Normal 38 3 2" xfId="5406" xr:uid="{00000000-0005-0000-0000-000090B60000}"/>
    <cellStyle name="Normal 38 3 2 2" xfId="18052" xr:uid="{00000000-0005-0000-0000-000091B60000}"/>
    <cellStyle name="Normal 38 3 2 2 2" xfId="53268" xr:uid="{00000000-0005-0000-0000-000092B60000}"/>
    <cellStyle name="Normal 38 3 2 3" xfId="40671" xr:uid="{00000000-0005-0000-0000-000093B60000}"/>
    <cellStyle name="Normal 38 3 2 4" xfId="30657" xr:uid="{00000000-0005-0000-0000-000094B60000}"/>
    <cellStyle name="Normal 38 3 3" xfId="6876" xr:uid="{00000000-0005-0000-0000-000095B60000}"/>
    <cellStyle name="Normal 38 3 3 2" xfId="19506" xr:uid="{00000000-0005-0000-0000-000096B60000}"/>
    <cellStyle name="Normal 38 3 3 2 2" xfId="54722" xr:uid="{00000000-0005-0000-0000-000097B60000}"/>
    <cellStyle name="Normal 38 3 3 3" xfId="42125" xr:uid="{00000000-0005-0000-0000-000098B60000}"/>
    <cellStyle name="Normal 38 3 3 4" xfId="32111" xr:uid="{00000000-0005-0000-0000-000099B60000}"/>
    <cellStyle name="Normal 38 3 4" xfId="8335" xr:uid="{00000000-0005-0000-0000-00009AB60000}"/>
    <cellStyle name="Normal 38 3 4 2" xfId="20960" xr:uid="{00000000-0005-0000-0000-00009BB60000}"/>
    <cellStyle name="Normal 38 3 4 2 2" xfId="56176" xr:uid="{00000000-0005-0000-0000-00009CB60000}"/>
    <cellStyle name="Normal 38 3 4 3" xfId="43579" xr:uid="{00000000-0005-0000-0000-00009DB60000}"/>
    <cellStyle name="Normal 38 3 4 4" xfId="33565" xr:uid="{00000000-0005-0000-0000-00009EB60000}"/>
    <cellStyle name="Normal 38 3 5" xfId="10116" xr:uid="{00000000-0005-0000-0000-00009FB60000}"/>
    <cellStyle name="Normal 38 3 5 2" xfId="22736" xr:uid="{00000000-0005-0000-0000-0000A0B60000}"/>
    <cellStyle name="Normal 38 3 5 2 2" xfId="57952" xr:uid="{00000000-0005-0000-0000-0000A1B60000}"/>
    <cellStyle name="Normal 38 3 5 3" xfId="45355" xr:uid="{00000000-0005-0000-0000-0000A2B60000}"/>
    <cellStyle name="Normal 38 3 5 4" xfId="35341" xr:uid="{00000000-0005-0000-0000-0000A3B60000}"/>
    <cellStyle name="Normal 38 3 6" xfId="11909" xr:uid="{00000000-0005-0000-0000-0000A4B60000}"/>
    <cellStyle name="Normal 38 3 6 2" xfId="24512" xr:uid="{00000000-0005-0000-0000-0000A5B60000}"/>
    <cellStyle name="Normal 38 3 6 2 2" xfId="59728" xr:uid="{00000000-0005-0000-0000-0000A6B60000}"/>
    <cellStyle name="Normal 38 3 6 3" xfId="47131" xr:uid="{00000000-0005-0000-0000-0000A7B60000}"/>
    <cellStyle name="Normal 38 3 6 4" xfId="37117" xr:uid="{00000000-0005-0000-0000-0000A8B60000}"/>
    <cellStyle name="Normal 38 3 7" xfId="16276" xr:uid="{00000000-0005-0000-0000-0000A9B60000}"/>
    <cellStyle name="Normal 38 3 7 2" xfId="51492" xr:uid="{00000000-0005-0000-0000-0000AAB60000}"/>
    <cellStyle name="Normal 38 3 7 3" xfId="28881" xr:uid="{00000000-0005-0000-0000-0000ABB60000}"/>
    <cellStyle name="Normal 38 3 8" xfId="14498" xr:uid="{00000000-0005-0000-0000-0000ACB60000}"/>
    <cellStyle name="Normal 38 3 8 2" xfId="49716" xr:uid="{00000000-0005-0000-0000-0000ADB60000}"/>
    <cellStyle name="Normal 38 3 9" xfId="38895" xr:uid="{00000000-0005-0000-0000-0000AEB60000}"/>
    <cellStyle name="Normal 38 4" xfId="2772" xr:uid="{00000000-0005-0000-0000-0000AFB60000}"/>
    <cellStyle name="Normal 38 4 10" xfId="26296" xr:uid="{00000000-0005-0000-0000-0000B0B60000}"/>
    <cellStyle name="Normal 38 4 11" xfId="60700" xr:uid="{00000000-0005-0000-0000-0000B1B60000}"/>
    <cellStyle name="Normal 38 4 2" xfId="4597" xr:uid="{00000000-0005-0000-0000-0000B2B60000}"/>
    <cellStyle name="Normal 38 4 2 2" xfId="17243" xr:uid="{00000000-0005-0000-0000-0000B3B60000}"/>
    <cellStyle name="Normal 38 4 2 2 2" xfId="52459" xr:uid="{00000000-0005-0000-0000-0000B4B60000}"/>
    <cellStyle name="Normal 38 4 2 3" xfId="39862" xr:uid="{00000000-0005-0000-0000-0000B5B60000}"/>
    <cellStyle name="Normal 38 4 2 4" xfId="29848" xr:uid="{00000000-0005-0000-0000-0000B6B60000}"/>
    <cellStyle name="Normal 38 4 3" xfId="6067" xr:uid="{00000000-0005-0000-0000-0000B7B60000}"/>
    <cellStyle name="Normal 38 4 3 2" xfId="18697" xr:uid="{00000000-0005-0000-0000-0000B8B60000}"/>
    <cellStyle name="Normal 38 4 3 2 2" xfId="53913" xr:uid="{00000000-0005-0000-0000-0000B9B60000}"/>
    <cellStyle name="Normal 38 4 3 3" xfId="41316" xr:uid="{00000000-0005-0000-0000-0000BAB60000}"/>
    <cellStyle name="Normal 38 4 3 4" xfId="31302" xr:uid="{00000000-0005-0000-0000-0000BBB60000}"/>
    <cellStyle name="Normal 38 4 4" xfId="7526" xr:uid="{00000000-0005-0000-0000-0000BCB60000}"/>
    <cellStyle name="Normal 38 4 4 2" xfId="20151" xr:uid="{00000000-0005-0000-0000-0000BDB60000}"/>
    <cellStyle name="Normal 38 4 4 2 2" xfId="55367" xr:uid="{00000000-0005-0000-0000-0000BEB60000}"/>
    <cellStyle name="Normal 38 4 4 3" xfId="42770" xr:uid="{00000000-0005-0000-0000-0000BFB60000}"/>
    <cellStyle name="Normal 38 4 4 4" xfId="32756" xr:uid="{00000000-0005-0000-0000-0000C0B60000}"/>
    <cellStyle name="Normal 38 4 5" xfId="9307" xr:uid="{00000000-0005-0000-0000-0000C1B60000}"/>
    <cellStyle name="Normal 38 4 5 2" xfId="21927" xr:uid="{00000000-0005-0000-0000-0000C2B60000}"/>
    <cellStyle name="Normal 38 4 5 2 2" xfId="57143" xr:uid="{00000000-0005-0000-0000-0000C3B60000}"/>
    <cellStyle name="Normal 38 4 5 3" xfId="44546" xr:uid="{00000000-0005-0000-0000-0000C4B60000}"/>
    <cellStyle name="Normal 38 4 5 4" xfId="34532" xr:uid="{00000000-0005-0000-0000-0000C5B60000}"/>
    <cellStyle name="Normal 38 4 6" xfId="11100" xr:uid="{00000000-0005-0000-0000-0000C6B60000}"/>
    <cellStyle name="Normal 38 4 6 2" xfId="23703" xr:uid="{00000000-0005-0000-0000-0000C7B60000}"/>
    <cellStyle name="Normal 38 4 6 2 2" xfId="58919" xr:uid="{00000000-0005-0000-0000-0000C8B60000}"/>
    <cellStyle name="Normal 38 4 6 3" xfId="46322" xr:uid="{00000000-0005-0000-0000-0000C9B60000}"/>
    <cellStyle name="Normal 38 4 6 4" xfId="36308" xr:uid="{00000000-0005-0000-0000-0000CAB60000}"/>
    <cellStyle name="Normal 38 4 7" xfId="15467" xr:uid="{00000000-0005-0000-0000-0000CBB60000}"/>
    <cellStyle name="Normal 38 4 7 2" xfId="50683" xr:uid="{00000000-0005-0000-0000-0000CCB60000}"/>
    <cellStyle name="Normal 38 4 7 3" xfId="28072" xr:uid="{00000000-0005-0000-0000-0000CDB60000}"/>
    <cellStyle name="Normal 38 4 8" xfId="13689" xr:uid="{00000000-0005-0000-0000-0000CEB60000}"/>
    <cellStyle name="Normal 38 4 8 2" xfId="48907" xr:uid="{00000000-0005-0000-0000-0000CFB60000}"/>
    <cellStyle name="Normal 38 4 9" xfId="38086" xr:uid="{00000000-0005-0000-0000-0000D0B60000}"/>
    <cellStyle name="Normal 38 5" xfId="3935" xr:uid="{00000000-0005-0000-0000-0000D1B60000}"/>
    <cellStyle name="Normal 38 5 2" xfId="8658" xr:uid="{00000000-0005-0000-0000-0000D2B60000}"/>
    <cellStyle name="Normal 38 5 2 2" xfId="21283" xr:uid="{00000000-0005-0000-0000-0000D3B60000}"/>
    <cellStyle name="Normal 38 5 2 2 2" xfId="56499" xr:uid="{00000000-0005-0000-0000-0000D4B60000}"/>
    <cellStyle name="Normal 38 5 2 3" xfId="43902" xr:uid="{00000000-0005-0000-0000-0000D5B60000}"/>
    <cellStyle name="Normal 38 5 2 4" xfId="33888" xr:uid="{00000000-0005-0000-0000-0000D6B60000}"/>
    <cellStyle name="Normal 38 5 3" xfId="10439" xr:uid="{00000000-0005-0000-0000-0000D7B60000}"/>
    <cellStyle name="Normal 38 5 3 2" xfId="23059" xr:uid="{00000000-0005-0000-0000-0000D8B60000}"/>
    <cellStyle name="Normal 38 5 3 2 2" xfId="58275" xr:uid="{00000000-0005-0000-0000-0000D9B60000}"/>
    <cellStyle name="Normal 38 5 3 3" xfId="45678" xr:uid="{00000000-0005-0000-0000-0000DAB60000}"/>
    <cellStyle name="Normal 38 5 3 4" xfId="35664" xr:uid="{00000000-0005-0000-0000-0000DBB60000}"/>
    <cellStyle name="Normal 38 5 4" xfId="12234" xr:uid="{00000000-0005-0000-0000-0000DCB60000}"/>
    <cellStyle name="Normal 38 5 4 2" xfId="24835" xr:uid="{00000000-0005-0000-0000-0000DDB60000}"/>
    <cellStyle name="Normal 38 5 4 2 2" xfId="60051" xr:uid="{00000000-0005-0000-0000-0000DEB60000}"/>
    <cellStyle name="Normal 38 5 4 3" xfId="47454" xr:uid="{00000000-0005-0000-0000-0000DFB60000}"/>
    <cellStyle name="Normal 38 5 4 4" xfId="37440" xr:uid="{00000000-0005-0000-0000-0000E0B60000}"/>
    <cellStyle name="Normal 38 5 5" xfId="16599" xr:uid="{00000000-0005-0000-0000-0000E1B60000}"/>
    <cellStyle name="Normal 38 5 5 2" xfId="51815" xr:uid="{00000000-0005-0000-0000-0000E2B60000}"/>
    <cellStyle name="Normal 38 5 5 3" xfId="29204" xr:uid="{00000000-0005-0000-0000-0000E3B60000}"/>
    <cellStyle name="Normal 38 5 6" xfId="14821" xr:uid="{00000000-0005-0000-0000-0000E4B60000}"/>
    <cellStyle name="Normal 38 5 6 2" xfId="50039" xr:uid="{00000000-0005-0000-0000-0000E5B60000}"/>
    <cellStyle name="Normal 38 5 7" xfId="39218" xr:uid="{00000000-0005-0000-0000-0000E6B60000}"/>
    <cellStyle name="Normal 38 5 8" xfId="27428" xr:uid="{00000000-0005-0000-0000-0000E7B60000}"/>
    <cellStyle name="Normal 38 6" xfId="4275" xr:uid="{00000000-0005-0000-0000-0000E8B60000}"/>
    <cellStyle name="Normal 38 6 2" xfId="16921" xr:uid="{00000000-0005-0000-0000-0000E9B60000}"/>
    <cellStyle name="Normal 38 6 2 2" xfId="52137" xr:uid="{00000000-0005-0000-0000-0000EAB60000}"/>
    <cellStyle name="Normal 38 6 2 3" xfId="29526" xr:uid="{00000000-0005-0000-0000-0000EBB60000}"/>
    <cellStyle name="Normal 38 6 3" xfId="13367" xr:uid="{00000000-0005-0000-0000-0000ECB60000}"/>
    <cellStyle name="Normal 38 6 3 2" xfId="48585" xr:uid="{00000000-0005-0000-0000-0000EDB60000}"/>
    <cellStyle name="Normal 38 6 4" xfId="39540" xr:uid="{00000000-0005-0000-0000-0000EEB60000}"/>
    <cellStyle name="Normal 38 6 5" xfId="25974" xr:uid="{00000000-0005-0000-0000-0000EFB60000}"/>
    <cellStyle name="Normal 38 7" xfId="5745" xr:uid="{00000000-0005-0000-0000-0000F0B60000}"/>
    <cellStyle name="Normal 38 7 2" xfId="18375" xr:uid="{00000000-0005-0000-0000-0000F1B60000}"/>
    <cellStyle name="Normal 38 7 2 2" xfId="53591" xr:uid="{00000000-0005-0000-0000-0000F2B60000}"/>
    <cellStyle name="Normal 38 7 3" xfId="40994" xr:uid="{00000000-0005-0000-0000-0000F3B60000}"/>
    <cellStyle name="Normal 38 7 4" xfId="30980" xr:uid="{00000000-0005-0000-0000-0000F4B60000}"/>
    <cellStyle name="Normal 38 8" xfId="7204" xr:uid="{00000000-0005-0000-0000-0000F5B60000}"/>
    <cellStyle name="Normal 38 8 2" xfId="19829" xr:uid="{00000000-0005-0000-0000-0000F6B60000}"/>
    <cellStyle name="Normal 38 8 2 2" xfId="55045" xr:uid="{00000000-0005-0000-0000-0000F7B60000}"/>
    <cellStyle name="Normal 38 8 3" xfId="42448" xr:uid="{00000000-0005-0000-0000-0000F8B60000}"/>
    <cellStyle name="Normal 38 8 4" xfId="32434" xr:uid="{00000000-0005-0000-0000-0000F9B60000}"/>
    <cellStyle name="Normal 38 9" xfId="8985" xr:uid="{00000000-0005-0000-0000-0000FAB60000}"/>
    <cellStyle name="Normal 38 9 2" xfId="21605" xr:uid="{00000000-0005-0000-0000-0000FBB60000}"/>
    <cellStyle name="Normal 38 9 2 2" xfId="56821" xr:uid="{00000000-0005-0000-0000-0000FCB60000}"/>
    <cellStyle name="Normal 38 9 3" xfId="44224" xr:uid="{00000000-0005-0000-0000-0000FDB60000}"/>
    <cellStyle name="Normal 38 9 4" xfId="34210" xr:uid="{00000000-0005-0000-0000-0000FEB60000}"/>
    <cellStyle name="Normal 39" xfId="1360" xr:uid="{00000000-0005-0000-0000-0000FFB60000}"/>
    <cellStyle name="Normal 39 10" xfId="10702" xr:uid="{00000000-0005-0000-0000-000000B70000}"/>
    <cellStyle name="Normal 39 10 2" xfId="23313" xr:uid="{00000000-0005-0000-0000-000001B70000}"/>
    <cellStyle name="Normal 39 10 2 2" xfId="58529" xr:uid="{00000000-0005-0000-0000-000002B70000}"/>
    <cellStyle name="Normal 39 10 3" xfId="45932" xr:uid="{00000000-0005-0000-0000-000003B70000}"/>
    <cellStyle name="Normal 39 10 4" xfId="35918" xr:uid="{00000000-0005-0000-0000-000004B70000}"/>
    <cellStyle name="Normal 39 11" xfId="15146" xr:uid="{00000000-0005-0000-0000-000005B70000}"/>
    <cellStyle name="Normal 39 11 2" xfId="50362" xr:uid="{00000000-0005-0000-0000-000006B70000}"/>
    <cellStyle name="Normal 39 11 3" xfId="27751" xr:uid="{00000000-0005-0000-0000-000007B70000}"/>
    <cellStyle name="Normal 39 12" xfId="12559" xr:uid="{00000000-0005-0000-0000-000008B70000}"/>
    <cellStyle name="Normal 39 12 2" xfId="47777" xr:uid="{00000000-0005-0000-0000-000009B70000}"/>
    <cellStyle name="Normal 39 13" xfId="37765" xr:uid="{00000000-0005-0000-0000-00000AB70000}"/>
    <cellStyle name="Normal 39 14" xfId="25166" xr:uid="{00000000-0005-0000-0000-00000BB70000}"/>
    <cellStyle name="Normal 39 15" xfId="60379" xr:uid="{00000000-0005-0000-0000-00000CB70000}"/>
    <cellStyle name="Normal 39 2" xfId="3282" xr:uid="{00000000-0005-0000-0000-00000DB70000}"/>
    <cellStyle name="Normal 39 2 10" xfId="25650" xr:uid="{00000000-0005-0000-0000-00000EB70000}"/>
    <cellStyle name="Normal 39 2 11" xfId="61185" xr:uid="{00000000-0005-0000-0000-00000FB70000}"/>
    <cellStyle name="Normal 39 2 2" xfId="5082" xr:uid="{00000000-0005-0000-0000-000010B70000}"/>
    <cellStyle name="Normal 39 2 2 2" xfId="17728" xr:uid="{00000000-0005-0000-0000-000011B70000}"/>
    <cellStyle name="Normal 39 2 2 2 2" xfId="52944" xr:uid="{00000000-0005-0000-0000-000012B70000}"/>
    <cellStyle name="Normal 39 2 2 2 3" xfId="30333" xr:uid="{00000000-0005-0000-0000-000013B70000}"/>
    <cellStyle name="Normal 39 2 2 3" xfId="14174" xr:uid="{00000000-0005-0000-0000-000014B70000}"/>
    <cellStyle name="Normal 39 2 2 3 2" xfId="49392" xr:uid="{00000000-0005-0000-0000-000015B70000}"/>
    <cellStyle name="Normal 39 2 2 4" xfId="40347" xr:uid="{00000000-0005-0000-0000-000016B70000}"/>
    <cellStyle name="Normal 39 2 2 5" xfId="26781" xr:uid="{00000000-0005-0000-0000-000017B70000}"/>
    <cellStyle name="Normal 39 2 3" xfId="6552" xr:uid="{00000000-0005-0000-0000-000018B70000}"/>
    <cellStyle name="Normal 39 2 3 2" xfId="19182" xr:uid="{00000000-0005-0000-0000-000019B70000}"/>
    <cellStyle name="Normal 39 2 3 2 2" xfId="54398" xr:uid="{00000000-0005-0000-0000-00001AB70000}"/>
    <cellStyle name="Normal 39 2 3 3" xfId="41801" xr:uid="{00000000-0005-0000-0000-00001BB70000}"/>
    <cellStyle name="Normal 39 2 3 4" xfId="31787" xr:uid="{00000000-0005-0000-0000-00001CB70000}"/>
    <cellStyle name="Normal 39 2 4" xfId="8011" xr:uid="{00000000-0005-0000-0000-00001DB70000}"/>
    <cellStyle name="Normal 39 2 4 2" xfId="20636" xr:uid="{00000000-0005-0000-0000-00001EB70000}"/>
    <cellStyle name="Normal 39 2 4 2 2" xfId="55852" xr:uid="{00000000-0005-0000-0000-00001FB70000}"/>
    <cellStyle name="Normal 39 2 4 3" xfId="43255" xr:uid="{00000000-0005-0000-0000-000020B70000}"/>
    <cellStyle name="Normal 39 2 4 4" xfId="33241" xr:uid="{00000000-0005-0000-0000-000021B70000}"/>
    <cellStyle name="Normal 39 2 5" xfId="9792" xr:uid="{00000000-0005-0000-0000-000022B70000}"/>
    <cellStyle name="Normal 39 2 5 2" xfId="22412" xr:uid="{00000000-0005-0000-0000-000023B70000}"/>
    <cellStyle name="Normal 39 2 5 2 2" xfId="57628" xr:uid="{00000000-0005-0000-0000-000024B70000}"/>
    <cellStyle name="Normal 39 2 5 3" xfId="45031" xr:uid="{00000000-0005-0000-0000-000025B70000}"/>
    <cellStyle name="Normal 39 2 5 4" xfId="35017" xr:uid="{00000000-0005-0000-0000-000026B70000}"/>
    <cellStyle name="Normal 39 2 6" xfId="11585" xr:uid="{00000000-0005-0000-0000-000027B70000}"/>
    <cellStyle name="Normal 39 2 6 2" xfId="24188" xr:uid="{00000000-0005-0000-0000-000028B70000}"/>
    <cellStyle name="Normal 39 2 6 2 2" xfId="59404" xr:uid="{00000000-0005-0000-0000-000029B70000}"/>
    <cellStyle name="Normal 39 2 6 3" xfId="46807" xr:uid="{00000000-0005-0000-0000-00002AB70000}"/>
    <cellStyle name="Normal 39 2 6 4" xfId="36793" xr:uid="{00000000-0005-0000-0000-00002BB70000}"/>
    <cellStyle name="Normal 39 2 7" xfId="15952" xr:uid="{00000000-0005-0000-0000-00002CB70000}"/>
    <cellStyle name="Normal 39 2 7 2" xfId="51168" xr:uid="{00000000-0005-0000-0000-00002DB70000}"/>
    <cellStyle name="Normal 39 2 7 3" xfId="28557" xr:uid="{00000000-0005-0000-0000-00002EB70000}"/>
    <cellStyle name="Normal 39 2 8" xfId="13043" xr:uid="{00000000-0005-0000-0000-00002FB70000}"/>
    <cellStyle name="Normal 39 2 8 2" xfId="48261" xr:uid="{00000000-0005-0000-0000-000030B70000}"/>
    <cellStyle name="Normal 39 2 9" xfId="38571" xr:uid="{00000000-0005-0000-0000-000031B70000}"/>
    <cellStyle name="Normal 39 3" xfId="3611" xr:uid="{00000000-0005-0000-0000-000032B70000}"/>
    <cellStyle name="Normal 39 3 10" xfId="27106" xr:uid="{00000000-0005-0000-0000-000033B70000}"/>
    <cellStyle name="Normal 39 3 11" xfId="61510" xr:uid="{00000000-0005-0000-0000-000034B70000}"/>
    <cellStyle name="Normal 39 3 2" xfId="5407" xr:uid="{00000000-0005-0000-0000-000035B70000}"/>
    <cellStyle name="Normal 39 3 2 2" xfId="18053" xr:uid="{00000000-0005-0000-0000-000036B70000}"/>
    <cellStyle name="Normal 39 3 2 2 2" xfId="53269" xr:uid="{00000000-0005-0000-0000-000037B70000}"/>
    <cellStyle name="Normal 39 3 2 3" xfId="40672" xr:uid="{00000000-0005-0000-0000-000038B70000}"/>
    <cellStyle name="Normal 39 3 2 4" xfId="30658" xr:uid="{00000000-0005-0000-0000-000039B70000}"/>
    <cellStyle name="Normal 39 3 3" xfId="6877" xr:uid="{00000000-0005-0000-0000-00003AB70000}"/>
    <cellStyle name="Normal 39 3 3 2" xfId="19507" xr:uid="{00000000-0005-0000-0000-00003BB70000}"/>
    <cellStyle name="Normal 39 3 3 2 2" xfId="54723" xr:uid="{00000000-0005-0000-0000-00003CB70000}"/>
    <cellStyle name="Normal 39 3 3 3" xfId="42126" xr:uid="{00000000-0005-0000-0000-00003DB70000}"/>
    <cellStyle name="Normal 39 3 3 4" xfId="32112" xr:uid="{00000000-0005-0000-0000-00003EB70000}"/>
    <cellStyle name="Normal 39 3 4" xfId="8336" xr:uid="{00000000-0005-0000-0000-00003FB70000}"/>
    <cellStyle name="Normal 39 3 4 2" xfId="20961" xr:uid="{00000000-0005-0000-0000-000040B70000}"/>
    <cellStyle name="Normal 39 3 4 2 2" xfId="56177" xr:uid="{00000000-0005-0000-0000-000041B70000}"/>
    <cellStyle name="Normal 39 3 4 3" xfId="43580" xr:uid="{00000000-0005-0000-0000-000042B70000}"/>
    <cellStyle name="Normal 39 3 4 4" xfId="33566" xr:uid="{00000000-0005-0000-0000-000043B70000}"/>
    <cellStyle name="Normal 39 3 5" xfId="10117" xr:uid="{00000000-0005-0000-0000-000044B70000}"/>
    <cellStyle name="Normal 39 3 5 2" xfId="22737" xr:uid="{00000000-0005-0000-0000-000045B70000}"/>
    <cellStyle name="Normal 39 3 5 2 2" xfId="57953" xr:uid="{00000000-0005-0000-0000-000046B70000}"/>
    <cellStyle name="Normal 39 3 5 3" xfId="45356" xr:uid="{00000000-0005-0000-0000-000047B70000}"/>
    <cellStyle name="Normal 39 3 5 4" xfId="35342" xr:uid="{00000000-0005-0000-0000-000048B70000}"/>
    <cellStyle name="Normal 39 3 6" xfId="11910" xr:uid="{00000000-0005-0000-0000-000049B70000}"/>
    <cellStyle name="Normal 39 3 6 2" xfId="24513" xr:uid="{00000000-0005-0000-0000-00004AB70000}"/>
    <cellStyle name="Normal 39 3 6 2 2" xfId="59729" xr:uid="{00000000-0005-0000-0000-00004BB70000}"/>
    <cellStyle name="Normal 39 3 6 3" xfId="47132" xr:uid="{00000000-0005-0000-0000-00004CB70000}"/>
    <cellStyle name="Normal 39 3 6 4" xfId="37118" xr:uid="{00000000-0005-0000-0000-00004DB70000}"/>
    <cellStyle name="Normal 39 3 7" xfId="16277" xr:uid="{00000000-0005-0000-0000-00004EB70000}"/>
    <cellStyle name="Normal 39 3 7 2" xfId="51493" xr:uid="{00000000-0005-0000-0000-00004FB70000}"/>
    <cellStyle name="Normal 39 3 7 3" xfId="28882" xr:uid="{00000000-0005-0000-0000-000050B70000}"/>
    <cellStyle name="Normal 39 3 8" xfId="14499" xr:uid="{00000000-0005-0000-0000-000051B70000}"/>
    <cellStyle name="Normal 39 3 8 2" xfId="49717" xr:uid="{00000000-0005-0000-0000-000052B70000}"/>
    <cellStyle name="Normal 39 3 9" xfId="38896" xr:uid="{00000000-0005-0000-0000-000053B70000}"/>
    <cellStyle name="Normal 39 4" xfId="2773" xr:uid="{00000000-0005-0000-0000-000054B70000}"/>
    <cellStyle name="Normal 39 4 10" xfId="26297" xr:uid="{00000000-0005-0000-0000-000055B70000}"/>
    <cellStyle name="Normal 39 4 11" xfId="60701" xr:uid="{00000000-0005-0000-0000-000056B70000}"/>
    <cellStyle name="Normal 39 4 2" xfId="4598" xr:uid="{00000000-0005-0000-0000-000057B70000}"/>
    <cellStyle name="Normal 39 4 2 2" xfId="17244" xr:uid="{00000000-0005-0000-0000-000058B70000}"/>
    <cellStyle name="Normal 39 4 2 2 2" xfId="52460" xr:uid="{00000000-0005-0000-0000-000059B70000}"/>
    <cellStyle name="Normal 39 4 2 3" xfId="39863" xr:uid="{00000000-0005-0000-0000-00005AB70000}"/>
    <cellStyle name="Normal 39 4 2 4" xfId="29849" xr:uid="{00000000-0005-0000-0000-00005BB70000}"/>
    <cellStyle name="Normal 39 4 3" xfId="6068" xr:uid="{00000000-0005-0000-0000-00005CB70000}"/>
    <cellStyle name="Normal 39 4 3 2" xfId="18698" xr:uid="{00000000-0005-0000-0000-00005DB70000}"/>
    <cellStyle name="Normal 39 4 3 2 2" xfId="53914" xr:uid="{00000000-0005-0000-0000-00005EB70000}"/>
    <cellStyle name="Normal 39 4 3 3" xfId="41317" xr:uid="{00000000-0005-0000-0000-00005FB70000}"/>
    <cellStyle name="Normal 39 4 3 4" xfId="31303" xr:uid="{00000000-0005-0000-0000-000060B70000}"/>
    <cellStyle name="Normal 39 4 4" xfId="7527" xr:uid="{00000000-0005-0000-0000-000061B70000}"/>
    <cellStyle name="Normal 39 4 4 2" xfId="20152" xr:uid="{00000000-0005-0000-0000-000062B70000}"/>
    <cellStyle name="Normal 39 4 4 2 2" xfId="55368" xr:uid="{00000000-0005-0000-0000-000063B70000}"/>
    <cellStyle name="Normal 39 4 4 3" xfId="42771" xr:uid="{00000000-0005-0000-0000-000064B70000}"/>
    <cellStyle name="Normal 39 4 4 4" xfId="32757" xr:uid="{00000000-0005-0000-0000-000065B70000}"/>
    <cellStyle name="Normal 39 4 5" xfId="9308" xr:uid="{00000000-0005-0000-0000-000066B70000}"/>
    <cellStyle name="Normal 39 4 5 2" xfId="21928" xr:uid="{00000000-0005-0000-0000-000067B70000}"/>
    <cellStyle name="Normal 39 4 5 2 2" xfId="57144" xr:uid="{00000000-0005-0000-0000-000068B70000}"/>
    <cellStyle name="Normal 39 4 5 3" xfId="44547" xr:uid="{00000000-0005-0000-0000-000069B70000}"/>
    <cellStyle name="Normal 39 4 5 4" xfId="34533" xr:uid="{00000000-0005-0000-0000-00006AB70000}"/>
    <cellStyle name="Normal 39 4 6" xfId="11101" xr:uid="{00000000-0005-0000-0000-00006BB70000}"/>
    <cellStyle name="Normal 39 4 6 2" xfId="23704" xr:uid="{00000000-0005-0000-0000-00006CB70000}"/>
    <cellStyle name="Normal 39 4 6 2 2" xfId="58920" xr:uid="{00000000-0005-0000-0000-00006DB70000}"/>
    <cellStyle name="Normal 39 4 6 3" xfId="46323" xr:uid="{00000000-0005-0000-0000-00006EB70000}"/>
    <cellStyle name="Normal 39 4 6 4" xfId="36309" xr:uid="{00000000-0005-0000-0000-00006FB70000}"/>
    <cellStyle name="Normal 39 4 7" xfId="15468" xr:uid="{00000000-0005-0000-0000-000070B70000}"/>
    <cellStyle name="Normal 39 4 7 2" xfId="50684" xr:uid="{00000000-0005-0000-0000-000071B70000}"/>
    <cellStyle name="Normal 39 4 7 3" xfId="28073" xr:uid="{00000000-0005-0000-0000-000072B70000}"/>
    <cellStyle name="Normal 39 4 8" xfId="13690" xr:uid="{00000000-0005-0000-0000-000073B70000}"/>
    <cellStyle name="Normal 39 4 8 2" xfId="48908" xr:uid="{00000000-0005-0000-0000-000074B70000}"/>
    <cellStyle name="Normal 39 4 9" xfId="38087" xr:uid="{00000000-0005-0000-0000-000075B70000}"/>
    <cellStyle name="Normal 39 5" xfId="3936" xr:uid="{00000000-0005-0000-0000-000076B70000}"/>
    <cellStyle name="Normal 39 5 2" xfId="8659" xr:uid="{00000000-0005-0000-0000-000077B70000}"/>
    <cellStyle name="Normal 39 5 2 2" xfId="21284" xr:uid="{00000000-0005-0000-0000-000078B70000}"/>
    <cellStyle name="Normal 39 5 2 2 2" xfId="56500" xr:uid="{00000000-0005-0000-0000-000079B70000}"/>
    <cellStyle name="Normal 39 5 2 3" xfId="43903" xr:uid="{00000000-0005-0000-0000-00007AB70000}"/>
    <cellStyle name="Normal 39 5 2 4" xfId="33889" xr:uid="{00000000-0005-0000-0000-00007BB70000}"/>
    <cellStyle name="Normal 39 5 3" xfId="10440" xr:uid="{00000000-0005-0000-0000-00007CB70000}"/>
    <cellStyle name="Normal 39 5 3 2" xfId="23060" xr:uid="{00000000-0005-0000-0000-00007DB70000}"/>
    <cellStyle name="Normal 39 5 3 2 2" xfId="58276" xr:uid="{00000000-0005-0000-0000-00007EB70000}"/>
    <cellStyle name="Normal 39 5 3 3" xfId="45679" xr:uid="{00000000-0005-0000-0000-00007FB70000}"/>
    <cellStyle name="Normal 39 5 3 4" xfId="35665" xr:uid="{00000000-0005-0000-0000-000080B70000}"/>
    <cellStyle name="Normal 39 5 4" xfId="12235" xr:uid="{00000000-0005-0000-0000-000081B70000}"/>
    <cellStyle name="Normal 39 5 4 2" xfId="24836" xr:uid="{00000000-0005-0000-0000-000082B70000}"/>
    <cellStyle name="Normal 39 5 4 2 2" xfId="60052" xr:uid="{00000000-0005-0000-0000-000083B70000}"/>
    <cellStyle name="Normal 39 5 4 3" xfId="47455" xr:uid="{00000000-0005-0000-0000-000084B70000}"/>
    <cellStyle name="Normal 39 5 4 4" xfId="37441" xr:uid="{00000000-0005-0000-0000-000085B70000}"/>
    <cellStyle name="Normal 39 5 5" xfId="16600" xr:uid="{00000000-0005-0000-0000-000086B70000}"/>
    <cellStyle name="Normal 39 5 5 2" xfId="51816" xr:uid="{00000000-0005-0000-0000-000087B70000}"/>
    <cellStyle name="Normal 39 5 5 3" xfId="29205" xr:uid="{00000000-0005-0000-0000-000088B70000}"/>
    <cellStyle name="Normal 39 5 6" xfId="14822" xr:uid="{00000000-0005-0000-0000-000089B70000}"/>
    <cellStyle name="Normal 39 5 6 2" xfId="50040" xr:uid="{00000000-0005-0000-0000-00008AB70000}"/>
    <cellStyle name="Normal 39 5 7" xfId="39219" xr:uid="{00000000-0005-0000-0000-00008BB70000}"/>
    <cellStyle name="Normal 39 5 8" xfId="27429" xr:uid="{00000000-0005-0000-0000-00008CB70000}"/>
    <cellStyle name="Normal 39 6" xfId="4276" xr:uid="{00000000-0005-0000-0000-00008DB70000}"/>
    <cellStyle name="Normal 39 6 2" xfId="16922" xr:uid="{00000000-0005-0000-0000-00008EB70000}"/>
    <cellStyle name="Normal 39 6 2 2" xfId="52138" xr:uid="{00000000-0005-0000-0000-00008FB70000}"/>
    <cellStyle name="Normal 39 6 2 3" xfId="29527" xr:uid="{00000000-0005-0000-0000-000090B70000}"/>
    <cellStyle name="Normal 39 6 3" xfId="13368" xr:uid="{00000000-0005-0000-0000-000091B70000}"/>
    <cellStyle name="Normal 39 6 3 2" xfId="48586" xr:uid="{00000000-0005-0000-0000-000092B70000}"/>
    <cellStyle name="Normal 39 6 4" xfId="39541" xr:uid="{00000000-0005-0000-0000-000093B70000}"/>
    <cellStyle name="Normal 39 6 5" xfId="25975" xr:uid="{00000000-0005-0000-0000-000094B70000}"/>
    <cellStyle name="Normal 39 7" xfId="5746" xr:uid="{00000000-0005-0000-0000-000095B70000}"/>
    <cellStyle name="Normal 39 7 2" xfId="18376" xr:uid="{00000000-0005-0000-0000-000096B70000}"/>
    <cellStyle name="Normal 39 7 2 2" xfId="53592" xr:uid="{00000000-0005-0000-0000-000097B70000}"/>
    <cellStyle name="Normal 39 7 3" xfId="40995" xr:uid="{00000000-0005-0000-0000-000098B70000}"/>
    <cellStyle name="Normal 39 7 4" xfId="30981" xr:uid="{00000000-0005-0000-0000-000099B70000}"/>
    <cellStyle name="Normal 39 8" xfId="7205" xr:uid="{00000000-0005-0000-0000-00009AB70000}"/>
    <cellStyle name="Normal 39 8 2" xfId="19830" xr:uid="{00000000-0005-0000-0000-00009BB70000}"/>
    <cellStyle name="Normal 39 8 2 2" xfId="55046" xr:uid="{00000000-0005-0000-0000-00009CB70000}"/>
    <cellStyle name="Normal 39 8 3" xfId="42449" xr:uid="{00000000-0005-0000-0000-00009DB70000}"/>
    <cellStyle name="Normal 39 8 4" xfId="32435" xr:uid="{00000000-0005-0000-0000-00009EB70000}"/>
    <cellStyle name="Normal 39 9" xfId="8986" xr:uid="{00000000-0005-0000-0000-00009FB70000}"/>
    <cellStyle name="Normal 39 9 2" xfId="21606" xr:uid="{00000000-0005-0000-0000-0000A0B70000}"/>
    <cellStyle name="Normal 39 9 2 2" xfId="56822" xr:uid="{00000000-0005-0000-0000-0000A1B70000}"/>
    <cellStyle name="Normal 39 9 3" xfId="44225" xr:uid="{00000000-0005-0000-0000-0000A2B70000}"/>
    <cellStyle name="Normal 39 9 4" xfId="34211" xr:uid="{00000000-0005-0000-0000-0000A3B70000}"/>
    <cellStyle name="Normal 4" xfId="16" xr:uid="{00000000-0005-0000-0000-0000A4B70000}"/>
    <cellStyle name="Normal 4 10" xfId="3307" xr:uid="{00000000-0005-0000-0000-0000A5B70000}"/>
    <cellStyle name="Normal 4 10 10" xfId="26802" xr:uid="{00000000-0005-0000-0000-0000A6B70000}"/>
    <cellStyle name="Normal 4 10 11" xfId="61206" xr:uid="{00000000-0005-0000-0000-0000A7B70000}"/>
    <cellStyle name="Normal 4 10 2" xfId="5103" xr:uid="{00000000-0005-0000-0000-0000A8B70000}"/>
    <cellStyle name="Normal 4 10 2 2" xfId="17749" xr:uid="{00000000-0005-0000-0000-0000A9B70000}"/>
    <cellStyle name="Normal 4 10 2 2 2" xfId="52965" xr:uid="{00000000-0005-0000-0000-0000AAB70000}"/>
    <cellStyle name="Normal 4 10 2 3" xfId="40368" xr:uid="{00000000-0005-0000-0000-0000ABB70000}"/>
    <cellStyle name="Normal 4 10 2 4" xfId="30354" xr:uid="{00000000-0005-0000-0000-0000ACB70000}"/>
    <cellStyle name="Normal 4 10 3" xfId="6573" xr:uid="{00000000-0005-0000-0000-0000ADB70000}"/>
    <cellStyle name="Normal 4 10 3 2" xfId="19203" xr:uid="{00000000-0005-0000-0000-0000AEB70000}"/>
    <cellStyle name="Normal 4 10 3 2 2" xfId="54419" xr:uid="{00000000-0005-0000-0000-0000AFB70000}"/>
    <cellStyle name="Normal 4 10 3 3" xfId="41822" xr:uid="{00000000-0005-0000-0000-0000B0B70000}"/>
    <cellStyle name="Normal 4 10 3 4" xfId="31808" xr:uid="{00000000-0005-0000-0000-0000B1B70000}"/>
    <cellStyle name="Normal 4 10 4" xfId="8032" xr:uid="{00000000-0005-0000-0000-0000B2B70000}"/>
    <cellStyle name="Normal 4 10 4 2" xfId="20657" xr:uid="{00000000-0005-0000-0000-0000B3B70000}"/>
    <cellStyle name="Normal 4 10 4 2 2" xfId="55873" xr:uid="{00000000-0005-0000-0000-0000B4B70000}"/>
    <cellStyle name="Normal 4 10 4 3" xfId="43276" xr:uid="{00000000-0005-0000-0000-0000B5B70000}"/>
    <cellStyle name="Normal 4 10 4 4" xfId="33262" xr:uid="{00000000-0005-0000-0000-0000B6B70000}"/>
    <cellStyle name="Normal 4 10 5" xfId="9813" xr:uid="{00000000-0005-0000-0000-0000B7B70000}"/>
    <cellStyle name="Normal 4 10 5 2" xfId="22433" xr:uid="{00000000-0005-0000-0000-0000B8B70000}"/>
    <cellStyle name="Normal 4 10 5 2 2" xfId="57649" xr:uid="{00000000-0005-0000-0000-0000B9B70000}"/>
    <cellStyle name="Normal 4 10 5 3" xfId="45052" xr:uid="{00000000-0005-0000-0000-0000BAB70000}"/>
    <cellStyle name="Normal 4 10 5 4" xfId="35038" xr:uid="{00000000-0005-0000-0000-0000BBB70000}"/>
    <cellStyle name="Normal 4 10 6" xfId="11606" xr:uid="{00000000-0005-0000-0000-0000BCB70000}"/>
    <cellStyle name="Normal 4 10 6 2" xfId="24209" xr:uid="{00000000-0005-0000-0000-0000BDB70000}"/>
    <cellStyle name="Normal 4 10 6 2 2" xfId="59425" xr:uid="{00000000-0005-0000-0000-0000BEB70000}"/>
    <cellStyle name="Normal 4 10 6 3" xfId="46828" xr:uid="{00000000-0005-0000-0000-0000BFB70000}"/>
    <cellStyle name="Normal 4 10 6 4" xfId="36814" xr:uid="{00000000-0005-0000-0000-0000C0B70000}"/>
    <cellStyle name="Normal 4 10 7" xfId="15973" xr:uid="{00000000-0005-0000-0000-0000C1B70000}"/>
    <cellStyle name="Normal 4 10 7 2" xfId="51189" xr:uid="{00000000-0005-0000-0000-0000C2B70000}"/>
    <cellStyle name="Normal 4 10 7 3" xfId="28578" xr:uid="{00000000-0005-0000-0000-0000C3B70000}"/>
    <cellStyle name="Normal 4 10 8" xfId="14195" xr:uid="{00000000-0005-0000-0000-0000C4B70000}"/>
    <cellStyle name="Normal 4 10 8 2" xfId="49413" xr:uid="{00000000-0005-0000-0000-0000C5B70000}"/>
    <cellStyle name="Normal 4 10 9" xfId="38592" xr:uid="{00000000-0005-0000-0000-0000C6B70000}"/>
    <cellStyle name="Normal 4 11" xfId="2463" xr:uid="{00000000-0005-0000-0000-0000C7B70000}"/>
    <cellStyle name="Normal 4 11 10" xfId="25993" xr:uid="{00000000-0005-0000-0000-0000C8B70000}"/>
    <cellStyle name="Normal 4 11 11" xfId="60397" xr:uid="{00000000-0005-0000-0000-0000C9B70000}"/>
    <cellStyle name="Normal 4 11 2" xfId="4294" xr:uid="{00000000-0005-0000-0000-0000CAB70000}"/>
    <cellStyle name="Normal 4 11 2 2" xfId="16940" xr:uid="{00000000-0005-0000-0000-0000CBB70000}"/>
    <cellStyle name="Normal 4 11 2 2 2" xfId="52156" xr:uid="{00000000-0005-0000-0000-0000CCB70000}"/>
    <cellStyle name="Normal 4 11 2 3" xfId="39559" xr:uid="{00000000-0005-0000-0000-0000CDB70000}"/>
    <cellStyle name="Normal 4 11 2 4" xfId="29545" xr:uid="{00000000-0005-0000-0000-0000CEB70000}"/>
    <cellStyle name="Normal 4 11 3" xfId="5764" xr:uid="{00000000-0005-0000-0000-0000CFB70000}"/>
    <cellStyle name="Normal 4 11 3 2" xfId="18394" xr:uid="{00000000-0005-0000-0000-0000D0B70000}"/>
    <cellStyle name="Normal 4 11 3 2 2" xfId="53610" xr:uid="{00000000-0005-0000-0000-0000D1B70000}"/>
    <cellStyle name="Normal 4 11 3 3" xfId="41013" xr:uid="{00000000-0005-0000-0000-0000D2B70000}"/>
    <cellStyle name="Normal 4 11 3 4" xfId="30999" xr:uid="{00000000-0005-0000-0000-0000D3B70000}"/>
    <cellStyle name="Normal 4 11 4" xfId="7223" xr:uid="{00000000-0005-0000-0000-0000D4B70000}"/>
    <cellStyle name="Normal 4 11 4 2" xfId="19848" xr:uid="{00000000-0005-0000-0000-0000D5B70000}"/>
    <cellStyle name="Normal 4 11 4 2 2" xfId="55064" xr:uid="{00000000-0005-0000-0000-0000D6B70000}"/>
    <cellStyle name="Normal 4 11 4 3" xfId="42467" xr:uid="{00000000-0005-0000-0000-0000D7B70000}"/>
    <cellStyle name="Normal 4 11 4 4" xfId="32453" xr:uid="{00000000-0005-0000-0000-0000D8B70000}"/>
    <cellStyle name="Normal 4 11 5" xfId="9004" xr:uid="{00000000-0005-0000-0000-0000D9B70000}"/>
    <cellStyle name="Normal 4 11 5 2" xfId="21624" xr:uid="{00000000-0005-0000-0000-0000DAB70000}"/>
    <cellStyle name="Normal 4 11 5 2 2" xfId="56840" xr:uid="{00000000-0005-0000-0000-0000DBB70000}"/>
    <cellStyle name="Normal 4 11 5 3" xfId="44243" xr:uid="{00000000-0005-0000-0000-0000DCB70000}"/>
    <cellStyle name="Normal 4 11 5 4" xfId="34229" xr:uid="{00000000-0005-0000-0000-0000DDB70000}"/>
    <cellStyle name="Normal 4 11 6" xfId="10797" xr:uid="{00000000-0005-0000-0000-0000DEB70000}"/>
    <cellStyle name="Normal 4 11 6 2" xfId="23400" xr:uid="{00000000-0005-0000-0000-0000DFB70000}"/>
    <cellStyle name="Normal 4 11 6 2 2" xfId="58616" xr:uid="{00000000-0005-0000-0000-0000E0B70000}"/>
    <cellStyle name="Normal 4 11 6 3" xfId="46019" xr:uid="{00000000-0005-0000-0000-0000E1B70000}"/>
    <cellStyle name="Normal 4 11 6 4" xfId="36005" xr:uid="{00000000-0005-0000-0000-0000E2B70000}"/>
    <cellStyle name="Normal 4 11 7" xfId="15164" xr:uid="{00000000-0005-0000-0000-0000E3B70000}"/>
    <cellStyle name="Normal 4 11 7 2" xfId="50380" xr:uid="{00000000-0005-0000-0000-0000E4B70000}"/>
    <cellStyle name="Normal 4 11 7 3" xfId="27769" xr:uid="{00000000-0005-0000-0000-0000E5B70000}"/>
    <cellStyle name="Normal 4 11 8" xfId="13386" xr:uid="{00000000-0005-0000-0000-0000E6B70000}"/>
    <cellStyle name="Normal 4 11 8 2" xfId="48604" xr:uid="{00000000-0005-0000-0000-0000E7B70000}"/>
    <cellStyle name="Normal 4 11 9" xfId="37783" xr:uid="{00000000-0005-0000-0000-0000E8B70000}"/>
    <cellStyle name="Normal 4 12" xfId="3615" xr:uid="{00000000-0005-0000-0000-0000E9B70000}"/>
    <cellStyle name="Normal 4 12 10" xfId="27110" xr:uid="{00000000-0005-0000-0000-0000EAB70000}"/>
    <cellStyle name="Normal 4 12 11" xfId="61514" xr:uid="{00000000-0005-0000-0000-0000EBB70000}"/>
    <cellStyle name="Normal 4 12 2" xfId="5411" xr:uid="{00000000-0005-0000-0000-0000ECB70000}"/>
    <cellStyle name="Normal 4 12 2 2" xfId="18057" xr:uid="{00000000-0005-0000-0000-0000EDB70000}"/>
    <cellStyle name="Normal 4 12 2 2 2" xfId="53273" xr:uid="{00000000-0005-0000-0000-0000EEB70000}"/>
    <cellStyle name="Normal 4 12 2 3" xfId="40676" xr:uid="{00000000-0005-0000-0000-0000EFB70000}"/>
    <cellStyle name="Normal 4 12 2 4" xfId="30662" xr:uid="{00000000-0005-0000-0000-0000F0B70000}"/>
    <cellStyle name="Normal 4 12 3" xfId="6881" xr:uid="{00000000-0005-0000-0000-0000F1B70000}"/>
    <cellStyle name="Normal 4 12 3 2" xfId="19511" xr:uid="{00000000-0005-0000-0000-0000F2B70000}"/>
    <cellStyle name="Normal 4 12 3 2 2" xfId="54727" xr:uid="{00000000-0005-0000-0000-0000F3B70000}"/>
    <cellStyle name="Normal 4 12 3 3" xfId="42130" xr:uid="{00000000-0005-0000-0000-0000F4B70000}"/>
    <cellStyle name="Normal 4 12 3 4" xfId="32116" xr:uid="{00000000-0005-0000-0000-0000F5B70000}"/>
    <cellStyle name="Normal 4 12 4" xfId="8340" xr:uid="{00000000-0005-0000-0000-0000F6B70000}"/>
    <cellStyle name="Normal 4 12 4 2" xfId="20965" xr:uid="{00000000-0005-0000-0000-0000F7B70000}"/>
    <cellStyle name="Normal 4 12 4 2 2" xfId="56181" xr:uid="{00000000-0005-0000-0000-0000F8B70000}"/>
    <cellStyle name="Normal 4 12 4 3" xfId="43584" xr:uid="{00000000-0005-0000-0000-0000F9B70000}"/>
    <cellStyle name="Normal 4 12 4 4" xfId="33570" xr:uid="{00000000-0005-0000-0000-0000FAB70000}"/>
    <cellStyle name="Normal 4 12 5" xfId="10121" xr:uid="{00000000-0005-0000-0000-0000FBB70000}"/>
    <cellStyle name="Normal 4 12 5 2" xfId="22741" xr:uid="{00000000-0005-0000-0000-0000FCB70000}"/>
    <cellStyle name="Normal 4 12 5 2 2" xfId="57957" xr:uid="{00000000-0005-0000-0000-0000FDB70000}"/>
    <cellStyle name="Normal 4 12 5 3" xfId="45360" xr:uid="{00000000-0005-0000-0000-0000FEB70000}"/>
    <cellStyle name="Normal 4 12 5 4" xfId="35346" xr:uid="{00000000-0005-0000-0000-0000FFB70000}"/>
    <cellStyle name="Normal 4 12 6" xfId="11914" xr:uid="{00000000-0005-0000-0000-000000B80000}"/>
    <cellStyle name="Normal 4 12 6 2" xfId="24517" xr:uid="{00000000-0005-0000-0000-000001B80000}"/>
    <cellStyle name="Normal 4 12 6 2 2" xfId="59733" xr:uid="{00000000-0005-0000-0000-000002B80000}"/>
    <cellStyle name="Normal 4 12 6 3" xfId="47136" xr:uid="{00000000-0005-0000-0000-000003B80000}"/>
    <cellStyle name="Normal 4 12 6 4" xfId="37122" xr:uid="{00000000-0005-0000-0000-000004B80000}"/>
    <cellStyle name="Normal 4 12 7" xfId="16281" xr:uid="{00000000-0005-0000-0000-000005B80000}"/>
    <cellStyle name="Normal 4 12 7 2" xfId="51497" xr:uid="{00000000-0005-0000-0000-000006B80000}"/>
    <cellStyle name="Normal 4 12 7 3" xfId="28886" xr:uid="{00000000-0005-0000-0000-000007B80000}"/>
    <cellStyle name="Normal 4 12 8" xfId="14503" xr:uid="{00000000-0005-0000-0000-000008B80000}"/>
    <cellStyle name="Normal 4 12 8 2" xfId="49721" xr:uid="{00000000-0005-0000-0000-000009B80000}"/>
    <cellStyle name="Normal 4 12 9" xfId="38900" xr:uid="{00000000-0005-0000-0000-00000AB80000}"/>
    <cellStyle name="Normal 4 13" xfId="3631" xr:uid="{00000000-0005-0000-0000-00000BB80000}"/>
    <cellStyle name="Normal 4 13 2" xfId="8355" xr:uid="{00000000-0005-0000-0000-00000CB80000}"/>
    <cellStyle name="Normal 4 13 2 2" xfId="20980" xr:uid="{00000000-0005-0000-0000-00000DB80000}"/>
    <cellStyle name="Normal 4 13 2 2 2" xfId="56196" xr:uid="{00000000-0005-0000-0000-00000EB80000}"/>
    <cellStyle name="Normal 4 13 2 3" xfId="43599" xr:uid="{00000000-0005-0000-0000-00000FB80000}"/>
    <cellStyle name="Normal 4 13 2 4" xfId="33585" xr:uid="{00000000-0005-0000-0000-000010B80000}"/>
    <cellStyle name="Normal 4 13 3" xfId="10136" xr:uid="{00000000-0005-0000-0000-000011B80000}"/>
    <cellStyle name="Normal 4 13 3 2" xfId="22756" xr:uid="{00000000-0005-0000-0000-000012B80000}"/>
    <cellStyle name="Normal 4 13 3 2 2" xfId="57972" xr:uid="{00000000-0005-0000-0000-000013B80000}"/>
    <cellStyle name="Normal 4 13 3 3" xfId="45375" xr:uid="{00000000-0005-0000-0000-000014B80000}"/>
    <cellStyle name="Normal 4 13 3 4" xfId="35361" xr:uid="{00000000-0005-0000-0000-000015B80000}"/>
    <cellStyle name="Normal 4 13 4" xfId="11931" xr:uid="{00000000-0005-0000-0000-000016B80000}"/>
    <cellStyle name="Normal 4 13 4 2" xfId="24532" xr:uid="{00000000-0005-0000-0000-000017B80000}"/>
    <cellStyle name="Normal 4 13 4 2 2" xfId="59748" xr:uid="{00000000-0005-0000-0000-000018B80000}"/>
    <cellStyle name="Normal 4 13 4 3" xfId="47151" xr:uid="{00000000-0005-0000-0000-000019B80000}"/>
    <cellStyle name="Normal 4 13 4 4" xfId="37137" xr:uid="{00000000-0005-0000-0000-00001AB80000}"/>
    <cellStyle name="Normal 4 13 5" xfId="16296" xr:uid="{00000000-0005-0000-0000-00001BB80000}"/>
    <cellStyle name="Normal 4 13 5 2" xfId="51512" xr:uid="{00000000-0005-0000-0000-00001CB80000}"/>
    <cellStyle name="Normal 4 13 5 3" xfId="28901" xr:uid="{00000000-0005-0000-0000-00001DB80000}"/>
    <cellStyle name="Normal 4 13 6" xfId="14518" xr:uid="{00000000-0005-0000-0000-00001EB80000}"/>
    <cellStyle name="Normal 4 13 6 2" xfId="49736" xr:uid="{00000000-0005-0000-0000-00001FB80000}"/>
    <cellStyle name="Normal 4 13 7" xfId="38915" xr:uid="{00000000-0005-0000-0000-000020B80000}"/>
    <cellStyle name="Normal 4 13 8" xfId="27125" xr:uid="{00000000-0005-0000-0000-000021B80000}"/>
    <cellStyle name="Normal 4 14" xfId="3956" xr:uid="{00000000-0005-0000-0000-000022B80000}"/>
    <cellStyle name="Normal 4 14 2" xfId="16618" xr:uid="{00000000-0005-0000-0000-000023B80000}"/>
    <cellStyle name="Normal 4 14 2 2" xfId="51834" xr:uid="{00000000-0005-0000-0000-000024B80000}"/>
    <cellStyle name="Normal 4 14 2 3" xfId="29223" xr:uid="{00000000-0005-0000-0000-000025B80000}"/>
    <cellStyle name="Normal 4 14 3" xfId="13064" xr:uid="{00000000-0005-0000-0000-000026B80000}"/>
    <cellStyle name="Normal 4 14 3 2" xfId="48282" xr:uid="{00000000-0005-0000-0000-000027B80000}"/>
    <cellStyle name="Normal 4 14 4" xfId="39237" xr:uid="{00000000-0005-0000-0000-000028B80000}"/>
    <cellStyle name="Normal 4 14 5" xfId="25671" xr:uid="{00000000-0005-0000-0000-000029B80000}"/>
    <cellStyle name="Normal 4 15" xfId="5442" xr:uid="{00000000-0005-0000-0000-00002AB80000}"/>
    <cellStyle name="Normal 4 15 2" xfId="18072" xr:uid="{00000000-0005-0000-0000-00002BB80000}"/>
    <cellStyle name="Normal 4 15 2 2" xfId="53288" xr:uid="{00000000-0005-0000-0000-00002CB80000}"/>
    <cellStyle name="Normal 4 15 3" xfId="40691" xr:uid="{00000000-0005-0000-0000-00002DB80000}"/>
    <cellStyle name="Normal 4 15 4" xfId="30677" xr:uid="{00000000-0005-0000-0000-00002EB80000}"/>
    <cellStyle name="Normal 4 16" xfId="6898" xr:uid="{00000000-0005-0000-0000-00002FB80000}"/>
    <cellStyle name="Normal 4 16 2" xfId="19526" xr:uid="{00000000-0005-0000-0000-000030B80000}"/>
    <cellStyle name="Normal 4 16 2 2" xfId="54742" xr:uid="{00000000-0005-0000-0000-000031B80000}"/>
    <cellStyle name="Normal 4 16 3" xfId="42145" xr:uid="{00000000-0005-0000-0000-000032B80000}"/>
    <cellStyle name="Normal 4 16 4" xfId="32131" xr:uid="{00000000-0005-0000-0000-000033B80000}"/>
    <cellStyle name="Normal 4 17" xfId="8680" xr:uid="{00000000-0005-0000-0000-000034B80000}"/>
    <cellStyle name="Normal 4 17 2" xfId="21302" xr:uid="{00000000-0005-0000-0000-000035B80000}"/>
    <cellStyle name="Normal 4 17 2 2" xfId="56518" xr:uid="{00000000-0005-0000-0000-000036B80000}"/>
    <cellStyle name="Normal 4 17 3" xfId="43921" xr:uid="{00000000-0005-0000-0000-000037B80000}"/>
    <cellStyle name="Normal 4 17 4" xfId="33907" xr:uid="{00000000-0005-0000-0000-000038B80000}"/>
    <cellStyle name="Normal 4 18" xfId="10446" xr:uid="{00000000-0005-0000-0000-000039B80000}"/>
    <cellStyle name="Normal 4 18 2" xfId="23065" xr:uid="{00000000-0005-0000-0000-00003AB80000}"/>
    <cellStyle name="Normal 4 18 2 2" xfId="58281" xr:uid="{00000000-0005-0000-0000-00003BB80000}"/>
    <cellStyle name="Normal 4 18 3" xfId="45684" xr:uid="{00000000-0005-0000-0000-00003CB80000}"/>
    <cellStyle name="Normal 4 18 4" xfId="35670" xr:uid="{00000000-0005-0000-0000-00003DB80000}"/>
    <cellStyle name="Normal 4 19" xfId="14841" xr:uid="{00000000-0005-0000-0000-00003EB80000}"/>
    <cellStyle name="Normal 4 19 2" xfId="50058" xr:uid="{00000000-0005-0000-0000-00003FB80000}"/>
    <cellStyle name="Normal 4 19 3" xfId="27447" xr:uid="{00000000-0005-0000-0000-000040B80000}"/>
    <cellStyle name="Normal 4 2" xfId="1361" xr:uid="{00000000-0005-0000-0000-000041B80000}"/>
    <cellStyle name="Normal 4 2 10" xfId="3676" xr:uid="{00000000-0005-0000-0000-000042B80000}"/>
    <cellStyle name="Normal 4 2 10 2" xfId="8400" xr:uid="{00000000-0005-0000-0000-000043B80000}"/>
    <cellStyle name="Normal 4 2 10 2 2" xfId="21025" xr:uid="{00000000-0005-0000-0000-000044B80000}"/>
    <cellStyle name="Normal 4 2 10 2 2 2" xfId="56241" xr:uid="{00000000-0005-0000-0000-000045B80000}"/>
    <cellStyle name="Normal 4 2 10 2 3" xfId="43644" xr:uid="{00000000-0005-0000-0000-000046B80000}"/>
    <cellStyle name="Normal 4 2 10 2 4" xfId="33630" xr:uid="{00000000-0005-0000-0000-000047B80000}"/>
    <cellStyle name="Normal 4 2 10 3" xfId="10181" xr:uid="{00000000-0005-0000-0000-000048B80000}"/>
    <cellStyle name="Normal 4 2 10 3 2" xfId="22801" xr:uid="{00000000-0005-0000-0000-000049B80000}"/>
    <cellStyle name="Normal 4 2 10 3 2 2" xfId="58017" xr:uid="{00000000-0005-0000-0000-00004AB80000}"/>
    <cellStyle name="Normal 4 2 10 3 3" xfId="45420" xr:uid="{00000000-0005-0000-0000-00004BB80000}"/>
    <cellStyle name="Normal 4 2 10 3 4" xfId="35406" xr:uid="{00000000-0005-0000-0000-00004CB80000}"/>
    <cellStyle name="Normal 4 2 10 4" xfId="11976" xr:uid="{00000000-0005-0000-0000-00004DB80000}"/>
    <cellStyle name="Normal 4 2 10 4 2" xfId="24577" xr:uid="{00000000-0005-0000-0000-00004EB80000}"/>
    <cellStyle name="Normal 4 2 10 4 2 2" xfId="59793" xr:uid="{00000000-0005-0000-0000-00004FB80000}"/>
    <cellStyle name="Normal 4 2 10 4 3" xfId="47196" xr:uid="{00000000-0005-0000-0000-000050B80000}"/>
    <cellStyle name="Normal 4 2 10 4 4" xfId="37182" xr:uid="{00000000-0005-0000-0000-000051B80000}"/>
    <cellStyle name="Normal 4 2 10 5" xfId="16341" xr:uid="{00000000-0005-0000-0000-000052B80000}"/>
    <cellStyle name="Normal 4 2 10 5 2" xfId="51557" xr:uid="{00000000-0005-0000-0000-000053B80000}"/>
    <cellStyle name="Normal 4 2 10 5 3" xfId="28946" xr:uid="{00000000-0005-0000-0000-000054B80000}"/>
    <cellStyle name="Normal 4 2 10 6" xfId="14563" xr:uid="{00000000-0005-0000-0000-000055B80000}"/>
    <cellStyle name="Normal 4 2 10 6 2" xfId="49781" xr:uid="{00000000-0005-0000-0000-000056B80000}"/>
    <cellStyle name="Normal 4 2 10 7" xfId="38960" xr:uid="{00000000-0005-0000-0000-000057B80000}"/>
    <cellStyle name="Normal 4 2 10 8" xfId="27170" xr:uid="{00000000-0005-0000-0000-000058B80000}"/>
    <cellStyle name="Normal 4 2 11" xfId="4008" xr:uid="{00000000-0005-0000-0000-000059B80000}"/>
    <cellStyle name="Normal 4 2 11 2" xfId="16663" xr:uid="{00000000-0005-0000-0000-00005AB80000}"/>
    <cellStyle name="Normal 4 2 11 2 2" xfId="51879" xr:uid="{00000000-0005-0000-0000-00005BB80000}"/>
    <cellStyle name="Normal 4 2 11 2 3" xfId="29268" xr:uid="{00000000-0005-0000-0000-00005CB80000}"/>
    <cellStyle name="Normal 4 2 11 3" xfId="13109" xr:uid="{00000000-0005-0000-0000-00005DB80000}"/>
    <cellStyle name="Normal 4 2 11 3 2" xfId="48327" xr:uid="{00000000-0005-0000-0000-00005EB80000}"/>
    <cellStyle name="Normal 4 2 11 4" xfId="39282" xr:uid="{00000000-0005-0000-0000-00005FB80000}"/>
    <cellStyle name="Normal 4 2 11 5" xfId="25716" xr:uid="{00000000-0005-0000-0000-000060B80000}"/>
    <cellStyle name="Normal 4 2 12" xfId="5487" xr:uid="{00000000-0005-0000-0000-000061B80000}"/>
    <cellStyle name="Normal 4 2 12 2" xfId="18117" xr:uid="{00000000-0005-0000-0000-000062B80000}"/>
    <cellStyle name="Normal 4 2 12 2 2" xfId="53333" xr:uid="{00000000-0005-0000-0000-000063B80000}"/>
    <cellStyle name="Normal 4 2 12 3" xfId="40736" xr:uid="{00000000-0005-0000-0000-000064B80000}"/>
    <cellStyle name="Normal 4 2 12 4" xfId="30722" xr:uid="{00000000-0005-0000-0000-000065B80000}"/>
    <cellStyle name="Normal 4 2 13" xfId="6943" xr:uid="{00000000-0005-0000-0000-000066B80000}"/>
    <cellStyle name="Normal 4 2 13 2" xfId="19571" xr:uid="{00000000-0005-0000-0000-000067B80000}"/>
    <cellStyle name="Normal 4 2 13 2 2" xfId="54787" xr:uid="{00000000-0005-0000-0000-000068B80000}"/>
    <cellStyle name="Normal 4 2 13 3" xfId="42190" xr:uid="{00000000-0005-0000-0000-000069B80000}"/>
    <cellStyle name="Normal 4 2 13 4" xfId="32176" xr:uid="{00000000-0005-0000-0000-00006AB80000}"/>
    <cellStyle name="Normal 4 2 14" xfId="8725" xr:uid="{00000000-0005-0000-0000-00006BB80000}"/>
    <cellStyle name="Normal 4 2 14 2" xfId="21347" xr:uid="{00000000-0005-0000-0000-00006CB80000}"/>
    <cellStyle name="Normal 4 2 14 2 2" xfId="56563" xr:uid="{00000000-0005-0000-0000-00006DB80000}"/>
    <cellStyle name="Normal 4 2 14 3" xfId="43966" xr:uid="{00000000-0005-0000-0000-00006EB80000}"/>
    <cellStyle name="Normal 4 2 14 4" xfId="33952" xr:uid="{00000000-0005-0000-0000-00006FB80000}"/>
    <cellStyle name="Normal 4 2 15" xfId="10703" xr:uid="{00000000-0005-0000-0000-000070B80000}"/>
    <cellStyle name="Normal 4 2 15 2" xfId="23314" xr:uid="{00000000-0005-0000-0000-000071B80000}"/>
    <cellStyle name="Normal 4 2 15 2 2" xfId="58530" xr:uid="{00000000-0005-0000-0000-000072B80000}"/>
    <cellStyle name="Normal 4 2 15 3" xfId="45933" xr:uid="{00000000-0005-0000-0000-000073B80000}"/>
    <cellStyle name="Normal 4 2 15 4" xfId="35919" xr:uid="{00000000-0005-0000-0000-000074B80000}"/>
    <cellStyle name="Normal 4 2 16" xfId="14886" xr:uid="{00000000-0005-0000-0000-000075B80000}"/>
    <cellStyle name="Normal 4 2 16 2" xfId="50103" xr:uid="{00000000-0005-0000-0000-000076B80000}"/>
    <cellStyle name="Normal 4 2 16 3" xfId="27492" xr:uid="{00000000-0005-0000-0000-000077B80000}"/>
    <cellStyle name="Normal 4 2 17" xfId="12300" xr:uid="{00000000-0005-0000-0000-000078B80000}"/>
    <cellStyle name="Normal 4 2 17 2" xfId="47518" xr:uid="{00000000-0005-0000-0000-000079B80000}"/>
    <cellStyle name="Normal 4 2 18" xfId="37505" xr:uid="{00000000-0005-0000-0000-00007AB80000}"/>
    <cellStyle name="Normal 4 2 19" xfId="24907" xr:uid="{00000000-0005-0000-0000-00007BB80000}"/>
    <cellStyle name="Normal 4 2 2" xfId="1362" xr:uid="{00000000-0005-0000-0000-00007CB80000}"/>
    <cellStyle name="Normal 4 2 20" xfId="60120" xr:uid="{00000000-0005-0000-0000-00007DB80000}"/>
    <cellStyle name="Normal 4 2 3" xfId="1363" xr:uid="{00000000-0005-0000-0000-00007EB80000}"/>
    <cellStyle name="Normal 4 2 3 10" xfId="5488" xr:uid="{00000000-0005-0000-0000-00007FB80000}"/>
    <cellStyle name="Normal 4 2 3 10 2" xfId="18118" xr:uid="{00000000-0005-0000-0000-000080B80000}"/>
    <cellStyle name="Normal 4 2 3 10 2 2" xfId="53334" xr:uid="{00000000-0005-0000-0000-000081B80000}"/>
    <cellStyle name="Normal 4 2 3 10 3" xfId="40737" xr:uid="{00000000-0005-0000-0000-000082B80000}"/>
    <cellStyle name="Normal 4 2 3 10 4" xfId="30723" xr:uid="{00000000-0005-0000-0000-000083B80000}"/>
    <cellStyle name="Normal 4 2 3 11" xfId="6944" xr:uid="{00000000-0005-0000-0000-000084B80000}"/>
    <cellStyle name="Normal 4 2 3 11 2" xfId="19572" xr:uid="{00000000-0005-0000-0000-000085B80000}"/>
    <cellStyle name="Normal 4 2 3 11 2 2" xfId="54788" xr:uid="{00000000-0005-0000-0000-000086B80000}"/>
    <cellStyle name="Normal 4 2 3 11 3" xfId="42191" xr:uid="{00000000-0005-0000-0000-000087B80000}"/>
    <cellStyle name="Normal 4 2 3 11 4" xfId="32177" xr:uid="{00000000-0005-0000-0000-000088B80000}"/>
    <cellStyle name="Normal 4 2 3 12" xfId="8726" xr:uid="{00000000-0005-0000-0000-000089B80000}"/>
    <cellStyle name="Normal 4 2 3 12 2" xfId="21348" xr:uid="{00000000-0005-0000-0000-00008AB80000}"/>
    <cellStyle name="Normal 4 2 3 12 2 2" xfId="56564" xr:uid="{00000000-0005-0000-0000-00008BB80000}"/>
    <cellStyle name="Normal 4 2 3 12 3" xfId="43967" xr:uid="{00000000-0005-0000-0000-00008CB80000}"/>
    <cellStyle name="Normal 4 2 3 12 4" xfId="33953" xr:uid="{00000000-0005-0000-0000-00008DB80000}"/>
    <cellStyle name="Normal 4 2 3 13" xfId="10704" xr:uid="{00000000-0005-0000-0000-00008EB80000}"/>
    <cellStyle name="Normal 4 2 3 13 2" xfId="23315" xr:uid="{00000000-0005-0000-0000-00008FB80000}"/>
    <cellStyle name="Normal 4 2 3 13 2 2" xfId="58531" xr:uid="{00000000-0005-0000-0000-000090B80000}"/>
    <cellStyle name="Normal 4 2 3 13 3" xfId="45934" xr:uid="{00000000-0005-0000-0000-000091B80000}"/>
    <cellStyle name="Normal 4 2 3 13 4" xfId="35920" xr:uid="{00000000-0005-0000-0000-000092B80000}"/>
    <cellStyle name="Normal 4 2 3 14" xfId="14887" xr:uid="{00000000-0005-0000-0000-000093B80000}"/>
    <cellStyle name="Normal 4 2 3 14 2" xfId="50104" xr:uid="{00000000-0005-0000-0000-000094B80000}"/>
    <cellStyle name="Normal 4 2 3 14 3" xfId="27493" xr:uid="{00000000-0005-0000-0000-000095B80000}"/>
    <cellStyle name="Normal 4 2 3 15" xfId="12301" xr:uid="{00000000-0005-0000-0000-000096B80000}"/>
    <cellStyle name="Normal 4 2 3 15 2" xfId="47519" xr:uid="{00000000-0005-0000-0000-000097B80000}"/>
    <cellStyle name="Normal 4 2 3 16" xfId="37506" xr:uid="{00000000-0005-0000-0000-000098B80000}"/>
    <cellStyle name="Normal 4 2 3 17" xfId="24908" xr:uid="{00000000-0005-0000-0000-000099B80000}"/>
    <cellStyle name="Normal 4 2 3 18" xfId="60121" xr:uid="{00000000-0005-0000-0000-00009AB80000}"/>
    <cellStyle name="Normal 4 2 3 2" xfId="1364" xr:uid="{00000000-0005-0000-0000-00009BB80000}"/>
    <cellStyle name="Normal 4 2 3 2 10" xfId="7018" xr:uid="{00000000-0005-0000-0000-00009CB80000}"/>
    <cellStyle name="Normal 4 2 3 2 10 2" xfId="19644" xr:uid="{00000000-0005-0000-0000-00009DB80000}"/>
    <cellStyle name="Normal 4 2 3 2 10 2 2" xfId="54860" xr:uid="{00000000-0005-0000-0000-00009EB80000}"/>
    <cellStyle name="Normal 4 2 3 2 10 3" xfId="42263" xr:uid="{00000000-0005-0000-0000-00009FB80000}"/>
    <cellStyle name="Normal 4 2 3 2 10 4" xfId="32249" xr:uid="{00000000-0005-0000-0000-0000A0B80000}"/>
    <cellStyle name="Normal 4 2 3 2 11" xfId="8799" xr:uid="{00000000-0005-0000-0000-0000A1B80000}"/>
    <cellStyle name="Normal 4 2 3 2 11 2" xfId="21420" xr:uid="{00000000-0005-0000-0000-0000A2B80000}"/>
    <cellStyle name="Normal 4 2 3 2 11 2 2" xfId="56636" xr:uid="{00000000-0005-0000-0000-0000A3B80000}"/>
    <cellStyle name="Normal 4 2 3 2 11 3" xfId="44039" xr:uid="{00000000-0005-0000-0000-0000A4B80000}"/>
    <cellStyle name="Normal 4 2 3 2 11 4" xfId="34025" xr:uid="{00000000-0005-0000-0000-0000A5B80000}"/>
    <cellStyle name="Normal 4 2 3 2 12" xfId="10705" xr:uid="{00000000-0005-0000-0000-0000A6B80000}"/>
    <cellStyle name="Normal 4 2 3 2 12 2" xfId="23316" xr:uid="{00000000-0005-0000-0000-0000A7B80000}"/>
    <cellStyle name="Normal 4 2 3 2 12 2 2" xfId="58532" xr:uid="{00000000-0005-0000-0000-0000A8B80000}"/>
    <cellStyle name="Normal 4 2 3 2 12 3" xfId="45935" xr:uid="{00000000-0005-0000-0000-0000A9B80000}"/>
    <cellStyle name="Normal 4 2 3 2 12 4" xfId="35921" xr:uid="{00000000-0005-0000-0000-0000AAB80000}"/>
    <cellStyle name="Normal 4 2 3 2 13" xfId="14959" xr:uid="{00000000-0005-0000-0000-0000ABB80000}"/>
    <cellStyle name="Normal 4 2 3 2 13 2" xfId="50176" xr:uid="{00000000-0005-0000-0000-0000ACB80000}"/>
    <cellStyle name="Normal 4 2 3 2 13 3" xfId="27565" xr:uid="{00000000-0005-0000-0000-0000ADB80000}"/>
    <cellStyle name="Normal 4 2 3 2 14" xfId="12373" xr:uid="{00000000-0005-0000-0000-0000AEB80000}"/>
    <cellStyle name="Normal 4 2 3 2 14 2" xfId="47591" xr:uid="{00000000-0005-0000-0000-0000AFB80000}"/>
    <cellStyle name="Normal 4 2 3 2 15" xfId="37578" xr:uid="{00000000-0005-0000-0000-0000B0B80000}"/>
    <cellStyle name="Normal 4 2 3 2 16" xfId="24980" xr:uid="{00000000-0005-0000-0000-0000B1B80000}"/>
    <cellStyle name="Normal 4 2 3 2 17" xfId="60193" xr:uid="{00000000-0005-0000-0000-0000B2B80000}"/>
    <cellStyle name="Normal 4 2 3 2 2" xfId="1365" xr:uid="{00000000-0005-0000-0000-0000B3B80000}"/>
    <cellStyle name="Normal 4 2 3 2 2 10" xfId="10706" xr:uid="{00000000-0005-0000-0000-0000B4B80000}"/>
    <cellStyle name="Normal 4 2 3 2 2 10 2" xfId="23317" xr:uid="{00000000-0005-0000-0000-0000B5B80000}"/>
    <cellStyle name="Normal 4 2 3 2 2 10 2 2" xfId="58533" xr:uid="{00000000-0005-0000-0000-0000B6B80000}"/>
    <cellStyle name="Normal 4 2 3 2 2 10 3" xfId="45936" xr:uid="{00000000-0005-0000-0000-0000B7B80000}"/>
    <cellStyle name="Normal 4 2 3 2 2 10 4" xfId="35922" xr:uid="{00000000-0005-0000-0000-0000B8B80000}"/>
    <cellStyle name="Normal 4 2 3 2 2 11" xfId="15114" xr:uid="{00000000-0005-0000-0000-0000B9B80000}"/>
    <cellStyle name="Normal 4 2 3 2 2 11 2" xfId="50330" xr:uid="{00000000-0005-0000-0000-0000BAB80000}"/>
    <cellStyle name="Normal 4 2 3 2 2 11 3" xfId="27719" xr:uid="{00000000-0005-0000-0000-0000BBB80000}"/>
    <cellStyle name="Normal 4 2 3 2 2 12" xfId="12527" xr:uid="{00000000-0005-0000-0000-0000BCB80000}"/>
    <cellStyle name="Normal 4 2 3 2 2 12 2" xfId="47745" xr:uid="{00000000-0005-0000-0000-0000BDB80000}"/>
    <cellStyle name="Normal 4 2 3 2 2 13" xfId="37733" xr:uid="{00000000-0005-0000-0000-0000BEB80000}"/>
    <cellStyle name="Normal 4 2 3 2 2 14" xfId="25134" xr:uid="{00000000-0005-0000-0000-0000BFB80000}"/>
    <cellStyle name="Normal 4 2 3 2 2 15" xfId="60347" xr:uid="{00000000-0005-0000-0000-0000C0B80000}"/>
    <cellStyle name="Normal 4 2 3 2 2 2" xfId="3250" xr:uid="{00000000-0005-0000-0000-0000C1B80000}"/>
    <cellStyle name="Normal 4 2 3 2 2 2 10" xfId="25618" xr:uid="{00000000-0005-0000-0000-0000C2B80000}"/>
    <cellStyle name="Normal 4 2 3 2 2 2 11" xfId="61153" xr:uid="{00000000-0005-0000-0000-0000C3B80000}"/>
    <cellStyle name="Normal 4 2 3 2 2 2 2" xfId="5050" xr:uid="{00000000-0005-0000-0000-0000C4B80000}"/>
    <cellStyle name="Normal 4 2 3 2 2 2 2 2" xfId="17696" xr:uid="{00000000-0005-0000-0000-0000C5B80000}"/>
    <cellStyle name="Normal 4 2 3 2 2 2 2 2 2" xfId="52912" xr:uid="{00000000-0005-0000-0000-0000C6B80000}"/>
    <cellStyle name="Normal 4 2 3 2 2 2 2 2 3" xfId="30301" xr:uid="{00000000-0005-0000-0000-0000C7B80000}"/>
    <cellStyle name="Normal 4 2 3 2 2 2 2 3" xfId="14142" xr:uid="{00000000-0005-0000-0000-0000C8B80000}"/>
    <cellStyle name="Normal 4 2 3 2 2 2 2 3 2" xfId="49360" xr:uid="{00000000-0005-0000-0000-0000C9B80000}"/>
    <cellStyle name="Normal 4 2 3 2 2 2 2 4" xfId="40315" xr:uid="{00000000-0005-0000-0000-0000CAB80000}"/>
    <cellStyle name="Normal 4 2 3 2 2 2 2 5" xfId="26749" xr:uid="{00000000-0005-0000-0000-0000CBB80000}"/>
    <cellStyle name="Normal 4 2 3 2 2 2 3" xfId="6520" xr:uid="{00000000-0005-0000-0000-0000CCB80000}"/>
    <cellStyle name="Normal 4 2 3 2 2 2 3 2" xfId="19150" xr:uid="{00000000-0005-0000-0000-0000CDB80000}"/>
    <cellStyle name="Normal 4 2 3 2 2 2 3 2 2" xfId="54366" xr:uid="{00000000-0005-0000-0000-0000CEB80000}"/>
    <cellStyle name="Normal 4 2 3 2 2 2 3 3" xfId="41769" xr:uid="{00000000-0005-0000-0000-0000CFB80000}"/>
    <cellStyle name="Normal 4 2 3 2 2 2 3 4" xfId="31755" xr:uid="{00000000-0005-0000-0000-0000D0B80000}"/>
    <cellStyle name="Normal 4 2 3 2 2 2 4" xfId="7979" xr:uid="{00000000-0005-0000-0000-0000D1B80000}"/>
    <cellStyle name="Normal 4 2 3 2 2 2 4 2" xfId="20604" xr:uid="{00000000-0005-0000-0000-0000D2B80000}"/>
    <cellStyle name="Normal 4 2 3 2 2 2 4 2 2" xfId="55820" xr:uid="{00000000-0005-0000-0000-0000D3B80000}"/>
    <cellStyle name="Normal 4 2 3 2 2 2 4 3" xfId="43223" xr:uid="{00000000-0005-0000-0000-0000D4B80000}"/>
    <cellStyle name="Normal 4 2 3 2 2 2 4 4" xfId="33209" xr:uid="{00000000-0005-0000-0000-0000D5B80000}"/>
    <cellStyle name="Normal 4 2 3 2 2 2 5" xfId="9760" xr:uid="{00000000-0005-0000-0000-0000D6B80000}"/>
    <cellStyle name="Normal 4 2 3 2 2 2 5 2" xfId="22380" xr:uid="{00000000-0005-0000-0000-0000D7B80000}"/>
    <cellStyle name="Normal 4 2 3 2 2 2 5 2 2" xfId="57596" xr:uid="{00000000-0005-0000-0000-0000D8B80000}"/>
    <cellStyle name="Normal 4 2 3 2 2 2 5 3" xfId="44999" xr:uid="{00000000-0005-0000-0000-0000D9B80000}"/>
    <cellStyle name="Normal 4 2 3 2 2 2 5 4" xfId="34985" xr:uid="{00000000-0005-0000-0000-0000DAB80000}"/>
    <cellStyle name="Normal 4 2 3 2 2 2 6" xfId="11553" xr:uid="{00000000-0005-0000-0000-0000DBB80000}"/>
    <cellStyle name="Normal 4 2 3 2 2 2 6 2" xfId="24156" xr:uid="{00000000-0005-0000-0000-0000DCB80000}"/>
    <cellStyle name="Normal 4 2 3 2 2 2 6 2 2" xfId="59372" xr:uid="{00000000-0005-0000-0000-0000DDB80000}"/>
    <cellStyle name="Normal 4 2 3 2 2 2 6 3" xfId="46775" xr:uid="{00000000-0005-0000-0000-0000DEB80000}"/>
    <cellStyle name="Normal 4 2 3 2 2 2 6 4" xfId="36761" xr:uid="{00000000-0005-0000-0000-0000DFB80000}"/>
    <cellStyle name="Normal 4 2 3 2 2 2 7" xfId="15920" xr:uid="{00000000-0005-0000-0000-0000E0B80000}"/>
    <cellStyle name="Normal 4 2 3 2 2 2 7 2" xfId="51136" xr:uid="{00000000-0005-0000-0000-0000E1B80000}"/>
    <cellStyle name="Normal 4 2 3 2 2 2 7 3" xfId="28525" xr:uid="{00000000-0005-0000-0000-0000E2B80000}"/>
    <cellStyle name="Normal 4 2 3 2 2 2 8" xfId="13011" xr:uid="{00000000-0005-0000-0000-0000E3B80000}"/>
    <cellStyle name="Normal 4 2 3 2 2 2 8 2" xfId="48229" xr:uid="{00000000-0005-0000-0000-0000E4B80000}"/>
    <cellStyle name="Normal 4 2 3 2 2 2 9" xfId="38539" xr:uid="{00000000-0005-0000-0000-0000E5B80000}"/>
    <cellStyle name="Normal 4 2 3 2 2 3" xfId="3579" xr:uid="{00000000-0005-0000-0000-0000E6B80000}"/>
    <cellStyle name="Normal 4 2 3 2 2 3 10" xfId="27074" xr:uid="{00000000-0005-0000-0000-0000E7B80000}"/>
    <cellStyle name="Normal 4 2 3 2 2 3 11" xfId="61478" xr:uid="{00000000-0005-0000-0000-0000E8B80000}"/>
    <cellStyle name="Normal 4 2 3 2 2 3 2" xfId="5375" xr:uid="{00000000-0005-0000-0000-0000E9B80000}"/>
    <cellStyle name="Normal 4 2 3 2 2 3 2 2" xfId="18021" xr:uid="{00000000-0005-0000-0000-0000EAB80000}"/>
    <cellStyle name="Normal 4 2 3 2 2 3 2 2 2" xfId="53237" xr:uid="{00000000-0005-0000-0000-0000EBB80000}"/>
    <cellStyle name="Normal 4 2 3 2 2 3 2 3" xfId="40640" xr:uid="{00000000-0005-0000-0000-0000ECB80000}"/>
    <cellStyle name="Normal 4 2 3 2 2 3 2 4" xfId="30626" xr:uid="{00000000-0005-0000-0000-0000EDB80000}"/>
    <cellStyle name="Normal 4 2 3 2 2 3 3" xfId="6845" xr:uid="{00000000-0005-0000-0000-0000EEB80000}"/>
    <cellStyle name="Normal 4 2 3 2 2 3 3 2" xfId="19475" xr:uid="{00000000-0005-0000-0000-0000EFB80000}"/>
    <cellStyle name="Normal 4 2 3 2 2 3 3 2 2" xfId="54691" xr:uid="{00000000-0005-0000-0000-0000F0B80000}"/>
    <cellStyle name="Normal 4 2 3 2 2 3 3 3" xfId="42094" xr:uid="{00000000-0005-0000-0000-0000F1B80000}"/>
    <cellStyle name="Normal 4 2 3 2 2 3 3 4" xfId="32080" xr:uid="{00000000-0005-0000-0000-0000F2B80000}"/>
    <cellStyle name="Normal 4 2 3 2 2 3 4" xfId="8304" xr:uid="{00000000-0005-0000-0000-0000F3B80000}"/>
    <cellStyle name="Normal 4 2 3 2 2 3 4 2" xfId="20929" xr:uid="{00000000-0005-0000-0000-0000F4B80000}"/>
    <cellStyle name="Normal 4 2 3 2 2 3 4 2 2" xfId="56145" xr:uid="{00000000-0005-0000-0000-0000F5B80000}"/>
    <cellStyle name="Normal 4 2 3 2 2 3 4 3" xfId="43548" xr:uid="{00000000-0005-0000-0000-0000F6B80000}"/>
    <cellStyle name="Normal 4 2 3 2 2 3 4 4" xfId="33534" xr:uid="{00000000-0005-0000-0000-0000F7B80000}"/>
    <cellStyle name="Normal 4 2 3 2 2 3 5" xfId="10085" xr:uid="{00000000-0005-0000-0000-0000F8B80000}"/>
    <cellStyle name="Normal 4 2 3 2 2 3 5 2" xfId="22705" xr:uid="{00000000-0005-0000-0000-0000F9B80000}"/>
    <cellStyle name="Normal 4 2 3 2 2 3 5 2 2" xfId="57921" xr:uid="{00000000-0005-0000-0000-0000FAB80000}"/>
    <cellStyle name="Normal 4 2 3 2 2 3 5 3" xfId="45324" xr:uid="{00000000-0005-0000-0000-0000FBB80000}"/>
    <cellStyle name="Normal 4 2 3 2 2 3 5 4" xfId="35310" xr:uid="{00000000-0005-0000-0000-0000FCB80000}"/>
    <cellStyle name="Normal 4 2 3 2 2 3 6" xfId="11878" xr:uid="{00000000-0005-0000-0000-0000FDB80000}"/>
    <cellStyle name="Normal 4 2 3 2 2 3 6 2" xfId="24481" xr:uid="{00000000-0005-0000-0000-0000FEB80000}"/>
    <cellStyle name="Normal 4 2 3 2 2 3 6 2 2" xfId="59697" xr:uid="{00000000-0005-0000-0000-0000FFB80000}"/>
    <cellStyle name="Normal 4 2 3 2 2 3 6 3" xfId="47100" xr:uid="{00000000-0005-0000-0000-000000B90000}"/>
    <cellStyle name="Normal 4 2 3 2 2 3 6 4" xfId="37086" xr:uid="{00000000-0005-0000-0000-000001B90000}"/>
    <cellStyle name="Normal 4 2 3 2 2 3 7" xfId="16245" xr:uid="{00000000-0005-0000-0000-000002B90000}"/>
    <cellStyle name="Normal 4 2 3 2 2 3 7 2" xfId="51461" xr:uid="{00000000-0005-0000-0000-000003B90000}"/>
    <cellStyle name="Normal 4 2 3 2 2 3 7 3" xfId="28850" xr:uid="{00000000-0005-0000-0000-000004B90000}"/>
    <cellStyle name="Normal 4 2 3 2 2 3 8" xfId="14467" xr:uid="{00000000-0005-0000-0000-000005B90000}"/>
    <cellStyle name="Normal 4 2 3 2 2 3 8 2" xfId="49685" xr:uid="{00000000-0005-0000-0000-000006B90000}"/>
    <cellStyle name="Normal 4 2 3 2 2 3 9" xfId="38864" xr:uid="{00000000-0005-0000-0000-000007B90000}"/>
    <cellStyle name="Normal 4 2 3 2 2 4" xfId="2741" xr:uid="{00000000-0005-0000-0000-000008B90000}"/>
    <cellStyle name="Normal 4 2 3 2 2 4 10" xfId="26265" xr:uid="{00000000-0005-0000-0000-000009B90000}"/>
    <cellStyle name="Normal 4 2 3 2 2 4 11" xfId="60669" xr:uid="{00000000-0005-0000-0000-00000AB90000}"/>
    <cellStyle name="Normal 4 2 3 2 2 4 2" xfId="4566" xr:uid="{00000000-0005-0000-0000-00000BB90000}"/>
    <cellStyle name="Normal 4 2 3 2 2 4 2 2" xfId="17212" xr:uid="{00000000-0005-0000-0000-00000CB90000}"/>
    <cellStyle name="Normal 4 2 3 2 2 4 2 2 2" xfId="52428" xr:uid="{00000000-0005-0000-0000-00000DB90000}"/>
    <cellStyle name="Normal 4 2 3 2 2 4 2 3" xfId="39831" xr:uid="{00000000-0005-0000-0000-00000EB90000}"/>
    <cellStyle name="Normal 4 2 3 2 2 4 2 4" xfId="29817" xr:uid="{00000000-0005-0000-0000-00000FB90000}"/>
    <cellStyle name="Normal 4 2 3 2 2 4 3" xfId="6036" xr:uid="{00000000-0005-0000-0000-000010B90000}"/>
    <cellStyle name="Normal 4 2 3 2 2 4 3 2" xfId="18666" xr:uid="{00000000-0005-0000-0000-000011B90000}"/>
    <cellStyle name="Normal 4 2 3 2 2 4 3 2 2" xfId="53882" xr:uid="{00000000-0005-0000-0000-000012B90000}"/>
    <cellStyle name="Normal 4 2 3 2 2 4 3 3" xfId="41285" xr:uid="{00000000-0005-0000-0000-000013B90000}"/>
    <cellStyle name="Normal 4 2 3 2 2 4 3 4" xfId="31271" xr:uid="{00000000-0005-0000-0000-000014B90000}"/>
    <cellStyle name="Normal 4 2 3 2 2 4 4" xfId="7495" xr:uid="{00000000-0005-0000-0000-000015B90000}"/>
    <cellStyle name="Normal 4 2 3 2 2 4 4 2" xfId="20120" xr:uid="{00000000-0005-0000-0000-000016B90000}"/>
    <cellStyle name="Normal 4 2 3 2 2 4 4 2 2" xfId="55336" xr:uid="{00000000-0005-0000-0000-000017B90000}"/>
    <cellStyle name="Normal 4 2 3 2 2 4 4 3" xfId="42739" xr:uid="{00000000-0005-0000-0000-000018B90000}"/>
    <cellStyle name="Normal 4 2 3 2 2 4 4 4" xfId="32725" xr:uid="{00000000-0005-0000-0000-000019B90000}"/>
    <cellStyle name="Normal 4 2 3 2 2 4 5" xfId="9276" xr:uid="{00000000-0005-0000-0000-00001AB90000}"/>
    <cellStyle name="Normal 4 2 3 2 2 4 5 2" xfId="21896" xr:uid="{00000000-0005-0000-0000-00001BB90000}"/>
    <cellStyle name="Normal 4 2 3 2 2 4 5 2 2" xfId="57112" xr:uid="{00000000-0005-0000-0000-00001CB90000}"/>
    <cellStyle name="Normal 4 2 3 2 2 4 5 3" xfId="44515" xr:uid="{00000000-0005-0000-0000-00001DB90000}"/>
    <cellStyle name="Normal 4 2 3 2 2 4 5 4" xfId="34501" xr:uid="{00000000-0005-0000-0000-00001EB90000}"/>
    <cellStyle name="Normal 4 2 3 2 2 4 6" xfId="11069" xr:uid="{00000000-0005-0000-0000-00001FB90000}"/>
    <cellStyle name="Normal 4 2 3 2 2 4 6 2" xfId="23672" xr:uid="{00000000-0005-0000-0000-000020B90000}"/>
    <cellStyle name="Normal 4 2 3 2 2 4 6 2 2" xfId="58888" xr:uid="{00000000-0005-0000-0000-000021B90000}"/>
    <cellStyle name="Normal 4 2 3 2 2 4 6 3" xfId="46291" xr:uid="{00000000-0005-0000-0000-000022B90000}"/>
    <cellStyle name="Normal 4 2 3 2 2 4 6 4" xfId="36277" xr:uid="{00000000-0005-0000-0000-000023B90000}"/>
    <cellStyle name="Normal 4 2 3 2 2 4 7" xfId="15436" xr:uid="{00000000-0005-0000-0000-000024B90000}"/>
    <cellStyle name="Normal 4 2 3 2 2 4 7 2" xfId="50652" xr:uid="{00000000-0005-0000-0000-000025B90000}"/>
    <cellStyle name="Normal 4 2 3 2 2 4 7 3" xfId="28041" xr:uid="{00000000-0005-0000-0000-000026B90000}"/>
    <cellStyle name="Normal 4 2 3 2 2 4 8" xfId="13658" xr:uid="{00000000-0005-0000-0000-000027B90000}"/>
    <cellStyle name="Normal 4 2 3 2 2 4 8 2" xfId="48876" xr:uid="{00000000-0005-0000-0000-000028B90000}"/>
    <cellStyle name="Normal 4 2 3 2 2 4 9" xfId="38055" xr:uid="{00000000-0005-0000-0000-000029B90000}"/>
    <cellStyle name="Normal 4 2 3 2 2 5" xfId="3904" xr:uid="{00000000-0005-0000-0000-00002AB90000}"/>
    <cellStyle name="Normal 4 2 3 2 2 5 2" xfId="8627" xr:uid="{00000000-0005-0000-0000-00002BB90000}"/>
    <cellStyle name="Normal 4 2 3 2 2 5 2 2" xfId="21252" xr:uid="{00000000-0005-0000-0000-00002CB90000}"/>
    <cellStyle name="Normal 4 2 3 2 2 5 2 2 2" xfId="56468" xr:uid="{00000000-0005-0000-0000-00002DB90000}"/>
    <cellStyle name="Normal 4 2 3 2 2 5 2 3" xfId="43871" xr:uid="{00000000-0005-0000-0000-00002EB90000}"/>
    <cellStyle name="Normal 4 2 3 2 2 5 2 4" xfId="33857" xr:uid="{00000000-0005-0000-0000-00002FB90000}"/>
    <cellStyle name="Normal 4 2 3 2 2 5 3" xfId="10408" xr:uid="{00000000-0005-0000-0000-000030B90000}"/>
    <cellStyle name="Normal 4 2 3 2 2 5 3 2" xfId="23028" xr:uid="{00000000-0005-0000-0000-000031B90000}"/>
    <cellStyle name="Normal 4 2 3 2 2 5 3 2 2" xfId="58244" xr:uid="{00000000-0005-0000-0000-000032B90000}"/>
    <cellStyle name="Normal 4 2 3 2 2 5 3 3" xfId="45647" xr:uid="{00000000-0005-0000-0000-000033B90000}"/>
    <cellStyle name="Normal 4 2 3 2 2 5 3 4" xfId="35633" xr:uid="{00000000-0005-0000-0000-000034B90000}"/>
    <cellStyle name="Normal 4 2 3 2 2 5 4" xfId="12203" xr:uid="{00000000-0005-0000-0000-000035B90000}"/>
    <cellStyle name="Normal 4 2 3 2 2 5 4 2" xfId="24804" xr:uid="{00000000-0005-0000-0000-000036B90000}"/>
    <cellStyle name="Normal 4 2 3 2 2 5 4 2 2" xfId="60020" xr:uid="{00000000-0005-0000-0000-000037B90000}"/>
    <cellStyle name="Normal 4 2 3 2 2 5 4 3" xfId="47423" xr:uid="{00000000-0005-0000-0000-000038B90000}"/>
    <cellStyle name="Normal 4 2 3 2 2 5 4 4" xfId="37409" xr:uid="{00000000-0005-0000-0000-000039B90000}"/>
    <cellStyle name="Normal 4 2 3 2 2 5 5" xfId="16568" xr:uid="{00000000-0005-0000-0000-00003AB90000}"/>
    <cellStyle name="Normal 4 2 3 2 2 5 5 2" xfId="51784" xr:uid="{00000000-0005-0000-0000-00003BB90000}"/>
    <cellStyle name="Normal 4 2 3 2 2 5 5 3" xfId="29173" xr:uid="{00000000-0005-0000-0000-00003CB90000}"/>
    <cellStyle name="Normal 4 2 3 2 2 5 6" xfId="14790" xr:uid="{00000000-0005-0000-0000-00003DB90000}"/>
    <cellStyle name="Normal 4 2 3 2 2 5 6 2" xfId="50008" xr:uid="{00000000-0005-0000-0000-00003EB90000}"/>
    <cellStyle name="Normal 4 2 3 2 2 5 7" xfId="39187" xr:uid="{00000000-0005-0000-0000-00003FB90000}"/>
    <cellStyle name="Normal 4 2 3 2 2 5 8" xfId="27397" xr:uid="{00000000-0005-0000-0000-000040B90000}"/>
    <cellStyle name="Normal 4 2 3 2 2 6" xfId="4244" xr:uid="{00000000-0005-0000-0000-000041B90000}"/>
    <cellStyle name="Normal 4 2 3 2 2 6 2" xfId="16890" xr:uid="{00000000-0005-0000-0000-000042B90000}"/>
    <cellStyle name="Normal 4 2 3 2 2 6 2 2" xfId="52106" xr:uid="{00000000-0005-0000-0000-000043B90000}"/>
    <cellStyle name="Normal 4 2 3 2 2 6 2 3" xfId="29495" xr:uid="{00000000-0005-0000-0000-000044B90000}"/>
    <cellStyle name="Normal 4 2 3 2 2 6 3" xfId="13336" xr:uid="{00000000-0005-0000-0000-000045B90000}"/>
    <cellStyle name="Normal 4 2 3 2 2 6 3 2" xfId="48554" xr:uid="{00000000-0005-0000-0000-000046B90000}"/>
    <cellStyle name="Normal 4 2 3 2 2 6 4" xfId="39509" xr:uid="{00000000-0005-0000-0000-000047B90000}"/>
    <cellStyle name="Normal 4 2 3 2 2 6 5" xfId="25943" xr:uid="{00000000-0005-0000-0000-000048B90000}"/>
    <cellStyle name="Normal 4 2 3 2 2 7" xfId="5714" xr:uid="{00000000-0005-0000-0000-000049B90000}"/>
    <cellStyle name="Normal 4 2 3 2 2 7 2" xfId="18344" xr:uid="{00000000-0005-0000-0000-00004AB90000}"/>
    <cellStyle name="Normal 4 2 3 2 2 7 2 2" xfId="53560" xr:uid="{00000000-0005-0000-0000-00004BB90000}"/>
    <cellStyle name="Normal 4 2 3 2 2 7 3" xfId="40963" xr:uid="{00000000-0005-0000-0000-00004CB90000}"/>
    <cellStyle name="Normal 4 2 3 2 2 7 4" xfId="30949" xr:uid="{00000000-0005-0000-0000-00004DB90000}"/>
    <cellStyle name="Normal 4 2 3 2 2 8" xfId="7173" xr:uid="{00000000-0005-0000-0000-00004EB90000}"/>
    <cellStyle name="Normal 4 2 3 2 2 8 2" xfId="19798" xr:uid="{00000000-0005-0000-0000-00004FB90000}"/>
    <cellStyle name="Normal 4 2 3 2 2 8 2 2" xfId="55014" xr:uid="{00000000-0005-0000-0000-000050B90000}"/>
    <cellStyle name="Normal 4 2 3 2 2 8 3" xfId="42417" xr:uid="{00000000-0005-0000-0000-000051B90000}"/>
    <cellStyle name="Normal 4 2 3 2 2 8 4" xfId="32403" xr:uid="{00000000-0005-0000-0000-000052B90000}"/>
    <cellStyle name="Normal 4 2 3 2 2 9" xfId="8954" xr:uid="{00000000-0005-0000-0000-000053B90000}"/>
    <cellStyle name="Normal 4 2 3 2 2 9 2" xfId="21574" xr:uid="{00000000-0005-0000-0000-000054B90000}"/>
    <cellStyle name="Normal 4 2 3 2 2 9 2 2" xfId="56790" xr:uid="{00000000-0005-0000-0000-000055B90000}"/>
    <cellStyle name="Normal 4 2 3 2 2 9 3" xfId="44193" xr:uid="{00000000-0005-0000-0000-000056B90000}"/>
    <cellStyle name="Normal 4 2 3 2 2 9 4" xfId="34179" xr:uid="{00000000-0005-0000-0000-000057B90000}"/>
    <cellStyle name="Normal 4 2 3 2 3" xfId="3090" xr:uid="{00000000-0005-0000-0000-000058B90000}"/>
    <cellStyle name="Normal 4 2 3 2 3 10" xfId="25461" xr:uid="{00000000-0005-0000-0000-000059B90000}"/>
    <cellStyle name="Normal 4 2 3 2 3 11" xfId="60996" xr:uid="{00000000-0005-0000-0000-00005AB90000}"/>
    <cellStyle name="Normal 4 2 3 2 3 2" xfId="4893" xr:uid="{00000000-0005-0000-0000-00005BB90000}"/>
    <cellStyle name="Normal 4 2 3 2 3 2 2" xfId="17539" xr:uid="{00000000-0005-0000-0000-00005CB90000}"/>
    <cellStyle name="Normal 4 2 3 2 3 2 2 2" xfId="52755" xr:uid="{00000000-0005-0000-0000-00005DB90000}"/>
    <cellStyle name="Normal 4 2 3 2 3 2 2 3" xfId="30144" xr:uid="{00000000-0005-0000-0000-00005EB90000}"/>
    <cellStyle name="Normal 4 2 3 2 3 2 3" xfId="13985" xr:uid="{00000000-0005-0000-0000-00005FB90000}"/>
    <cellStyle name="Normal 4 2 3 2 3 2 3 2" xfId="49203" xr:uid="{00000000-0005-0000-0000-000060B90000}"/>
    <cellStyle name="Normal 4 2 3 2 3 2 4" xfId="40158" xr:uid="{00000000-0005-0000-0000-000061B90000}"/>
    <cellStyle name="Normal 4 2 3 2 3 2 5" xfId="26592" xr:uid="{00000000-0005-0000-0000-000062B90000}"/>
    <cellStyle name="Normal 4 2 3 2 3 3" xfId="6363" xr:uid="{00000000-0005-0000-0000-000063B90000}"/>
    <cellStyle name="Normal 4 2 3 2 3 3 2" xfId="18993" xr:uid="{00000000-0005-0000-0000-000064B90000}"/>
    <cellStyle name="Normal 4 2 3 2 3 3 2 2" xfId="54209" xr:uid="{00000000-0005-0000-0000-000065B90000}"/>
    <cellStyle name="Normal 4 2 3 2 3 3 3" xfId="41612" xr:uid="{00000000-0005-0000-0000-000066B90000}"/>
    <cellStyle name="Normal 4 2 3 2 3 3 4" xfId="31598" xr:uid="{00000000-0005-0000-0000-000067B90000}"/>
    <cellStyle name="Normal 4 2 3 2 3 4" xfId="7822" xr:uid="{00000000-0005-0000-0000-000068B90000}"/>
    <cellStyle name="Normal 4 2 3 2 3 4 2" xfId="20447" xr:uid="{00000000-0005-0000-0000-000069B90000}"/>
    <cellStyle name="Normal 4 2 3 2 3 4 2 2" xfId="55663" xr:uid="{00000000-0005-0000-0000-00006AB90000}"/>
    <cellStyle name="Normal 4 2 3 2 3 4 3" xfId="43066" xr:uid="{00000000-0005-0000-0000-00006BB90000}"/>
    <cellStyle name="Normal 4 2 3 2 3 4 4" xfId="33052" xr:uid="{00000000-0005-0000-0000-00006CB90000}"/>
    <cellStyle name="Normal 4 2 3 2 3 5" xfId="9603" xr:uid="{00000000-0005-0000-0000-00006DB90000}"/>
    <cellStyle name="Normal 4 2 3 2 3 5 2" xfId="22223" xr:uid="{00000000-0005-0000-0000-00006EB90000}"/>
    <cellStyle name="Normal 4 2 3 2 3 5 2 2" xfId="57439" xr:uid="{00000000-0005-0000-0000-00006FB90000}"/>
    <cellStyle name="Normal 4 2 3 2 3 5 3" xfId="44842" xr:uid="{00000000-0005-0000-0000-000070B90000}"/>
    <cellStyle name="Normal 4 2 3 2 3 5 4" xfId="34828" xr:uid="{00000000-0005-0000-0000-000071B90000}"/>
    <cellStyle name="Normal 4 2 3 2 3 6" xfId="11396" xr:uid="{00000000-0005-0000-0000-000072B90000}"/>
    <cellStyle name="Normal 4 2 3 2 3 6 2" xfId="23999" xr:uid="{00000000-0005-0000-0000-000073B90000}"/>
    <cellStyle name="Normal 4 2 3 2 3 6 2 2" xfId="59215" xr:uid="{00000000-0005-0000-0000-000074B90000}"/>
    <cellStyle name="Normal 4 2 3 2 3 6 3" xfId="46618" xr:uid="{00000000-0005-0000-0000-000075B90000}"/>
    <cellStyle name="Normal 4 2 3 2 3 6 4" xfId="36604" xr:uid="{00000000-0005-0000-0000-000076B90000}"/>
    <cellStyle name="Normal 4 2 3 2 3 7" xfId="15763" xr:uid="{00000000-0005-0000-0000-000077B90000}"/>
    <cellStyle name="Normal 4 2 3 2 3 7 2" xfId="50979" xr:uid="{00000000-0005-0000-0000-000078B90000}"/>
    <cellStyle name="Normal 4 2 3 2 3 7 3" xfId="28368" xr:uid="{00000000-0005-0000-0000-000079B90000}"/>
    <cellStyle name="Normal 4 2 3 2 3 8" xfId="12854" xr:uid="{00000000-0005-0000-0000-00007AB90000}"/>
    <cellStyle name="Normal 4 2 3 2 3 8 2" xfId="48072" xr:uid="{00000000-0005-0000-0000-00007BB90000}"/>
    <cellStyle name="Normal 4 2 3 2 3 9" xfId="38382" xr:uid="{00000000-0005-0000-0000-00007CB90000}"/>
    <cellStyle name="Normal 4 2 3 2 4" xfId="2917" xr:uid="{00000000-0005-0000-0000-00007DB90000}"/>
    <cellStyle name="Normal 4 2 3 2 4 10" xfId="25302" xr:uid="{00000000-0005-0000-0000-00007EB90000}"/>
    <cellStyle name="Normal 4 2 3 2 4 11" xfId="60837" xr:uid="{00000000-0005-0000-0000-00007FB90000}"/>
    <cellStyle name="Normal 4 2 3 2 4 2" xfId="4734" xr:uid="{00000000-0005-0000-0000-000080B90000}"/>
    <cellStyle name="Normal 4 2 3 2 4 2 2" xfId="17380" xr:uid="{00000000-0005-0000-0000-000081B90000}"/>
    <cellStyle name="Normal 4 2 3 2 4 2 2 2" xfId="52596" xr:uid="{00000000-0005-0000-0000-000082B90000}"/>
    <cellStyle name="Normal 4 2 3 2 4 2 2 3" xfId="29985" xr:uid="{00000000-0005-0000-0000-000083B90000}"/>
    <cellStyle name="Normal 4 2 3 2 4 2 3" xfId="13826" xr:uid="{00000000-0005-0000-0000-000084B90000}"/>
    <cellStyle name="Normal 4 2 3 2 4 2 3 2" xfId="49044" xr:uid="{00000000-0005-0000-0000-000085B90000}"/>
    <cellStyle name="Normal 4 2 3 2 4 2 4" xfId="39999" xr:uid="{00000000-0005-0000-0000-000086B90000}"/>
    <cellStyle name="Normal 4 2 3 2 4 2 5" xfId="26433" xr:uid="{00000000-0005-0000-0000-000087B90000}"/>
    <cellStyle name="Normal 4 2 3 2 4 3" xfId="6204" xr:uid="{00000000-0005-0000-0000-000088B90000}"/>
    <cellStyle name="Normal 4 2 3 2 4 3 2" xfId="18834" xr:uid="{00000000-0005-0000-0000-000089B90000}"/>
    <cellStyle name="Normal 4 2 3 2 4 3 2 2" xfId="54050" xr:uid="{00000000-0005-0000-0000-00008AB90000}"/>
    <cellStyle name="Normal 4 2 3 2 4 3 3" xfId="41453" xr:uid="{00000000-0005-0000-0000-00008BB90000}"/>
    <cellStyle name="Normal 4 2 3 2 4 3 4" xfId="31439" xr:uid="{00000000-0005-0000-0000-00008CB90000}"/>
    <cellStyle name="Normal 4 2 3 2 4 4" xfId="7663" xr:uid="{00000000-0005-0000-0000-00008DB90000}"/>
    <cellStyle name="Normal 4 2 3 2 4 4 2" xfId="20288" xr:uid="{00000000-0005-0000-0000-00008EB90000}"/>
    <cellStyle name="Normal 4 2 3 2 4 4 2 2" xfId="55504" xr:uid="{00000000-0005-0000-0000-00008FB90000}"/>
    <cellStyle name="Normal 4 2 3 2 4 4 3" xfId="42907" xr:uid="{00000000-0005-0000-0000-000090B90000}"/>
    <cellStyle name="Normal 4 2 3 2 4 4 4" xfId="32893" xr:uid="{00000000-0005-0000-0000-000091B90000}"/>
    <cellStyle name="Normal 4 2 3 2 4 5" xfId="9444" xr:uid="{00000000-0005-0000-0000-000092B90000}"/>
    <cellStyle name="Normal 4 2 3 2 4 5 2" xfId="22064" xr:uid="{00000000-0005-0000-0000-000093B90000}"/>
    <cellStyle name="Normal 4 2 3 2 4 5 2 2" xfId="57280" xr:uid="{00000000-0005-0000-0000-000094B90000}"/>
    <cellStyle name="Normal 4 2 3 2 4 5 3" xfId="44683" xr:uid="{00000000-0005-0000-0000-000095B90000}"/>
    <cellStyle name="Normal 4 2 3 2 4 5 4" xfId="34669" xr:uid="{00000000-0005-0000-0000-000096B90000}"/>
    <cellStyle name="Normal 4 2 3 2 4 6" xfId="11237" xr:uid="{00000000-0005-0000-0000-000097B90000}"/>
    <cellStyle name="Normal 4 2 3 2 4 6 2" xfId="23840" xr:uid="{00000000-0005-0000-0000-000098B90000}"/>
    <cellStyle name="Normal 4 2 3 2 4 6 2 2" xfId="59056" xr:uid="{00000000-0005-0000-0000-000099B90000}"/>
    <cellStyle name="Normal 4 2 3 2 4 6 3" xfId="46459" xr:uid="{00000000-0005-0000-0000-00009AB90000}"/>
    <cellStyle name="Normal 4 2 3 2 4 6 4" xfId="36445" xr:uid="{00000000-0005-0000-0000-00009BB90000}"/>
    <cellStyle name="Normal 4 2 3 2 4 7" xfId="15604" xr:uid="{00000000-0005-0000-0000-00009CB90000}"/>
    <cellStyle name="Normal 4 2 3 2 4 7 2" xfId="50820" xr:uid="{00000000-0005-0000-0000-00009DB90000}"/>
    <cellStyle name="Normal 4 2 3 2 4 7 3" xfId="28209" xr:uid="{00000000-0005-0000-0000-00009EB90000}"/>
    <cellStyle name="Normal 4 2 3 2 4 8" xfId="12695" xr:uid="{00000000-0005-0000-0000-00009FB90000}"/>
    <cellStyle name="Normal 4 2 3 2 4 8 2" xfId="47913" xr:uid="{00000000-0005-0000-0000-0000A0B90000}"/>
    <cellStyle name="Normal 4 2 3 2 4 9" xfId="38223" xr:uid="{00000000-0005-0000-0000-0000A1B90000}"/>
    <cellStyle name="Normal 4 2 3 2 5" xfId="3425" xr:uid="{00000000-0005-0000-0000-0000A2B90000}"/>
    <cellStyle name="Normal 4 2 3 2 5 10" xfId="26920" xr:uid="{00000000-0005-0000-0000-0000A3B90000}"/>
    <cellStyle name="Normal 4 2 3 2 5 11" xfId="61324" xr:uid="{00000000-0005-0000-0000-0000A4B90000}"/>
    <cellStyle name="Normal 4 2 3 2 5 2" xfId="5221" xr:uid="{00000000-0005-0000-0000-0000A5B90000}"/>
    <cellStyle name="Normal 4 2 3 2 5 2 2" xfId="17867" xr:uid="{00000000-0005-0000-0000-0000A6B90000}"/>
    <cellStyle name="Normal 4 2 3 2 5 2 2 2" xfId="53083" xr:uid="{00000000-0005-0000-0000-0000A7B90000}"/>
    <cellStyle name="Normal 4 2 3 2 5 2 3" xfId="40486" xr:uid="{00000000-0005-0000-0000-0000A8B90000}"/>
    <cellStyle name="Normal 4 2 3 2 5 2 4" xfId="30472" xr:uid="{00000000-0005-0000-0000-0000A9B90000}"/>
    <cellStyle name="Normal 4 2 3 2 5 3" xfId="6691" xr:uid="{00000000-0005-0000-0000-0000AAB90000}"/>
    <cellStyle name="Normal 4 2 3 2 5 3 2" xfId="19321" xr:uid="{00000000-0005-0000-0000-0000ABB90000}"/>
    <cellStyle name="Normal 4 2 3 2 5 3 2 2" xfId="54537" xr:uid="{00000000-0005-0000-0000-0000ACB90000}"/>
    <cellStyle name="Normal 4 2 3 2 5 3 3" xfId="41940" xr:uid="{00000000-0005-0000-0000-0000ADB90000}"/>
    <cellStyle name="Normal 4 2 3 2 5 3 4" xfId="31926" xr:uid="{00000000-0005-0000-0000-0000AEB90000}"/>
    <cellStyle name="Normal 4 2 3 2 5 4" xfId="8150" xr:uid="{00000000-0005-0000-0000-0000AFB90000}"/>
    <cellStyle name="Normal 4 2 3 2 5 4 2" xfId="20775" xr:uid="{00000000-0005-0000-0000-0000B0B90000}"/>
    <cellStyle name="Normal 4 2 3 2 5 4 2 2" xfId="55991" xr:uid="{00000000-0005-0000-0000-0000B1B90000}"/>
    <cellStyle name="Normal 4 2 3 2 5 4 3" xfId="43394" xr:uid="{00000000-0005-0000-0000-0000B2B90000}"/>
    <cellStyle name="Normal 4 2 3 2 5 4 4" xfId="33380" xr:uid="{00000000-0005-0000-0000-0000B3B90000}"/>
    <cellStyle name="Normal 4 2 3 2 5 5" xfId="9931" xr:uid="{00000000-0005-0000-0000-0000B4B90000}"/>
    <cellStyle name="Normal 4 2 3 2 5 5 2" xfId="22551" xr:uid="{00000000-0005-0000-0000-0000B5B90000}"/>
    <cellStyle name="Normal 4 2 3 2 5 5 2 2" xfId="57767" xr:uid="{00000000-0005-0000-0000-0000B6B90000}"/>
    <cellStyle name="Normal 4 2 3 2 5 5 3" xfId="45170" xr:uid="{00000000-0005-0000-0000-0000B7B90000}"/>
    <cellStyle name="Normal 4 2 3 2 5 5 4" xfId="35156" xr:uid="{00000000-0005-0000-0000-0000B8B90000}"/>
    <cellStyle name="Normal 4 2 3 2 5 6" xfId="11724" xr:uid="{00000000-0005-0000-0000-0000B9B90000}"/>
    <cellStyle name="Normal 4 2 3 2 5 6 2" xfId="24327" xr:uid="{00000000-0005-0000-0000-0000BAB90000}"/>
    <cellStyle name="Normal 4 2 3 2 5 6 2 2" xfId="59543" xr:uid="{00000000-0005-0000-0000-0000BBB90000}"/>
    <cellStyle name="Normal 4 2 3 2 5 6 3" xfId="46946" xr:uid="{00000000-0005-0000-0000-0000BCB90000}"/>
    <cellStyle name="Normal 4 2 3 2 5 6 4" xfId="36932" xr:uid="{00000000-0005-0000-0000-0000BDB90000}"/>
    <cellStyle name="Normal 4 2 3 2 5 7" xfId="16091" xr:uid="{00000000-0005-0000-0000-0000BEB90000}"/>
    <cellStyle name="Normal 4 2 3 2 5 7 2" xfId="51307" xr:uid="{00000000-0005-0000-0000-0000BFB90000}"/>
    <cellStyle name="Normal 4 2 3 2 5 7 3" xfId="28696" xr:uid="{00000000-0005-0000-0000-0000C0B90000}"/>
    <cellStyle name="Normal 4 2 3 2 5 8" xfId="14313" xr:uid="{00000000-0005-0000-0000-0000C1B90000}"/>
    <cellStyle name="Normal 4 2 3 2 5 8 2" xfId="49531" xr:uid="{00000000-0005-0000-0000-0000C2B90000}"/>
    <cellStyle name="Normal 4 2 3 2 5 9" xfId="38710" xr:uid="{00000000-0005-0000-0000-0000C3B90000}"/>
    <cellStyle name="Normal 4 2 3 2 6" xfId="2586" xr:uid="{00000000-0005-0000-0000-0000C4B90000}"/>
    <cellStyle name="Normal 4 2 3 2 6 10" xfId="26111" xr:uid="{00000000-0005-0000-0000-0000C5B90000}"/>
    <cellStyle name="Normal 4 2 3 2 6 11" xfId="60515" xr:uid="{00000000-0005-0000-0000-0000C6B90000}"/>
    <cellStyle name="Normal 4 2 3 2 6 2" xfId="4412" xr:uid="{00000000-0005-0000-0000-0000C7B90000}"/>
    <cellStyle name="Normal 4 2 3 2 6 2 2" xfId="17058" xr:uid="{00000000-0005-0000-0000-0000C8B90000}"/>
    <cellStyle name="Normal 4 2 3 2 6 2 2 2" xfId="52274" xr:uid="{00000000-0005-0000-0000-0000C9B90000}"/>
    <cellStyle name="Normal 4 2 3 2 6 2 3" xfId="39677" xr:uid="{00000000-0005-0000-0000-0000CAB90000}"/>
    <cellStyle name="Normal 4 2 3 2 6 2 4" xfId="29663" xr:uid="{00000000-0005-0000-0000-0000CBB90000}"/>
    <cellStyle name="Normal 4 2 3 2 6 3" xfId="5882" xr:uid="{00000000-0005-0000-0000-0000CCB90000}"/>
    <cellStyle name="Normal 4 2 3 2 6 3 2" xfId="18512" xr:uid="{00000000-0005-0000-0000-0000CDB90000}"/>
    <cellStyle name="Normal 4 2 3 2 6 3 2 2" xfId="53728" xr:uid="{00000000-0005-0000-0000-0000CEB90000}"/>
    <cellStyle name="Normal 4 2 3 2 6 3 3" xfId="41131" xr:uid="{00000000-0005-0000-0000-0000CFB90000}"/>
    <cellStyle name="Normal 4 2 3 2 6 3 4" xfId="31117" xr:uid="{00000000-0005-0000-0000-0000D0B90000}"/>
    <cellStyle name="Normal 4 2 3 2 6 4" xfId="7341" xr:uid="{00000000-0005-0000-0000-0000D1B90000}"/>
    <cellStyle name="Normal 4 2 3 2 6 4 2" xfId="19966" xr:uid="{00000000-0005-0000-0000-0000D2B90000}"/>
    <cellStyle name="Normal 4 2 3 2 6 4 2 2" xfId="55182" xr:uid="{00000000-0005-0000-0000-0000D3B90000}"/>
    <cellStyle name="Normal 4 2 3 2 6 4 3" xfId="42585" xr:uid="{00000000-0005-0000-0000-0000D4B90000}"/>
    <cellStyle name="Normal 4 2 3 2 6 4 4" xfId="32571" xr:uid="{00000000-0005-0000-0000-0000D5B90000}"/>
    <cellStyle name="Normal 4 2 3 2 6 5" xfId="9122" xr:uid="{00000000-0005-0000-0000-0000D6B90000}"/>
    <cellStyle name="Normal 4 2 3 2 6 5 2" xfId="21742" xr:uid="{00000000-0005-0000-0000-0000D7B90000}"/>
    <cellStyle name="Normal 4 2 3 2 6 5 2 2" xfId="56958" xr:uid="{00000000-0005-0000-0000-0000D8B90000}"/>
    <cellStyle name="Normal 4 2 3 2 6 5 3" xfId="44361" xr:uid="{00000000-0005-0000-0000-0000D9B90000}"/>
    <cellStyle name="Normal 4 2 3 2 6 5 4" xfId="34347" xr:uid="{00000000-0005-0000-0000-0000DAB90000}"/>
    <cellStyle name="Normal 4 2 3 2 6 6" xfId="10915" xr:uid="{00000000-0005-0000-0000-0000DBB90000}"/>
    <cellStyle name="Normal 4 2 3 2 6 6 2" xfId="23518" xr:uid="{00000000-0005-0000-0000-0000DCB90000}"/>
    <cellStyle name="Normal 4 2 3 2 6 6 2 2" xfId="58734" xr:uid="{00000000-0005-0000-0000-0000DDB90000}"/>
    <cellStyle name="Normal 4 2 3 2 6 6 3" xfId="46137" xr:uid="{00000000-0005-0000-0000-0000DEB90000}"/>
    <cellStyle name="Normal 4 2 3 2 6 6 4" xfId="36123" xr:uid="{00000000-0005-0000-0000-0000DFB90000}"/>
    <cellStyle name="Normal 4 2 3 2 6 7" xfId="15282" xr:uid="{00000000-0005-0000-0000-0000E0B90000}"/>
    <cellStyle name="Normal 4 2 3 2 6 7 2" xfId="50498" xr:uid="{00000000-0005-0000-0000-0000E1B90000}"/>
    <cellStyle name="Normal 4 2 3 2 6 7 3" xfId="27887" xr:uid="{00000000-0005-0000-0000-0000E2B90000}"/>
    <cellStyle name="Normal 4 2 3 2 6 8" xfId="13504" xr:uid="{00000000-0005-0000-0000-0000E3B90000}"/>
    <cellStyle name="Normal 4 2 3 2 6 8 2" xfId="48722" xr:uid="{00000000-0005-0000-0000-0000E4B90000}"/>
    <cellStyle name="Normal 4 2 3 2 6 9" xfId="37901" xr:uid="{00000000-0005-0000-0000-0000E5B90000}"/>
    <cellStyle name="Normal 4 2 3 2 7" xfId="3749" xr:uid="{00000000-0005-0000-0000-0000E6B90000}"/>
    <cellStyle name="Normal 4 2 3 2 7 2" xfId="8473" xr:uid="{00000000-0005-0000-0000-0000E7B90000}"/>
    <cellStyle name="Normal 4 2 3 2 7 2 2" xfId="21098" xr:uid="{00000000-0005-0000-0000-0000E8B90000}"/>
    <cellStyle name="Normal 4 2 3 2 7 2 2 2" xfId="56314" xr:uid="{00000000-0005-0000-0000-0000E9B90000}"/>
    <cellStyle name="Normal 4 2 3 2 7 2 3" xfId="43717" xr:uid="{00000000-0005-0000-0000-0000EAB90000}"/>
    <cellStyle name="Normal 4 2 3 2 7 2 4" xfId="33703" xr:uid="{00000000-0005-0000-0000-0000EBB90000}"/>
    <cellStyle name="Normal 4 2 3 2 7 3" xfId="10254" xr:uid="{00000000-0005-0000-0000-0000ECB90000}"/>
    <cellStyle name="Normal 4 2 3 2 7 3 2" xfId="22874" xr:uid="{00000000-0005-0000-0000-0000EDB90000}"/>
    <cellStyle name="Normal 4 2 3 2 7 3 2 2" xfId="58090" xr:uid="{00000000-0005-0000-0000-0000EEB90000}"/>
    <cellStyle name="Normal 4 2 3 2 7 3 3" xfId="45493" xr:uid="{00000000-0005-0000-0000-0000EFB90000}"/>
    <cellStyle name="Normal 4 2 3 2 7 3 4" xfId="35479" xr:uid="{00000000-0005-0000-0000-0000F0B90000}"/>
    <cellStyle name="Normal 4 2 3 2 7 4" xfId="12049" xr:uid="{00000000-0005-0000-0000-0000F1B90000}"/>
    <cellStyle name="Normal 4 2 3 2 7 4 2" xfId="24650" xr:uid="{00000000-0005-0000-0000-0000F2B90000}"/>
    <cellStyle name="Normal 4 2 3 2 7 4 2 2" xfId="59866" xr:uid="{00000000-0005-0000-0000-0000F3B90000}"/>
    <cellStyle name="Normal 4 2 3 2 7 4 3" xfId="47269" xr:uid="{00000000-0005-0000-0000-0000F4B90000}"/>
    <cellStyle name="Normal 4 2 3 2 7 4 4" xfId="37255" xr:uid="{00000000-0005-0000-0000-0000F5B90000}"/>
    <cellStyle name="Normal 4 2 3 2 7 5" xfId="16414" xr:uid="{00000000-0005-0000-0000-0000F6B90000}"/>
    <cellStyle name="Normal 4 2 3 2 7 5 2" xfId="51630" xr:uid="{00000000-0005-0000-0000-0000F7B90000}"/>
    <cellStyle name="Normal 4 2 3 2 7 5 3" xfId="29019" xr:uid="{00000000-0005-0000-0000-0000F8B90000}"/>
    <cellStyle name="Normal 4 2 3 2 7 6" xfId="14636" xr:uid="{00000000-0005-0000-0000-0000F9B90000}"/>
    <cellStyle name="Normal 4 2 3 2 7 6 2" xfId="49854" xr:uid="{00000000-0005-0000-0000-0000FAB90000}"/>
    <cellStyle name="Normal 4 2 3 2 7 7" xfId="39033" xr:uid="{00000000-0005-0000-0000-0000FBB90000}"/>
    <cellStyle name="Normal 4 2 3 2 7 8" xfId="27243" xr:uid="{00000000-0005-0000-0000-0000FCB90000}"/>
    <cellStyle name="Normal 4 2 3 2 8" xfId="4087" xr:uid="{00000000-0005-0000-0000-0000FDB90000}"/>
    <cellStyle name="Normal 4 2 3 2 8 2" xfId="16736" xr:uid="{00000000-0005-0000-0000-0000FEB90000}"/>
    <cellStyle name="Normal 4 2 3 2 8 2 2" xfId="51952" xr:uid="{00000000-0005-0000-0000-0000FFB90000}"/>
    <cellStyle name="Normal 4 2 3 2 8 2 3" xfId="29341" xr:uid="{00000000-0005-0000-0000-000000BA0000}"/>
    <cellStyle name="Normal 4 2 3 2 8 3" xfId="13182" xr:uid="{00000000-0005-0000-0000-000001BA0000}"/>
    <cellStyle name="Normal 4 2 3 2 8 3 2" xfId="48400" xr:uid="{00000000-0005-0000-0000-000002BA0000}"/>
    <cellStyle name="Normal 4 2 3 2 8 4" xfId="39355" xr:uid="{00000000-0005-0000-0000-000003BA0000}"/>
    <cellStyle name="Normal 4 2 3 2 8 5" xfId="25789" xr:uid="{00000000-0005-0000-0000-000004BA0000}"/>
    <cellStyle name="Normal 4 2 3 2 9" xfId="5560" xr:uid="{00000000-0005-0000-0000-000005BA0000}"/>
    <cellStyle name="Normal 4 2 3 2 9 2" xfId="18190" xr:uid="{00000000-0005-0000-0000-000006BA0000}"/>
    <cellStyle name="Normal 4 2 3 2 9 2 2" xfId="53406" xr:uid="{00000000-0005-0000-0000-000007BA0000}"/>
    <cellStyle name="Normal 4 2 3 2 9 3" xfId="40809" xr:uid="{00000000-0005-0000-0000-000008BA0000}"/>
    <cellStyle name="Normal 4 2 3 2 9 4" xfId="30795" xr:uid="{00000000-0005-0000-0000-000009BA0000}"/>
    <cellStyle name="Normal 4 2 3 3" xfId="1366" xr:uid="{00000000-0005-0000-0000-00000ABA0000}"/>
    <cellStyle name="Normal 4 2 3 3 10" xfId="10707" xr:uid="{00000000-0005-0000-0000-00000BBA0000}"/>
    <cellStyle name="Normal 4 2 3 3 10 2" xfId="23318" xr:uid="{00000000-0005-0000-0000-00000CBA0000}"/>
    <cellStyle name="Normal 4 2 3 3 10 2 2" xfId="58534" xr:uid="{00000000-0005-0000-0000-00000DBA0000}"/>
    <cellStyle name="Normal 4 2 3 3 10 3" xfId="45937" xr:uid="{00000000-0005-0000-0000-00000EBA0000}"/>
    <cellStyle name="Normal 4 2 3 3 10 4" xfId="35923" xr:uid="{00000000-0005-0000-0000-00000FBA0000}"/>
    <cellStyle name="Normal 4 2 3 3 11" xfId="15040" xr:uid="{00000000-0005-0000-0000-000010BA0000}"/>
    <cellStyle name="Normal 4 2 3 3 11 2" xfId="50256" xr:uid="{00000000-0005-0000-0000-000011BA0000}"/>
    <cellStyle name="Normal 4 2 3 3 11 3" xfId="27645" xr:uid="{00000000-0005-0000-0000-000012BA0000}"/>
    <cellStyle name="Normal 4 2 3 3 12" xfId="12453" xr:uid="{00000000-0005-0000-0000-000013BA0000}"/>
    <cellStyle name="Normal 4 2 3 3 12 2" xfId="47671" xr:uid="{00000000-0005-0000-0000-000014BA0000}"/>
    <cellStyle name="Normal 4 2 3 3 13" xfId="37659" xr:uid="{00000000-0005-0000-0000-000015BA0000}"/>
    <cellStyle name="Normal 4 2 3 3 14" xfId="25060" xr:uid="{00000000-0005-0000-0000-000016BA0000}"/>
    <cellStyle name="Normal 4 2 3 3 15" xfId="60273" xr:uid="{00000000-0005-0000-0000-000017BA0000}"/>
    <cellStyle name="Normal 4 2 3 3 2" xfId="3176" xr:uid="{00000000-0005-0000-0000-000018BA0000}"/>
    <cellStyle name="Normal 4 2 3 3 2 10" xfId="25544" xr:uid="{00000000-0005-0000-0000-000019BA0000}"/>
    <cellStyle name="Normal 4 2 3 3 2 11" xfId="61079" xr:uid="{00000000-0005-0000-0000-00001ABA0000}"/>
    <cellStyle name="Normal 4 2 3 3 2 2" xfId="4976" xr:uid="{00000000-0005-0000-0000-00001BBA0000}"/>
    <cellStyle name="Normal 4 2 3 3 2 2 2" xfId="17622" xr:uid="{00000000-0005-0000-0000-00001CBA0000}"/>
    <cellStyle name="Normal 4 2 3 3 2 2 2 2" xfId="52838" xr:uid="{00000000-0005-0000-0000-00001DBA0000}"/>
    <cellStyle name="Normal 4 2 3 3 2 2 2 3" xfId="30227" xr:uid="{00000000-0005-0000-0000-00001EBA0000}"/>
    <cellStyle name="Normal 4 2 3 3 2 2 3" xfId="14068" xr:uid="{00000000-0005-0000-0000-00001FBA0000}"/>
    <cellStyle name="Normal 4 2 3 3 2 2 3 2" xfId="49286" xr:uid="{00000000-0005-0000-0000-000020BA0000}"/>
    <cellStyle name="Normal 4 2 3 3 2 2 4" xfId="40241" xr:uid="{00000000-0005-0000-0000-000021BA0000}"/>
    <cellStyle name="Normal 4 2 3 3 2 2 5" xfId="26675" xr:uid="{00000000-0005-0000-0000-000022BA0000}"/>
    <cellStyle name="Normal 4 2 3 3 2 3" xfId="6446" xr:uid="{00000000-0005-0000-0000-000023BA0000}"/>
    <cellStyle name="Normal 4 2 3 3 2 3 2" xfId="19076" xr:uid="{00000000-0005-0000-0000-000024BA0000}"/>
    <cellStyle name="Normal 4 2 3 3 2 3 2 2" xfId="54292" xr:uid="{00000000-0005-0000-0000-000025BA0000}"/>
    <cellStyle name="Normal 4 2 3 3 2 3 3" xfId="41695" xr:uid="{00000000-0005-0000-0000-000026BA0000}"/>
    <cellStyle name="Normal 4 2 3 3 2 3 4" xfId="31681" xr:uid="{00000000-0005-0000-0000-000027BA0000}"/>
    <cellStyle name="Normal 4 2 3 3 2 4" xfId="7905" xr:uid="{00000000-0005-0000-0000-000028BA0000}"/>
    <cellStyle name="Normal 4 2 3 3 2 4 2" xfId="20530" xr:uid="{00000000-0005-0000-0000-000029BA0000}"/>
    <cellStyle name="Normal 4 2 3 3 2 4 2 2" xfId="55746" xr:uid="{00000000-0005-0000-0000-00002ABA0000}"/>
    <cellStyle name="Normal 4 2 3 3 2 4 3" xfId="43149" xr:uid="{00000000-0005-0000-0000-00002BBA0000}"/>
    <cellStyle name="Normal 4 2 3 3 2 4 4" xfId="33135" xr:uid="{00000000-0005-0000-0000-00002CBA0000}"/>
    <cellStyle name="Normal 4 2 3 3 2 5" xfId="9686" xr:uid="{00000000-0005-0000-0000-00002DBA0000}"/>
    <cellStyle name="Normal 4 2 3 3 2 5 2" xfId="22306" xr:uid="{00000000-0005-0000-0000-00002EBA0000}"/>
    <cellStyle name="Normal 4 2 3 3 2 5 2 2" xfId="57522" xr:uid="{00000000-0005-0000-0000-00002FBA0000}"/>
    <cellStyle name="Normal 4 2 3 3 2 5 3" xfId="44925" xr:uid="{00000000-0005-0000-0000-000030BA0000}"/>
    <cellStyle name="Normal 4 2 3 3 2 5 4" xfId="34911" xr:uid="{00000000-0005-0000-0000-000031BA0000}"/>
    <cellStyle name="Normal 4 2 3 3 2 6" xfId="11479" xr:uid="{00000000-0005-0000-0000-000032BA0000}"/>
    <cellStyle name="Normal 4 2 3 3 2 6 2" xfId="24082" xr:uid="{00000000-0005-0000-0000-000033BA0000}"/>
    <cellStyle name="Normal 4 2 3 3 2 6 2 2" xfId="59298" xr:uid="{00000000-0005-0000-0000-000034BA0000}"/>
    <cellStyle name="Normal 4 2 3 3 2 6 3" xfId="46701" xr:uid="{00000000-0005-0000-0000-000035BA0000}"/>
    <cellStyle name="Normal 4 2 3 3 2 6 4" xfId="36687" xr:uid="{00000000-0005-0000-0000-000036BA0000}"/>
    <cellStyle name="Normal 4 2 3 3 2 7" xfId="15846" xr:uid="{00000000-0005-0000-0000-000037BA0000}"/>
    <cellStyle name="Normal 4 2 3 3 2 7 2" xfId="51062" xr:uid="{00000000-0005-0000-0000-000038BA0000}"/>
    <cellStyle name="Normal 4 2 3 3 2 7 3" xfId="28451" xr:uid="{00000000-0005-0000-0000-000039BA0000}"/>
    <cellStyle name="Normal 4 2 3 3 2 8" xfId="12937" xr:uid="{00000000-0005-0000-0000-00003ABA0000}"/>
    <cellStyle name="Normal 4 2 3 3 2 8 2" xfId="48155" xr:uid="{00000000-0005-0000-0000-00003BBA0000}"/>
    <cellStyle name="Normal 4 2 3 3 2 9" xfId="38465" xr:uid="{00000000-0005-0000-0000-00003CBA0000}"/>
    <cellStyle name="Normal 4 2 3 3 3" xfId="3505" xr:uid="{00000000-0005-0000-0000-00003DBA0000}"/>
    <cellStyle name="Normal 4 2 3 3 3 10" xfId="27000" xr:uid="{00000000-0005-0000-0000-00003EBA0000}"/>
    <cellStyle name="Normal 4 2 3 3 3 11" xfId="61404" xr:uid="{00000000-0005-0000-0000-00003FBA0000}"/>
    <cellStyle name="Normal 4 2 3 3 3 2" xfId="5301" xr:uid="{00000000-0005-0000-0000-000040BA0000}"/>
    <cellStyle name="Normal 4 2 3 3 3 2 2" xfId="17947" xr:uid="{00000000-0005-0000-0000-000041BA0000}"/>
    <cellStyle name="Normal 4 2 3 3 3 2 2 2" xfId="53163" xr:uid="{00000000-0005-0000-0000-000042BA0000}"/>
    <cellStyle name="Normal 4 2 3 3 3 2 3" xfId="40566" xr:uid="{00000000-0005-0000-0000-000043BA0000}"/>
    <cellStyle name="Normal 4 2 3 3 3 2 4" xfId="30552" xr:uid="{00000000-0005-0000-0000-000044BA0000}"/>
    <cellStyle name="Normal 4 2 3 3 3 3" xfId="6771" xr:uid="{00000000-0005-0000-0000-000045BA0000}"/>
    <cellStyle name="Normal 4 2 3 3 3 3 2" xfId="19401" xr:uid="{00000000-0005-0000-0000-000046BA0000}"/>
    <cellStyle name="Normal 4 2 3 3 3 3 2 2" xfId="54617" xr:uid="{00000000-0005-0000-0000-000047BA0000}"/>
    <cellStyle name="Normal 4 2 3 3 3 3 3" xfId="42020" xr:uid="{00000000-0005-0000-0000-000048BA0000}"/>
    <cellStyle name="Normal 4 2 3 3 3 3 4" xfId="32006" xr:uid="{00000000-0005-0000-0000-000049BA0000}"/>
    <cellStyle name="Normal 4 2 3 3 3 4" xfId="8230" xr:uid="{00000000-0005-0000-0000-00004ABA0000}"/>
    <cellStyle name="Normal 4 2 3 3 3 4 2" xfId="20855" xr:uid="{00000000-0005-0000-0000-00004BBA0000}"/>
    <cellStyle name="Normal 4 2 3 3 3 4 2 2" xfId="56071" xr:uid="{00000000-0005-0000-0000-00004CBA0000}"/>
    <cellStyle name="Normal 4 2 3 3 3 4 3" xfId="43474" xr:uid="{00000000-0005-0000-0000-00004DBA0000}"/>
    <cellStyle name="Normal 4 2 3 3 3 4 4" xfId="33460" xr:uid="{00000000-0005-0000-0000-00004EBA0000}"/>
    <cellStyle name="Normal 4 2 3 3 3 5" xfId="10011" xr:uid="{00000000-0005-0000-0000-00004FBA0000}"/>
    <cellStyle name="Normal 4 2 3 3 3 5 2" xfId="22631" xr:uid="{00000000-0005-0000-0000-000050BA0000}"/>
    <cellStyle name="Normal 4 2 3 3 3 5 2 2" xfId="57847" xr:uid="{00000000-0005-0000-0000-000051BA0000}"/>
    <cellStyle name="Normal 4 2 3 3 3 5 3" xfId="45250" xr:uid="{00000000-0005-0000-0000-000052BA0000}"/>
    <cellStyle name="Normal 4 2 3 3 3 5 4" xfId="35236" xr:uid="{00000000-0005-0000-0000-000053BA0000}"/>
    <cellStyle name="Normal 4 2 3 3 3 6" xfId="11804" xr:uid="{00000000-0005-0000-0000-000054BA0000}"/>
    <cellStyle name="Normal 4 2 3 3 3 6 2" xfId="24407" xr:uid="{00000000-0005-0000-0000-000055BA0000}"/>
    <cellStyle name="Normal 4 2 3 3 3 6 2 2" xfId="59623" xr:uid="{00000000-0005-0000-0000-000056BA0000}"/>
    <cellStyle name="Normal 4 2 3 3 3 6 3" xfId="47026" xr:uid="{00000000-0005-0000-0000-000057BA0000}"/>
    <cellStyle name="Normal 4 2 3 3 3 6 4" xfId="37012" xr:uid="{00000000-0005-0000-0000-000058BA0000}"/>
    <cellStyle name="Normal 4 2 3 3 3 7" xfId="16171" xr:uid="{00000000-0005-0000-0000-000059BA0000}"/>
    <cellStyle name="Normal 4 2 3 3 3 7 2" xfId="51387" xr:uid="{00000000-0005-0000-0000-00005ABA0000}"/>
    <cellStyle name="Normal 4 2 3 3 3 7 3" xfId="28776" xr:uid="{00000000-0005-0000-0000-00005BBA0000}"/>
    <cellStyle name="Normal 4 2 3 3 3 8" xfId="14393" xr:uid="{00000000-0005-0000-0000-00005CBA0000}"/>
    <cellStyle name="Normal 4 2 3 3 3 8 2" xfId="49611" xr:uid="{00000000-0005-0000-0000-00005DBA0000}"/>
    <cellStyle name="Normal 4 2 3 3 3 9" xfId="38790" xr:uid="{00000000-0005-0000-0000-00005EBA0000}"/>
    <cellStyle name="Normal 4 2 3 3 4" xfId="2667" xr:uid="{00000000-0005-0000-0000-00005FBA0000}"/>
    <cellStyle name="Normal 4 2 3 3 4 10" xfId="26191" xr:uid="{00000000-0005-0000-0000-000060BA0000}"/>
    <cellStyle name="Normal 4 2 3 3 4 11" xfId="60595" xr:uid="{00000000-0005-0000-0000-000061BA0000}"/>
    <cellStyle name="Normal 4 2 3 3 4 2" xfId="4492" xr:uid="{00000000-0005-0000-0000-000062BA0000}"/>
    <cellStyle name="Normal 4 2 3 3 4 2 2" xfId="17138" xr:uid="{00000000-0005-0000-0000-000063BA0000}"/>
    <cellStyle name="Normal 4 2 3 3 4 2 2 2" xfId="52354" xr:uid="{00000000-0005-0000-0000-000064BA0000}"/>
    <cellStyle name="Normal 4 2 3 3 4 2 3" xfId="39757" xr:uid="{00000000-0005-0000-0000-000065BA0000}"/>
    <cellStyle name="Normal 4 2 3 3 4 2 4" xfId="29743" xr:uid="{00000000-0005-0000-0000-000066BA0000}"/>
    <cellStyle name="Normal 4 2 3 3 4 3" xfId="5962" xr:uid="{00000000-0005-0000-0000-000067BA0000}"/>
    <cellStyle name="Normal 4 2 3 3 4 3 2" xfId="18592" xr:uid="{00000000-0005-0000-0000-000068BA0000}"/>
    <cellStyle name="Normal 4 2 3 3 4 3 2 2" xfId="53808" xr:uid="{00000000-0005-0000-0000-000069BA0000}"/>
    <cellStyle name="Normal 4 2 3 3 4 3 3" xfId="41211" xr:uid="{00000000-0005-0000-0000-00006ABA0000}"/>
    <cellStyle name="Normal 4 2 3 3 4 3 4" xfId="31197" xr:uid="{00000000-0005-0000-0000-00006BBA0000}"/>
    <cellStyle name="Normal 4 2 3 3 4 4" xfId="7421" xr:uid="{00000000-0005-0000-0000-00006CBA0000}"/>
    <cellStyle name="Normal 4 2 3 3 4 4 2" xfId="20046" xr:uid="{00000000-0005-0000-0000-00006DBA0000}"/>
    <cellStyle name="Normal 4 2 3 3 4 4 2 2" xfId="55262" xr:uid="{00000000-0005-0000-0000-00006EBA0000}"/>
    <cellStyle name="Normal 4 2 3 3 4 4 3" xfId="42665" xr:uid="{00000000-0005-0000-0000-00006FBA0000}"/>
    <cellStyle name="Normal 4 2 3 3 4 4 4" xfId="32651" xr:uid="{00000000-0005-0000-0000-000070BA0000}"/>
    <cellStyle name="Normal 4 2 3 3 4 5" xfId="9202" xr:uid="{00000000-0005-0000-0000-000071BA0000}"/>
    <cellStyle name="Normal 4 2 3 3 4 5 2" xfId="21822" xr:uid="{00000000-0005-0000-0000-000072BA0000}"/>
    <cellStyle name="Normal 4 2 3 3 4 5 2 2" xfId="57038" xr:uid="{00000000-0005-0000-0000-000073BA0000}"/>
    <cellStyle name="Normal 4 2 3 3 4 5 3" xfId="44441" xr:uid="{00000000-0005-0000-0000-000074BA0000}"/>
    <cellStyle name="Normal 4 2 3 3 4 5 4" xfId="34427" xr:uid="{00000000-0005-0000-0000-000075BA0000}"/>
    <cellStyle name="Normal 4 2 3 3 4 6" xfId="10995" xr:uid="{00000000-0005-0000-0000-000076BA0000}"/>
    <cellStyle name="Normal 4 2 3 3 4 6 2" xfId="23598" xr:uid="{00000000-0005-0000-0000-000077BA0000}"/>
    <cellStyle name="Normal 4 2 3 3 4 6 2 2" xfId="58814" xr:uid="{00000000-0005-0000-0000-000078BA0000}"/>
    <cellStyle name="Normal 4 2 3 3 4 6 3" xfId="46217" xr:uid="{00000000-0005-0000-0000-000079BA0000}"/>
    <cellStyle name="Normal 4 2 3 3 4 6 4" xfId="36203" xr:uid="{00000000-0005-0000-0000-00007ABA0000}"/>
    <cellStyle name="Normal 4 2 3 3 4 7" xfId="15362" xr:uid="{00000000-0005-0000-0000-00007BBA0000}"/>
    <cellStyle name="Normal 4 2 3 3 4 7 2" xfId="50578" xr:uid="{00000000-0005-0000-0000-00007CBA0000}"/>
    <cellStyle name="Normal 4 2 3 3 4 7 3" xfId="27967" xr:uid="{00000000-0005-0000-0000-00007DBA0000}"/>
    <cellStyle name="Normal 4 2 3 3 4 8" xfId="13584" xr:uid="{00000000-0005-0000-0000-00007EBA0000}"/>
    <cellStyle name="Normal 4 2 3 3 4 8 2" xfId="48802" xr:uid="{00000000-0005-0000-0000-00007FBA0000}"/>
    <cellStyle name="Normal 4 2 3 3 4 9" xfId="37981" xr:uid="{00000000-0005-0000-0000-000080BA0000}"/>
    <cellStyle name="Normal 4 2 3 3 5" xfId="3830" xr:uid="{00000000-0005-0000-0000-000081BA0000}"/>
    <cellStyle name="Normal 4 2 3 3 5 2" xfId="8553" xr:uid="{00000000-0005-0000-0000-000082BA0000}"/>
    <cellStyle name="Normal 4 2 3 3 5 2 2" xfId="21178" xr:uid="{00000000-0005-0000-0000-000083BA0000}"/>
    <cellStyle name="Normal 4 2 3 3 5 2 2 2" xfId="56394" xr:uid="{00000000-0005-0000-0000-000084BA0000}"/>
    <cellStyle name="Normal 4 2 3 3 5 2 3" xfId="43797" xr:uid="{00000000-0005-0000-0000-000085BA0000}"/>
    <cellStyle name="Normal 4 2 3 3 5 2 4" xfId="33783" xr:uid="{00000000-0005-0000-0000-000086BA0000}"/>
    <cellStyle name="Normal 4 2 3 3 5 3" xfId="10334" xr:uid="{00000000-0005-0000-0000-000087BA0000}"/>
    <cellStyle name="Normal 4 2 3 3 5 3 2" xfId="22954" xr:uid="{00000000-0005-0000-0000-000088BA0000}"/>
    <cellStyle name="Normal 4 2 3 3 5 3 2 2" xfId="58170" xr:uid="{00000000-0005-0000-0000-000089BA0000}"/>
    <cellStyle name="Normal 4 2 3 3 5 3 3" xfId="45573" xr:uid="{00000000-0005-0000-0000-00008ABA0000}"/>
    <cellStyle name="Normal 4 2 3 3 5 3 4" xfId="35559" xr:uid="{00000000-0005-0000-0000-00008BBA0000}"/>
    <cellStyle name="Normal 4 2 3 3 5 4" xfId="12129" xr:uid="{00000000-0005-0000-0000-00008CBA0000}"/>
    <cellStyle name="Normal 4 2 3 3 5 4 2" xfId="24730" xr:uid="{00000000-0005-0000-0000-00008DBA0000}"/>
    <cellStyle name="Normal 4 2 3 3 5 4 2 2" xfId="59946" xr:uid="{00000000-0005-0000-0000-00008EBA0000}"/>
    <cellStyle name="Normal 4 2 3 3 5 4 3" xfId="47349" xr:uid="{00000000-0005-0000-0000-00008FBA0000}"/>
    <cellStyle name="Normal 4 2 3 3 5 4 4" xfId="37335" xr:uid="{00000000-0005-0000-0000-000090BA0000}"/>
    <cellStyle name="Normal 4 2 3 3 5 5" xfId="16494" xr:uid="{00000000-0005-0000-0000-000091BA0000}"/>
    <cellStyle name="Normal 4 2 3 3 5 5 2" xfId="51710" xr:uid="{00000000-0005-0000-0000-000092BA0000}"/>
    <cellStyle name="Normal 4 2 3 3 5 5 3" xfId="29099" xr:uid="{00000000-0005-0000-0000-000093BA0000}"/>
    <cellStyle name="Normal 4 2 3 3 5 6" xfId="14716" xr:uid="{00000000-0005-0000-0000-000094BA0000}"/>
    <cellStyle name="Normal 4 2 3 3 5 6 2" xfId="49934" xr:uid="{00000000-0005-0000-0000-000095BA0000}"/>
    <cellStyle name="Normal 4 2 3 3 5 7" xfId="39113" xr:uid="{00000000-0005-0000-0000-000096BA0000}"/>
    <cellStyle name="Normal 4 2 3 3 5 8" xfId="27323" xr:uid="{00000000-0005-0000-0000-000097BA0000}"/>
    <cellStyle name="Normal 4 2 3 3 6" xfId="4170" xr:uid="{00000000-0005-0000-0000-000098BA0000}"/>
    <cellStyle name="Normal 4 2 3 3 6 2" xfId="16816" xr:uid="{00000000-0005-0000-0000-000099BA0000}"/>
    <cellStyle name="Normal 4 2 3 3 6 2 2" xfId="52032" xr:uid="{00000000-0005-0000-0000-00009ABA0000}"/>
    <cellStyle name="Normal 4 2 3 3 6 2 3" xfId="29421" xr:uid="{00000000-0005-0000-0000-00009BBA0000}"/>
    <cellStyle name="Normal 4 2 3 3 6 3" xfId="13262" xr:uid="{00000000-0005-0000-0000-00009CBA0000}"/>
    <cellStyle name="Normal 4 2 3 3 6 3 2" xfId="48480" xr:uid="{00000000-0005-0000-0000-00009DBA0000}"/>
    <cellStyle name="Normal 4 2 3 3 6 4" xfId="39435" xr:uid="{00000000-0005-0000-0000-00009EBA0000}"/>
    <cellStyle name="Normal 4 2 3 3 6 5" xfId="25869" xr:uid="{00000000-0005-0000-0000-00009FBA0000}"/>
    <cellStyle name="Normal 4 2 3 3 7" xfId="5640" xr:uid="{00000000-0005-0000-0000-0000A0BA0000}"/>
    <cellStyle name="Normal 4 2 3 3 7 2" xfId="18270" xr:uid="{00000000-0005-0000-0000-0000A1BA0000}"/>
    <cellStyle name="Normal 4 2 3 3 7 2 2" xfId="53486" xr:uid="{00000000-0005-0000-0000-0000A2BA0000}"/>
    <cellStyle name="Normal 4 2 3 3 7 3" xfId="40889" xr:uid="{00000000-0005-0000-0000-0000A3BA0000}"/>
    <cellStyle name="Normal 4 2 3 3 7 4" xfId="30875" xr:uid="{00000000-0005-0000-0000-0000A4BA0000}"/>
    <cellStyle name="Normal 4 2 3 3 8" xfId="7099" xr:uid="{00000000-0005-0000-0000-0000A5BA0000}"/>
    <cellStyle name="Normal 4 2 3 3 8 2" xfId="19724" xr:uid="{00000000-0005-0000-0000-0000A6BA0000}"/>
    <cellStyle name="Normal 4 2 3 3 8 2 2" xfId="54940" xr:uid="{00000000-0005-0000-0000-0000A7BA0000}"/>
    <cellStyle name="Normal 4 2 3 3 8 3" xfId="42343" xr:uid="{00000000-0005-0000-0000-0000A8BA0000}"/>
    <cellStyle name="Normal 4 2 3 3 8 4" xfId="32329" xr:uid="{00000000-0005-0000-0000-0000A9BA0000}"/>
    <cellStyle name="Normal 4 2 3 3 9" xfId="8880" xr:uid="{00000000-0005-0000-0000-0000AABA0000}"/>
    <cellStyle name="Normal 4 2 3 3 9 2" xfId="21500" xr:uid="{00000000-0005-0000-0000-0000ABBA0000}"/>
    <cellStyle name="Normal 4 2 3 3 9 2 2" xfId="56716" xr:uid="{00000000-0005-0000-0000-0000ACBA0000}"/>
    <cellStyle name="Normal 4 2 3 3 9 3" xfId="44119" xr:uid="{00000000-0005-0000-0000-0000ADBA0000}"/>
    <cellStyle name="Normal 4 2 3 3 9 4" xfId="34105" xr:uid="{00000000-0005-0000-0000-0000AEBA0000}"/>
    <cellStyle name="Normal 4 2 3 4" xfId="3011" xr:uid="{00000000-0005-0000-0000-0000AFBA0000}"/>
    <cellStyle name="Normal 4 2 3 4 10" xfId="25385" xr:uid="{00000000-0005-0000-0000-0000B0BA0000}"/>
    <cellStyle name="Normal 4 2 3 4 11" xfId="60920" xr:uid="{00000000-0005-0000-0000-0000B1BA0000}"/>
    <cellStyle name="Normal 4 2 3 4 2" xfId="4817" xr:uid="{00000000-0005-0000-0000-0000B2BA0000}"/>
    <cellStyle name="Normal 4 2 3 4 2 2" xfId="17463" xr:uid="{00000000-0005-0000-0000-0000B3BA0000}"/>
    <cellStyle name="Normal 4 2 3 4 2 2 2" xfId="52679" xr:uid="{00000000-0005-0000-0000-0000B4BA0000}"/>
    <cellStyle name="Normal 4 2 3 4 2 2 3" xfId="30068" xr:uid="{00000000-0005-0000-0000-0000B5BA0000}"/>
    <cellStyle name="Normal 4 2 3 4 2 3" xfId="13909" xr:uid="{00000000-0005-0000-0000-0000B6BA0000}"/>
    <cellStyle name="Normal 4 2 3 4 2 3 2" xfId="49127" xr:uid="{00000000-0005-0000-0000-0000B7BA0000}"/>
    <cellStyle name="Normal 4 2 3 4 2 4" xfId="40082" xr:uid="{00000000-0005-0000-0000-0000B8BA0000}"/>
    <cellStyle name="Normal 4 2 3 4 2 5" xfId="26516" xr:uid="{00000000-0005-0000-0000-0000B9BA0000}"/>
    <cellStyle name="Normal 4 2 3 4 3" xfId="6287" xr:uid="{00000000-0005-0000-0000-0000BABA0000}"/>
    <cellStyle name="Normal 4 2 3 4 3 2" xfId="18917" xr:uid="{00000000-0005-0000-0000-0000BBBA0000}"/>
    <cellStyle name="Normal 4 2 3 4 3 2 2" xfId="54133" xr:uid="{00000000-0005-0000-0000-0000BCBA0000}"/>
    <cellStyle name="Normal 4 2 3 4 3 3" xfId="41536" xr:uid="{00000000-0005-0000-0000-0000BDBA0000}"/>
    <cellStyle name="Normal 4 2 3 4 3 4" xfId="31522" xr:uid="{00000000-0005-0000-0000-0000BEBA0000}"/>
    <cellStyle name="Normal 4 2 3 4 4" xfId="7746" xr:uid="{00000000-0005-0000-0000-0000BFBA0000}"/>
    <cellStyle name="Normal 4 2 3 4 4 2" xfId="20371" xr:uid="{00000000-0005-0000-0000-0000C0BA0000}"/>
    <cellStyle name="Normal 4 2 3 4 4 2 2" xfId="55587" xr:uid="{00000000-0005-0000-0000-0000C1BA0000}"/>
    <cellStyle name="Normal 4 2 3 4 4 3" xfId="42990" xr:uid="{00000000-0005-0000-0000-0000C2BA0000}"/>
    <cellStyle name="Normal 4 2 3 4 4 4" xfId="32976" xr:uid="{00000000-0005-0000-0000-0000C3BA0000}"/>
    <cellStyle name="Normal 4 2 3 4 5" xfId="9527" xr:uid="{00000000-0005-0000-0000-0000C4BA0000}"/>
    <cellStyle name="Normal 4 2 3 4 5 2" xfId="22147" xr:uid="{00000000-0005-0000-0000-0000C5BA0000}"/>
    <cellStyle name="Normal 4 2 3 4 5 2 2" xfId="57363" xr:uid="{00000000-0005-0000-0000-0000C6BA0000}"/>
    <cellStyle name="Normal 4 2 3 4 5 3" xfId="44766" xr:uid="{00000000-0005-0000-0000-0000C7BA0000}"/>
    <cellStyle name="Normal 4 2 3 4 5 4" xfId="34752" xr:uid="{00000000-0005-0000-0000-0000C8BA0000}"/>
    <cellStyle name="Normal 4 2 3 4 6" xfId="11320" xr:uid="{00000000-0005-0000-0000-0000C9BA0000}"/>
    <cellStyle name="Normal 4 2 3 4 6 2" xfId="23923" xr:uid="{00000000-0005-0000-0000-0000CABA0000}"/>
    <cellStyle name="Normal 4 2 3 4 6 2 2" xfId="59139" xr:uid="{00000000-0005-0000-0000-0000CBBA0000}"/>
    <cellStyle name="Normal 4 2 3 4 6 3" xfId="46542" xr:uid="{00000000-0005-0000-0000-0000CCBA0000}"/>
    <cellStyle name="Normal 4 2 3 4 6 4" xfId="36528" xr:uid="{00000000-0005-0000-0000-0000CDBA0000}"/>
    <cellStyle name="Normal 4 2 3 4 7" xfId="15687" xr:uid="{00000000-0005-0000-0000-0000CEBA0000}"/>
    <cellStyle name="Normal 4 2 3 4 7 2" xfId="50903" xr:uid="{00000000-0005-0000-0000-0000CFBA0000}"/>
    <cellStyle name="Normal 4 2 3 4 7 3" xfId="28292" xr:uid="{00000000-0005-0000-0000-0000D0BA0000}"/>
    <cellStyle name="Normal 4 2 3 4 8" xfId="12778" xr:uid="{00000000-0005-0000-0000-0000D1BA0000}"/>
    <cellStyle name="Normal 4 2 3 4 8 2" xfId="47996" xr:uid="{00000000-0005-0000-0000-0000D2BA0000}"/>
    <cellStyle name="Normal 4 2 3 4 9" xfId="38306" xr:uid="{00000000-0005-0000-0000-0000D3BA0000}"/>
    <cellStyle name="Normal 4 2 3 5" xfId="2844" xr:uid="{00000000-0005-0000-0000-0000D4BA0000}"/>
    <cellStyle name="Normal 4 2 3 5 10" xfId="25230" xr:uid="{00000000-0005-0000-0000-0000D5BA0000}"/>
    <cellStyle name="Normal 4 2 3 5 11" xfId="60765" xr:uid="{00000000-0005-0000-0000-0000D6BA0000}"/>
    <cellStyle name="Normal 4 2 3 5 2" xfId="4662" xr:uid="{00000000-0005-0000-0000-0000D7BA0000}"/>
    <cellStyle name="Normal 4 2 3 5 2 2" xfId="17308" xr:uid="{00000000-0005-0000-0000-0000D8BA0000}"/>
    <cellStyle name="Normal 4 2 3 5 2 2 2" xfId="52524" xr:uid="{00000000-0005-0000-0000-0000D9BA0000}"/>
    <cellStyle name="Normal 4 2 3 5 2 2 3" xfId="29913" xr:uid="{00000000-0005-0000-0000-0000DABA0000}"/>
    <cellStyle name="Normal 4 2 3 5 2 3" xfId="13754" xr:uid="{00000000-0005-0000-0000-0000DBBA0000}"/>
    <cellStyle name="Normal 4 2 3 5 2 3 2" xfId="48972" xr:uid="{00000000-0005-0000-0000-0000DCBA0000}"/>
    <cellStyle name="Normal 4 2 3 5 2 4" xfId="39927" xr:uid="{00000000-0005-0000-0000-0000DDBA0000}"/>
    <cellStyle name="Normal 4 2 3 5 2 5" xfId="26361" xr:uid="{00000000-0005-0000-0000-0000DEBA0000}"/>
    <cellStyle name="Normal 4 2 3 5 3" xfId="6132" xr:uid="{00000000-0005-0000-0000-0000DFBA0000}"/>
    <cellStyle name="Normal 4 2 3 5 3 2" xfId="18762" xr:uid="{00000000-0005-0000-0000-0000E0BA0000}"/>
    <cellStyle name="Normal 4 2 3 5 3 2 2" xfId="53978" xr:uid="{00000000-0005-0000-0000-0000E1BA0000}"/>
    <cellStyle name="Normal 4 2 3 5 3 3" xfId="41381" xr:uid="{00000000-0005-0000-0000-0000E2BA0000}"/>
    <cellStyle name="Normal 4 2 3 5 3 4" xfId="31367" xr:uid="{00000000-0005-0000-0000-0000E3BA0000}"/>
    <cellStyle name="Normal 4 2 3 5 4" xfId="7591" xr:uid="{00000000-0005-0000-0000-0000E4BA0000}"/>
    <cellStyle name="Normal 4 2 3 5 4 2" xfId="20216" xr:uid="{00000000-0005-0000-0000-0000E5BA0000}"/>
    <cellStyle name="Normal 4 2 3 5 4 2 2" xfId="55432" xr:uid="{00000000-0005-0000-0000-0000E6BA0000}"/>
    <cellStyle name="Normal 4 2 3 5 4 3" xfId="42835" xr:uid="{00000000-0005-0000-0000-0000E7BA0000}"/>
    <cellStyle name="Normal 4 2 3 5 4 4" xfId="32821" xr:uid="{00000000-0005-0000-0000-0000E8BA0000}"/>
    <cellStyle name="Normal 4 2 3 5 5" xfId="9372" xr:uid="{00000000-0005-0000-0000-0000E9BA0000}"/>
    <cellStyle name="Normal 4 2 3 5 5 2" xfId="21992" xr:uid="{00000000-0005-0000-0000-0000EABA0000}"/>
    <cellStyle name="Normal 4 2 3 5 5 2 2" xfId="57208" xr:uid="{00000000-0005-0000-0000-0000EBBA0000}"/>
    <cellStyle name="Normal 4 2 3 5 5 3" xfId="44611" xr:uid="{00000000-0005-0000-0000-0000ECBA0000}"/>
    <cellStyle name="Normal 4 2 3 5 5 4" xfId="34597" xr:uid="{00000000-0005-0000-0000-0000EDBA0000}"/>
    <cellStyle name="Normal 4 2 3 5 6" xfId="11165" xr:uid="{00000000-0005-0000-0000-0000EEBA0000}"/>
    <cellStyle name="Normal 4 2 3 5 6 2" xfId="23768" xr:uid="{00000000-0005-0000-0000-0000EFBA0000}"/>
    <cellStyle name="Normal 4 2 3 5 6 2 2" xfId="58984" xr:uid="{00000000-0005-0000-0000-0000F0BA0000}"/>
    <cellStyle name="Normal 4 2 3 5 6 3" xfId="46387" xr:uid="{00000000-0005-0000-0000-0000F1BA0000}"/>
    <cellStyle name="Normal 4 2 3 5 6 4" xfId="36373" xr:uid="{00000000-0005-0000-0000-0000F2BA0000}"/>
    <cellStyle name="Normal 4 2 3 5 7" xfId="15532" xr:uid="{00000000-0005-0000-0000-0000F3BA0000}"/>
    <cellStyle name="Normal 4 2 3 5 7 2" xfId="50748" xr:uid="{00000000-0005-0000-0000-0000F4BA0000}"/>
    <cellStyle name="Normal 4 2 3 5 7 3" xfId="28137" xr:uid="{00000000-0005-0000-0000-0000F5BA0000}"/>
    <cellStyle name="Normal 4 2 3 5 8" xfId="12623" xr:uid="{00000000-0005-0000-0000-0000F6BA0000}"/>
    <cellStyle name="Normal 4 2 3 5 8 2" xfId="47841" xr:uid="{00000000-0005-0000-0000-0000F7BA0000}"/>
    <cellStyle name="Normal 4 2 3 5 9" xfId="38151" xr:uid="{00000000-0005-0000-0000-0000F8BA0000}"/>
    <cellStyle name="Normal 4 2 3 6" xfId="3353" xr:uid="{00000000-0005-0000-0000-0000F9BA0000}"/>
    <cellStyle name="Normal 4 2 3 6 10" xfId="26848" xr:uid="{00000000-0005-0000-0000-0000FABA0000}"/>
    <cellStyle name="Normal 4 2 3 6 11" xfId="61252" xr:uid="{00000000-0005-0000-0000-0000FBBA0000}"/>
    <cellStyle name="Normal 4 2 3 6 2" xfId="5149" xr:uid="{00000000-0005-0000-0000-0000FCBA0000}"/>
    <cellStyle name="Normal 4 2 3 6 2 2" xfId="17795" xr:uid="{00000000-0005-0000-0000-0000FDBA0000}"/>
    <cellStyle name="Normal 4 2 3 6 2 2 2" xfId="53011" xr:uid="{00000000-0005-0000-0000-0000FEBA0000}"/>
    <cellStyle name="Normal 4 2 3 6 2 3" xfId="40414" xr:uid="{00000000-0005-0000-0000-0000FFBA0000}"/>
    <cellStyle name="Normal 4 2 3 6 2 4" xfId="30400" xr:uid="{00000000-0005-0000-0000-000000BB0000}"/>
    <cellStyle name="Normal 4 2 3 6 3" xfId="6619" xr:uid="{00000000-0005-0000-0000-000001BB0000}"/>
    <cellStyle name="Normal 4 2 3 6 3 2" xfId="19249" xr:uid="{00000000-0005-0000-0000-000002BB0000}"/>
    <cellStyle name="Normal 4 2 3 6 3 2 2" xfId="54465" xr:uid="{00000000-0005-0000-0000-000003BB0000}"/>
    <cellStyle name="Normal 4 2 3 6 3 3" xfId="41868" xr:uid="{00000000-0005-0000-0000-000004BB0000}"/>
    <cellStyle name="Normal 4 2 3 6 3 4" xfId="31854" xr:uid="{00000000-0005-0000-0000-000005BB0000}"/>
    <cellStyle name="Normal 4 2 3 6 4" xfId="8078" xr:uid="{00000000-0005-0000-0000-000006BB0000}"/>
    <cellStyle name="Normal 4 2 3 6 4 2" xfId="20703" xr:uid="{00000000-0005-0000-0000-000007BB0000}"/>
    <cellStyle name="Normal 4 2 3 6 4 2 2" xfId="55919" xr:uid="{00000000-0005-0000-0000-000008BB0000}"/>
    <cellStyle name="Normal 4 2 3 6 4 3" xfId="43322" xr:uid="{00000000-0005-0000-0000-000009BB0000}"/>
    <cellStyle name="Normal 4 2 3 6 4 4" xfId="33308" xr:uid="{00000000-0005-0000-0000-00000ABB0000}"/>
    <cellStyle name="Normal 4 2 3 6 5" xfId="9859" xr:uid="{00000000-0005-0000-0000-00000BBB0000}"/>
    <cellStyle name="Normal 4 2 3 6 5 2" xfId="22479" xr:uid="{00000000-0005-0000-0000-00000CBB0000}"/>
    <cellStyle name="Normal 4 2 3 6 5 2 2" xfId="57695" xr:uid="{00000000-0005-0000-0000-00000DBB0000}"/>
    <cellStyle name="Normal 4 2 3 6 5 3" xfId="45098" xr:uid="{00000000-0005-0000-0000-00000EBB0000}"/>
    <cellStyle name="Normal 4 2 3 6 5 4" xfId="35084" xr:uid="{00000000-0005-0000-0000-00000FBB0000}"/>
    <cellStyle name="Normal 4 2 3 6 6" xfId="11652" xr:uid="{00000000-0005-0000-0000-000010BB0000}"/>
    <cellStyle name="Normal 4 2 3 6 6 2" xfId="24255" xr:uid="{00000000-0005-0000-0000-000011BB0000}"/>
    <cellStyle name="Normal 4 2 3 6 6 2 2" xfId="59471" xr:uid="{00000000-0005-0000-0000-000012BB0000}"/>
    <cellStyle name="Normal 4 2 3 6 6 3" xfId="46874" xr:uid="{00000000-0005-0000-0000-000013BB0000}"/>
    <cellStyle name="Normal 4 2 3 6 6 4" xfId="36860" xr:uid="{00000000-0005-0000-0000-000014BB0000}"/>
    <cellStyle name="Normal 4 2 3 6 7" xfId="16019" xr:uid="{00000000-0005-0000-0000-000015BB0000}"/>
    <cellStyle name="Normal 4 2 3 6 7 2" xfId="51235" xr:uid="{00000000-0005-0000-0000-000016BB0000}"/>
    <cellStyle name="Normal 4 2 3 6 7 3" xfId="28624" xr:uid="{00000000-0005-0000-0000-000017BB0000}"/>
    <cellStyle name="Normal 4 2 3 6 8" xfId="14241" xr:uid="{00000000-0005-0000-0000-000018BB0000}"/>
    <cellStyle name="Normal 4 2 3 6 8 2" xfId="49459" xr:uid="{00000000-0005-0000-0000-000019BB0000}"/>
    <cellStyle name="Normal 4 2 3 6 9" xfId="38638" xr:uid="{00000000-0005-0000-0000-00001ABB0000}"/>
    <cellStyle name="Normal 4 2 3 7" xfId="2514" xr:uid="{00000000-0005-0000-0000-00001BBB0000}"/>
    <cellStyle name="Normal 4 2 3 7 10" xfId="26039" xr:uid="{00000000-0005-0000-0000-00001CBB0000}"/>
    <cellStyle name="Normal 4 2 3 7 11" xfId="60443" xr:uid="{00000000-0005-0000-0000-00001DBB0000}"/>
    <cellStyle name="Normal 4 2 3 7 2" xfId="4340" xr:uid="{00000000-0005-0000-0000-00001EBB0000}"/>
    <cellStyle name="Normal 4 2 3 7 2 2" xfId="16986" xr:uid="{00000000-0005-0000-0000-00001FBB0000}"/>
    <cellStyle name="Normal 4 2 3 7 2 2 2" xfId="52202" xr:uid="{00000000-0005-0000-0000-000020BB0000}"/>
    <cellStyle name="Normal 4 2 3 7 2 3" xfId="39605" xr:uid="{00000000-0005-0000-0000-000021BB0000}"/>
    <cellStyle name="Normal 4 2 3 7 2 4" xfId="29591" xr:uid="{00000000-0005-0000-0000-000022BB0000}"/>
    <cellStyle name="Normal 4 2 3 7 3" xfId="5810" xr:uid="{00000000-0005-0000-0000-000023BB0000}"/>
    <cellStyle name="Normal 4 2 3 7 3 2" xfId="18440" xr:uid="{00000000-0005-0000-0000-000024BB0000}"/>
    <cellStyle name="Normal 4 2 3 7 3 2 2" xfId="53656" xr:uid="{00000000-0005-0000-0000-000025BB0000}"/>
    <cellStyle name="Normal 4 2 3 7 3 3" xfId="41059" xr:uid="{00000000-0005-0000-0000-000026BB0000}"/>
    <cellStyle name="Normal 4 2 3 7 3 4" xfId="31045" xr:uid="{00000000-0005-0000-0000-000027BB0000}"/>
    <cellStyle name="Normal 4 2 3 7 4" xfId="7269" xr:uid="{00000000-0005-0000-0000-000028BB0000}"/>
    <cellStyle name="Normal 4 2 3 7 4 2" xfId="19894" xr:uid="{00000000-0005-0000-0000-000029BB0000}"/>
    <cellStyle name="Normal 4 2 3 7 4 2 2" xfId="55110" xr:uid="{00000000-0005-0000-0000-00002ABB0000}"/>
    <cellStyle name="Normal 4 2 3 7 4 3" xfId="42513" xr:uid="{00000000-0005-0000-0000-00002BBB0000}"/>
    <cellStyle name="Normal 4 2 3 7 4 4" xfId="32499" xr:uid="{00000000-0005-0000-0000-00002CBB0000}"/>
    <cellStyle name="Normal 4 2 3 7 5" xfId="9050" xr:uid="{00000000-0005-0000-0000-00002DBB0000}"/>
    <cellStyle name="Normal 4 2 3 7 5 2" xfId="21670" xr:uid="{00000000-0005-0000-0000-00002EBB0000}"/>
    <cellStyle name="Normal 4 2 3 7 5 2 2" xfId="56886" xr:uid="{00000000-0005-0000-0000-00002FBB0000}"/>
    <cellStyle name="Normal 4 2 3 7 5 3" xfId="44289" xr:uid="{00000000-0005-0000-0000-000030BB0000}"/>
    <cellStyle name="Normal 4 2 3 7 5 4" xfId="34275" xr:uid="{00000000-0005-0000-0000-000031BB0000}"/>
    <cellStyle name="Normal 4 2 3 7 6" xfId="10843" xr:uid="{00000000-0005-0000-0000-000032BB0000}"/>
    <cellStyle name="Normal 4 2 3 7 6 2" xfId="23446" xr:uid="{00000000-0005-0000-0000-000033BB0000}"/>
    <cellStyle name="Normal 4 2 3 7 6 2 2" xfId="58662" xr:uid="{00000000-0005-0000-0000-000034BB0000}"/>
    <cellStyle name="Normal 4 2 3 7 6 3" xfId="46065" xr:uid="{00000000-0005-0000-0000-000035BB0000}"/>
    <cellStyle name="Normal 4 2 3 7 6 4" xfId="36051" xr:uid="{00000000-0005-0000-0000-000036BB0000}"/>
    <cellStyle name="Normal 4 2 3 7 7" xfId="15210" xr:uid="{00000000-0005-0000-0000-000037BB0000}"/>
    <cellStyle name="Normal 4 2 3 7 7 2" xfId="50426" xr:uid="{00000000-0005-0000-0000-000038BB0000}"/>
    <cellStyle name="Normal 4 2 3 7 7 3" xfId="27815" xr:uid="{00000000-0005-0000-0000-000039BB0000}"/>
    <cellStyle name="Normal 4 2 3 7 8" xfId="13432" xr:uid="{00000000-0005-0000-0000-00003ABB0000}"/>
    <cellStyle name="Normal 4 2 3 7 8 2" xfId="48650" xr:uid="{00000000-0005-0000-0000-00003BBB0000}"/>
    <cellStyle name="Normal 4 2 3 7 9" xfId="37829" xr:uid="{00000000-0005-0000-0000-00003CBB0000}"/>
    <cellStyle name="Normal 4 2 3 8" xfId="3677" xr:uid="{00000000-0005-0000-0000-00003DBB0000}"/>
    <cellStyle name="Normal 4 2 3 8 2" xfId="8401" xr:uid="{00000000-0005-0000-0000-00003EBB0000}"/>
    <cellStyle name="Normal 4 2 3 8 2 2" xfId="21026" xr:uid="{00000000-0005-0000-0000-00003FBB0000}"/>
    <cellStyle name="Normal 4 2 3 8 2 2 2" xfId="56242" xr:uid="{00000000-0005-0000-0000-000040BB0000}"/>
    <cellStyle name="Normal 4 2 3 8 2 3" xfId="43645" xr:uid="{00000000-0005-0000-0000-000041BB0000}"/>
    <cellStyle name="Normal 4 2 3 8 2 4" xfId="33631" xr:uid="{00000000-0005-0000-0000-000042BB0000}"/>
    <cellStyle name="Normal 4 2 3 8 3" xfId="10182" xr:uid="{00000000-0005-0000-0000-000043BB0000}"/>
    <cellStyle name="Normal 4 2 3 8 3 2" xfId="22802" xr:uid="{00000000-0005-0000-0000-000044BB0000}"/>
    <cellStyle name="Normal 4 2 3 8 3 2 2" xfId="58018" xr:uid="{00000000-0005-0000-0000-000045BB0000}"/>
    <cellStyle name="Normal 4 2 3 8 3 3" xfId="45421" xr:uid="{00000000-0005-0000-0000-000046BB0000}"/>
    <cellStyle name="Normal 4 2 3 8 3 4" xfId="35407" xr:uid="{00000000-0005-0000-0000-000047BB0000}"/>
    <cellStyle name="Normal 4 2 3 8 4" xfId="11977" xr:uid="{00000000-0005-0000-0000-000048BB0000}"/>
    <cellStyle name="Normal 4 2 3 8 4 2" xfId="24578" xr:uid="{00000000-0005-0000-0000-000049BB0000}"/>
    <cellStyle name="Normal 4 2 3 8 4 2 2" xfId="59794" xr:uid="{00000000-0005-0000-0000-00004ABB0000}"/>
    <cellStyle name="Normal 4 2 3 8 4 3" xfId="47197" xr:uid="{00000000-0005-0000-0000-00004BBB0000}"/>
    <cellStyle name="Normal 4 2 3 8 4 4" xfId="37183" xr:uid="{00000000-0005-0000-0000-00004CBB0000}"/>
    <cellStyle name="Normal 4 2 3 8 5" xfId="16342" xr:uid="{00000000-0005-0000-0000-00004DBB0000}"/>
    <cellStyle name="Normal 4 2 3 8 5 2" xfId="51558" xr:uid="{00000000-0005-0000-0000-00004EBB0000}"/>
    <cellStyle name="Normal 4 2 3 8 5 3" xfId="28947" xr:uid="{00000000-0005-0000-0000-00004FBB0000}"/>
    <cellStyle name="Normal 4 2 3 8 6" xfId="14564" xr:uid="{00000000-0005-0000-0000-000050BB0000}"/>
    <cellStyle name="Normal 4 2 3 8 6 2" xfId="49782" xr:uid="{00000000-0005-0000-0000-000051BB0000}"/>
    <cellStyle name="Normal 4 2 3 8 7" xfId="38961" xr:uid="{00000000-0005-0000-0000-000052BB0000}"/>
    <cellStyle name="Normal 4 2 3 8 8" xfId="27171" xr:uid="{00000000-0005-0000-0000-000053BB0000}"/>
    <cellStyle name="Normal 4 2 3 9" xfId="4009" xr:uid="{00000000-0005-0000-0000-000054BB0000}"/>
    <cellStyle name="Normal 4 2 3 9 2" xfId="16664" xr:uid="{00000000-0005-0000-0000-000055BB0000}"/>
    <cellStyle name="Normal 4 2 3 9 2 2" xfId="51880" xr:uid="{00000000-0005-0000-0000-000056BB0000}"/>
    <cellStyle name="Normal 4 2 3 9 2 3" xfId="29269" xr:uid="{00000000-0005-0000-0000-000057BB0000}"/>
    <cellStyle name="Normal 4 2 3 9 3" xfId="13110" xr:uid="{00000000-0005-0000-0000-000058BB0000}"/>
    <cellStyle name="Normal 4 2 3 9 3 2" xfId="48328" xr:uid="{00000000-0005-0000-0000-000059BB0000}"/>
    <cellStyle name="Normal 4 2 3 9 4" xfId="39283" xr:uid="{00000000-0005-0000-0000-00005ABB0000}"/>
    <cellStyle name="Normal 4 2 3 9 5" xfId="25717" xr:uid="{00000000-0005-0000-0000-00005BBB0000}"/>
    <cellStyle name="Normal 4 2 3_District Target Attainment" xfId="1367" xr:uid="{00000000-0005-0000-0000-00005CBB0000}"/>
    <cellStyle name="Normal 4 2 4" xfId="1368" xr:uid="{00000000-0005-0000-0000-00005DBB0000}"/>
    <cellStyle name="Normal 4 2 4 10" xfId="7017" xr:uid="{00000000-0005-0000-0000-00005EBB0000}"/>
    <cellStyle name="Normal 4 2 4 10 2" xfId="19643" xr:uid="{00000000-0005-0000-0000-00005FBB0000}"/>
    <cellStyle name="Normal 4 2 4 10 2 2" xfId="54859" xr:uid="{00000000-0005-0000-0000-000060BB0000}"/>
    <cellStyle name="Normal 4 2 4 10 3" xfId="42262" xr:uid="{00000000-0005-0000-0000-000061BB0000}"/>
    <cellStyle name="Normal 4 2 4 10 4" xfId="32248" xr:uid="{00000000-0005-0000-0000-000062BB0000}"/>
    <cellStyle name="Normal 4 2 4 11" xfId="8798" xr:uid="{00000000-0005-0000-0000-000063BB0000}"/>
    <cellStyle name="Normal 4 2 4 11 2" xfId="21419" xr:uid="{00000000-0005-0000-0000-000064BB0000}"/>
    <cellStyle name="Normal 4 2 4 11 2 2" xfId="56635" xr:uid="{00000000-0005-0000-0000-000065BB0000}"/>
    <cellStyle name="Normal 4 2 4 11 3" xfId="44038" xr:uid="{00000000-0005-0000-0000-000066BB0000}"/>
    <cellStyle name="Normal 4 2 4 11 4" xfId="34024" xr:uid="{00000000-0005-0000-0000-000067BB0000}"/>
    <cellStyle name="Normal 4 2 4 12" xfId="10708" xr:uid="{00000000-0005-0000-0000-000068BB0000}"/>
    <cellStyle name="Normal 4 2 4 12 2" xfId="23319" xr:uid="{00000000-0005-0000-0000-000069BB0000}"/>
    <cellStyle name="Normal 4 2 4 12 2 2" xfId="58535" xr:uid="{00000000-0005-0000-0000-00006ABB0000}"/>
    <cellStyle name="Normal 4 2 4 12 3" xfId="45938" xr:uid="{00000000-0005-0000-0000-00006BBB0000}"/>
    <cellStyle name="Normal 4 2 4 12 4" xfId="35924" xr:uid="{00000000-0005-0000-0000-00006CBB0000}"/>
    <cellStyle name="Normal 4 2 4 13" xfId="14958" xr:uid="{00000000-0005-0000-0000-00006DBB0000}"/>
    <cellStyle name="Normal 4 2 4 13 2" xfId="50175" xr:uid="{00000000-0005-0000-0000-00006EBB0000}"/>
    <cellStyle name="Normal 4 2 4 13 3" xfId="27564" xr:uid="{00000000-0005-0000-0000-00006FBB0000}"/>
    <cellStyle name="Normal 4 2 4 14" xfId="12372" xr:uid="{00000000-0005-0000-0000-000070BB0000}"/>
    <cellStyle name="Normal 4 2 4 14 2" xfId="47590" xr:uid="{00000000-0005-0000-0000-000071BB0000}"/>
    <cellStyle name="Normal 4 2 4 15" xfId="37577" xr:uid="{00000000-0005-0000-0000-000072BB0000}"/>
    <cellStyle name="Normal 4 2 4 16" xfId="24979" xr:uid="{00000000-0005-0000-0000-000073BB0000}"/>
    <cellStyle name="Normal 4 2 4 17" xfId="60192" xr:uid="{00000000-0005-0000-0000-000074BB0000}"/>
    <cellStyle name="Normal 4 2 4 2" xfId="1369" xr:uid="{00000000-0005-0000-0000-000075BB0000}"/>
    <cellStyle name="Normal 4 2 4 2 10" xfId="10709" xr:uid="{00000000-0005-0000-0000-000076BB0000}"/>
    <cellStyle name="Normal 4 2 4 2 10 2" xfId="23320" xr:uid="{00000000-0005-0000-0000-000077BB0000}"/>
    <cellStyle name="Normal 4 2 4 2 10 2 2" xfId="58536" xr:uid="{00000000-0005-0000-0000-000078BB0000}"/>
    <cellStyle name="Normal 4 2 4 2 10 3" xfId="45939" xr:uid="{00000000-0005-0000-0000-000079BB0000}"/>
    <cellStyle name="Normal 4 2 4 2 10 4" xfId="35925" xr:uid="{00000000-0005-0000-0000-00007ABB0000}"/>
    <cellStyle name="Normal 4 2 4 2 11" xfId="15113" xr:uid="{00000000-0005-0000-0000-00007BBB0000}"/>
    <cellStyle name="Normal 4 2 4 2 11 2" xfId="50329" xr:uid="{00000000-0005-0000-0000-00007CBB0000}"/>
    <cellStyle name="Normal 4 2 4 2 11 3" xfId="27718" xr:uid="{00000000-0005-0000-0000-00007DBB0000}"/>
    <cellStyle name="Normal 4 2 4 2 12" xfId="12526" xr:uid="{00000000-0005-0000-0000-00007EBB0000}"/>
    <cellStyle name="Normal 4 2 4 2 12 2" xfId="47744" xr:uid="{00000000-0005-0000-0000-00007FBB0000}"/>
    <cellStyle name="Normal 4 2 4 2 13" xfId="37732" xr:uid="{00000000-0005-0000-0000-000080BB0000}"/>
    <cellStyle name="Normal 4 2 4 2 14" xfId="25133" xr:uid="{00000000-0005-0000-0000-000081BB0000}"/>
    <cellStyle name="Normal 4 2 4 2 15" xfId="60346" xr:uid="{00000000-0005-0000-0000-000082BB0000}"/>
    <cellStyle name="Normal 4 2 4 2 2" xfId="3249" xr:uid="{00000000-0005-0000-0000-000083BB0000}"/>
    <cellStyle name="Normal 4 2 4 2 2 10" xfId="25617" xr:uid="{00000000-0005-0000-0000-000084BB0000}"/>
    <cellStyle name="Normal 4 2 4 2 2 11" xfId="61152" xr:uid="{00000000-0005-0000-0000-000085BB0000}"/>
    <cellStyle name="Normal 4 2 4 2 2 2" xfId="5049" xr:uid="{00000000-0005-0000-0000-000086BB0000}"/>
    <cellStyle name="Normal 4 2 4 2 2 2 2" xfId="17695" xr:uid="{00000000-0005-0000-0000-000087BB0000}"/>
    <cellStyle name="Normal 4 2 4 2 2 2 2 2" xfId="52911" xr:uid="{00000000-0005-0000-0000-000088BB0000}"/>
    <cellStyle name="Normal 4 2 4 2 2 2 2 3" xfId="30300" xr:uid="{00000000-0005-0000-0000-000089BB0000}"/>
    <cellStyle name="Normal 4 2 4 2 2 2 3" xfId="14141" xr:uid="{00000000-0005-0000-0000-00008ABB0000}"/>
    <cellStyle name="Normal 4 2 4 2 2 2 3 2" xfId="49359" xr:uid="{00000000-0005-0000-0000-00008BBB0000}"/>
    <cellStyle name="Normal 4 2 4 2 2 2 4" xfId="40314" xr:uid="{00000000-0005-0000-0000-00008CBB0000}"/>
    <cellStyle name="Normal 4 2 4 2 2 2 5" xfId="26748" xr:uid="{00000000-0005-0000-0000-00008DBB0000}"/>
    <cellStyle name="Normal 4 2 4 2 2 3" xfId="6519" xr:uid="{00000000-0005-0000-0000-00008EBB0000}"/>
    <cellStyle name="Normal 4 2 4 2 2 3 2" xfId="19149" xr:uid="{00000000-0005-0000-0000-00008FBB0000}"/>
    <cellStyle name="Normal 4 2 4 2 2 3 2 2" xfId="54365" xr:uid="{00000000-0005-0000-0000-000090BB0000}"/>
    <cellStyle name="Normal 4 2 4 2 2 3 3" xfId="41768" xr:uid="{00000000-0005-0000-0000-000091BB0000}"/>
    <cellStyle name="Normal 4 2 4 2 2 3 4" xfId="31754" xr:uid="{00000000-0005-0000-0000-000092BB0000}"/>
    <cellStyle name="Normal 4 2 4 2 2 4" xfId="7978" xr:uid="{00000000-0005-0000-0000-000093BB0000}"/>
    <cellStyle name="Normal 4 2 4 2 2 4 2" xfId="20603" xr:uid="{00000000-0005-0000-0000-000094BB0000}"/>
    <cellStyle name="Normal 4 2 4 2 2 4 2 2" xfId="55819" xr:uid="{00000000-0005-0000-0000-000095BB0000}"/>
    <cellStyle name="Normal 4 2 4 2 2 4 3" xfId="43222" xr:uid="{00000000-0005-0000-0000-000096BB0000}"/>
    <cellStyle name="Normal 4 2 4 2 2 4 4" xfId="33208" xr:uid="{00000000-0005-0000-0000-000097BB0000}"/>
    <cellStyle name="Normal 4 2 4 2 2 5" xfId="9759" xr:uid="{00000000-0005-0000-0000-000098BB0000}"/>
    <cellStyle name="Normal 4 2 4 2 2 5 2" xfId="22379" xr:uid="{00000000-0005-0000-0000-000099BB0000}"/>
    <cellStyle name="Normal 4 2 4 2 2 5 2 2" xfId="57595" xr:uid="{00000000-0005-0000-0000-00009ABB0000}"/>
    <cellStyle name="Normal 4 2 4 2 2 5 3" xfId="44998" xr:uid="{00000000-0005-0000-0000-00009BBB0000}"/>
    <cellStyle name="Normal 4 2 4 2 2 5 4" xfId="34984" xr:uid="{00000000-0005-0000-0000-00009CBB0000}"/>
    <cellStyle name="Normal 4 2 4 2 2 6" xfId="11552" xr:uid="{00000000-0005-0000-0000-00009DBB0000}"/>
    <cellStyle name="Normal 4 2 4 2 2 6 2" xfId="24155" xr:uid="{00000000-0005-0000-0000-00009EBB0000}"/>
    <cellStyle name="Normal 4 2 4 2 2 6 2 2" xfId="59371" xr:uid="{00000000-0005-0000-0000-00009FBB0000}"/>
    <cellStyle name="Normal 4 2 4 2 2 6 3" xfId="46774" xr:uid="{00000000-0005-0000-0000-0000A0BB0000}"/>
    <cellStyle name="Normal 4 2 4 2 2 6 4" xfId="36760" xr:uid="{00000000-0005-0000-0000-0000A1BB0000}"/>
    <cellStyle name="Normal 4 2 4 2 2 7" xfId="15919" xr:uid="{00000000-0005-0000-0000-0000A2BB0000}"/>
    <cellStyle name="Normal 4 2 4 2 2 7 2" xfId="51135" xr:uid="{00000000-0005-0000-0000-0000A3BB0000}"/>
    <cellStyle name="Normal 4 2 4 2 2 7 3" xfId="28524" xr:uid="{00000000-0005-0000-0000-0000A4BB0000}"/>
    <cellStyle name="Normal 4 2 4 2 2 8" xfId="13010" xr:uid="{00000000-0005-0000-0000-0000A5BB0000}"/>
    <cellStyle name="Normal 4 2 4 2 2 8 2" xfId="48228" xr:uid="{00000000-0005-0000-0000-0000A6BB0000}"/>
    <cellStyle name="Normal 4 2 4 2 2 9" xfId="38538" xr:uid="{00000000-0005-0000-0000-0000A7BB0000}"/>
    <cellStyle name="Normal 4 2 4 2 3" xfId="3578" xr:uid="{00000000-0005-0000-0000-0000A8BB0000}"/>
    <cellStyle name="Normal 4 2 4 2 3 10" xfId="27073" xr:uid="{00000000-0005-0000-0000-0000A9BB0000}"/>
    <cellStyle name="Normal 4 2 4 2 3 11" xfId="61477" xr:uid="{00000000-0005-0000-0000-0000AABB0000}"/>
    <cellStyle name="Normal 4 2 4 2 3 2" xfId="5374" xr:uid="{00000000-0005-0000-0000-0000ABBB0000}"/>
    <cellStyle name="Normal 4 2 4 2 3 2 2" xfId="18020" xr:uid="{00000000-0005-0000-0000-0000ACBB0000}"/>
    <cellStyle name="Normal 4 2 4 2 3 2 2 2" xfId="53236" xr:uid="{00000000-0005-0000-0000-0000ADBB0000}"/>
    <cellStyle name="Normal 4 2 4 2 3 2 3" xfId="40639" xr:uid="{00000000-0005-0000-0000-0000AEBB0000}"/>
    <cellStyle name="Normal 4 2 4 2 3 2 4" xfId="30625" xr:uid="{00000000-0005-0000-0000-0000AFBB0000}"/>
    <cellStyle name="Normal 4 2 4 2 3 3" xfId="6844" xr:uid="{00000000-0005-0000-0000-0000B0BB0000}"/>
    <cellStyle name="Normal 4 2 4 2 3 3 2" xfId="19474" xr:uid="{00000000-0005-0000-0000-0000B1BB0000}"/>
    <cellStyle name="Normal 4 2 4 2 3 3 2 2" xfId="54690" xr:uid="{00000000-0005-0000-0000-0000B2BB0000}"/>
    <cellStyle name="Normal 4 2 4 2 3 3 3" xfId="42093" xr:uid="{00000000-0005-0000-0000-0000B3BB0000}"/>
    <cellStyle name="Normal 4 2 4 2 3 3 4" xfId="32079" xr:uid="{00000000-0005-0000-0000-0000B4BB0000}"/>
    <cellStyle name="Normal 4 2 4 2 3 4" xfId="8303" xr:uid="{00000000-0005-0000-0000-0000B5BB0000}"/>
    <cellStyle name="Normal 4 2 4 2 3 4 2" xfId="20928" xr:uid="{00000000-0005-0000-0000-0000B6BB0000}"/>
    <cellStyle name="Normal 4 2 4 2 3 4 2 2" xfId="56144" xr:uid="{00000000-0005-0000-0000-0000B7BB0000}"/>
    <cellStyle name="Normal 4 2 4 2 3 4 3" xfId="43547" xr:uid="{00000000-0005-0000-0000-0000B8BB0000}"/>
    <cellStyle name="Normal 4 2 4 2 3 4 4" xfId="33533" xr:uid="{00000000-0005-0000-0000-0000B9BB0000}"/>
    <cellStyle name="Normal 4 2 4 2 3 5" xfId="10084" xr:uid="{00000000-0005-0000-0000-0000BABB0000}"/>
    <cellStyle name="Normal 4 2 4 2 3 5 2" xfId="22704" xr:uid="{00000000-0005-0000-0000-0000BBBB0000}"/>
    <cellStyle name="Normal 4 2 4 2 3 5 2 2" xfId="57920" xr:uid="{00000000-0005-0000-0000-0000BCBB0000}"/>
    <cellStyle name="Normal 4 2 4 2 3 5 3" xfId="45323" xr:uid="{00000000-0005-0000-0000-0000BDBB0000}"/>
    <cellStyle name="Normal 4 2 4 2 3 5 4" xfId="35309" xr:uid="{00000000-0005-0000-0000-0000BEBB0000}"/>
    <cellStyle name="Normal 4 2 4 2 3 6" xfId="11877" xr:uid="{00000000-0005-0000-0000-0000BFBB0000}"/>
    <cellStyle name="Normal 4 2 4 2 3 6 2" xfId="24480" xr:uid="{00000000-0005-0000-0000-0000C0BB0000}"/>
    <cellStyle name="Normal 4 2 4 2 3 6 2 2" xfId="59696" xr:uid="{00000000-0005-0000-0000-0000C1BB0000}"/>
    <cellStyle name="Normal 4 2 4 2 3 6 3" xfId="47099" xr:uid="{00000000-0005-0000-0000-0000C2BB0000}"/>
    <cellStyle name="Normal 4 2 4 2 3 6 4" xfId="37085" xr:uid="{00000000-0005-0000-0000-0000C3BB0000}"/>
    <cellStyle name="Normal 4 2 4 2 3 7" xfId="16244" xr:uid="{00000000-0005-0000-0000-0000C4BB0000}"/>
    <cellStyle name="Normal 4 2 4 2 3 7 2" xfId="51460" xr:uid="{00000000-0005-0000-0000-0000C5BB0000}"/>
    <cellStyle name="Normal 4 2 4 2 3 7 3" xfId="28849" xr:uid="{00000000-0005-0000-0000-0000C6BB0000}"/>
    <cellStyle name="Normal 4 2 4 2 3 8" xfId="14466" xr:uid="{00000000-0005-0000-0000-0000C7BB0000}"/>
    <cellStyle name="Normal 4 2 4 2 3 8 2" xfId="49684" xr:uid="{00000000-0005-0000-0000-0000C8BB0000}"/>
    <cellStyle name="Normal 4 2 4 2 3 9" xfId="38863" xr:uid="{00000000-0005-0000-0000-0000C9BB0000}"/>
    <cellStyle name="Normal 4 2 4 2 4" xfId="2740" xr:uid="{00000000-0005-0000-0000-0000CABB0000}"/>
    <cellStyle name="Normal 4 2 4 2 4 10" xfId="26264" xr:uid="{00000000-0005-0000-0000-0000CBBB0000}"/>
    <cellStyle name="Normal 4 2 4 2 4 11" xfId="60668" xr:uid="{00000000-0005-0000-0000-0000CCBB0000}"/>
    <cellStyle name="Normal 4 2 4 2 4 2" xfId="4565" xr:uid="{00000000-0005-0000-0000-0000CDBB0000}"/>
    <cellStyle name="Normal 4 2 4 2 4 2 2" xfId="17211" xr:uid="{00000000-0005-0000-0000-0000CEBB0000}"/>
    <cellStyle name="Normal 4 2 4 2 4 2 2 2" xfId="52427" xr:uid="{00000000-0005-0000-0000-0000CFBB0000}"/>
    <cellStyle name="Normal 4 2 4 2 4 2 3" xfId="39830" xr:uid="{00000000-0005-0000-0000-0000D0BB0000}"/>
    <cellStyle name="Normal 4 2 4 2 4 2 4" xfId="29816" xr:uid="{00000000-0005-0000-0000-0000D1BB0000}"/>
    <cellStyle name="Normal 4 2 4 2 4 3" xfId="6035" xr:uid="{00000000-0005-0000-0000-0000D2BB0000}"/>
    <cellStyle name="Normal 4 2 4 2 4 3 2" xfId="18665" xr:uid="{00000000-0005-0000-0000-0000D3BB0000}"/>
    <cellStyle name="Normal 4 2 4 2 4 3 2 2" xfId="53881" xr:uid="{00000000-0005-0000-0000-0000D4BB0000}"/>
    <cellStyle name="Normal 4 2 4 2 4 3 3" xfId="41284" xr:uid="{00000000-0005-0000-0000-0000D5BB0000}"/>
    <cellStyle name="Normal 4 2 4 2 4 3 4" xfId="31270" xr:uid="{00000000-0005-0000-0000-0000D6BB0000}"/>
    <cellStyle name="Normal 4 2 4 2 4 4" xfId="7494" xr:uid="{00000000-0005-0000-0000-0000D7BB0000}"/>
    <cellStyle name="Normal 4 2 4 2 4 4 2" xfId="20119" xr:uid="{00000000-0005-0000-0000-0000D8BB0000}"/>
    <cellStyle name="Normal 4 2 4 2 4 4 2 2" xfId="55335" xr:uid="{00000000-0005-0000-0000-0000D9BB0000}"/>
    <cellStyle name="Normal 4 2 4 2 4 4 3" xfId="42738" xr:uid="{00000000-0005-0000-0000-0000DABB0000}"/>
    <cellStyle name="Normal 4 2 4 2 4 4 4" xfId="32724" xr:uid="{00000000-0005-0000-0000-0000DBBB0000}"/>
    <cellStyle name="Normal 4 2 4 2 4 5" xfId="9275" xr:uid="{00000000-0005-0000-0000-0000DCBB0000}"/>
    <cellStyle name="Normal 4 2 4 2 4 5 2" xfId="21895" xr:uid="{00000000-0005-0000-0000-0000DDBB0000}"/>
    <cellStyle name="Normal 4 2 4 2 4 5 2 2" xfId="57111" xr:uid="{00000000-0005-0000-0000-0000DEBB0000}"/>
    <cellStyle name="Normal 4 2 4 2 4 5 3" xfId="44514" xr:uid="{00000000-0005-0000-0000-0000DFBB0000}"/>
    <cellStyle name="Normal 4 2 4 2 4 5 4" xfId="34500" xr:uid="{00000000-0005-0000-0000-0000E0BB0000}"/>
    <cellStyle name="Normal 4 2 4 2 4 6" xfId="11068" xr:uid="{00000000-0005-0000-0000-0000E1BB0000}"/>
    <cellStyle name="Normal 4 2 4 2 4 6 2" xfId="23671" xr:uid="{00000000-0005-0000-0000-0000E2BB0000}"/>
    <cellStyle name="Normal 4 2 4 2 4 6 2 2" xfId="58887" xr:uid="{00000000-0005-0000-0000-0000E3BB0000}"/>
    <cellStyle name="Normal 4 2 4 2 4 6 3" xfId="46290" xr:uid="{00000000-0005-0000-0000-0000E4BB0000}"/>
    <cellStyle name="Normal 4 2 4 2 4 6 4" xfId="36276" xr:uid="{00000000-0005-0000-0000-0000E5BB0000}"/>
    <cellStyle name="Normal 4 2 4 2 4 7" xfId="15435" xr:uid="{00000000-0005-0000-0000-0000E6BB0000}"/>
    <cellStyle name="Normal 4 2 4 2 4 7 2" xfId="50651" xr:uid="{00000000-0005-0000-0000-0000E7BB0000}"/>
    <cellStyle name="Normal 4 2 4 2 4 7 3" xfId="28040" xr:uid="{00000000-0005-0000-0000-0000E8BB0000}"/>
    <cellStyle name="Normal 4 2 4 2 4 8" xfId="13657" xr:uid="{00000000-0005-0000-0000-0000E9BB0000}"/>
    <cellStyle name="Normal 4 2 4 2 4 8 2" xfId="48875" xr:uid="{00000000-0005-0000-0000-0000EABB0000}"/>
    <cellStyle name="Normal 4 2 4 2 4 9" xfId="38054" xr:uid="{00000000-0005-0000-0000-0000EBBB0000}"/>
    <cellStyle name="Normal 4 2 4 2 5" xfId="3903" xr:uid="{00000000-0005-0000-0000-0000ECBB0000}"/>
    <cellStyle name="Normal 4 2 4 2 5 2" xfId="8626" xr:uid="{00000000-0005-0000-0000-0000EDBB0000}"/>
    <cellStyle name="Normal 4 2 4 2 5 2 2" xfId="21251" xr:uid="{00000000-0005-0000-0000-0000EEBB0000}"/>
    <cellStyle name="Normal 4 2 4 2 5 2 2 2" xfId="56467" xr:uid="{00000000-0005-0000-0000-0000EFBB0000}"/>
    <cellStyle name="Normal 4 2 4 2 5 2 3" xfId="43870" xr:uid="{00000000-0005-0000-0000-0000F0BB0000}"/>
    <cellStyle name="Normal 4 2 4 2 5 2 4" xfId="33856" xr:uid="{00000000-0005-0000-0000-0000F1BB0000}"/>
    <cellStyle name="Normal 4 2 4 2 5 3" xfId="10407" xr:uid="{00000000-0005-0000-0000-0000F2BB0000}"/>
    <cellStyle name="Normal 4 2 4 2 5 3 2" xfId="23027" xr:uid="{00000000-0005-0000-0000-0000F3BB0000}"/>
    <cellStyle name="Normal 4 2 4 2 5 3 2 2" xfId="58243" xr:uid="{00000000-0005-0000-0000-0000F4BB0000}"/>
    <cellStyle name="Normal 4 2 4 2 5 3 3" xfId="45646" xr:uid="{00000000-0005-0000-0000-0000F5BB0000}"/>
    <cellStyle name="Normal 4 2 4 2 5 3 4" xfId="35632" xr:uid="{00000000-0005-0000-0000-0000F6BB0000}"/>
    <cellStyle name="Normal 4 2 4 2 5 4" xfId="12202" xr:uid="{00000000-0005-0000-0000-0000F7BB0000}"/>
    <cellStyle name="Normal 4 2 4 2 5 4 2" xfId="24803" xr:uid="{00000000-0005-0000-0000-0000F8BB0000}"/>
    <cellStyle name="Normal 4 2 4 2 5 4 2 2" xfId="60019" xr:uid="{00000000-0005-0000-0000-0000F9BB0000}"/>
    <cellStyle name="Normal 4 2 4 2 5 4 3" xfId="47422" xr:uid="{00000000-0005-0000-0000-0000FABB0000}"/>
    <cellStyle name="Normal 4 2 4 2 5 4 4" xfId="37408" xr:uid="{00000000-0005-0000-0000-0000FBBB0000}"/>
    <cellStyle name="Normal 4 2 4 2 5 5" xfId="16567" xr:uid="{00000000-0005-0000-0000-0000FCBB0000}"/>
    <cellStyle name="Normal 4 2 4 2 5 5 2" xfId="51783" xr:uid="{00000000-0005-0000-0000-0000FDBB0000}"/>
    <cellStyle name="Normal 4 2 4 2 5 5 3" xfId="29172" xr:uid="{00000000-0005-0000-0000-0000FEBB0000}"/>
    <cellStyle name="Normal 4 2 4 2 5 6" xfId="14789" xr:uid="{00000000-0005-0000-0000-0000FFBB0000}"/>
    <cellStyle name="Normal 4 2 4 2 5 6 2" xfId="50007" xr:uid="{00000000-0005-0000-0000-000000BC0000}"/>
    <cellStyle name="Normal 4 2 4 2 5 7" xfId="39186" xr:uid="{00000000-0005-0000-0000-000001BC0000}"/>
    <cellStyle name="Normal 4 2 4 2 5 8" xfId="27396" xr:uid="{00000000-0005-0000-0000-000002BC0000}"/>
    <cellStyle name="Normal 4 2 4 2 6" xfId="4243" xr:uid="{00000000-0005-0000-0000-000003BC0000}"/>
    <cellStyle name="Normal 4 2 4 2 6 2" xfId="16889" xr:uid="{00000000-0005-0000-0000-000004BC0000}"/>
    <cellStyle name="Normal 4 2 4 2 6 2 2" xfId="52105" xr:uid="{00000000-0005-0000-0000-000005BC0000}"/>
    <cellStyle name="Normal 4 2 4 2 6 2 3" xfId="29494" xr:uid="{00000000-0005-0000-0000-000006BC0000}"/>
    <cellStyle name="Normal 4 2 4 2 6 3" xfId="13335" xr:uid="{00000000-0005-0000-0000-000007BC0000}"/>
    <cellStyle name="Normal 4 2 4 2 6 3 2" xfId="48553" xr:uid="{00000000-0005-0000-0000-000008BC0000}"/>
    <cellStyle name="Normal 4 2 4 2 6 4" xfId="39508" xr:uid="{00000000-0005-0000-0000-000009BC0000}"/>
    <cellStyle name="Normal 4 2 4 2 6 5" xfId="25942" xr:uid="{00000000-0005-0000-0000-00000ABC0000}"/>
    <cellStyle name="Normal 4 2 4 2 7" xfId="5713" xr:uid="{00000000-0005-0000-0000-00000BBC0000}"/>
    <cellStyle name="Normal 4 2 4 2 7 2" xfId="18343" xr:uid="{00000000-0005-0000-0000-00000CBC0000}"/>
    <cellStyle name="Normal 4 2 4 2 7 2 2" xfId="53559" xr:uid="{00000000-0005-0000-0000-00000DBC0000}"/>
    <cellStyle name="Normal 4 2 4 2 7 3" xfId="40962" xr:uid="{00000000-0005-0000-0000-00000EBC0000}"/>
    <cellStyle name="Normal 4 2 4 2 7 4" xfId="30948" xr:uid="{00000000-0005-0000-0000-00000FBC0000}"/>
    <cellStyle name="Normal 4 2 4 2 8" xfId="7172" xr:uid="{00000000-0005-0000-0000-000010BC0000}"/>
    <cellStyle name="Normal 4 2 4 2 8 2" xfId="19797" xr:uid="{00000000-0005-0000-0000-000011BC0000}"/>
    <cellStyle name="Normal 4 2 4 2 8 2 2" xfId="55013" xr:uid="{00000000-0005-0000-0000-000012BC0000}"/>
    <cellStyle name="Normal 4 2 4 2 8 3" xfId="42416" xr:uid="{00000000-0005-0000-0000-000013BC0000}"/>
    <cellStyle name="Normal 4 2 4 2 8 4" xfId="32402" xr:uid="{00000000-0005-0000-0000-000014BC0000}"/>
    <cellStyle name="Normal 4 2 4 2 9" xfId="8953" xr:uid="{00000000-0005-0000-0000-000015BC0000}"/>
    <cellStyle name="Normal 4 2 4 2 9 2" xfId="21573" xr:uid="{00000000-0005-0000-0000-000016BC0000}"/>
    <cellStyle name="Normal 4 2 4 2 9 2 2" xfId="56789" xr:uid="{00000000-0005-0000-0000-000017BC0000}"/>
    <cellStyle name="Normal 4 2 4 2 9 3" xfId="44192" xr:uid="{00000000-0005-0000-0000-000018BC0000}"/>
    <cellStyle name="Normal 4 2 4 2 9 4" xfId="34178" xr:uid="{00000000-0005-0000-0000-000019BC0000}"/>
    <cellStyle name="Normal 4 2 4 3" xfId="3089" xr:uid="{00000000-0005-0000-0000-00001ABC0000}"/>
    <cellStyle name="Normal 4 2 4 3 10" xfId="25460" xr:uid="{00000000-0005-0000-0000-00001BBC0000}"/>
    <cellStyle name="Normal 4 2 4 3 11" xfId="60995" xr:uid="{00000000-0005-0000-0000-00001CBC0000}"/>
    <cellStyle name="Normal 4 2 4 3 2" xfId="4892" xr:uid="{00000000-0005-0000-0000-00001DBC0000}"/>
    <cellStyle name="Normal 4 2 4 3 2 2" xfId="17538" xr:uid="{00000000-0005-0000-0000-00001EBC0000}"/>
    <cellStyle name="Normal 4 2 4 3 2 2 2" xfId="52754" xr:uid="{00000000-0005-0000-0000-00001FBC0000}"/>
    <cellStyle name="Normal 4 2 4 3 2 2 3" xfId="30143" xr:uid="{00000000-0005-0000-0000-000020BC0000}"/>
    <cellStyle name="Normal 4 2 4 3 2 3" xfId="13984" xr:uid="{00000000-0005-0000-0000-000021BC0000}"/>
    <cellStyle name="Normal 4 2 4 3 2 3 2" xfId="49202" xr:uid="{00000000-0005-0000-0000-000022BC0000}"/>
    <cellStyle name="Normal 4 2 4 3 2 4" xfId="40157" xr:uid="{00000000-0005-0000-0000-000023BC0000}"/>
    <cellStyle name="Normal 4 2 4 3 2 5" xfId="26591" xr:uid="{00000000-0005-0000-0000-000024BC0000}"/>
    <cellStyle name="Normal 4 2 4 3 3" xfId="6362" xr:uid="{00000000-0005-0000-0000-000025BC0000}"/>
    <cellStyle name="Normal 4 2 4 3 3 2" xfId="18992" xr:uid="{00000000-0005-0000-0000-000026BC0000}"/>
    <cellStyle name="Normal 4 2 4 3 3 2 2" xfId="54208" xr:uid="{00000000-0005-0000-0000-000027BC0000}"/>
    <cellStyle name="Normal 4 2 4 3 3 3" xfId="41611" xr:uid="{00000000-0005-0000-0000-000028BC0000}"/>
    <cellStyle name="Normal 4 2 4 3 3 4" xfId="31597" xr:uid="{00000000-0005-0000-0000-000029BC0000}"/>
    <cellStyle name="Normal 4 2 4 3 4" xfId="7821" xr:uid="{00000000-0005-0000-0000-00002ABC0000}"/>
    <cellStyle name="Normal 4 2 4 3 4 2" xfId="20446" xr:uid="{00000000-0005-0000-0000-00002BBC0000}"/>
    <cellStyle name="Normal 4 2 4 3 4 2 2" xfId="55662" xr:uid="{00000000-0005-0000-0000-00002CBC0000}"/>
    <cellStyle name="Normal 4 2 4 3 4 3" xfId="43065" xr:uid="{00000000-0005-0000-0000-00002DBC0000}"/>
    <cellStyle name="Normal 4 2 4 3 4 4" xfId="33051" xr:uid="{00000000-0005-0000-0000-00002EBC0000}"/>
    <cellStyle name="Normal 4 2 4 3 5" xfId="9602" xr:uid="{00000000-0005-0000-0000-00002FBC0000}"/>
    <cellStyle name="Normal 4 2 4 3 5 2" xfId="22222" xr:uid="{00000000-0005-0000-0000-000030BC0000}"/>
    <cellStyle name="Normal 4 2 4 3 5 2 2" xfId="57438" xr:uid="{00000000-0005-0000-0000-000031BC0000}"/>
    <cellStyle name="Normal 4 2 4 3 5 3" xfId="44841" xr:uid="{00000000-0005-0000-0000-000032BC0000}"/>
    <cellStyle name="Normal 4 2 4 3 5 4" xfId="34827" xr:uid="{00000000-0005-0000-0000-000033BC0000}"/>
    <cellStyle name="Normal 4 2 4 3 6" xfId="11395" xr:uid="{00000000-0005-0000-0000-000034BC0000}"/>
    <cellStyle name="Normal 4 2 4 3 6 2" xfId="23998" xr:uid="{00000000-0005-0000-0000-000035BC0000}"/>
    <cellStyle name="Normal 4 2 4 3 6 2 2" xfId="59214" xr:uid="{00000000-0005-0000-0000-000036BC0000}"/>
    <cellStyle name="Normal 4 2 4 3 6 3" xfId="46617" xr:uid="{00000000-0005-0000-0000-000037BC0000}"/>
    <cellStyle name="Normal 4 2 4 3 6 4" xfId="36603" xr:uid="{00000000-0005-0000-0000-000038BC0000}"/>
    <cellStyle name="Normal 4 2 4 3 7" xfId="15762" xr:uid="{00000000-0005-0000-0000-000039BC0000}"/>
    <cellStyle name="Normal 4 2 4 3 7 2" xfId="50978" xr:uid="{00000000-0005-0000-0000-00003ABC0000}"/>
    <cellStyle name="Normal 4 2 4 3 7 3" xfId="28367" xr:uid="{00000000-0005-0000-0000-00003BBC0000}"/>
    <cellStyle name="Normal 4 2 4 3 8" xfId="12853" xr:uid="{00000000-0005-0000-0000-00003CBC0000}"/>
    <cellStyle name="Normal 4 2 4 3 8 2" xfId="48071" xr:uid="{00000000-0005-0000-0000-00003DBC0000}"/>
    <cellStyle name="Normal 4 2 4 3 9" xfId="38381" xr:uid="{00000000-0005-0000-0000-00003EBC0000}"/>
    <cellStyle name="Normal 4 2 4 4" xfId="2916" xr:uid="{00000000-0005-0000-0000-00003FBC0000}"/>
    <cellStyle name="Normal 4 2 4 4 10" xfId="25301" xr:uid="{00000000-0005-0000-0000-000040BC0000}"/>
    <cellStyle name="Normal 4 2 4 4 11" xfId="60836" xr:uid="{00000000-0005-0000-0000-000041BC0000}"/>
    <cellStyle name="Normal 4 2 4 4 2" xfId="4733" xr:uid="{00000000-0005-0000-0000-000042BC0000}"/>
    <cellStyle name="Normal 4 2 4 4 2 2" xfId="17379" xr:uid="{00000000-0005-0000-0000-000043BC0000}"/>
    <cellStyle name="Normal 4 2 4 4 2 2 2" xfId="52595" xr:uid="{00000000-0005-0000-0000-000044BC0000}"/>
    <cellStyle name="Normal 4 2 4 4 2 2 3" xfId="29984" xr:uid="{00000000-0005-0000-0000-000045BC0000}"/>
    <cellStyle name="Normal 4 2 4 4 2 3" xfId="13825" xr:uid="{00000000-0005-0000-0000-000046BC0000}"/>
    <cellStyle name="Normal 4 2 4 4 2 3 2" xfId="49043" xr:uid="{00000000-0005-0000-0000-000047BC0000}"/>
    <cellStyle name="Normal 4 2 4 4 2 4" xfId="39998" xr:uid="{00000000-0005-0000-0000-000048BC0000}"/>
    <cellStyle name="Normal 4 2 4 4 2 5" xfId="26432" xr:uid="{00000000-0005-0000-0000-000049BC0000}"/>
    <cellStyle name="Normal 4 2 4 4 3" xfId="6203" xr:uid="{00000000-0005-0000-0000-00004ABC0000}"/>
    <cellStyle name="Normal 4 2 4 4 3 2" xfId="18833" xr:uid="{00000000-0005-0000-0000-00004BBC0000}"/>
    <cellStyle name="Normal 4 2 4 4 3 2 2" xfId="54049" xr:uid="{00000000-0005-0000-0000-00004CBC0000}"/>
    <cellStyle name="Normal 4 2 4 4 3 3" xfId="41452" xr:uid="{00000000-0005-0000-0000-00004DBC0000}"/>
    <cellStyle name="Normal 4 2 4 4 3 4" xfId="31438" xr:uid="{00000000-0005-0000-0000-00004EBC0000}"/>
    <cellStyle name="Normal 4 2 4 4 4" xfId="7662" xr:uid="{00000000-0005-0000-0000-00004FBC0000}"/>
    <cellStyle name="Normal 4 2 4 4 4 2" xfId="20287" xr:uid="{00000000-0005-0000-0000-000050BC0000}"/>
    <cellStyle name="Normal 4 2 4 4 4 2 2" xfId="55503" xr:uid="{00000000-0005-0000-0000-000051BC0000}"/>
    <cellStyle name="Normal 4 2 4 4 4 3" xfId="42906" xr:uid="{00000000-0005-0000-0000-000052BC0000}"/>
    <cellStyle name="Normal 4 2 4 4 4 4" xfId="32892" xr:uid="{00000000-0005-0000-0000-000053BC0000}"/>
    <cellStyle name="Normal 4 2 4 4 5" xfId="9443" xr:uid="{00000000-0005-0000-0000-000054BC0000}"/>
    <cellStyle name="Normal 4 2 4 4 5 2" xfId="22063" xr:uid="{00000000-0005-0000-0000-000055BC0000}"/>
    <cellStyle name="Normal 4 2 4 4 5 2 2" xfId="57279" xr:uid="{00000000-0005-0000-0000-000056BC0000}"/>
    <cellStyle name="Normal 4 2 4 4 5 3" xfId="44682" xr:uid="{00000000-0005-0000-0000-000057BC0000}"/>
    <cellStyle name="Normal 4 2 4 4 5 4" xfId="34668" xr:uid="{00000000-0005-0000-0000-000058BC0000}"/>
    <cellStyle name="Normal 4 2 4 4 6" xfId="11236" xr:uid="{00000000-0005-0000-0000-000059BC0000}"/>
    <cellStyle name="Normal 4 2 4 4 6 2" xfId="23839" xr:uid="{00000000-0005-0000-0000-00005ABC0000}"/>
    <cellStyle name="Normal 4 2 4 4 6 2 2" xfId="59055" xr:uid="{00000000-0005-0000-0000-00005BBC0000}"/>
    <cellStyle name="Normal 4 2 4 4 6 3" xfId="46458" xr:uid="{00000000-0005-0000-0000-00005CBC0000}"/>
    <cellStyle name="Normal 4 2 4 4 6 4" xfId="36444" xr:uid="{00000000-0005-0000-0000-00005DBC0000}"/>
    <cellStyle name="Normal 4 2 4 4 7" xfId="15603" xr:uid="{00000000-0005-0000-0000-00005EBC0000}"/>
    <cellStyle name="Normal 4 2 4 4 7 2" xfId="50819" xr:uid="{00000000-0005-0000-0000-00005FBC0000}"/>
    <cellStyle name="Normal 4 2 4 4 7 3" xfId="28208" xr:uid="{00000000-0005-0000-0000-000060BC0000}"/>
    <cellStyle name="Normal 4 2 4 4 8" xfId="12694" xr:uid="{00000000-0005-0000-0000-000061BC0000}"/>
    <cellStyle name="Normal 4 2 4 4 8 2" xfId="47912" xr:uid="{00000000-0005-0000-0000-000062BC0000}"/>
    <cellStyle name="Normal 4 2 4 4 9" xfId="38222" xr:uid="{00000000-0005-0000-0000-000063BC0000}"/>
    <cellStyle name="Normal 4 2 4 5" xfId="3424" xr:uid="{00000000-0005-0000-0000-000064BC0000}"/>
    <cellStyle name="Normal 4 2 4 5 10" xfId="26919" xr:uid="{00000000-0005-0000-0000-000065BC0000}"/>
    <cellStyle name="Normal 4 2 4 5 11" xfId="61323" xr:uid="{00000000-0005-0000-0000-000066BC0000}"/>
    <cellStyle name="Normal 4 2 4 5 2" xfId="5220" xr:uid="{00000000-0005-0000-0000-000067BC0000}"/>
    <cellStyle name="Normal 4 2 4 5 2 2" xfId="17866" xr:uid="{00000000-0005-0000-0000-000068BC0000}"/>
    <cellStyle name="Normal 4 2 4 5 2 2 2" xfId="53082" xr:uid="{00000000-0005-0000-0000-000069BC0000}"/>
    <cellStyle name="Normal 4 2 4 5 2 3" xfId="40485" xr:uid="{00000000-0005-0000-0000-00006ABC0000}"/>
    <cellStyle name="Normal 4 2 4 5 2 4" xfId="30471" xr:uid="{00000000-0005-0000-0000-00006BBC0000}"/>
    <cellStyle name="Normal 4 2 4 5 3" xfId="6690" xr:uid="{00000000-0005-0000-0000-00006CBC0000}"/>
    <cellStyle name="Normal 4 2 4 5 3 2" xfId="19320" xr:uid="{00000000-0005-0000-0000-00006DBC0000}"/>
    <cellStyle name="Normal 4 2 4 5 3 2 2" xfId="54536" xr:uid="{00000000-0005-0000-0000-00006EBC0000}"/>
    <cellStyle name="Normal 4 2 4 5 3 3" xfId="41939" xr:uid="{00000000-0005-0000-0000-00006FBC0000}"/>
    <cellStyle name="Normal 4 2 4 5 3 4" xfId="31925" xr:uid="{00000000-0005-0000-0000-000070BC0000}"/>
    <cellStyle name="Normal 4 2 4 5 4" xfId="8149" xr:uid="{00000000-0005-0000-0000-000071BC0000}"/>
    <cellStyle name="Normal 4 2 4 5 4 2" xfId="20774" xr:uid="{00000000-0005-0000-0000-000072BC0000}"/>
    <cellStyle name="Normal 4 2 4 5 4 2 2" xfId="55990" xr:uid="{00000000-0005-0000-0000-000073BC0000}"/>
    <cellStyle name="Normal 4 2 4 5 4 3" xfId="43393" xr:uid="{00000000-0005-0000-0000-000074BC0000}"/>
    <cellStyle name="Normal 4 2 4 5 4 4" xfId="33379" xr:uid="{00000000-0005-0000-0000-000075BC0000}"/>
    <cellStyle name="Normal 4 2 4 5 5" xfId="9930" xr:uid="{00000000-0005-0000-0000-000076BC0000}"/>
    <cellStyle name="Normal 4 2 4 5 5 2" xfId="22550" xr:uid="{00000000-0005-0000-0000-000077BC0000}"/>
    <cellStyle name="Normal 4 2 4 5 5 2 2" xfId="57766" xr:uid="{00000000-0005-0000-0000-000078BC0000}"/>
    <cellStyle name="Normal 4 2 4 5 5 3" xfId="45169" xr:uid="{00000000-0005-0000-0000-000079BC0000}"/>
    <cellStyle name="Normal 4 2 4 5 5 4" xfId="35155" xr:uid="{00000000-0005-0000-0000-00007ABC0000}"/>
    <cellStyle name="Normal 4 2 4 5 6" xfId="11723" xr:uid="{00000000-0005-0000-0000-00007BBC0000}"/>
    <cellStyle name="Normal 4 2 4 5 6 2" xfId="24326" xr:uid="{00000000-0005-0000-0000-00007CBC0000}"/>
    <cellStyle name="Normal 4 2 4 5 6 2 2" xfId="59542" xr:uid="{00000000-0005-0000-0000-00007DBC0000}"/>
    <cellStyle name="Normal 4 2 4 5 6 3" xfId="46945" xr:uid="{00000000-0005-0000-0000-00007EBC0000}"/>
    <cellStyle name="Normal 4 2 4 5 6 4" xfId="36931" xr:uid="{00000000-0005-0000-0000-00007FBC0000}"/>
    <cellStyle name="Normal 4 2 4 5 7" xfId="16090" xr:uid="{00000000-0005-0000-0000-000080BC0000}"/>
    <cellStyle name="Normal 4 2 4 5 7 2" xfId="51306" xr:uid="{00000000-0005-0000-0000-000081BC0000}"/>
    <cellStyle name="Normal 4 2 4 5 7 3" xfId="28695" xr:uid="{00000000-0005-0000-0000-000082BC0000}"/>
    <cellStyle name="Normal 4 2 4 5 8" xfId="14312" xr:uid="{00000000-0005-0000-0000-000083BC0000}"/>
    <cellStyle name="Normal 4 2 4 5 8 2" xfId="49530" xr:uid="{00000000-0005-0000-0000-000084BC0000}"/>
    <cellStyle name="Normal 4 2 4 5 9" xfId="38709" xr:uid="{00000000-0005-0000-0000-000085BC0000}"/>
    <cellStyle name="Normal 4 2 4 6" xfId="2585" xr:uid="{00000000-0005-0000-0000-000086BC0000}"/>
    <cellStyle name="Normal 4 2 4 6 10" xfId="26110" xr:uid="{00000000-0005-0000-0000-000087BC0000}"/>
    <cellStyle name="Normal 4 2 4 6 11" xfId="60514" xr:uid="{00000000-0005-0000-0000-000088BC0000}"/>
    <cellStyle name="Normal 4 2 4 6 2" xfId="4411" xr:uid="{00000000-0005-0000-0000-000089BC0000}"/>
    <cellStyle name="Normal 4 2 4 6 2 2" xfId="17057" xr:uid="{00000000-0005-0000-0000-00008ABC0000}"/>
    <cellStyle name="Normal 4 2 4 6 2 2 2" xfId="52273" xr:uid="{00000000-0005-0000-0000-00008BBC0000}"/>
    <cellStyle name="Normal 4 2 4 6 2 3" xfId="39676" xr:uid="{00000000-0005-0000-0000-00008CBC0000}"/>
    <cellStyle name="Normal 4 2 4 6 2 4" xfId="29662" xr:uid="{00000000-0005-0000-0000-00008DBC0000}"/>
    <cellStyle name="Normal 4 2 4 6 3" xfId="5881" xr:uid="{00000000-0005-0000-0000-00008EBC0000}"/>
    <cellStyle name="Normal 4 2 4 6 3 2" xfId="18511" xr:uid="{00000000-0005-0000-0000-00008FBC0000}"/>
    <cellStyle name="Normal 4 2 4 6 3 2 2" xfId="53727" xr:uid="{00000000-0005-0000-0000-000090BC0000}"/>
    <cellStyle name="Normal 4 2 4 6 3 3" xfId="41130" xr:uid="{00000000-0005-0000-0000-000091BC0000}"/>
    <cellStyle name="Normal 4 2 4 6 3 4" xfId="31116" xr:uid="{00000000-0005-0000-0000-000092BC0000}"/>
    <cellStyle name="Normal 4 2 4 6 4" xfId="7340" xr:uid="{00000000-0005-0000-0000-000093BC0000}"/>
    <cellStyle name="Normal 4 2 4 6 4 2" xfId="19965" xr:uid="{00000000-0005-0000-0000-000094BC0000}"/>
    <cellStyle name="Normal 4 2 4 6 4 2 2" xfId="55181" xr:uid="{00000000-0005-0000-0000-000095BC0000}"/>
    <cellStyle name="Normal 4 2 4 6 4 3" xfId="42584" xr:uid="{00000000-0005-0000-0000-000096BC0000}"/>
    <cellStyle name="Normal 4 2 4 6 4 4" xfId="32570" xr:uid="{00000000-0005-0000-0000-000097BC0000}"/>
    <cellStyle name="Normal 4 2 4 6 5" xfId="9121" xr:uid="{00000000-0005-0000-0000-000098BC0000}"/>
    <cellStyle name="Normal 4 2 4 6 5 2" xfId="21741" xr:uid="{00000000-0005-0000-0000-000099BC0000}"/>
    <cellStyle name="Normal 4 2 4 6 5 2 2" xfId="56957" xr:uid="{00000000-0005-0000-0000-00009ABC0000}"/>
    <cellStyle name="Normal 4 2 4 6 5 3" xfId="44360" xr:uid="{00000000-0005-0000-0000-00009BBC0000}"/>
    <cellStyle name="Normal 4 2 4 6 5 4" xfId="34346" xr:uid="{00000000-0005-0000-0000-00009CBC0000}"/>
    <cellStyle name="Normal 4 2 4 6 6" xfId="10914" xr:uid="{00000000-0005-0000-0000-00009DBC0000}"/>
    <cellStyle name="Normal 4 2 4 6 6 2" xfId="23517" xr:uid="{00000000-0005-0000-0000-00009EBC0000}"/>
    <cellStyle name="Normal 4 2 4 6 6 2 2" xfId="58733" xr:uid="{00000000-0005-0000-0000-00009FBC0000}"/>
    <cellStyle name="Normal 4 2 4 6 6 3" xfId="46136" xr:uid="{00000000-0005-0000-0000-0000A0BC0000}"/>
    <cellStyle name="Normal 4 2 4 6 6 4" xfId="36122" xr:uid="{00000000-0005-0000-0000-0000A1BC0000}"/>
    <cellStyle name="Normal 4 2 4 6 7" xfId="15281" xr:uid="{00000000-0005-0000-0000-0000A2BC0000}"/>
    <cellStyle name="Normal 4 2 4 6 7 2" xfId="50497" xr:uid="{00000000-0005-0000-0000-0000A3BC0000}"/>
    <cellStyle name="Normal 4 2 4 6 7 3" xfId="27886" xr:uid="{00000000-0005-0000-0000-0000A4BC0000}"/>
    <cellStyle name="Normal 4 2 4 6 8" xfId="13503" xr:uid="{00000000-0005-0000-0000-0000A5BC0000}"/>
    <cellStyle name="Normal 4 2 4 6 8 2" xfId="48721" xr:uid="{00000000-0005-0000-0000-0000A6BC0000}"/>
    <cellStyle name="Normal 4 2 4 6 9" xfId="37900" xr:uid="{00000000-0005-0000-0000-0000A7BC0000}"/>
    <cellStyle name="Normal 4 2 4 7" xfId="3748" xr:uid="{00000000-0005-0000-0000-0000A8BC0000}"/>
    <cellStyle name="Normal 4 2 4 7 2" xfId="8472" xr:uid="{00000000-0005-0000-0000-0000A9BC0000}"/>
    <cellStyle name="Normal 4 2 4 7 2 2" xfId="21097" xr:uid="{00000000-0005-0000-0000-0000AABC0000}"/>
    <cellStyle name="Normal 4 2 4 7 2 2 2" xfId="56313" xr:uid="{00000000-0005-0000-0000-0000ABBC0000}"/>
    <cellStyle name="Normal 4 2 4 7 2 3" xfId="43716" xr:uid="{00000000-0005-0000-0000-0000ACBC0000}"/>
    <cellStyle name="Normal 4 2 4 7 2 4" xfId="33702" xr:uid="{00000000-0005-0000-0000-0000ADBC0000}"/>
    <cellStyle name="Normal 4 2 4 7 3" xfId="10253" xr:uid="{00000000-0005-0000-0000-0000AEBC0000}"/>
    <cellStyle name="Normal 4 2 4 7 3 2" xfId="22873" xr:uid="{00000000-0005-0000-0000-0000AFBC0000}"/>
    <cellStyle name="Normal 4 2 4 7 3 2 2" xfId="58089" xr:uid="{00000000-0005-0000-0000-0000B0BC0000}"/>
    <cellStyle name="Normal 4 2 4 7 3 3" xfId="45492" xr:uid="{00000000-0005-0000-0000-0000B1BC0000}"/>
    <cellStyle name="Normal 4 2 4 7 3 4" xfId="35478" xr:uid="{00000000-0005-0000-0000-0000B2BC0000}"/>
    <cellStyle name="Normal 4 2 4 7 4" xfId="12048" xr:uid="{00000000-0005-0000-0000-0000B3BC0000}"/>
    <cellStyle name="Normal 4 2 4 7 4 2" xfId="24649" xr:uid="{00000000-0005-0000-0000-0000B4BC0000}"/>
    <cellStyle name="Normal 4 2 4 7 4 2 2" xfId="59865" xr:uid="{00000000-0005-0000-0000-0000B5BC0000}"/>
    <cellStyle name="Normal 4 2 4 7 4 3" xfId="47268" xr:uid="{00000000-0005-0000-0000-0000B6BC0000}"/>
    <cellStyle name="Normal 4 2 4 7 4 4" xfId="37254" xr:uid="{00000000-0005-0000-0000-0000B7BC0000}"/>
    <cellStyle name="Normal 4 2 4 7 5" xfId="16413" xr:uid="{00000000-0005-0000-0000-0000B8BC0000}"/>
    <cellStyle name="Normal 4 2 4 7 5 2" xfId="51629" xr:uid="{00000000-0005-0000-0000-0000B9BC0000}"/>
    <cellStyle name="Normal 4 2 4 7 5 3" xfId="29018" xr:uid="{00000000-0005-0000-0000-0000BABC0000}"/>
    <cellStyle name="Normal 4 2 4 7 6" xfId="14635" xr:uid="{00000000-0005-0000-0000-0000BBBC0000}"/>
    <cellStyle name="Normal 4 2 4 7 6 2" xfId="49853" xr:uid="{00000000-0005-0000-0000-0000BCBC0000}"/>
    <cellStyle name="Normal 4 2 4 7 7" xfId="39032" xr:uid="{00000000-0005-0000-0000-0000BDBC0000}"/>
    <cellStyle name="Normal 4 2 4 7 8" xfId="27242" xr:uid="{00000000-0005-0000-0000-0000BEBC0000}"/>
    <cellStyle name="Normal 4 2 4 8" xfId="4086" xr:uid="{00000000-0005-0000-0000-0000BFBC0000}"/>
    <cellStyle name="Normal 4 2 4 8 2" xfId="16735" xr:uid="{00000000-0005-0000-0000-0000C0BC0000}"/>
    <cellStyle name="Normal 4 2 4 8 2 2" xfId="51951" xr:uid="{00000000-0005-0000-0000-0000C1BC0000}"/>
    <cellStyle name="Normal 4 2 4 8 2 3" xfId="29340" xr:uid="{00000000-0005-0000-0000-0000C2BC0000}"/>
    <cellStyle name="Normal 4 2 4 8 3" xfId="13181" xr:uid="{00000000-0005-0000-0000-0000C3BC0000}"/>
    <cellStyle name="Normal 4 2 4 8 3 2" xfId="48399" xr:uid="{00000000-0005-0000-0000-0000C4BC0000}"/>
    <cellStyle name="Normal 4 2 4 8 4" xfId="39354" xr:uid="{00000000-0005-0000-0000-0000C5BC0000}"/>
    <cellStyle name="Normal 4 2 4 8 5" xfId="25788" xr:uid="{00000000-0005-0000-0000-0000C6BC0000}"/>
    <cellStyle name="Normal 4 2 4 9" xfId="5559" xr:uid="{00000000-0005-0000-0000-0000C7BC0000}"/>
    <cellStyle name="Normal 4 2 4 9 2" xfId="18189" xr:uid="{00000000-0005-0000-0000-0000C8BC0000}"/>
    <cellStyle name="Normal 4 2 4 9 2 2" xfId="53405" xr:uid="{00000000-0005-0000-0000-0000C9BC0000}"/>
    <cellStyle name="Normal 4 2 4 9 3" xfId="40808" xr:uid="{00000000-0005-0000-0000-0000CABC0000}"/>
    <cellStyle name="Normal 4 2 4 9 4" xfId="30794" xr:uid="{00000000-0005-0000-0000-0000CBBC0000}"/>
    <cellStyle name="Normal 4 2 5" xfId="1370" xr:uid="{00000000-0005-0000-0000-0000CCBC0000}"/>
    <cellStyle name="Normal 4 2 5 10" xfId="10710" xr:uid="{00000000-0005-0000-0000-0000CDBC0000}"/>
    <cellStyle name="Normal 4 2 5 10 2" xfId="23321" xr:uid="{00000000-0005-0000-0000-0000CEBC0000}"/>
    <cellStyle name="Normal 4 2 5 10 2 2" xfId="58537" xr:uid="{00000000-0005-0000-0000-0000CFBC0000}"/>
    <cellStyle name="Normal 4 2 5 10 3" xfId="45940" xr:uid="{00000000-0005-0000-0000-0000D0BC0000}"/>
    <cellStyle name="Normal 4 2 5 10 4" xfId="35926" xr:uid="{00000000-0005-0000-0000-0000D1BC0000}"/>
    <cellStyle name="Normal 4 2 5 11" xfId="15039" xr:uid="{00000000-0005-0000-0000-0000D2BC0000}"/>
    <cellStyle name="Normal 4 2 5 11 2" xfId="50255" xr:uid="{00000000-0005-0000-0000-0000D3BC0000}"/>
    <cellStyle name="Normal 4 2 5 11 3" xfId="27644" xr:uid="{00000000-0005-0000-0000-0000D4BC0000}"/>
    <cellStyle name="Normal 4 2 5 12" xfId="12452" xr:uid="{00000000-0005-0000-0000-0000D5BC0000}"/>
    <cellStyle name="Normal 4 2 5 12 2" xfId="47670" xr:uid="{00000000-0005-0000-0000-0000D6BC0000}"/>
    <cellStyle name="Normal 4 2 5 13" xfId="37658" xr:uid="{00000000-0005-0000-0000-0000D7BC0000}"/>
    <cellStyle name="Normal 4 2 5 14" xfId="25059" xr:uid="{00000000-0005-0000-0000-0000D8BC0000}"/>
    <cellStyle name="Normal 4 2 5 15" xfId="60272" xr:uid="{00000000-0005-0000-0000-0000D9BC0000}"/>
    <cellStyle name="Normal 4 2 5 2" xfId="3175" xr:uid="{00000000-0005-0000-0000-0000DABC0000}"/>
    <cellStyle name="Normal 4 2 5 2 10" xfId="25543" xr:uid="{00000000-0005-0000-0000-0000DBBC0000}"/>
    <cellStyle name="Normal 4 2 5 2 11" xfId="61078" xr:uid="{00000000-0005-0000-0000-0000DCBC0000}"/>
    <cellStyle name="Normal 4 2 5 2 2" xfId="4975" xr:uid="{00000000-0005-0000-0000-0000DDBC0000}"/>
    <cellStyle name="Normal 4 2 5 2 2 2" xfId="17621" xr:uid="{00000000-0005-0000-0000-0000DEBC0000}"/>
    <cellStyle name="Normal 4 2 5 2 2 2 2" xfId="52837" xr:uid="{00000000-0005-0000-0000-0000DFBC0000}"/>
    <cellStyle name="Normal 4 2 5 2 2 2 3" xfId="30226" xr:uid="{00000000-0005-0000-0000-0000E0BC0000}"/>
    <cellStyle name="Normal 4 2 5 2 2 3" xfId="14067" xr:uid="{00000000-0005-0000-0000-0000E1BC0000}"/>
    <cellStyle name="Normal 4 2 5 2 2 3 2" xfId="49285" xr:uid="{00000000-0005-0000-0000-0000E2BC0000}"/>
    <cellStyle name="Normal 4 2 5 2 2 4" xfId="40240" xr:uid="{00000000-0005-0000-0000-0000E3BC0000}"/>
    <cellStyle name="Normal 4 2 5 2 2 5" xfId="26674" xr:uid="{00000000-0005-0000-0000-0000E4BC0000}"/>
    <cellStyle name="Normal 4 2 5 2 3" xfId="6445" xr:uid="{00000000-0005-0000-0000-0000E5BC0000}"/>
    <cellStyle name="Normal 4 2 5 2 3 2" xfId="19075" xr:uid="{00000000-0005-0000-0000-0000E6BC0000}"/>
    <cellStyle name="Normal 4 2 5 2 3 2 2" xfId="54291" xr:uid="{00000000-0005-0000-0000-0000E7BC0000}"/>
    <cellStyle name="Normal 4 2 5 2 3 3" xfId="41694" xr:uid="{00000000-0005-0000-0000-0000E8BC0000}"/>
    <cellStyle name="Normal 4 2 5 2 3 4" xfId="31680" xr:uid="{00000000-0005-0000-0000-0000E9BC0000}"/>
    <cellStyle name="Normal 4 2 5 2 4" xfId="7904" xr:uid="{00000000-0005-0000-0000-0000EABC0000}"/>
    <cellStyle name="Normal 4 2 5 2 4 2" xfId="20529" xr:uid="{00000000-0005-0000-0000-0000EBBC0000}"/>
    <cellStyle name="Normal 4 2 5 2 4 2 2" xfId="55745" xr:uid="{00000000-0005-0000-0000-0000ECBC0000}"/>
    <cellStyle name="Normal 4 2 5 2 4 3" xfId="43148" xr:uid="{00000000-0005-0000-0000-0000EDBC0000}"/>
    <cellStyle name="Normal 4 2 5 2 4 4" xfId="33134" xr:uid="{00000000-0005-0000-0000-0000EEBC0000}"/>
    <cellStyle name="Normal 4 2 5 2 5" xfId="9685" xr:uid="{00000000-0005-0000-0000-0000EFBC0000}"/>
    <cellStyle name="Normal 4 2 5 2 5 2" xfId="22305" xr:uid="{00000000-0005-0000-0000-0000F0BC0000}"/>
    <cellStyle name="Normal 4 2 5 2 5 2 2" xfId="57521" xr:uid="{00000000-0005-0000-0000-0000F1BC0000}"/>
    <cellStyle name="Normal 4 2 5 2 5 3" xfId="44924" xr:uid="{00000000-0005-0000-0000-0000F2BC0000}"/>
    <cellStyle name="Normal 4 2 5 2 5 4" xfId="34910" xr:uid="{00000000-0005-0000-0000-0000F3BC0000}"/>
    <cellStyle name="Normal 4 2 5 2 6" xfId="11478" xr:uid="{00000000-0005-0000-0000-0000F4BC0000}"/>
    <cellStyle name="Normal 4 2 5 2 6 2" xfId="24081" xr:uid="{00000000-0005-0000-0000-0000F5BC0000}"/>
    <cellStyle name="Normal 4 2 5 2 6 2 2" xfId="59297" xr:uid="{00000000-0005-0000-0000-0000F6BC0000}"/>
    <cellStyle name="Normal 4 2 5 2 6 3" xfId="46700" xr:uid="{00000000-0005-0000-0000-0000F7BC0000}"/>
    <cellStyle name="Normal 4 2 5 2 6 4" xfId="36686" xr:uid="{00000000-0005-0000-0000-0000F8BC0000}"/>
    <cellStyle name="Normal 4 2 5 2 7" xfId="15845" xr:uid="{00000000-0005-0000-0000-0000F9BC0000}"/>
    <cellStyle name="Normal 4 2 5 2 7 2" xfId="51061" xr:uid="{00000000-0005-0000-0000-0000FABC0000}"/>
    <cellStyle name="Normal 4 2 5 2 7 3" xfId="28450" xr:uid="{00000000-0005-0000-0000-0000FBBC0000}"/>
    <cellStyle name="Normal 4 2 5 2 8" xfId="12936" xr:uid="{00000000-0005-0000-0000-0000FCBC0000}"/>
    <cellStyle name="Normal 4 2 5 2 8 2" xfId="48154" xr:uid="{00000000-0005-0000-0000-0000FDBC0000}"/>
    <cellStyle name="Normal 4 2 5 2 9" xfId="38464" xr:uid="{00000000-0005-0000-0000-0000FEBC0000}"/>
    <cellStyle name="Normal 4 2 5 3" xfId="3504" xr:uid="{00000000-0005-0000-0000-0000FFBC0000}"/>
    <cellStyle name="Normal 4 2 5 3 10" xfId="26999" xr:uid="{00000000-0005-0000-0000-000000BD0000}"/>
    <cellStyle name="Normal 4 2 5 3 11" xfId="61403" xr:uid="{00000000-0005-0000-0000-000001BD0000}"/>
    <cellStyle name="Normal 4 2 5 3 2" xfId="5300" xr:uid="{00000000-0005-0000-0000-000002BD0000}"/>
    <cellStyle name="Normal 4 2 5 3 2 2" xfId="17946" xr:uid="{00000000-0005-0000-0000-000003BD0000}"/>
    <cellStyle name="Normal 4 2 5 3 2 2 2" xfId="53162" xr:uid="{00000000-0005-0000-0000-000004BD0000}"/>
    <cellStyle name="Normal 4 2 5 3 2 3" xfId="40565" xr:uid="{00000000-0005-0000-0000-000005BD0000}"/>
    <cellStyle name="Normal 4 2 5 3 2 4" xfId="30551" xr:uid="{00000000-0005-0000-0000-000006BD0000}"/>
    <cellStyle name="Normal 4 2 5 3 3" xfId="6770" xr:uid="{00000000-0005-0000-0000-000007BD0000}"/>
    <cellStyle name="Normal 4 2 5 3 3 2" xfId="19400" xr:uid="{00000000-0005-0000-0000-000008BD0000}"/>
    <cellStyle name="Normal 4 2 5 3 3 2 2" xfId="54616" xr:uid="{00000000-0005-0000-0000-000009BD0000}"/>
    <cellStyle name="Normal 4 2 5 3 3 3" xfId="42019" xr:uid="{00000000-0005-0000-0000-00000ABD0000}"/>
    <cellStyle name="Normal 4 2 5 3 3 4" xfId="32005" xr:uid="{00000000-0005-0000-0000-00000BBD0000}"/>
    <cellStyle name="Normal 4 2 5 3 4" xfId="8229" xr:uid="{00000000-0005-0000-0000-00000CBD0000}"/>
    <cellStyle name="Normal 4 2 5 3 4 2" xfId="20854" xr:uid="{00000000-0005-0000-0000-00000DBD0000}"/>
    <cellStyle name="Normal 4 2 5 3 4 2 2" xfId="56070" xr:uid="{00000000-0005-0000-0000-00000EBD0000}"/>
    <cellStyle name="Normal 4 2 5 3 4 3" xfId="43473" xr:uid="{00000000-0005-0000-0000-00000FBD0000}"/>
    <cellStyle name="Normal 4 2 5 3 4 4" xfId="33459" xr:uid="{00000000-0005-0000-0000-000010BD0000}"/>
    <cellStyle name="Normal 4 2 5 3 5" xfId="10010" xr:uid="{00000000-0005-0000-0000-000011BD0000}"/>
    <cellStyle name="Normal 4 2 5 3 5 2" xfId="22630" xr:uid="{00000000-0005-0000-0000-000012BD0000}"/>
    <cellStyle name="Normal 4 2 5 3 5 2 2" xfId="57846" xr:uid="{00000000-0005-0000-0000-000013BD0000}"/>
    <cellStyle name="Normal 4 2 5 3 5 3" xfId="45249" xr:uid="{00000000-0005-0000-0000-000014BD0000}"/>
    <cellStyle name="Normal 4 2 5 3 5 4" xfId="35235" xr:uid="{00000000-0005-0000-0000-000015BD0000}"/>
    <cellStyle name="Normal 4 2 5 3 6" xfId="11803" xr:uid="{00000000-0005-0000-0000-000016BD0000}"/>
    <cellStyle name="Normal 4 2 5 3 6 2" xfId="24406" xr:uid="{00000000-0005-0000-0000-000017BD0000}"/>
    <cellStyle name="Normal 4 2 5 3 6 2 2" xfId="59622" xr:uid="{00000000-0005-0000-0000-000018BD0000}"/>
    <cellStyle name="Normal 4 2 5 3 6 3" xfId="47025" xr:uid="{00000000-0005-0000-0000-000019BD0000}"/>
    <cellStyle name="Normal 4 2 5 3 6 4" xfId="37011" xr:uid="{00000000-0005-0000-0000-00001ABD0000}"/>
    <cellStyle name="Normal 4 2 5 3 7" xfId="16170" xr:uid="{00000000-0005-0000-0000-00001BBD0000}"/>
    <cellStyle name="Normal 4 2 5 3 7 2" xfId="51386" xr:uid="{00000000-0005-0000-0000-00001CBD0000}"/>
    <cellStyle name="Normal 4 2 5 3 7 3" xfId="28775" xr:uid="{00000000-0005-0000-0000-00001DBD0000}"/>
    <cellStyle name="Normal 4 2 5 3 8" xfId="14392" xr:uid="{00000000-0005-0000-0000-00001EBD0000}"/>
    <cellStyle name="Normal 4 2 5 3 8 2" xfId="49610" xr:uid="{00000000-0005-0000-0000-00001FBD0000}"/>
    <cellStyle name="Normal 4 2 5 3 9" xfId="38789" xr:uid="{00000000-0005-0000-0000-000020BD0000}"/>
    <cellStyle name="Normal 4 2 5 4" xfId="2666" xr:uid="{00000000-0005-0000-0000-000021BD0000}"/>
    <cellStyle name="Normal 4 2 5 4 10" xfId="26190" xr:uid="{00000000-0005-0000-0000-000022BD0000}"/>
    <cellStyle name="Normal 4 2 5 4 11" xfId="60594" xr:uid="{00000000-0005-0000-0000-000023BD0000}"/>
    <cellStyle name="Normal 4 2 5 4 2" xfId="4491" xr:uid="{00000000-0005-0000-0000-000024BD0000}"/>
    <cellStyle name="Normal 4 2 5 4 2 2" xfId="17137" xr:uid="{00000000-0005-0000-0000-000025BD0000}"/>
    <cellStyle name="Normal 4 2 5 4 2 2 2" xfId="52353" xr:uid="{00000000-0005-0000-0000-000026BD0000}"/>
    <cellStyle name="Normal 4 2 5 4 2 3" xfId="39756" xr:uid="{00000000-0005-0000-0000-000027BD0000}"/>
    <cellStyle name="Normal 4 2 5 4 2 4" xfId="29742" xr:uid="{00000000-0005-0000-0000-000028BD0000}"/>
    <cellStyle name="Normal 4 2 5 4 3" xfId="5961" xr:uid="{00000000-0005-0000-0000-000029BD0000}"/>
    <cellStyle name="Normal 4 2 5 4 3 2" xfId="18591" xr:uid="{00000000-0005-0000-0000-00002ABD0000}"/>
    <cellStyle name="Normal 4 2 5 4 3 2 2" xfId="53807" xr:uid="{00000000-0005-0000-0000-00002BBD0000}"/>
    <cellStyle name="Normal 4 2 5 4 3 3" xfId="41210" xr:uid="{00000000-0005-0000-0000-00002CBD0000}"/>
    <cellStyle name="Normal 4 2 5 4 3 4" xfId="31196" xr:uid="{00000000-0005-0000-0000-00002DBD0000}"/>
    <cellStyle name="Normal 4 2 5 4 4" xfId="7420" xr:uid="{00000000-0005-0000-0000-00002EBD0000}"/>
    <cellStyle name="Normal 4 2 5 4 4 2" xfId="20045" xr:uid="{00000000-0005-0000-0000-00002FBD0000}"/>
    <cellStyle name="Normal 4 2 5 4 4 2 2" xfId="55261" xr:uid="{00000000-0005-0000-0000-000030BD0000}"/>
    <cellStyle name="Normal 4 2 5 4 4 3" xfId="42664" xr:uid="{00000000-0005-0000-0000-000031BD0000}"/>
    <cellStyle name="Normal 4 2 5 4 4 4" xfId="32650" xr:uid="{00000000-0005-0000-0000-000032BD0000}"/>
    <cellStyle name="Normal 4 2 5 4 5" xfId="9201" xr:uid="{00000000-0005-0000-0000-000033BD0000}"/>
    <cellStyle name="Normal 4 2 5 4 5 2" xfId="21821" xr:uid="{00000000-0005-0000-0000-000034BD0000}"/>
    <cellStyle name="Normal 4 2 5 4 5 2 2" xfId="57037" xr:uid="{00000000-0005-0000-0000-000035BD0000}"/>
    <cellStyle name="Normal 4 2 5 4 5 3" xfId="44440" xr:uid="{00000000-0005-0000-0000-000036BD0000}"/>
    <cellStyle name="Normal 4 2 5 4 5 4" xfId="34426" xr:uid="{00000000-0005-0000-0000-000037BD0000}"/>
    <cellStyle name="Normal 4 2 5 4 6" xfId="10994" xr:uid="{00000000-0005-0000-0000-000038BD0000}"/>
    <cellStyle name="Normal 4 2 5 4 6 2" xfId="23597" xr:uid="{00000000-0005-0000-0000-000039BD0000}"/>
    <cellStyle name="Normal 4 2 5 4 6 2 2" xfId="58813" xr:uid="{00000000-0005-0000-0000-00003ABD0000}"/>
    <cellStyle name="Normal 4 2 5 4 6 3" xfId="46216" xr:uid="{00000000-0005-0000-0000-00003BBD0000}"/>
    <cellStyle name="Normal 4 2 5 4 6 4" xfId="36202" xr:uid="{00000000-0005-0000-0000-00003CBD0000}"/>
    <cellStyle name="Normal 4 2 5 4 7" xfId="15361" xr:uid="{00000000-0005-0000-0000-00003DBD0000}"/>
    <cellStyle name="Normal 4 2 5 4 7 2" xfId="50577" xr:uid="{00000000-0005-0000-0000-00003EBD0000}"/>
    <cellStyle name="Normal 4 2 5 4 7 3" xfId="27966" xr:uid="{00000000-0005-0000-0000-00003FBD0000}"/>
    <cellStyle name="Normal 4 2 5 4 8" xfId="13583" xr:uid="{00000000-0005-0000-0000-000040BD0000}"/>
    <cellStyle name="Normal 4 2 5 4 8 2" xfId="48801" xr:uid="{00000000-0005-0000-0000-000041BD0000}"/>
    <cellStyle name="Normal 4 2 5 4 9" xfId="37980" xr:uid="{00000000-0005-0000-0000-000042BD0000}"/>
    <cellStyle name="Normal 4 2 5 5" xfId="3829" xr:uid="{00000000-0005-0000-0000-000043BD0000}"/>
    <cellStyle name="Normal 4 2 5 5 2" xfId="8552" xr:uid="{00000000-0005-0000-0000-000044BD0000}"/>
    <cellStyle name="Normal 4 2 5 5 2 2" xfId="21177" xr:uid="{00000000-0005-0000-0000-000045BD0000}"/>
    <cellStyle name="Normal 4 2 5 5 2 2 2" xfId="56393" xr:uid="{00000000-0005-0000-0000-000046BD0000}"/>
    <cellStyle name="Normal 4 2 5 5 2 3" xfId="43796" xr:uid="{00000000-0005-0000-0000-000047BD0000}"/>
    <cellStyle name="Normal 4 2 5 5 2 4" xfId="33782" xr:uid="{00000000-0005-0000-0000-000048BD0000}"/>
    <cellStyle name="Normal 4 2 5 5 3" xfId="10333" xr:uid="{00000000-0005-0000-0000-000049BD0000}"/>
    <cellStyle name="Normal 4 2 5 5 3 2" xfId="22953" xr:uid="{00000000-0005-0000-0000-00004ABD0000}"/>
    <cellStyle name="Normal 4 2 5 5 3 2 2" xfId="58169" xr:uid="{00000000-0005-0000-0000-00004BBD0000}"/>
    <cellStyle name="Normal 4 2 5 5 3 3" xfId="45572" xr:uid="{00000000-0005-0000-0000-00004CBD0000}"/>
    <cellStyle name="Normal 4 2 5 5 3 4" xfId="35558" xr:uid="{00000000-0005-0000-0000-00004DBD0000}"/>
    <cellStyle name="Normal 4 2 5 5 4" xfId="12128" xr:uid="{00000000-0005-0000-0000-00004EBD0000}"/>
    <cellStyle name="Normal 4 2 5 5 4 2" xfId="24729" xr:uid="{00000000-0005-0000-0000-00004FBD0000}"/>
    <cellStyle name="Normal 4 2 5 5 4 2 2" xfId="59945" xr:uid="{00000000-0005-0000-0000-000050BD0000}"/>
    <cellStyle name="Normal 4 2 5 5 4 3" xfId="47348" xr:uid="{00000000-0005-0000-0000-000051BD0000}"/>
    <cellStyle name="Normal 4 2 5 5 4 4" xfId="37334" xr:uid="{00000000-0005-0000-0000-000052BD0000}"/>
    <cellStyle name="Normal 4 2 5 5 5" xfId="16493" xr:uid="{00000000-0005-0000-0000-000053BD0000}"/>
    <cellStyle name="Normal 4 2 5 5 5 2" xfId="51709" xr:uid="{00000000-0005-0000-0000-000054BD0000}"/>
    <cellStyle name="Normal 4 2 5 5 5 3" xfId="29098" xr:uid="{00000000-0005-0000-0000-000055BD0000}"/>
    <cellStyle name="Normal 4 2 5 5 6" xfId="14715" xr:uid="{00000000-0005-0000-0000-000056BD0000}"/>
    <cellStyle name="Normal 4 2 5 5 6 2" xfId="49933" xr:uid="{00000000-0005-0000-0000-000057BD0000}"/>
    <cellStyle name="Normal 4 2 5 5 7" xfId="39112" xr:uid="{00000000-0005-0000-0000-000058BD0000}"/>
    <cellStyle name="Normal 4 2 5 5 8" xfId="27322" xr:uid="{00000000-0005-0000-0000-000059BD0000}"/>
    <cellStyle name="Normal 4 2 5 6" xfId="4169" xr:uid="{00000000-0005-0000-0000-00005ABD0000}"/>
    <cellStyle name="Normal 4 2 5 6 2" xfId="16815" xr:uid="{00000000-0005-0000-0000-00005BBD0000}"/>
    <cellStyle name="Normal 4 2 5 6 2 2" xfId="52031" xr:uid="{00000000-0005-0000-0000-00005CBD0000}"/>
    <cellStyle name="Normal 4 2 5 6 2 3" xfId="29420" xr:uid="{00000000-0005-0000-0000-00005DBD0000}"/>
    <cellStyle name="Normal 4 2 5 6 3" xfId="13261" xr:uid="{00000000-0005-0000-0000-00005EBD0000}"/>
    <cellStyle name="Normal 4 2 5 6 3 2" xfId="48479" xr:uid="{00000000-0005-0000-0000-00005FBD0000}"/>
    <cellStyle name="Normal 4 2 5 6 4" xfId="39434" xr:uid="{00000000-0005-0000-0000-000060BD0000}"/>
    <cellStyle name="Normal 4 2 5 6 5" xfId="25868" xr:uid="{00000000-0005-0000-0000-000061BD0000}"/>
    <cellStyle name="Normal 4 2 5 7" xfId="5639" xr:uid="{00000000-0005-0000-0000-000062BD0000}"/>
    <cellStyle name="Normal 4 2 5 7 2" xfId="18269" xr:uid="{00000000-0005-0000-0000-000063BD0000}"/>
    <cellStyle name="Normal 4 2 5 7 2 2" xfId="53485" xr:uid="{00000000-0005-0000-0000-000064BD0000}"/>
    <cellStyle name="Normal 4 2 5 7 3" xfId="40888" xr:uid="{00000000-0005-0000-0000-000065BD0000}"/>
    <cellStyle name="Normal 4 2 5 7 4" xfId="30874" xr:uid="{00000000-0005-0000-0000-000066BD0000}"/>
    <cellStyle name="Normal 4 2 5 8" xfId="7098" xr:uid="{00000000-0005-0000-0000-000067BD0000}"/>
    <cellStyle name="Normal 4 2 5 8 2" xfId="19723" xr:uid="{00000000-0005-0000-0000-000068BD0000}"/>
    <cellStyle name="Normal 4 2 5 8 2 2" xfId="54939" xr:uid="{00000000-0005-0000-0000-000069BD0000}"/>
    <cellStyle name="Normal 4 2 5 8 3" xfId="42342" xr:uid="{00000000-0005-0000-0000-00006ABD0000}"/>
    <cellStyle name="Normal 4 2 5 8 4" xfId="32328" xr:uid="{00000000-0005-0000-0000-00006BBD0000}"/>
    <cellStyle name="Normal 4 2 5 9" xfId="8879" xr:uid="{00000000-0005-0000-0000-00006CBD0000}"/>
    <cellStyle name="Normal 4 2 5 9 2" xfId="21499" xr:uid="{00000000-0005-0000-0000-00006DBD0000}"/>
    <cellStyle name="Normal 4 2 5 9 2 2" xfId="56715" xr:uid="{00000000-0005-0000-0000-00006EBD0000}"/>
    <cellStyle name="Normal 4 2 5 9 3" xfId="44118" xr:uid="{00000000-0005-0000-0000-00006FBD0000}"/>
    <cellStyle name="Normal 4 2 5 9 4" xfId="34104" xr:uid="{00000000-0005-0000-0000-000070BD0000}"/>
    <cellStyle name="Normal 4 2 6" xfId="3010" xr:uid="{00000000-0005-0000-0000-000071BD0000}"/>
    <cellStyle name="Normal 4 2 6 10" xfId="25384" xr:uid="{00000000-0005-0000-0000-000072BD0000}"/>
    <cellStyle name="Normal 4 2 6 11" xfId="60919" xr:uid="{00000000-0005-0000-0000-000073BD0000}"/>
    <cellStyle name="Normal 4 2 6 2" xfId="4816" xr:uid="{00000000-0005-0000-0000-000074BD0000}"/>
    <cellStyle name="Normal 4 2 6 2 2" xfId="17462" xr:uid="{00000000-0005-0000-0000-000075BD0000}"/>
    <cellStyle name="Normal 4 2 6 2 2 2" xfId="52678" xr:uid="{00000000-0005-0000-0000-000076BD0000}"/>
    <cellStyle name="Normal 4 2 6 2 2 3" xfId="30067" xr:uid="{00000000-0005-0000-0000-000077BD0000}"/>
    <cellStyle name="Normal 4 2 6 2 3" xfId="13908" xr:uid="{00000000-0005-0000-0000-000078BD0000}"/>
    <cellStyle name="Normal 4 2 6 2 3 2" xfId="49126" xr:uid="{00000000-0005-0000-0000-000079BD0000}"/>
    <cellStyle name="Normal 4 2 6 2 4" xfId="40081" xr:uid="{00000000-0005-0000-0000-00007ABD0000}"/>
    <cellStyle name="Normal 4 2 6 2 5" xfId="26515" xr:uid="{00000000-0005-0000-0000-00007BBD0000}"/>
    <cellStyle name="Normal 4 2 6 3" xfId="6286" xr:uid="{00000000-0005-0000-0000-00007CBD0000}"/>
    <cellStyle name="Normal 4 2 6 3 2" xfId="18916" xr:uid="{00000000-0005-0000-0000-00007DBD0000}"/>
    <cellStyle name="Normal 4 2 6 3 2 2" xfId="54132" xr:uid="{00000000-0005-0000-0000-00007EBD0000}"/>
    <cellStyle name="Normal 4 2 6 3 3" xfId="41535" xr:uid="{00000000-0005-0000-0000-00007FBD0000}"/>
    <cellStyle name="Normal 4 2 6 3 4" xfId="31521" xr:uid="{00000000-0005-0000-0000-000080BD0000}"/>
    <cellStyle name="Normal 4 2 6 4" xfId="7745" xr:uid="{00000000-0005-0000-0000-000081BD0000}"/>
    <cellStyle name="Normal 4 2 6 4 2" xfId="20370" xr:uid="{00000000-0005-0000-0000-000082BD0000}"/>
    <cellStyle name="Normal 4 2 6 4 2 2" xfId="55586" xr:uid="{00000000-0005-0000-0000-000083BD0000}"/>
    <cellStyle name="Normal 4 2 6 4 3" xfId="42989" xr:uid="{00000000-0005-0000-0000-000084BD0000}"/>
    <cellStyle name="Normal 4 2 6 4 4" xfId="32975" xr:uid="{00000000-0005-0000-0000-000085BD0000}"/>
    <cellStyle name="Normal 4 2 6 5" xfId="9526" xr:uid="{00000000-0005-0000-0000-000086BD0000}"/>
    <cellStyle name="Normal 4 2 6 5 2" xfId="22146" xr:uid="{00000000-0005-0000-0000-000087BD0000}"/>
    <cellStyle name="Normal 4 2 6 5 2 2" xfId="57362" xr:uid="{00000000-0005-0000-0000-000088BD0000}"/>
    <cellStyle name="Normal 4 2 6 5 3" xfId="44765" xr:uid="{00000000-0005-0000-0000-000089BD0000}"/>
    <cellStyle name="Normal 4 2 6 5 4" xfId="34751" xr:uid="{00000000-0005-0000-0000-00008ABD0000}"/>
    <cellStyle name="Normal 4 2 6 6" xfId="11319" xr:uid="{00000000-0005-0000-0000-00008BBD0000}"/>
    <cellStyle name="Normal 4 2 6 6 2" xfId="23922" xr:uid="{00000000-0005-0000-0000-00008CBD0000}"/>
    <cellStyle name="Normal 4 2 6 6 2 2" xfId="59138" xr:uid="{00000000-0005-0000-0000-00008DBD0000}"/>
    <cellStyle name="Normal 4 2 6 6 3" xfId="46541" xr:uid="{00000000-0005-0000-0000-00008EBD0000}"/>
    <cellStyle name="Normal 4 2 6 6 4" xfId="36527" xr:uid="{00000000-0005-0000-0000-00008FBD0000}"/>
    <cellStyle name="Normal 4 2 6 7" xfId="15686" xr:uid="{00000000-0005-0000-0000-000090BD0000}"/>
    <cellStyle name="Normal 4 2 6 7 2" xfId="50902" xr:uid="{00000000-0005-0000-0000-000091BD0000}"/>
    <cellStyle name="Normal 4 2 6 7 3" xfId="28291" xr:uid="{00000000-0005-0000-0000-000092BD0000}"/>
    <cellStyle name="Normal 4 2 6 8" xfId="12777" xr:uid="{00000000-0005-0000-0000-000093BD0000}"/>
    <cellStyle name="Normal 4 2 6 8 2" xfId="47995" xr:uid="{00000000-0005-0000-0000-000094BD0000}"/>
    <cellStyle name="Normal 4 2 6 9" xfId="38305" xr:uid="{00000000-0005-0000-0000-000095BD0000}"/>
    <cellStyle name="Normal 4 2 7" xfId="2843" xr:uid="{00000000-0005-0000-0000-000096BD0000}"/>
    <cellStyle name="Normal 4 2 7 10" xfId="25229" xr:uid="{00000000-0005-0000-0000-000097BD0000}"/>
    <cellStyle name="Normal 4 2 7 11" xfId="60764" xr:uid="{00000000-0005-0000-0000-000098BD0000}"/>
    <cellStyle name="Normal 4 2 7 2" xfId="4661" xr:uid="{00000000-0005-0000-0000-000099BD0000}"/>
    <cellStyle name="Normal 4 2 7 2 2" xfId="17307" xr:uid="{00000000-0005-0000-0000-00009ABD0000}"/>
    <cellStyle name="Normal 4 2 7 2 2 2" xfId="52523" xr:uid="{00000000-0005-0000-0000-00009BBD0000}"/>
    <cellStyle name="Normal 4 2 7 2 2 3" xfId="29912" xr:uid="{00000000-0005-0000-0000-00009CBD0000}"/>
    <cellStyle name="Normal 4 2 7 2 3" xfId="13753" xr:uid="{00000000-0005-0000-0000-00009DBD0000}"/>
    <cellStyle name="Normal 4 2 7 2 3 2" xfId="48971" xr:uid="{00000000-0005-0000-0000-00009EBD0000}"/>
    <cellStyle name="Normal 4 2 7 2 4" xfId="39926" xr:uid="{00000000-0005-0000-0000-00009FBD0000}"/>
    <cellStyle name="Normal 4 2 7 2 5" xfId="26360" xr:uid="{00000000-0005-0000-0000-0000A0BD0000}"/>
    <cellStyle name="Normal 4 2 7 3" xfId="6131" xr:uid="{00000000-0005-0000-0000-0000A1BD0000}"/>
    <cellStyle name="Normal 4 2 7 3 2" xfId="18761" xr:uid="{00000000-0005-0000-0000-0000A2BD0000}"/>
    <cellStyle name="Normal 4 2 7 3 2 2" xfId="53977" xr:uid="{00000000-0005-0000-0000-0000A3BD0000}"/>
    <cellStyle name="Normal 4 2 7 3 3" xfId="41380" xr:uid="{00000000-0005-0000-0000-0000A4BD0000}"/>
    <cellStyle name="Normal 4 2 7 3 4" xfId="31366" xr:uid="{00000000-0005-0000-0000-0000A5BD0000}"/>
    <cellStyle name="Normal 4 2 7 4" xfId="7590" xr:uid="{00000000-0005-0000-0000-0000A6BD0000}"/>
    <cellStyle name="Normal 4 2 7 4 2" xfId="20215" xr:uid="{00000000-0005-0000-0000-0000A7BD0000}"/>
    <cellStyle name="Normal 4 2 7 4 2 2" xfId="55431" xr:uid="{00000000-0005-0000-0000-0000A8BD0000}"/>
    <cellStyle name="Normal 4 2 7 4 3" xfId="42834" xr:uid="{00000000-0005-0000-0000-0000A9BD0000}"/>
    <cellStyle name="Normal 4 2 7 4 4" xfId="32820" xr:uid="{00000000-0005-0000-0000-0000AABD0000}"/>
    <cellStyle name="Normal 4 2 7 5" xfId="9371" xr:uid="{00000000-0005-0000-0000-0000ABBD0000}"/>
    <cellStyle name="Normal 4 2 7 5 2" xfId="21991" xr:uid="{00000000-0005-0000-0000-0000ACBD0000}"/>
    <cellStyle name="Normal 4 2 7 5 2 2" xfId="57207" xr:uid="{00000000-0005-0000-0000-0000ADBD0000}"/>
    <cellStyle name="Normal 4 2 7 5 3" xfId="44610" xr:uid="{00000000-0005-0000-0000-0000AEBD0000}"/>
    <cellStyle name="Normal 4 2 7 5 4" xfId="34596" xr:uid="{00000000-0005-0000-0000-0000AFBD0000}"/>
    <cellStyle name="Normal 4 2 7 6" xfId="11164" xr:uid="{00000000-0005-0000-0000-0000B0BD0000}"/>
    <cellStyle name="Normal 4 2 7 6 2" xfId="23767" xr:uid="{00000000-0005-0000-0000-0000B1BD0000}"/>
    <cellStyle name="Normal 4 2 7 6 2 2" xfId="58983" xr:uid="{00000000-0005-0000-0000-0000B2BD0000}"/>
    <cellStyle name="Normal 4 2 7 6 3" xfId="46386" xr:uid="{00000000-0005-0000-0000-0000B3BD0000}"/>
    <cellStyle name="Normal 4 2 7 6 4" xfId="36372" xr:uid="{00000000-0005-0000-0000-0000B4BD0000}"/>
    <cellStyle name="Normal 4 2 7 7" xfId="15531" xr:uid="{00000000-0005-0000-0000-0000B5BD0000}"/>
    <cellStyle name="Normal 4 2 7 7 2" xfId="50747" xr:uid="{00000000-0005-0000-0000-0000B6BD0000}"/>
    <cellStyle name="Normal 4 2 7 7 3" xfId="28136" xr:uid="{00000000-0005-0000-0000-0000B7BD0000}"/>
    <cellStyle name="Normal 4 2 7 8" xfId="12622" xr:uid="{00000000-0005-0000-0000-0000B8BD0000}"/>
    <cellStyle name="Normal 4 2 7 8 2" xfId="47840" xr:uid="{00000000-0005-0000-0000-0000B9BD0000}"/>
    <cellStyle name="Normal 4 2 7 9" xfId="38150" xr:uid="{00000000-0005-0000-0000-0000BABD0000}"/>
    <cellStyle name="Normal 4 2 8" xfId="3352" xr:uid="{00000000-0005-0000-0000-0000BBBD0000}"/>
    <cellStyle name="Normal 4 2 8 10" xfId="26847" xr:uid="{00000000-0005-0000-0000-0000BCBD0000}"/>
    <cellStyle name="Normal 4 2 8 11" xfId="61251" xr:uid="{00000000-0005-0000-0000-0000BDBD0000}"/>
    <cellStyle name="Normal 4 2 8 2" xfId="5148" xr:uid="{00000000-0005-0000-0000-0000BEBD0000}"/>
    <cellStyle name="Normal 4 2 8 2 2" xfId="17794" xr:uid="{00000000-0005-0000-0000-0000BFBD0000}"/>
    <cellStyle name="Normal 4 2 8 2 2 2" xfId="53010" xr:uid="{00000000-0005-0000-0000-0000C0BD0000}"/>
    <cellStyle name="Normal 4 2 8 2 3" xfId="40413" xr:uid="{00000000-0005-0000-0000-0000C1BD0000}"/>
    <cellStyle name="Normal 4 2 8 2 4" xfId="30399" xr:uid="{00000000-0005-0000-0000-0000C2BD0000}"/>
    <cellStyle name="Normal 4 2 8 3" xfId="6618" xr:uid="{00000000-0005-0000-0000-0000C3BD0000}"/>
    <cellStyle name="Normal 4 2 8 3 2" xfId="19248" xr:uid="{00000000-0005-0000-0000-0000C4BD0000}"/>
    <cellStyle name="Normal 4 2 8 3 2 2" xfId="54464" xr:uid="{00000000-0005-0000-0000-0000C5BD0000}"/>
    <cellStyle name="Normal 4 2 8 3 3" xfId="41867" xr:uid="{00000000-0005-0000-0000-0000C6BD0000}"/>
    <cellStyle name="Normal 4 2 8 3 4" xfId="31853" xr:uid="{00000000-0005-0000-0000-0000C7BD0000}"/>
    <cellStyle name="Normal 4 2 8 4" xfId="8077" xr:uid="{00000000-0005-0000-0000-0000C8BD0000}"/>
    <cellStyle name="Normal 4 2 8 4 2" xfId="20702" xr:uid="{00000000-0005-0000-0000-0000C9BD0000}"/>
    <cellStyle name="Normal 4 2 8 4 2 2" xfId="55918" xr:uid="{00000000-0005-0000-0000-0000CABD0000}"/>
    <cellStyle name="Normal 4 2 8 4 3" xfId="43321" xr:uid="{00000000-0005-0000-0000-0000CBBD0000}"/>
    <cellStyle name="Normal 4 2 8 4 4" xfId="33307" xr:uid="{00000000-0005-0000-0000-0000CCBD0000}"/>
    <cellStyle name="Normal 4 2 8 5" xfId="9858" xr:uid="{00000000-0005-0000-0000-0000CDBD0000}"/>
    <cellStyle name="Normal 4 2 8 5 2" xfId="22478" xr:uid="{00000000-0005-0000-0000-0000CEBD0000}"/>
    <cellStyle name="Normal 4 2 8 5 2 2" xfId="57694" xr:uid="{00000000-0005-0000-0000-0000CFBD0000}"/>
    <cellStyle name="Normal 4 2 8 5 3" xfId="45097" xr:uid="{00000000-0005-0000-0000-0000D0BD0000}"/>
    <cellStyle name="Normal 4 2 8 5 4" xfId="35083" xr:uid="{00000000-0005-0000-0000-0000D1BD0000}"/>
    <cellStyle name="Normal 4 2 8 6" xfId="11651" xr:uid="{00000000-0005-0000-0000-0000D2BD0000}"/>
    <cellStyle name="Normal 4 2 8 6 2" xfId="24254" xr:uid="{00000000-0005-0000-0000-0000D3BD0000}"/>
    <cellStyle name="Normal 4 2 8 6 2 2" xfId="59470" xr:uid="{00000000-0005-0000-0000-0000D4BD0000}"/>
    <cellStyle name="Normal 4 2 8 6 3" xfId="46873" xr:uid="{00000000-0005-0000-0000-0000D5BD0000}"/>
    <cellStyle name="Normal 4 2 8 6 4" xfId="36859" xr:uid="{00000000-0005-0000-0000-0000D6BD0000}"/>
    <cellStyle name="Normal 4 2 8 7" xfId="16018" xr:uid="{00000000-0005-0000-0000-0000D7BD0000}"/>
    <cellStyle name="Normal 4 2 8 7 2" xfId="51234" xr:uid="{00000000-0005-0000-0000-0000D8BD0000}"/>
    <cellStyle name="Normal 4 2 8 7 3" xfId="28623" xr:uid="{00000000-0005-0000-0000-0000D9BD0000}"/>
    <cellStyle name="Normal 4 2 8 8" xfId="14240" xr:uid="{00000000-0005-0000-0000-0000DABD0000}"/>
    <cellStyle name="Normal 4 2 8 8 2" xfId="49458" xr:uid="{00000000-0005-0000-0000-0000DBBD0000}"/>
    <cellStyle name="Normal 4 2 8 9" xfId="38637" xr:uid="{00000000-0005-0000-0000-0000DCBD0000}"/>
    <cellStyle name="Normal 4 2 9" xfId="2513" xr:uid="{00000000-0005-0000-0000-0000DDBD0000}"/>
    <cellStyle name="Normal 4 2 9 10" xfId="26038" xr:uid="{00000000-0005-0000-0000-0000DEBD0000}"/>
    <cellStyle name="Normal 4 2 9 11" xfId="60442" xr:uid="{00000000-0005-0000-0000-0000DFBD0000}"/>
    <cellStyle name="Normal 4 2 9 2" xfId="4339" xr:uid="{00000000-0005-0000-0000-0000E0BD0000}"/>
    <cellStyle name="Normal 4 2 9 2 2" xfId="16985" xr:uid="{00000000-0005-0000-0000-0000E1BD0000}"/>
    <cellStyle name="Normal 4 2 9 2 2 2" xfId="52201" xr:uid="{00000000-0005-0000-0000-0000E2BD0000}"/>
    <cellStyle name="Normal 4 2 9 2 3" xfId="39604" xr:uid="{00000000-0005-0000-0000-0000E3BD0000}"/>
    <cellStyle name="Normal 4 2 9 2 4" xfId="29590" xr:uid="{00000000-0005-0000-0000-0000E4BD0000}"/>
    <cellStyle name="Normal 4 2 9 3" xfId="5809" xr:uid="{00000000-0005-0000-0000-0000E5BD0000}"/>
    <cellStyle name="Normal 4 2 9 3 2" xfId="18439" xr:uid="{00000000-0005-0000-0000-0000E6BD0000}"/>
    <cellStyle name="Normal 4 2 9 3 2 2" xfId="53655" xr:uid="{00000000-0005-0000-0000-0000E7BD0000}"/>
    <cellStyle name="Normal 4 2 9 3 3" xfId="41058" xr:uid="{00000000-0005-0000-0000-0000E8BD0000}"/>
    <cellStyle name="Normal 4 2 9 3 4" xfId="31044" xr:uid="{00000000-0005-0000-0000-0000E9BD0000}"/>
    <cellStyle name="Normal 4 2 9 4" xfId="7268" xr:uid="{00000000-0005-0000-0000-0000EABD0000}"/>
    <cellStyle name="Normal 4 2 9 4 2" xfId="19893" xr:uid="{00000000-0005-0000-0000-0000EBBD0000}"/>
    <cellStyle name="Normal 4 2 9 4 2 2" xfId="55109" xr:uid="{00000000-0005-0000-0000-0000ECBD0000}"/>
    <cellStyle name="Normal 4 2 9 4 3" xfId="42512" xr:uid="{00000000-0005-0000-0000-0000EDBD0000}"/>
    <cellStyle name="Normal 4 2 9 4 4" xfId="32498" xr:uid="{00000000-0005-0000-0000-0000EEBD0000}"/>
    <cellStyle name="Normal 4 2 9 5" xfId="9049" xr:uid="{00000000-0005-0000-0000-0000EFBD0000}"/>
    <cellStyle name="Normal 4 2 9 5 2" xfId="21669" xr:uid="{00000000-0005-0000-0000-0000F0BD0000}"/>
    <cellStyle name="Normal 4 2 9 5 2 2" xfId="56885" xr:uid="{00000000-0005-0000-0000-0000F1BD0000}"/>
    <cellStyle name="Normal 4 2 9 5 3" xfId="44288" xr:uid="{00000000-0005-0000-0000-0000F2BD0000}"/>
    <cellStyle name="Normal 4 2 9 5 4" xfId="34274" xr:uid="{00000000-0005-0000-0000-0000F3BD0000}"/>
    <cellStyle name="Normal 4 2 9 6" xfId="10842" xr:uid="{00000000-0005-0000-0000-0000F4BD0000}"/>
    <cellStyle name="Normal 4 2 9 6 2" xfId="23445" xr:uid="{00000000-0005-0000-0000-0000F5BD0000}"/>
    <cellStyle name="Normal 4 2 9 6 2 2" xfId="58661" xr:uid="{00000000-0005-0000-0000-0000F6BD0000}"/>
    <cellStyle name="Normal 4 2 9 6 3" xfId="46064" xr:uid="{00000000-0005-0000-0000-0000F7BD0000}"/>
    <cellStyle name="Normal 4 2 9 6 4" xfId="36050" xr:uid="{00000000-0005-0000-0000-0000F8BD0000}"/>
    <cellStyle name="Normal 4 2 9 7" xfId="15209" xr:uid="{00000000-0005-0000-0000-0000F9BD0000}"/>
    <cellStyle name="Normal 4 2 9 7 2" xfId="50425" xr:uid="{00000000-0005-0000-0000-0000FABD0000}"/>
    <cellStyle name="Normal 4 2 9 7 3" xfId="27814" xr:uid="{00000000-0005-0000-0000-0000FBBD0000}"/>
    <cellStyle name="Normal 4 2 9 8" xfId="13431" xr:uid="{00000000-0005-0000-0000-0000FCBD0000}"/>
    <cellStyle name="Normal 4 2 9 8 2" xfId="48649" xr:uid="{00000000-0005-0000-0000-0000FDBD0000}"/>
    <cellStyle name="Normal 4 2 9 9" xfId="37828" xr:uid="{00000000-0005-0000-0000-0000FEBD0000}"/>
    <cellStyle name="Normal 4 2_District Target Attainment" xfId="1371" xr:uid="{00000000-0005-0000-0000-0000FFBD0000}"/>
    <cellStyle name="Normal 4 20" xfId="12255" xr:uid="{00000000-0005-0000-0000-000000BE0000}"/>
    <cellStyle name="Normal 4 20 2" xfId="47473" xr:uid="{00000000-0005-0000-0000-000001BE0000}"/>
    <cellStyle name="Normal 4 21" xfId="37460" xr:uid="{00000000-0005-0000-0000-000002BE0000}"/>
    <cellStyle name="Normal 4 22" xfId="24862" xr:uid="{00000000-0005-0000-0000-000003BE0000}"/>
    <cellStyle name="Normal 4 23" xfId="60075" xr:uid="{00000000-0005-0000-0000-000004BE0000}"/>
    <cellStyle name="Normal 4 3" xfId="1372" xr:uid="{00000000-0005-0000-0000-000005BE0000}"/>
    <cellStyle name="Normal 4 3 2" xfId="1373" xr:uid="{00000000-0005-0000-0000-000006BE0000}"/>
    <cellStyle name="Normal 4 3 3" xfId="1374" xr:uid="{00000000-0005-0000-0000-000007BE0000}"/>
    <cellStyle name="Normal 4 3 3 2" xfId="1375" xr:uid="{00000000-0005-0000-0000-000008BE0000}"/>
    <cellStyle name="Normal 4 3 3_District Target Attainment" xfId="1376" xr:uid="{00000000-0005-0000-0000-000009BE0000}"/>
    <cellStyle name="Normal 4 3 4" xfId="1377" xr:uid="{00000000-0005-0000-0000-00000ABE0000}"/>
    <cellStyle name="Normal 4 3_District Target Attainment" xfId="1378" xr:uid="{00000000-0005-0000-0000-00000BBE0000}"/>
    <cellStyle name="Normal 4 4" xfId="1379" xr:uid="{00000000-0005-0000-0000-00000CBE0000}"/>
    <cellStyle name="Normal 4 5" xfId="1380" xr:uid="{00000000-0005-0000-0000-00000DBE0000}"/>
    <cellStyle name="Normal 4 6" xfId="1381" xr:uid="{00000000-0005-0000-0000-00000EBE0000}"/>
    <cellStyle name="Normal 4 6 10" xfId="6972" xr:uid="{00000000-0005-0000-0000-00000FBE0000}"/>
    <cellStyle name="Normal 4 6 10 2" xfId="19598" xr:uid="{00000000-0005-0000-0000-000010BE0000}"/>
    <cellStyle name="Normal 4 6 10 2 2" xfId="54814" xr:uid="{00000000-0005-0000-0000-000011BE0000}"/>
    <cellStyle name="Normal 4 6 10 3" xfId="42217" xr:uid="{00000000-0005-0000-0000-000012BE0000}"/>
    <cellStyle name="Normal 4 6 10 4" xfId="32203" xr:uid="{00000000-0005-0000-0000-000013BE0000}"/>
    <cellStyle name="Normal 4 6 11" xfId="8753" xr:uid="{00000000-0005-0000-0000-000014BE0000}"/>
    <cellStyle name="Normal 4 6 11 2" xfId="21374" xr:uid="{00000000-0005-0000-0000-000015BE0000}"/>
    <cellStyle name="Normal 4 6 11 2 2" xfId="56590" xr:uid="{00000000-0005-0000-0000-000016BE0000}"/>
    <cellStyle name="Normal 4 6 11 3" xfId="43993" xr:uid="{00000000-0005-0000-0000-000017BE0000}"/>
    <cellStyle name="Normal 4 6 11 4" xfId="33979" xr:uid="{00000000-0005-0000-0000-000018BE0000}"/>
    <cellStyle name="Normal 4 6 12" xfId="10711" xr:uid="{00000000-0005-0000-0000-000019BE0000}"/>
    <cellStyle name="Normal 4 6 12 2" xfId="23322" xr:uid="{00000000-0005-0000-0000-00001ABE0000}"/>
    <cellStyle name="Normal 4 6 12 2 2" xfId="58538" xr:uid="{00000000-0005-0000-0000-00001BBE0000}"/>
    <cellStyle name="Normal 4 6 12 3" xfId="45941" xr:uid="{00000000-0005-0000-0000-00001CBE0000}"/>
    <cellStyle name="Normal 4 6 12 4" xfId="35927" xr:uid="{00000000-0005-0000-0000-00001DBE0000}"/>
    <cellStyle name="Normal 4 6 13" xfId="14913" xr:uid="{00000000-0005-0000-0000-00001EBE0000}"/>
    <cellStyle name="Normal 4 6 13 2" xfId="50130" xr:uid="{00000000-0005-0000-0000-00001FBE0000}"/>
    <cellStyle name="Normal 4 6 13 3" xfId="27519" xr:uid="{00000000-0005-0000-0000-000020BE0000}"/>
    <cellStyle name="Normal 4 6 14" xfId="12327" xr:uid="{00000000-0005-0000-0000-000021BE0000}"/>
    <cellStyle name="Normal 4 6 14 2" xfId="47545" xr:uid="{00000000-0005-0000-0000-000022BE0000}"/>
    <cellStyle name="Normal 4 6 15" xfId="37532" xr:uid="{00000000-0005-0000-0000-000023BE0000}"/>
    <cellStyle name="Normal 4 6 16" xfId="24934" xr:uid="{00000000-0005-0000-0000-000024BE0000}"/>
    <cellStyle name="Normal 4 6 17" xfId="60147" xr:uid="{00000000-0005-0000-0000-000025BE0000}"/>
    <cellStyle name="Normal 4 6 2" xfId="1382" xr:uid="{00000000-0005-0000-0000-000026BE0000}"/>
    <cellStyle name="Normal 4 6 2 10" xfId="10712" xr:uid="{00000000-0005-0000-0000-000027BE0000}"/>
    <cellStyle name="Normal 4 6 2 10 2" xfId="23323" xr:uid="{00000000-0005-0000-0000-000028BE0000}"/>
    <cellStyle name="Normal 4 6 2 10 2 2" xfId="58539" xr:uid="{00000000-0005-0000-0000-000029BE0000}"/>
    <cellStyle name="Normal 4 6 2 10 3" xfId="45942" xr:uid="{00000000-0005-0000-0000-00002ABE0000}"/>
    <cellStyle name="Normal 4 6 2 10 4" xfId="35928" xr:uid="{00000000-0005-0000-0000-00002BBE0000}"/>
    <cellStyle name="Normal 4 6 2 11" xfId="15068" xr:uid="{00000000-0005-0000-0000-00002CBE0000}"/>
    <cellStyle name="Normal 4 6 2 11 2" xfId="50284" xr:uid="{00000000-0005-0000-0000-00002DBE0000}"/>
    <cellStyle name="Normal 4 6 2 11 3" xfId="27673" xr:uid="{00000000-0005-0000-0000-00002EBE0000}"/>
    <cellStyle name="Normal 4 6 2 12" xfId="12481" xr:uid="{00000000-0005-0000-0000-00002FBE0000}"/>
    <cellStyle name="Normal 4 6 2 12 2" xfId="47699" xr:uid="{00000000-0005-0000-0000-000030BE0000}"/>
    <cellStyle name="Normal 4 6 2 13" xfId="37687" xr:uid="{00000000-0005-0000-0000-000031BE0000}"/>
    <cellStyle name="Normal 4 6 2 14" xfId="25088" xr:uid="{00000000-0005-0000-0000-000032BE0000}"/>
    <cellStyle name="Normal 4 6 2 15" xfId="60301" xr:uid="{00000000-0005-0000-0000-000033BE0000}"/>
    <cellStyle name="Normal 4 6 2 2" xfId="3204" xr:uid="{00000000-0005-0000-0000-000034BE0000}"/>
    <cellStyle name="Normal 4 6 2 2 10" xfId="25572" xr:uid="{00000000-0005-0000-0000-000035BE0000}"/>
    <cellStyle name="Normal 4 6 2 2 11" xfId="61107" xr:uid="{00000000-0005-0000-0000-000036BE0000}"/>
    <cellStyle name="Normal 4 6 2 2 2" xfId="5004" xr:uid="{00000000-0005-0000-0000-000037BE0000}"/>
    <cellStyle name="Normal 4 6 2 2 2 2" xfId="17650" xr:uid="{00000000-0005-0000-0000-000038BE0000}"/>
    <cellStyle name="Normal 4 6 2 2 2 2 2" xfId="52866" xr:uid="{00000000-0005-0000-0000-000039BE0000}"/>
    <cellStyle name="Normal 4 6 2 2 2 2 3" xfId="30255" xr:uid="{00000000-0005-0000-0000-00003ABE0000}"/>
    <cellStyle name="Normal 4 6 2 2 2 3" xfId="14096" xr:uid="{00000000-0005-0000-0000-00003BBE0000}"/>
    <cellStyle name="Normal 4 6 2 2 2 3 2" xfId="49314" xr:uid="{00000000-0005-0000-0000-00003CBE0000}"/>
    <cellStyle name="Normal 4 6 2 2 2 4" xfId="40269" xr:uid="{00000000-0005-0000-0000-00003DBE0000}"/>
    <cellStyle name="Normal 4 6 2 2 2 5" xfId="26703" xr:uid="{00000000-0005-0000-0000-00003EBE0000}"/>
    <cellStyle name="Normal 4 6 2 2 3" xfId="6474" xr:uid="{00000000-0005-0000-0000-00003FBE0000}"/>
    <cellStyle name="Normal 4 6 2 2 3 2" xfId="19104" xr:uid="{00000000-0005-0000-0000-000040BE0000}"/>
    <cellStyle name="Normal 4 6 2 2 3 2 2" xfId="54320" xr:uid="{00000000-0005-0000-0000-000041BE0000}"/>
    <cellStyle name="Normal 4 6 2 2 3 3" xfId="41723" xr:uid="{00000000-0005-0000-0000-000042BE0000}"/>
    <cellStyle name="Normal 4 6 2 2 3 4" xfId="31709" xr:uid="{00000000-0005-0000-0000-000043BE0000}"/>
    <cellStyle name="Normal 4 6 2 2 4" xfId="7933" xr:uid="{00000000-0005-0000-0000-000044BE0000}"/>
    <cellStyle name="Normal 4 6 2 2 4 2" xfId="20558" xr:uid="{00000000-0005-0000-0000-000045BE0000}"/>
    <cellStyle name="Normal 4 6 2 2 4 2 2" xfId="55774" xr:uid="{00000000-0005-0000-0000-000046BE0000}"/>
    <cellStyle name="Normal 4 6 2 2 4 3" xfId="43177" xr:uid="{00000000-0005-0000-0000-000047BE0000}"/>
    <cellStyle name="Normal 4 6 2 2 4 4" xfId="33163" xr:uid="{00000000-0005-0000-0000-000048BE0000}"/>
    <cellStyle name="Normal 4 6 2 2 5" xfId="9714" xr:uid="{00000000-0005-0000-0000-000049BE0000}"/>
    <cellStyle name="Normal 4 6 2 2 5 2" xfId="22334" xr:uid="{00000000-0005-0000-0000-00004ABE0000}"/>
    <cellStyle name="Normal 4 6 2 2 5 2 2" xfId="57550" xr:uid="{00000000-0005-0000-0000-00004BBE0000}"/>
    <cellStyle name="Normal 4 6 2 2 5 3" xfId="44953" xr:uid="{00000000-0005-0000-0000-00004CBE0000}"/>
    <cellStyle name="Normal 4 6 2 2 5 4" xfId="34939" xr:uid="{00000000-0005-0000-0000-00004DBE0000}"/>
    <cellStyle name="Normal 4 6 2 2 6" xfId="11507" xr:uid="{00000000-0005-0000-0000-00004EBE0000}"/>
    <cellStyle name="Normal 4 6 2 2 6 2" xfId="24110" xr:uid="{00000000-0005-0000-0000-00004FBE0000}"/>
    <cellStyle name="Normal 4 6 2 2 6 2 2" xfId="59326" xr:uid="{00000000-0005-0000-0000-000050BE0000}"/>
    <cellStyle name="Normal 4 6 2 2 6 3" xfId="46729" xr:uid="{00000000-0005-0000-0000-000051BE0000}"/>
    <cellStyle name="Normal 4 6 2 2 6 4" xfId="36715" xr:uid="{00000000-0005-0000-0000-000052BE0000}"/>
    <cellStyle name="Normal 4 6 2 2 7" xfId="15874" xr:uid="{00000000-0005-0000-0000-000053BE0000}"/>
    <cellStyle name="Normal 4 6 2 2 7 2" xfId="51090" xr:uid="{00000000-0005-0000-0000-000054BE0000}"/>
    <cellStyle name="Normal 4 6 2 2 7 3" xfId="28479" xr:uid="{00000000-0005-0000-0000-000055BE0000}"/>
    <cellStyle name="Normal 4 6 2 2 8" xfId="12965" xr:uid="{00000000-0005-0000-0000-000056BE0000}"/>
    <cellStyle name="Normal 4 6 2 2 8 2" xfId="48183" xr:uid="{00000000-0005-0000-0000-000057BE0000}"/>
    <cellStyle name="Normal 4 6 2 2 9" xfId="38493" xr:uid="{00000000-0005-0000-0000-000058BE0000}"/>
    <cellStyle name="Normal 4 6 2 3" xfId="3533" xr:uid="{00000000-0005-0000-0000-000059BE0000}"/>
    <cellStyle name="Normal 4 6 2 3 10" xfId="27028" xr:uid="{00000000-0005-0000-0000-00005ABE0000}"/>
    <cellStyle name="Normal 4 6 2 3 11" xfId="61432" xr:uid="{00000000-0005-0000-0000-00005BBE0000}"/>
    <cellStyle name="Normal 4 6 2 3 2" xfId="5329" xr:uid="{00000000-0005-0000-0000-00005CBE0000}"/>
    <cellStyle name="Normal 4 6 2 3 2 2" xfId="17975" xr:uid="{00000000-0005-0000-0000-00005DBE0000}"/>
    <cellStyle name="Normal 4 6 2 3 2 2 2" xfId="53191" xr:uid="{00000000-0005-0000-0000-00005EBE0000}"/>
    <cellStyle name="Normal 4 6 2 3 2 3" xfId="40594" xr:uid="{00000000-0005-0000-0000-00005FBE0000}"/>
    <cellStyle name="Normal 4 6 2 3 2 4" xfId="30580" xr:uid="{00000000-0005-0000-0000-000060BE0000}"/>
    <cellStyle name="Normal 4 6 2 3 3" xfId="6799" xr:uid="{00000000-0005-0000-0000-000061BE0000}"/>
    <cellStyle name="Normal 4 6 2 3 3 2" xfId="19429" xr:uid="{00000000-0005-0000-0000-000062BE0000}"/>
    <cellStyle name="Normal 4 6 2 3 3 2 2" xfId="54645" xr:uid="{00000000-0005-0000-0000-000063BE0000}"/>
    <cellStyle name="Normal 4 6 2 3 3 3" xfId="42048" xr:uid="{00000000-0005-0000-0000-000064BE0000}"/>
    <cellStyle name="Normal 4 6 2 3 3 4" xfId="32034" xr:uid="{00000000-0005-0000-0000-000065BE0000}"/>
    <cellStyle name="Normal 4 6 2 3 4" xfId="8258" xr:uid="{00000000-0005-0000-0000-000066BE0000}"/>
    <cellStyle name="Normal 4 6 2 3 4 2" xfId="20883" xr:uid="{00000000-0005-0000-0000-000067BE0000}"/>
    <cellStyle name="Normal 4 6 2 3 4 2 2" xfId="56099" xr:uid="{00000000-0005-0000-0000-000068BE0000}"/>
    <cellStyle name="Normal 4 6 2 3 4 3" xfId="43502" xr:uid="{00000000-0005-0000-0000-000069BE0000}"/>
    <cellStyle name="Normal 4 6 2 3 4 4" xfId="33488" xr:uid="{00000000-0005-0000-0000-00006ABE0000}"/>
    <cellStyle name="Normal 4 6 2 3 5" xfId="10039" xr:uid="{00000000-0005-0000-0000-00006BBE0000}"/>
    <cellStyle name="Normal 4 6 2 3 5 2" xfId="22659" xr:uid="{00000000-0005-0000-0000-00006CBE0000}"/>
    <cellStyle name="Normal 4 6 2 3 5 2 2" xfId="57875" xr:uid="{00000000-0005-0000-0000-00006DBE0000}"/>
    <cellStyle name="Normal 4 6 2 3 5 3" xfId="45278" xr:uid="{00000000-0005-0000-0000-00006EBE0000}"/>
    <cellStyle name="Normal 4 6 2 3 5 4" xfId="35264" xr:uid="{00000000-0005-0000-0000-00006FBE0000}"/>
    <cellStyle name="Normal 4 6 2 3 6" xfId="11832" xr:uid="{00000000-0005-0000-0000-000070BE0000}"/>
    <cellStyle name="Normal 4 6 2 3 6 2" xfId="24435" xr:uid="{00000000-0005-0000-0000-000071BE0000}"/>
    <cellStyle name="Normal 4 6 2 3 6 2 2" xfId="59651" xr:uid="{00000000-0005-0000-0000-000072BE0000}"/>
    <cellStyle name="Normal 4 6 2 3 6 3" xfId="47054" xr:uid="{00000000-0005-0000-0000-000073BE0000}"/>
    <cellStyle name="Normal 4 6 2 3 6 4" xfId="37040" xr:uid="{00000000-0005-0000-0000-000074BE0000}"/>
    <cellStyle name="Normal 4 6 2 3 7" xfId="16199" xr:uid="{00000000-0005-0000-0000-000075BE0000}"/>
    <cellStyle name="Normal 4 6 2 3 7 2" xfId="51415" xr:uid="{00000000-0005-0000-0000-000076BE0000}"/>
    <cellStyle name="Normal 4 6 2 3 7 3" xfId="28804" xr:uid="{00000000-0005-0000-0000-000077BE0000}"/>
    <cellStyle name="Normal 4 6 2 3 8" xfId="14421" xr:uid="{00000000-0005-0000-0000-000078BE0000}"/>
    <cellStyle name="Normal 4 6 2 3 8 2" xfId="49639" xr:uid="{00000000-0005-0000-0000-000079BE0000}"/>
    <cellStyle name="Normal 4 6 2 3 9" xfId="38818" xr:uid="{00000000-0005-0000-0000-00007ABE0000}"/>
    <cellStyle name="Normal 4 6 2 4" xfId="2695" xr:uid="{00000000-0005-0000-0000-00007BBE0000}"/>
    <cellStyle name="Normal 4 6 2 4 10" xfId="26219" xr:uid="{00000000-0005-0000-0000-00007CBE0000}"/>
    <cellStyle name="Normal 4 6 2 4 11" xfId="60623" xr:uid="{00000000-0005-0000-0000-00007DBE0000}"/>
    <cellStyle name="Normal 4 6 2 4 2" xfId="4520" xr:uid="{00000000-0005-0000-0000-00007EBE0000}"/>
    <cellStyle name="Normal 4 6 2 4 2 2" xfId="17166" xr:uid="{00000000-0005-0000-0000-00007FBE0000}"/>
    <cellStyle name="Normal 4 6 2 4 2 2 2" xfId="52382" xr:uid="{00000000-0005-0000-0000-000080BE0000}"/>
    <cellStyle name="Normal 4 6 2 4 2 3" xfId="39785" xr:uid="{00000000-0005-0000-0000-000081BE0000}"/>
    <cellStyle name="Normal 4 6 2 4 2 4" xfId="29771" xr:uid="{00000000-0005-0000-0000-000082BE0000}"/>
    <cellStyle name="Normal 4 6 2 4 3" xfId="5990" xr:uid="{00000000-0005-0000-0000-000083BE0000}"/>
    <cellStyle name="Normal 4 6 2 4 3 2" xfId="18620" xr:uid="{00000000-0005-0000-0000-000084BE0000}"/>
    <cellStyle name="Normal 4 6 2 4 3 2 2" xfId="53836" xr:uid="{00000000-0005-0000-0000-000085BE0000}"/>
    <cellStyle name="Normal 4 6 2 4 3 3" xfId="41239" xr:uid="{00000000-0005-0000-0000-000086BE0000}"/>
    <cellStyle name="Normal 4 6 2 4 3 4" xfId="31225" xr:uid="{00000000-0005-0000-0000-000087BE0000}"/>
    <cellStyle name="Normal 4 6 2 4 4" xfId="7449" xr:uid="{00000000-0005-0000-0000-000088BE0000}"/>
    <cellStyle name="Normal 4 6 2 4 4 2" xfId="20074" xr:uid="{00000000-0005-0000-0000-000089BE0000}"/>
    <cellStyle name="Normal 4 6 2 4 4 2 2" xfId="55290" xr:uid="{00000000-0005-0000-0000-00008ABE0000}"/>
    <cellStyle name="Normal 4 6 2 4 4 3" xfId="42693" xr:uid="{00000000-0005-0000-0000-00008BBE0000}"/>
    <cellStyle name="Normal 4 6 2 4 4 4" xfId="32679" xr:uid="{00000000-0005-0000-0000-00008CBE0000}"/>
    <cellStyle name="Normal 4 6 2 4 5" xfId="9230" xr:uid="{00000000-0005-0000-0000-00008DBE0000}"/>
    <cellStyle name="Normal 4 6 2 4 5 2" xfId="21850" xr:uid="{00000000-0005-0000-0000-00008EBE0000}"/>
    <cellStyle name="Normal 4 6 2 4 5 2 2" xfId="57066" xr:uid="{00000000-0005-0000-0000-00008FBE0000}"/>
    <cellStyle name="Normal 4 6 2 4 5 3" xfId="44469" xr:uid="{00000000-0005-0000-0000-000090BE0000}"/>
    <cellStyle name="Normal 4 6 2 4 5 4" xfId="34455" xr:uid="{00000000-0005-0000-0000-000091BE0000}"/>
    <cellStyle name="Normal 4 6 2 4 6" xfId="11023" xr:uid="{00000000-0005-0000-0000-000092BE0000}"/>
    <cellStyle name="Normal 4 6 2 4 6 2" xfId="23626" xr:uid="{00000000-0005-0000-0000-000093BE0000}"/>
    <cellStyle name="Normal 4 6 2 4 6 2 2" xfId="58842" xr:uid="{00000000-0005-0000-0000-000094BE0000}"/>
    <cellStyle name="Normal 4 6 2 4 6 3" xfId="46245" xr:uid="{00000000-0005-0000-0000-000095BE0000}"/>
    <cellStyle name="Normal 4 6 2 4 6 4" xfId="36231" xr:uid="{00000000-0005-0000-0000-000096BE0000}"/>
    <cellStyle name="Normal 4 6 2 4 7" xfId="15390" xr:uid="{00000000-0005-0000-0000-000097BE0000}"/>
    <cellStyle name="Normal 4 6 2 4 7 2" xfId="50606" xr:uid="{00000000-0005-0000-0000-000098BE0000}"/>
    <cellStyle name="Normal 4 6 2 4 7 3" xfId="27995" xr:uid="{00000000-0005-0000-0000-000099BE0000}"/>
    <cellStyle name="Normal 4 6 2 4 8" xfId="13612" xr:uid="{00000000-0005-0000-0000-00009ABE0000}"/>
    <cellStyle name="Normal 4 6 2 4 8 2" xfId="48830" xr:uid="{00000000-0005-0000-0000-00009BBE0000}"/>
    <cellStyle name="Normal 4 6 2 4 9" xfId="38009" xr:uid="{00000000-0005-0000-0000-00009CBE0000}"/>
    <cellStyle name="Normal 4 6 2 5" xfId="3858" xr:uid="{00000000-0005-0000-0000-00009DBE0000}"/>
    <cellStyle name="Normal 4 6 2 5 2" xfId="8581" xr:uid="{00000000-0005-0000-0000-00009EBE0000}"/>
    <cellStyle name="Normal 4 6 2 5 2 2" xfId="21206" xr:uid="{00000000-0005-0000-0000-00009FBE0000}"/>
    <cellStyle name="Normal 4 6 2 5 2 2 2" xfId="56422" xr:uid="{00000000-0005-0000-0000-0000A0BE0000}"/>
    <cellStyle name="Normal 4 6 2 5 2 3" xfId="43825" xr:uid="{00000000-0005-0000-0000-0000A1BE0000}"/>
    <cellStyle name="Normal 4 6 2 5 2 4" xfId="33811" xr:uid="{00000000-0005-0000-0000-0000A2BE0000}"/>
    <cellStyle name="Normal 4 6 2 5 3" xfId="10362" xr:uid="{00000000-0005-0000-0000-0000A3BE0000}"/>
    <cellStyle name="Normal 4 6 2 5 3 2" xfId="22982" xr:uid="{00000000-0005-0000-0000-0000A4BE0000}"/>
    <cellStyle name="Normal 4 6 2 5 3 2 2" xfId="58198" xr:uid="{00000000-0005-0000-0000-0000A5BE0000}"/>
    <cellStyle name="Normal 4 6 2 5 3 3" xfId="45601" xr:uid="{00000000-0005-0000-0000-0000A6BE0000}"/>
    <cellStyle name="Normal 4 6 2 5 3 4" xfId="35587" xr:uid="{00000000-0005-0000-0000-0000A7BE0000}"/>
    <cellStyle name="Normal 4 6 2 5 4" xfId="12157" xr:uid="{00000000-0005-0000-0000-0000A8BE0000}"/>
    <cellStyle name="Normal 4 6 2 5 4 2" xfId="24758" xr:uid="{00000000-0005-0000-0000-0000A9BE0000}"/>
    <cellStyle name="Normal 4 6 2 5 4 2 2" xfId="59974" xr:uid="{00000000-0005-0000-0000-0000AABE0000}"/>
    <cellStyle name="Normal 4 6 2 5 4 3" xfId="47377" xr:uid="{00000000-0005-0000-0000-0000ABBE0000}"/>
    <cellStyle name="Normal 4 6 2 5 4 4" xfId="37363" xr:uid="{00000000-0005-0000-0000-0000ACBE0000}"/>
    <cellStyle name="Normal 4 6 2 5 5" xfId="16522" xr:uid="{00000000-0005-0000-0000-0000ADBE0000}"/>
    <cellStyle name="Normal 4 6 2 5 5 2" xfId="51738" xr:uid="{00000000-0005-0000-0000-0000AEBE0000}"/>
    <cellStyle name="Normal 4 6 2 5 5 3" xfId="29127" xr:uid="{00000000-0005-0000-0000-0000AFBE0000}"/>
    <cellStyle name="Normal 4 6 2 5 6" xfId="14744" xr:uid="{00000000-0005-0000-0000-0000B0BE0000}"/>
    <cellStyle name="Normal 4 6 2 5 6 2" xfId="49962" xr:uid="{00000000-0005-0000-0000-0000B1BE0000}"/>
    <cellStyle name="Normal 4 6 2 5 7" xfId="39141" xr:uid="{00000000-0005-0000-0000-0000B2BE0000}"/>
    <cellStyle name="Normal 4 6 2 5 8" xfId="27351" xr:uid="{00000000-0005-0000-0000-0000B3BE0000}"/>
    <cellStyle name="Normal 4 6 2 6" xfId="4198" xr:uid="{00000000-0005-0000-0000-0000B4BE0000}"/>
    <cellStyle name="Normal 4 6 2 6 2" xfId="16844" xr:uid="{00000000-0005-0000-0000-0000B5BE0000}"/>
    <cellStyle name="Normal 4 6 2 6 2 2" xfId="52060" xr:uid="{00000000-0005-0000-0000-0000B6BE0000}"/>
    <cellStyle name="Normal 4 6 2 6 2 3" xfId="29449" xr:uid="{00000000-0005-0000-0000-0000B7BE0000}"/>
    <cellStyle name="Normal 4 6 2 6 3" xfId="13290" xr:uid="{00000000-0005-0000-0000-0000B8BE0000}"/>
    <cellStyle name="Normal 4 6 2 6 3 2" xfId="48508" xr:uid="{00000000-0005-0000-0000-0000B9BE0000}"/>
    <cellStyle name="Normal 4 6 2 6 4" xfId="39463" xr:uid="{00000000-0005-0000-0000-0000BABE0000}"/>
    <cellStyle name="Normal 4 6 2 6 5" xfId="25897" xr:uid="{00000000-0005-0000-0000-0000BBBE0000}"/>
    <cellStyle name="Normal 4 6 2 7" xfId="5668" xr:uid="{00000000-0005-0000-0000-0000BCBE0000}"/>
    <cellStyle name="Normal 4 6 2 7 2" xfId="18298" xr:uid="{00000000-0005-0000-0000-0000BDBE0000}"/>
    <cellStyle name="Normal 4 6 2 7 2 2" xfId="53514" xr:uid="{00000000-0005-0000-0000-0000BEBE0000}"/>
    <cellStyle name="Normal 4 6 2 7 3" xfId="40917" xr:uid="{00000000-0005-0000-0000-0000BFBE0000}"/>
    <cellStyle name="Normal 4 6 2 7 4" xfId="30903" xr:uid="{00000000-0005-0000-0000-0000C0BE0000}"/>
    <cellStyle name="Normal 4 6 2 8" xfId="7127" xr:uid="{00000000-0005-0000-0000-0000C1BE0000}"/>
    <cellStyle name="Normal 4 6 2 8 2" xfId="19752" xr:uid="{00000000-0005-0000-0000-0000C2BE0000}"/>
    <cellStyle name="Normal 4 6 2 8 2 2" xfId="54968" xr:uid="{00000000-0005-0000-0000-0000C3BE0000}"/>
    <cellStyle name="Normal 4 6 2 8 3" xfId="42371" xr:uid="{00000000-0005-0000-0000-0000C4BE0000}"/>
    <cellStyle name="Normal 4 6 2 8 4" xfId="32357" xr:uid="{00000000-0005-0000-0000-0000C5BE0000}"/>
    <cellStyle name="Normal 4 6 2 9" xfId="8908" xr:uid="{00000000-0005-0000-0000-0000C6BE0000}"/>
    <cellStyle name="Normal 4 6 2 9 2" xfId="21528" xr:uid="{00000000-0005-0000-0000-0000C7BE0000}"/>
    <cellStyle name="Normal 4 6 2 9 2 2" xfId="56744" xr:uid="{00000000-0005-0000-0000-0000C8BE0000}"/>
    <cellStyle name="Normal 4 6 2 9 3" xfId="44147" xr:uid="{00000000-0005-0000-0000-0000C9BE0000}"/>
    <cellStyle name="Normal 4 6 2 9 4" xfId="34133" xr:uid="{00000000-0005-0000-0000-0000CABE0000}"/>
    <cellStyle name="Normal 4 6 3" xfId="3043" xr:uid="{00000000-0005-0000-0000-0000CBBE0000}"/>
    <cellStyle name="Normal 4 6 3 10" xfId="25415" xr:uid="{00000000-0005-0000-0000-0000CCBE0000}"/>
    <cellStyle name="Normal 4 6 3 11" xfId="60950" xr:uid="{00000000-0005-0000-0000-0000CDBE0000}"/>
    <cellStyle name="Normal 4 6 3 2" xfId="4847" xr:uid="{00000000-0005-0000-0000-0000CEBE0000}"/>
    <cellStyle name="Normal 4 6 3 2 2" xfId="17493" xr:uid="{00000000-0005-0000-0000-0000CFBE0000}"/>
    <cellStyle name="Normal 4 6 3 2 2 2" xfId="52709" xr:uid="{00000000-0005-0000-0000-0000D0BE0000}"/>
    <cellStyle name="Normal 4 6 3 2 2 3" xfId="30098" xr:uid="{00000000-0005-0000-0000-0000D1BE0000}"/>
    <cellStyle name="Normal 4 6 3 2 3" xfId="13939" xr:uid="{00000000-0005-0000-0000-0000D2BE0000}"/>
    <cellStyle name="Normal 4 6 3 2 3 2" xfId="49157" xr:uid="{00000000-0005-0000-0000-0000D3BE0000}"/>
    <cellStyle name="Normal 4 6 3 2 4" xfId="40112" xr:uid="{00000000-0005-0000-0000-0000D4BE0000}"/>
    <cellStyle name="Normal 4 6 3 2 5" xfId="26546" xr:uid="{00000000-0005-0000-0000-0000D5BE0000}"/>
    <cellStyle name="Normal 4 6 3 3" xfId="6317" xr:uid="{00000000-0005-0000-0000-0000D6BE0000}"/>
    <cellStyle name="Normal 4 6 3 3 2" xfId="18947" xr:uid="{00000000-0005-0000-0000-0000D7BE0000}"/>
    <cellStyle name="Normal 4 6 3 3 2 2" xfId="54163" xr:uid="{00000000-0005-0000-0000-0000D8BE0000}"/>
    <cellStyle name="Normal 4 6 3 3 3" xfId="41566" xr:uid="{00000000-0005-0000-0000-0000D9BE0000}"/>
    <cellStyle name="Normal 4 6 3 3 4" xfId="31552" xr:uid="{00000000-0005-0000-0000-0000DABE0000}"/>
    <cellStyle name="Normal 4 6 3 4" xfId="7776" xr:uid="{00000000-0005-0000-0000-0000DBBE0000}"/>
    <cellStyle name="Normal 4 6 3 4 2" xfId="20401" xr:uid="{00000000-0005-0000-0000-0000DCBE0000}"/>
    <cellStyle name="Normal 4 6 3 4 2 2" xfId="55617" xr:uid="{00000000-0005-0000-0000-0000DDBE0000}"/>
    <cellStyle name="Normal 4 6 3 4 3" xfId="43020" xr:uid="{00000000-0005-0000-0000-0000DEBE0000}"/>
    <cellStyle name="Normal 4 6 3 4 4" xfId="33006" xr:uid="{00000000-0005-0000-0000-0000DFBE0000}"/>
    <cellStyle name="Normal 4 6 3 5" xfId="9557" xr:uid="{00000000-0005-0000-0000-0000E0BE0000}"/>
    <cellStyle name="Normal 4 6 3 5 2" xfId="22177" xr:uid="{00000000-0005-0000-0000-0000E1BE0000}"/>
    <cellStyle name="Normal 4 6 3 5 2 2" xfId="57393" xr:uid="{00000000-0005-0000-0000-0000E2BE0000}"/>
    <cellStyle name="Normal 4 6 3 5 3" xfId="44796" xr:uid="{00000000-0005-0000-0000-0000E3BE0000}"/>
    <cellStyle name="Normal 4 6 3 5 4" xfId="34782" xr:uid="{00000000-0005-0000-0000-0000E4BE0000}"/>
    <cellStyle name="Normal 4 6 3 6" xfId="11350" xr:uid="{00000000-0005-0000-0000-0000E5BE0000}"/>
    <cellStyle name="Normal 4 6 3 6 2" xfId="23953" xr:uid="{00000000-0005-0000-0000-0000E6BE0000}"/>
    <cellStyle name="Normal 4 6 3 6 2 2" xfId="59169" xr:uid="{00000000-0005-0000-0000-0000E7BE0000}"/>
    <cellStyle name="Normal 4 6 3 6 3" xfId="46572" xr:uid="{00000000-0005-0000-0000-0000E8BE0000}"/>
    <cellStyle name="Normal 4 6 3 6 4" xfId="36558" xr:uid="{00000000-0005-0000-0000-0000E9BE0000}"/>
    <cellStyle name="Normal 4 6 3 7" xfId="15717" xr:uid="{00000000-0005-0000-0000-0000EABE0000}"/>
    <cellStyle name="Normal 4 6 3 7 2" xfId="50933" xr:uid="{00000000-0005-0000-0000-0000EBBE0000}"/>
    <cellStyle name="Normal 4 6 3 7 3" xfId="28322" xr:uid="{00000000-0005-0000-0000-0000ECBE0000}"/>
    <cellStyle name="Normal 4 6 3 8" xfId="12808" xr:uid="{00000000-0005-0000-0000-0000EDBE0000}"/>
    <cellStyle name="Normal 4 6 3 8 2" xfId="48026" xr:uid="{00000000-0005-0000-0000-0000EEBE0000}"/>
    <cellStyle name="Normal 4 6 3 9" xfId="38336" xr:uid="{00000000-0005-0000-0000-0000EFBE0000}"/>
    <cellStyle name="Normal 4 6 4" xfId="2871" xr:uid="{00000000-0005-0000-0000-0000F0BE0000}"/>
    <cellStyle name="Normal 4 6 4 10" xfId="25256" xr:uid="{00000000-0005-0000-0000-0000F1BE0000}"/>
    <cellStyle name="Normal 4 6 4 11" xfId="60791" xr:uid="{00000000-0005-0000-0000-0000F2BE0000}"/>
    <cellStyle name="Normal 4 6 4 2" xfId="4688" xr:uid="{00000000-0005-0000-0000-0000F3BE0000}"/>
    <cellStyle name="Normal 4 6 4 2 2" xfId="17334" xr:uid="{00000000-0005-0000-0000-0000F4BE0000}"/>
    <cellStyle name="Normal 4 6 4 2 2 2" xfId="52550" xr:uid="{00000000-0005-0000-0000-0000F5BE0000}"/>
    <cellStyle name="Normal 4 6 4 2 2 3" xfId="29939" xr:uid="{00000000-0005-0000-0000-0000F6BE0000}"/>
    <cellStyle name="Normal 4 6 4 2 3" xfId="13780" xr:uid="{00000000-0005-0000-0000-0000F7BE0000}"/>
    <cellStyle name="Normal 4 6 4 2 3 2" xfId="48998" xr:uid="{00000000-0005-0000-0000-0000F8BE0000}"/>
    <cellStyle name="Normal 4 6 4 2 4" xfId="39953" xr:uid="{00000000-0005-0000-0000-0000F9BE0000}"/>
    <cellStyle name="Normal 4 6 4 2 5" xfId="26387" xr:uid="{00000000-0005-0000-0000-0000FABE0000}"/>
    <cellStyle name="Normal 4 6 4 3" xfId="6158" xr:uid="{00000000-0005-0000-0000-0000FBBE0000}"/>
    <cellStyle name="Normal 4 6 4 3 2" xfId="18788" xr:uid="{00000000-0005-0000-0000-0000FCBE0000}"/>
    <cellStyle name="Normal 4 6 4 3 2 2" xfId="54004" xr:uid="{00000000-0005-0000-0000-0000FDBE0000}"/>
    <cellStyle name="Normal 4 6 4 3 3" xfId="41407" xr:uid="{00000000-0005-0000-0000-0000FEBE0000}"/>
    <cellStyle name="Normal 4 6 4 3 4" xfId="31393" xr:uid="{00000000-0005-0000-0000-0000FFBE0000}"/>
    <cellStyle name="Normal 4 6 4 4" xfId="7617" xr:uid="{00000000-0005-0000-0000-000000BF0000}"/>
    <cellStyle name="Normal 4 6 4 4 2" xfId="20242" xr:uid="{00000000-0005-0000-0000-000001BF0000}"/>
    <cellStyle name="Normal 4 6 4 4 2 2" xfId="55458" xr:uid="{00000000-0005-0000-0000-000002BF0000}"/>
    <cellStyle name="Normal 4 6 4 4 3" xfId="42861" xr:uid="{00000000-0005-0000-0000-000003BF0000}"/>
    <cellStyle name="Normal 4 6 4 4 4" xfId="32847" xr:uid="{00000000-0005-0000-0000-000004BF0000}"/>
    <cellStyle name="Normal 4 6 4 5" xfId="9398" xr:uid="{00000000-0005-0000-0000-000005BF0000}"/>
    <cellStyle name="Normal 4 6 4 5 2" xfId="22018" xr:uid="{00000000-0005-0000-0000-000006BF0000}"/>
    <cellStyle name="Normal 4 6 4 5 2 2" xfId="57234" xr:uid="{00000000-0005-0000-0000-000007BF0000}"/>
    <cellStyle name="Normal 4 6 4 5 3" xfId="44637" xr:uid="{00000000-0005-0000-0000-000008BF0000}"/>
    <cellStyle name="Normal 4 6 4 5 4" xfId="34623" xr:uid="{00000000-0005-0000-0000-000009BF0000}"/>
    <cellStyle name="Normal 4 6 4 6" xfId="11191" xr:uid="{00000000-0005-0000-0000-00000ABF0000}"/>
    <cellStyle name="Normal 4 6 4 6 2" xfId="23794" xr:uid="{00000000-0005-0000-0000-00000BBF0000}"/>
    <cellStyle name="Normal 4 6 4 6 2 2" xfId="59010" xr:uid="{00000000-0005-0000-0000-00000CBF0000}"/>
    <cellStyle name="Normal 4 6 4 6 3" xfId="46413" xr:uid="{00000000-0005-0000-0000-00000DBF0000}"/>
    <cellStyle name="Normal 4 6 4 6 4" xfId="36399" xr:uid="{00000000-0005-0000-0000-00000EBF0000}"/>
    <cellStyle name="Normal 4 6 4 7" xfId="15558" xr:uid="{00000000-0005-0000-0000-00000FBF0000}"/>
    <cellStyle name="Normal 4 6 4 7 2" xfId="50774" xr:uid="{00000000-0005-0000-0000-000010BF0000}"/>
    <cellStyle name="Normal 4 6 4 7 3" xfId="28163" xr:uid="{00000000-0005-0000-0000-000011BF0000}"/>
    <cellStyle name="Normal 4 6 4 8" xfId="12649" xr:uid="{00000000-0005-0000-0000-000012BF0000}"/>
    <cellStyle name="Normal 4 6 4 8 2" xfId="47867" xr:uid="{00000000-0005-0000-0000-000013BF0000}"/>
    <cellStyle name="Normal 4 6 4 9" xfId="38177" xr:uid="{00000000-0005-0000-0000-000014BF0000}"/>
    <cellStyle name="Normal 4 6 5" xfId="3379" xr:uid="{00000000-0005-0000-0000-000015BF0000}"/>
    <cellStyle name="Normal 4 6 5 10" xfId="26874" xr:uid="{00000000-0005-0000-0000-000016BF0000}"/>
    <cellStyle name="Normal 4 6 5 11" xfId="61278" xr:uid="{00000000-0005-0000-0000-000017BF0000}"/>
    <cellStyle name="Normal 4 6 5 2" xfId="5175" xr:uid="{00000000-0005-0000-0000-000018BF0000}"/>
    <cellStyle name="Normal 4 6 5 2 2" xfId="17821" xr:uid="{00000000-0005-0000-0000-000019BF0000}"/>
    <cellStyle name="Normal 4 6 5 2 2 2" xfId="53037" xr:uid="{00000000-0005-0000-0000-00001ABF0000}"/>
    <cellStyle name="Normal 4 6 5 2 3" xfId="40440" xr:uid="{00000000-0005-0000-0000-00001BBF0000}"/>
    <cellStyle name="Normal 4 6 5 2 4" xfId="30426" xr:uid="{00000000-0005-0000-0000-00001CBF0000}"/>
    <cellStyle name="Normal 4 6 5 3" xfId="6645" xr:uid="{00000000-0005-0000-0000-00001DBF0000}"/>
    <cellStyle name="Normal 4 6 5 3 2" xfId="19275" xr:uid="{00000000-0005-0000-0000-00001EBF0000}"/>
    <cellStyle name="Normal 4 6 5 3 2 2" xfId="54491" xr:uid="{00000000-0005-0000-0000-00001FBF0000}"/>
    <cellStyle name="Normal 4 6 5 3 3" xfId="41894" xr:uid="{00000000-0005-0000-0000-000020BF0000}"/>
    <cellStyle name="Normal 4 6 5 3 4" xfId="31880" xr:uid="{00000000-0005-0000-0000-000021BF0000}"/>
    <cellStyle name="Normal 4 6 5 4" xfId="8104" xr:uid="{00000000-0005-0000-0000-000022BF0000}"/>
    <cellStyle name="Normal 4 6 5 4 2" xfId="20729" xr:uid="{00000000-0005-0000-0000-000023BF0000}"/>
    <cellStyle name="Normal 4 6 5 4 2 2" xfId="55945" xr:uid="{00000000-0005-0000-0000-000024BF0000}"/>
    <cellStyle name="Normal 4 6 5 4 3" xfId="43348" xr:uid="{00000000-0005-0000-0000-000025BF0000}"/>
    <cellStyle name="Normal 4 6 5 4 4" xfId="33334" xr:uid="{00000000-0005-0000-0000-000026BF0000}"/>
    <cellStyle name="Normal 4 6 5 5" xfId="9885" xr:uid="{00000000-0005-0000-0000-000027BF0000}"/>
    <cellStyle name="Normal 4 6 5 5 2" xfId="22505" xr:uid="{00000000-0005-0000-0000-000028BF0000}"/>
    <cellStyle name="Normal 4 6 5 5 2 2" xfId="57721" xr:uid="{00000000-0005-0000-0000-000029BF0000}"/>
    <cellStyle name="Normal 4 6 5 5 3" xfId="45124" xr:uid="{00000000-0005-0000-0000-00002ABF0000}"/>
    <cellStyle name="Normal 4 6 5 5 4" xfId="35110" xr:uid="{00000000-0005-0000-0000-00002BBF0000}"/>
    <cellStyle name="Normal 4 6 5 6" xfId="11678" xr:uid="{00000000-0005-0000-0000-00002CBF0000}"/>
    <cellStyle name="Normal 4 6 5 6 2" xfId="24281" xr:uid="{00000000-0005-0000-0000-00002DBF0000}"/>
    <cellStyle name="Normal 4 6 5 6 2 2" xfId="59497" xr:uid="{00000000-0005-0000-0000-00002EBF0000}"/>
    <cellStyle name="Normal 4 6 5 6 3" xfId="46900" xr:uid="{00000000-0005-0000-0000-00002FBF0000}"/>
    <cellStyle name="Normal 4 6 5 6 4" xfId="36886" xr:uid="{00000000-0005-0000-0000-000030BF0000}"/>
    <cellStyle name="Normal 4 6 5 7" xfId="16045" xr:uid="{00000000-0005-0000-0000-000031BF0000}"/>
    <cellStyle name="Normal 4 6 5 7 2" xfId="51261" xr:uid="{00000000-0005-0000-0000-000032BF0000}"/>
    <cellStyle name="Normal 4 6 5 7 3" xfId="28650" xr:uid="{00000000-0005-0000-0000-000033BF0000}"/>
    <cellStyle name="Normal 4 6 5 8" xfId="14267" xr:uid="{00000000-0005-0000-0000-000034BF0000}"/>
    <cellStyle name="Normal 4 6 5 8 2" xfId="49485" xr:uid="{00000000-0005-0000-0000-000035BF0000}"/>
    <cellStyle name="Normal 4 6 5 9" xfId="38664" xr:uid="{00000000-0005-0000-0000-000036BF0000}"/>
    <cellStyle name="Normal 4 6 6" xfId="2540" xr:uid="{00000000-0005-0000-0000-000037BF0000}"/>
    <cellStyle name="Normal 4 6 6 10" xfId="26065" xr:uid="{00000000-0005-0000-0000-000038BF0000}"/>
    <cellStyle name="Normal 4 6 6 11" xfId="60469" xr:uid="{00000000-0005-0000-0000-000039BF0000}"/>
    <cellStyle name="Normal 4 6 6 2" xfId="4366" xr:uid="{00000000-0005-0000-0000-00003ABF0000}"/>
    <cellStyle name="Normal 4 6 6 2 2" xfId="17012" xr:uid="{00000000-0005-0000-0000-00003BBF0000}"/>
    <cellStyle name="Normal 4 6 6 2 2 2" xfId="52228" xr:uid="{00000000-0005-0000-0000-00003CBF0000}"/>
    <cellStyle name="Normal 4 6 6 2 3" xfId="39631" xr:uid="{00000000-0005-0000-0000-00003DBF0000}"/>
    <cellStyle name="Normal 4 6 6 2 4" xfId="29617" xr:uid="{00000000-0005-0000-0000-00003EBF0000}"/>
    <cellStyle name="Normal 4 6 6 3" xfId="5836" xr:uid="{00000000-0005-0000-0000-00003FBF0000}"/>
    <cellStyle name="Normal 4 6 6 3 2" xfId="18466" xr:uid="{00000000-0005-0000-0000-000040BF0000}"/>
    <cellStyle name="Normal 4 6 6 3 2 2" xfId="53682" xr:uid="{00000000-0005-0000-0000-000041BF0000}"/>
    <cellStyle name="Normal 4 6 6 3 3" xfId="41085" xr:uid="{00000000-0005-0000-0000-000042BF0000}"/>
    <cellStyle name="Normal 4 6 6 3 4" xfId="31071" xr:uid="{00000000-0005-0000-0000-000043BF0000}"/>
    <cellStyle name="Normal 4 6 6 4" xfId="7295" xr:uid="{00000000-0005-0000-0000-000044BF0000}"/>
    <cellStyle name="Normal 4 6 6 4 2" xfId="19920" xr:uid="{00000000-0005-0000-0000-000045BF0000}"/>
    <cellStyle name="Normal 4 6 6 4 2 2" xfId="55136" xr:uid="{00000000-0005-0000-0000-000046BF0000}"/>
    <cellStyle name="Normal 4 6 6 4 3" xfId="42539" xr:uid="{00000000-0005-0000-0000-000047BF0000}"/>
    <cellStyle name="Normal 4 6 6 4 4" xfId="32525" xr:uid="{00000000-0005-0000-0000-000048BF0000}"/>
    <cellStyle name="Normal 4 6 6 5" xfId="9076" xr:uid="{00000000-0005-0000-0000-000049BF0000}"/>
    <cellStyle name="Normal 4 6 6 5 2" xfId="21696" xr:uid="{00000000-0005-0000-0000-00004ABF0000}"/>
    <cellStyle name="Normal 4 6 6 5 2 2" xfId="56912" xr:uid="{00000000-0005-0000-0000-00004BBF0000}"/>
    <cellStyle name="Normal 4 6 6 5 3" xfId="44315" xr:uid="{00000000-0005-0000-0000-00004CBF0000}"/>
    <cellStyle name="Normal 4 6 6 5 4" xfId="34301" xr:uid="{00000000-0005-0000-0000-00004DBF0000}"/>
    <cellStyle name="Normal 4 6 6 6" xfId="10869" xr:uid="{00000000-0005-0000-0000-00004EBF0000}"/>
    <cellStyle name="Normal 4 6 6 6 2" xfId="23472" xr:uid="{00000000-0005-0000-0000-00004FBF0000}"/>
    <cellStyle name="Normal 4 6 6 6 2 2" xfId="58688" xr:uid="{00000000-0005-0000-0000-000050BF0000}"/>
    <cellStyle name="Normal 4 6 6 6 3" xfId="46091" xr:uid="{00000000-0005-0000-0000-000051BF0000}"/>
    <cellStyle name="Normal 4 6 6 6 4" xfId="36077" xr:uid="{00000000-0005-0000-0000-000052BF0000}"/>
    <cellStyle name="Normal 4 6 6 7" xfId="15236" xr:uid="{00000000-0005-0000-0000-000053BF0000}"/>
    <cellStyle name="Normal 4 6 6 7 2" xfId="50452" xr:uid="{00000000-0005-0000-0000-000054BF0000}"/>
    <cellStyle name="Normal 4 6 6 7 3" xfId="27841" xr:uid="{00000000-0005-0000-0000-000055BF0000}"/>
    <cellStyle name="Normal 4 6 6 8" xfId="13458" xr:uid="{00000000-0005-0000-0000-000056BF0000}"/>
    <cellStyle name="Normal 4 6 6 8 2" xfId="48676" xr:uid="{00000000-0005-0000-0000-000057BF0000}"/>
    <cellStyle name="Normal 4 6 6 9" xfId="37855" xr:uid="{00000000-0005-0000-0000-000058BF0000}"/>
    <cellStyle name="Normal 4 6 7" xfId="3703" xr:uid="{00000000-0005-0000-0000-000059BF0000}"/>
    <cellStyle name="Normal 4 6 7 2" xfId="8427" xr:uid="{00000000-0005-0000-0000-00005ABF0000}"/>
    <cellStyle name="Normal 4 6 7 2 2" xfId="21052" xr:uid="{00000000-0005-0000-0000-00005BBF0000}"/>
    <cellStyle name="Normal 4 6 7 2 2 2" xfId="56268" xr:uid="{00000000-0005-0000-0000-00005CBF0000}"/>
    <cellStyle name="Normal 4 6 7 2 3" xfId="43671" xr:uid="{00000000-0005-0000-0000-00005DBF0000}"/>
    <cellStyle name="Normal 4 6 7 2 4" xfId="33657" xr:uid="{00000000-0005-0000-0000-00005EBF0000}"/>
    <cellStyle name="Normal 4 6 7 3" xfId="10208" xr:uid="{00000000-0005-0000-0000-00005FBF0000}"/>
    <cellStyle name="Normal 4 6 7 3 2" xfId="22828" xr:uid="{00000000-0005-0000-0000-000060BF0000}"/>
    <cellStyle name="Normal 4 6 7 3 2 2" xfId="58044" xr:uid="{00000000-0005-0000-0000-000061BF0000}"/>
    <cellStyle name="Normal 4 6 7 3 3" xfId="45447" xr:uid="{00000000-0005-0000-0000-000062BF0000}"/>
    <cellStyle name="Normal 4 6 7 3 4" xfId="35433" xr:uid="{00000000-0005-0000-0000-000063BF0000}"/>
    <cellStyle name="Normal 4 6 7 4" xfId="12003" xr:uid="{00000000-0005-0000-0000-000064BF0000}"/>
    <cellStyle name="Normal 4 6 7 4 2" xfId="24604" xr:uid="{00000000-0005-0000-0000-000065BF0000}"/>
    <cellStyle name="Normal 4 6 7 4 2 2" xfId="59820" xr:uid="{00000000-0005-0000-0000-000066BF0000}"/>
    <cellStyle name="Normal 4 6 7 4 3" xfId="47223" xr:uid="{00000000-0005-0000-0000-000067BF0000}"/>
    <cellStyle name="Normal 4 6 7 4 4" xfId="37209" xr:uid="{00000000-0005-0000-0000-000068BF0000}"/>
    <cellStyle name="Normal 4 6 7 5" xfId="16368" xr:uid="{00000000-0005-0000-0000-000069BF0000}"/>
    <cellStyle name="Normal 4 6 7 5 2" xfId="51584" xr:uid="{00000000-0005-0000-0000-00006ABF0000}"/>
    <cellStyle name="Normal 4 6 7 5 3" xfId="28973" xr:uid="{00000000-0005-0000-0000-00006BBF0000}"/>
    <cellStyle name="Normal 4 6 7 6" xfId="14590" xr:uid="{00000000-0005-0000-0000-00006CBF0000}"/>
    <cellStyle name="Normal 4 6 7 6 2" xfId="49808" xr:uid="{00000000-0005-0000-0000-00006DBF0000}"/>
    <cellStyle name="Normal 4 6 7 7" xfId="38987" xr:uid="{00000000-0005-0000-0000-00006EBF0000}"/>
    <cellStyle name="Normal 4 6 7 8" xfId="27197" xr:uid="{00000000-0005-0000-0000-00006FBF0000}"/>
    <cellStyle name="Normal 4 6 8" xfId="4039" xr:uid="{00000000-0005-0000-0000-000070BF0000}"/>
    <cellStyle name="Normal 4 6 8 2" xfId="16690" xr:uid="{00000000-0005-0000-0000-000071BF0000}"/>
    <cellStyle name="Normal 4 6 8 2 2" xfId="51906" xr:uid="{00000000-0005-0000-0000-000072BF0000}"/>
    <cellStyle name="Normal 4 6 8 2 3" xfId="29295" xr:uid="{00000000-0005-0000-0000-000073BF0000}"/>
    <cellStyle name="Normal 4 6 8 3" xfId="13136" xr:uid="{00000000-0005-0000-0000-000074BF0000}"/>
    <cellStyle name="Normal 4 6 8 3 2" xfId="48354" xr:uid="{00000000-0005-0000-0000-000075BF0000}"/>
    <cellStyle name="Normal 4 6 8 4" xfId="39309" xr:uid="{00000000-0005-0000-0000-000076BF0000}"/>
    <cellStyle name="Normal 4 6 8 5" xfId="25743" xr:uid="{00000000-0005-0000-0000-000077BF0000}"/>
    <cellStyle name="Normal 4 6 9" xfId="5514" xr:uid="{00000000-0005-0000-0000-000078BF0000}"/>
    <cellStyle name="Normal 4 6 9 2" xfId="18144" xr:uid="{00000000-0005-0000-0000-000079BF0000}"/>
    <cellStyle name="Normal 4 6 9 2 2" xfId="53360" xr:uid="{00000000-0005-0000-0000-00007ABF0000}"/>
    <cellStyle name="Normal 4 6 9 3" xfId="40763" xr:uid="{00000000-0005-0000-0000-00007BBF0000}"/>
    <cellStyle name="Normal 4 6 9 4" xfId="30749" xr:uid="{00000000-0005-0000-0000-00007CBF0000}"/>
    <cellStyle name="Normal 4 7" xfId="1383" xr:uid="{00000000-0005-0000-0000-00007DBF0000}"/>
    <cellStyle name="Normal 4 7 10" xfId="10713" xr:uid="{00000000-0005-0000-0000-00007EBF0000}"/>
    <cellStyle name="Normal 4 7 10 2" xfId="23324" xr:uid="{00000000-0005-0000-0000-00007FBF0000}"/>
    <cellStyle name="Normal 4 7 10 2 2" xfId="58540" xr:uid="{00000000-0005-0000-0000-000080BF0000}"/>
    <cellStyle name="Normal 4 7 10 3" xfId="45943" xr:uid="{00000000-0005-0000-0000-000081BF0000}"/>
    <cellStyle name="Normal 4 7 10 4" xfId="35929" xr:uid="{00000000-0005-0000-0000-000082BF0000}"/>
    <cellStyle name="Normal 4 7 11" xfId="14994" xr:uid="{00000000-0005-0000-0000-000083BF0000}"/>
    <cellStyle name="Normal 4 7 11 2" xfId="50210" xr:uid="{00000000-0005-0000-0000-000084BF0000}"/>
    <cellStyle name="Normal 4 7 11 3" xfId="27599" xr:uid="{00000000-0005-0000-0000-000085BF0000}"/>
    <cellStyle name="Normal 4 7 12" xfId="12407" xr:uid="{00000000-0005-0000-0000-000086BF0000}"/>
    <cellStyle name="Normal 4 7 12 2" xfId="47625" xr:uid="{00000000-0005-0000-0000-000087BF0000}"/>
    <cellStyle name="Normal 4 7 13" xfId="37613" xr:uid="{00000000-0005-0000-0000-000088BF0000}"/>
    <cellStyle name="Normal 4 7 14" xfId="25014" xr:uid="{00000000-0005-0000-0000-000089BF0000}"/>
    <cellStyle name="Normal 4 7 15" xfId="60227" xr:uid="{00000000-0005-0000-0000-00008ABF0000}"/>
    <cellStyle name="Normal 4 7 2" xfId="3130" xr:uid="{00000000-0005-0000-0000-00008BBF0000}"/>
    <cellStyle name="Normal 4 7 2 10" xfId="25498" xr:uid="{00000000-0005-0000-0000-00008CBF0000}"/>
    <cellStyle name="Normal 4 7 2 11" xfId="61033" xr:uid="{00000000-0005-0000-0000-00008DBF0000}"/>
    <cellStyle name="Normal 4 7 2 2" xfId="4930" xr:uid="{00000000-0005-0000-0000-00008EBF0000}"/>
    <cellStyle name="Normal 4 7 2 2 2" xfId="17576" xr:uid="{00000000-0005-0000-0000-00008FBF0000}"/>
    <cellStyle name="Normal 4 7 2 2 2 2" xfId="52792" xr:uid="{00000000-0005-0000-0000-000090BF0000}"/>
    <cellStyle name="Normal 4 7 2 2 2 3" xfId="30181" xr:uid="{00000000-0005-0000-0000-000091BF0000}"/>
    <cellStyle name="Normal 4 7 2 2 3" xfId="14022" xr:uid="{00000000-0005-0000-0000-000092BF0000}"/>
    <cellStyle name="Normal 4 7 2 2 3 2" xfId="49240" xr:uid="{00000000-0005-0000-0000-000093BF0000}"/>
    <cellStyle name="Normal 4 7 2 2 4" xfId="40195" xr:uid="{00000000-0005-0000-0000-000094BF0000}"/>
    <cellStyle name="Normal 4 7 2 2 5" xfId="26629" xr:uid="{00000000-0005-0000-0000-000095BF0000}"/>
    <cellStyle name="Normal 4 7 2 3" xfId="6400" xr:uid="{00000000-0005-0000-0000-000096BF0000}"/>
    <cellStyle name="Normal 4 7 2 3 2" xfId="19030" xr:uid="{00000000-0005-0000-0000-000097BF0000}"/>
    <cellStyle name="Normal 4 7 2 3 2 2" xfId="54246" xr:uid="{00000000-0005-0000-0000-000098BF0000}"/>
    <cellStyle name="Normal 4 7 2 3 3" xfId="41649" xr:uid="{00000000-0005-0000-0000-000099BF0000}"/>
    <cellStyle name="Normal 4 7 2 3 4" xfId="31635" xr:uid="{00000000-0005-0000-0000-00009ABF0000}"/>
    <cellStyle name="Normal 4 7 2 4" xfId="7859" xr:uid="{00000000-0005-0000-0000-00009BBF0000}"/>
    <cellStyle name="Normal 4 7 2 4 2" xfId="20484" xr:uid="{00000000-0005-0000-0000-00009CBF0000}"/>
    <cellStyle name="Normal 4 7 2 4 2 2" xfId="55700" xr:uid="{00000000-0005-0000-0000-00009DBF0000}"/>
    <cellStyle name="Normal 4 7 2 4 3" xfId="43103" xr:uid="{00000000-0005-0000-0000-00009EBF0000}"/>
    <cellStyle name="Normal 4 7 2 4 4" xfId="33089" xr:uid="{00000000-0005-0000-0000-00009FBF0000}"/>
    <cellStyle name="Normal 4 7 2 5" xfId="9640" xr:uid="{00000000-0005-0000-0000-0000A0BF0000}"/>
    <cellStyle name="Normal 4 7 2 5 2" xfId="22260" xr:uid="{00000000-0005-0000-0000-0000A1BF0000}"/>
    <cellStyle name="Normal 4 7 2 5 2 2" xfId="57476" xr:uid="{00000000-0005-0000-0000-0000A2BF0000}"/>
    <cellStyle name="Normal 4 7 2 5 3" xfId="44879" xr:uid="{00000000-0005-0000-0000-0000A3BF0000}"/>
    <cellStyle name="Normal 4 7 2 5 4" xfId="34865" xr:uid="{00000000-0005-0000-0000-0000A4BF0000}"/>
    <cellStyle name="Normal 4 7 2 6" xfId="11433" xr:uid="{00000000-0005-0000-0000-0000A5BF0000}"/>
    <cellStyle name="Normal 4 7 2 6 2" xfId="24036" xr:uid="{00000000-0005-0000-0000-0000A6BF0000}"/>
    <cellStyle name="Normal 4 7 2 6 2 2" xfId="59252" xr:uid="{00000000-0005-0000-0000-0000A7BF0000}"/>
    <cellStyle name="Normal 4 7 2 6 3" xfId="46655" xr:uid="{00000000-0005-0000-0000-0000A8BF0000}"/>
    <cellStyle name="Normal 4 7 2 6 4" xfId="36641" xr:uid="{00000000-0005-0000-0000-0000A9BF0000}"/>
    <cellStyle name="Normal 4 7 2 7" xfId="15800" xr:uid="{00000000-0005-0000-0000-0000AABF0000}"/>
    <cellStyle name="Normal 4 7 2 7 2" xfId="51016" xr:uid="{00000000-0005-0000-0000-0000ABBF0000}"/>
    <cellStyle name="Normal 4 7 2 7 3" xfId="28405" xr:uid="{00000000-0005-0000-0000-0000ACBF0000}"/>
    <cellStyle name="Normal 4 7 2 8" xfId="12891" xr:uid="{00000000-0005-0000-0000-0000ADBF0000}"/>
    <cellStyle name="Normal 4 7 2 8 2" xfId="48109" xr:uid="{00000000-0005-0000-0000-0000AEBF0000}"/>
    <cellStyle name="Normal 4 7 2 9" xfId="38419" xr:uid="{00000000-0005-0000-0000-0000AFBF0000}"/>
    <cellStyle name="Normal 4 7 3" xfId="3459" xr:uid="{00000000-0005-0000-0000-0000B0BF0000}"/>
    <cellStyle name="Normal 4 7 3 10" xfId="26954" xr:uid="{00000000-0005-0000-0000-0000B1BF0000}"/>
    <cellStyle name="Normal 4 7 3 11" xfId="61358" xr:uid="{00000000-0005-0000-0000-0000B2BF0000}"/>
    <cellStyle name="Normal 4 7 3 2" xfId="5255" xr:uid="{00000000-0005-0000-0000-0000B3BF0000}"/>
    <cellStyle name="Normal 4 7 3 2 2" xfId="17901" xr:uid="{00000000-0005-0000-0000-0000B4BF0000}"/>
    <cellStyle name="Normal 4 7 3 2 2 2" xfId="53117" xr:uid="{00000000-0005-0000-0000-0000B5BF0000}"/>
    <cellStyle name="Normal 4 7 3 2 3" xfId="40520" xr:uid="{00000000-0005-0000-0000-0000B6BF0000}"/>
    <cellStyle name="Normal 4 7 3 2 4" xfId="30506" xr:uid="{00000000-0005-0000-0000-0000B7BF0000}"/>
    <cellStyle name="Normal 4 7 3 3" xfId="6725" xr:uid="{00000000-0005-0000-0000-0000B8BF0000}"/>
    <cellStyle name="Normal 4 7 3 3 2" xfId="19355" xr:uid="{00000000-0005-0000-0000-0000B9BF0000}"/>
    <cellStyle name="Normal 4 7 3 3 2 2" xfId="54571" xr:uid="{00000000-0005-0000-0000-0000BABF0000}"/>
    <cellStyle name="Normal 4 7 3 3 3" xfId="41974" xr:uid="{00000000-0005-0000-0000-0000BBBF0000}"/>
    <cellStyle name="Normal 4 7 3 3 4" xfId="31960" xr:uid="{00000000-0005-0000-0000-0000BCBF0000}"/>
    <cellStyle name="Normal 4 7 3 4" xfId="8184" xr:uid="{00000000-0005-0000-0000-0000BDBF0000}"/>
    <cellStyle name="Normal 4 7 3 4 2" xfId="20809" xr:uid="{00000000-0005-0000-0000-0000BEBF0000}"/>
    <cellStyle name="Normal 4 7 3 4 2 2" xfId="56025" xr:uid="{00000000-0005-0000-0000-0000BFBF0000}"/>
    <cellStyle name="Normal 4 7 3 4 3" xfId="43428" xr:uid="{00000000-0005-0000-0000-0000C0BF0000}"/>
    <cellStyle name="Normal 4 7 3 4 4" xfId="33414" xr:uid="{00000000-0005-0000-0000-0000C1BF0000}"/>
    <cellStyle name="Normal 4 7 3 5" xfId="9965" xr:uid="{00000000-0005-0000-0000-0000C2BF0000}"/>
    <cellStyle name="Normal 4 7 3 5 2" xfId="22585" xr:uid="{00000000-0005-0000-0000-0000C3BF0000}"/>
    <cellStyle name="Normal 4 7 3 5 2 2" xfId="57801" xr:uid="{00000000-0005-0000-0000-0000C4BF0000}"/>
    <cellStyle name="Normal 4 7 3 5 3" xfId="45204" xr:uid="{00000000-0005-0000-0000-0000C5BF0000}"/>
    <cellStyle name="Normal 4 7 3 5 4" xfId="35190" xr:uid="{00000000-0005-0000-0000-0000C6BF0000}"/>
    <cellStyle name="Normal 4 7 3 6" xfId="11758" xr:uid="{00000000-0005-0000-0000-0000C7BF0000}"/>
    <cellStyle name="Normal 4 7 3 6 2" xfId="24361" xr:uid="{00000000-0005-0000-0000-0000C8BF0000}"/>
    <cellStyle name="Normal 4 7 3 6 2 2" xfId="59577" xr:uid="{00000000-0005-0000-0000-0000C9BF0000}"/>
    <cellStyle name="Normal 4 7 3 6 3" xfId="46980" xr:uid="{00000000-0005-0000-0000-0000CABF0000}"/>
    <cellStyle name="Normal 4 7 3 6 4" xfId="36966" xr:uid="{00000000-0005-0000-0000-0000CBBF0000}"/>
    <cellStyle name="Normal 4 7 3 7" xfId="16125" xr:uid="{00000000-0005-0000-0000-0000CCBF0000}"/>
    <cellStyle name="Normal 4 7 3 7 2" xfId="51341" xr:uid="{00000000-0005-0000-0000-0000CDBF0000}"/>
    <cellStyle name="Normal 4 7 3 7 3" xfId="28730" xr:uid="{00000000-0005-0000-0000-0000CEBF0000}"/>
    <cellStyle name="Normal 4 7 3 8" xfId="14347" xr:uid="{00000000-0005-0000-0000-0000CFBF0000}"/>
    <cellStyle name="Normal 4 7 3 8 2" xfId="49565" xr:uid="{00000000-0005-0000-0000-0000D0BF0000}"/>
    <cellStyle name="Normal 4 7 3 9" xfId="38744" xr:uid="{00000000-0005-0000-0000-0000D1BF0000}"/>
    <cellStyle name="Normal 4 7 4" xfId="2621" xr:uid="{00000000-0005-0000-0000-0000D2BF0000}"/>
    <cellStyle name="Normal 4 7 4 10" xfId="26145" xr:uid="{00000000-0005-0000-0000-0000D3BF0000}"/>
    <cellStyle name="Normal 4 7 4 11" xfId="60549" xr:uid="{00000000-0005-0000-0000-0000D4BF0000}"/>
    <cellStyle name="Normal 4 7 4 2" xfId="4446" xr:uid="{00000000-0005-0000-0000-0000D5BF0000}"/>
    <cellStyle name="Normal 4 7 4 2 2" xfId="17092" xr:uid="{00000000-0005-0000-0000-0000D6BF0000}"/>
    <cellStyle name="Normal 4 7 4 2 2 2" xfId="52308" xr:uid="{00000000-0005-0000-0000-0000D7BF0000}"/>
    <cellStyle name="Normal 4 7 4 2 3" xfId="39711" xr:uid="{00000000-0005-0000-0000-0000D8BF0000}"/>
    <cellStyle name="Normal 4 7 4 2 4" xfId="29697" xr:uid="{00000000-0005-0000-0000-0000D9BF0000}"/>
    <cellStyle name="Normal 4 7 4 3" xfId="5916" xr:uid="{00000000-0005-0000-0000-0000DABF0000}"/>
    <cellStyle name="Normal 4 7 4 3 2" xfId="18546" xr:uid="{00000000-0005-0000-0000-0000DBBF0000}"/>
    <cellStyle name="Normal 4 7 4 3 2 2" xfId="53762" xr:uid="{00000000-0005-0000-0000-0000DCBF0000}"/>
    <cellStyle name="Normal 4 7 4 3 3" xfId="41165" xr:uid="{00000000-0005-0000-0000-0000DDBF0000}"/>
    <cellStyle name="Normal 4 7 4 3 4" xfId="31151" xr:uid="{00000000-0005-0000-0000-0000DEBF0000}"/>
    <cellStyle name="Normal 4 7 4 4" xfId="7375" xr:uid="{00000000-0005-0000-0000-0000DFBF0000}"/>
    <cellStyle name="Normal 4 7 4 4 2" xfId="20000" xr:uid="{00000000-0005-0000-0000-0000E0BF0000}"/>
    <cellStyle name="Normal 4 7 4 4 2 2" xfId="55216" xr:uid="{00000000-0005-0000-0000-0000E1BF0000}"/>
    <cellStyle name="Normal 4 7 4 4 3" xfId="42619" xr:uid="{00000000-0005-0000-0000-0000E2BF0000}"/>
    <cellStyle name="Normal 4 7 4 4 4" xfId="32605" xr:uid="{00000000-0005-0000-0000-0000E3BF0000}"/>
    <cellStyle name="Normal 4 7 4 5" xfId="9156" xr:uid="{00000000-0005-0000-0000-0000E4BF0000}"/>
    <cellStyle name="Normal 4 7 4 5 2" xfId="21776" xr:uid="{00000000-0005-0000-0000-0000E5BF0000}"/>
    <cellStyle name="Normal 4 7 4 5 2 2" xfId="56992" xr:uid="{00000000-0005-0000-0000-0000E6BF0000}"/>
    <cellStyle name="Normal 4 7 4 5 3" xfId="44395" xr:uid="{00000000-0005-0000-0000-0000E7BF0000}"/>
    <cellStyle name="Normal 4 7 4 5 4" xfId="34381" xr:uid="{00000000-0005-0000-0000-0000E8BF0000}"/>
    <cellStyle name="Normal 4 7 4 6" xfId="10949" xr:uid="{00000000-0005-0000-0000-0000E9BF0000}"/>
    <cellStyle name="Normal 4 7 4 6 2" xfId="23552" xr:uid="{00000000-0005-0000-0000-0000EABF0000}"/>
    <cellStyle name="Normal 4 7 4 6 2 2" xfId="58768" xr:uid="{00000000-0005-0000-0000-0000EBBF0000}"/>
    <cellStyle name="Normal 4 7 4 6 3" xfId="46171" xr:uid="{00000000-0005-0000-0000-0000ECBF0000}"/>
    <cellStyle name="Normal 4 7 4 6 4" xfId="36157" xr:uid="{00000000-0005-0000-0000-0000EDBF0000}"/>
    <cellStyle name="Normal 4 7 4 7" xfId="15316" xr:uid="{00000000-0005-0000-0000-0000EEBF0000}"/>
    <cellStyle name="Normal 4 7 4 7 2" xfId="50532" xr:uid="{00000000-0005-0000-0000-0000EFBF0000}"/>
    <cellStyle name="Normal 4 7 4 7 3" xfId="27921" xr:uid="{00000000-0005-0000-0000-0000F0BF0000}"/>
    <cellStyle name="Normal 4 7 4 8" xfId="13538" xr:uid="{00000000-0005-0000-0000-0000F1BF0000}"/>
    <cellStyle name="Normal 4 7 4 8 2" xfId="48756" xr:uid="{00000000-0005-0000-0000-0000F2BF0000}"/>
    <cellStyle name="Normal 4 7 4 9" xfId="37935" xr:uid="{00000000-0005-0000-0000-0000F3BF0000}"/>
    <cellStyle name="Normal 4 7 5" xfId="3784" xr:uid="{00000000-0005-0000-0000-0000F4BF0000}"/>
    <cellStyle name="Normal 4 7 5 2" xfId="8507" xr:uid="{00000000-0005-0000-0000-0000F5BF0000}"/>
    <cellStyle name="Normal 4 7 5 2 2" xfId="21132" xr:uid="{00000000-0005-0000-0000-0000F6BF0000}"/>
    <cellStyle name="Normal 4 7 5 2 2 2" xfId="56348" xr:uid="{00000000-0005-0000-0000-0000F7BF0000}"/>
    <cellStyle name="Normal 4 7 5 2 3" xfId="43751" xr:uid="{00000000-0005-0000-0000-0000F8BF0000}"/>
    <cellStyle name="Normal 4 7 5 2 4" xfId="33737" xr:uid="{00000000-0005-0000-0000-0000F9BF0000}"/>
    <cellStyle name="Normal 4 7 5 3" xfId="10288" xr:uid="{00000000-0005-0000-0000-0000FABF0000}"/>
    <cellStyle name="Normal 4 7 5 3 2" xfId="22908" xr:uid="{00000000-0005-0000-0000-0000FBBF0000}"/>
    <cellStyle name="Normal 4 7 5 3 2 2" xfId="58124" xr:uid="{00000000-0005-0000-0000-0000FCBF0000}"/>
    <cellStyle name="Normal 4 7 5 3 3" xfId="45527" xr:uid="{00000000-0005-0000-0000-0000FDBF0000}"/>
    <cellStyle name="Normal 4 7 5 3 4" xfId="35513" xr:uid="{00000000-0005-0000-0000-0000FEBF0000}"/>
    <cellStyle name="Normal 4 7 5 4" xfId="12083" xr:uid="{00000000-0005-0000-0000-0000FFBF0000}"/>
    <cellStyle name="Normal 4 7 5 4 2" xfId="24684" xr:uid="{00000000-0005-0000-0000-000000C00000}"/>
    <cellStyle name="Normal 4 7 5 4 2 2" xfId="59900" xr:uid="{00000000-0005-0000-0000-000001C00000}"/>
    <cellStyle name="Normal 4 7 5 4 3" xfId="47303" xr:uid="{00000000-0005-0000-0000-000002C00000}"/>
    <cellStyle name="Normal 4 7 5 4 4" xfId="37289" xr:uid="{00000000-0005-0000-0000-000003C00000}"/>
    <cellStyle name="Normal 4 7 5 5" xfId="16448" xr:uid="{00000000-0005-0000-0000-000004C00000}"/>
    <cellStyle name="Normal 4 7 5 5 2" xfId="51664" xr:uid="{00000000-0005-0000-0000-000005C00000}"/>
    <cellStyle name="Normal 4 7 5 5 3" xfId="29053" xr:uid="{00000000-0005-0000-0000-000006C00000}"/>
    <cellStyle name="Normal 4 7 5 6" xfId="14670" xr:uid="{00000000-0005-0000-0000-000007C00000}"/>
    <cellStyle name="Normal 4 7 5 6 2" xfId="49888" xr:uid="{00000000-0005-0000-0000-000008C00000}"/>
    <cellStyle name="Normal 4 7 5 7" xfId="39067" xr:uid="{00000000-0005-0000-0000-000009C00000}"/>
    <cellStyle name="Normal 4 7 5 8" xfId="27277" xr:uid="{00000000-0005-0000-0000-00000AC00000}"/>
    <cellStyle name="Normal 4 7 6" xfId="4124" xr:uid="{00000000-0005-0000-0000-00000BC00000}"/>
    <cellStyle name="Normal 4 7 6 2" xfId="16770" xr:uid="{00000000-0005-0000-0000-00000CC00000}"/>
    <cellStyle name="Normal 4 7 6 2 2" xfId="51986" xr:uid="{00000000-0005-0000-0000-00000DC00000}"/>
    <cellStyle name="Normal 4 7 6 2 3" xfId="29375" xr:uid="{00000000-0005-0000-0000-00000EC00000}"/>
    <cellStyle name="Normal 4 7 6 3" xfId="13216" xr:uid="{00000000-0005-0000-0000-00000FC00000}"/>
    <cellStyle name="Normal 4 7 6 3 2" xfId="48434" xr:uid="{00000000-0005-0000-0000-000010C00000}"/>
    <cellStyle name="Normal 4 7 6 4" xfId="39389" xr:uid="{00000000-0005-0000-0000-000011C00000}"/>
    <cellStyle name="Normal 4 7 6 5" xfId="25823" xr:uid="{00000000-0005-0000-0000-000012C00000}"/>
    <cellStyle name="Normal 4 7 7" xfId="5594" xr:uid="{00000000-0005-0000-0000-000013C00000}"/>
    <cellStyle name="Normal 4 7 7 2" xfId="18224" xr:uid="{00000000-0005-0000-0000-000014C00000}"/>
    <cellStyle name="Normal 4 7 7 2 2" xfId="53440" xr:uid="{00000000-0005-0000-0000-000015C00000}"/>
    <cellStyle name="Normal 4 7 7 3" xfId="40843" xr:uid="{00000000-0005-0000-0000-000016C00000}"/>
    <cellStyle name="Normal 4 7 7 4" xfId="30829" xr:uid="{00000000-0005-0000-0000-000017C00000}"/>
    <cellStyle name="Normal 4 7 8" xfId="7053" xr:uid="{00000000-0005-0000-0000-000018C00000}"/>
    <cellStyle name="Normal 4 7 8 2" xfId="19678" xr:uid="{00000000-0005-0000-0000-000019C00000}"/>
    <cellStyle name="Normal 4 7 8 2 2" xfId="54894" xr:uid="{00000000-0005-0000-0000-00001AC00000}"/>
    <cellStyle name="Normal 4 7 8 3" xfId="42297" xr:uid="{00000000-0005-0000-0000-00001BC00000}"/>
    <cellStyle name="Normal 4 7 8 4" xfId="32283" xr:uid="{00000000-0005-0000-0000-00001CC00000}"/>
    <cellStyle name="Normal 4 7 9" xfId="8834" xr:uid="{00000000-0005-0000-0000-00001DC00000}"/>
    <cellStyle name="Normal 4 7 9 2" xfId="21454" xr:uid="{00000000-0005-0000-0000-00001EC00000}"/>
    <cellStyle name="Normal 4 7 9 2 2" xfId="56670" xr:uid="{00000000-0005-0000-0000-00001FC00000}"/>
    <cellStyle name="Normal 4 7 9 3" xfId="44073" xr:uid="{00000000-0005-0000-0000-000020C00000}"/>
    <cellStyle name="Normal 4 7 9 4" xfId="34059" xr:uid="{00000000-0005-0000-0000-000021C00000}"/>
    <cellStyle name="Normal 4 8" xfId="2955" xr:uid="{00000000-0005-0000-0000-000022C00000}"/>
    <cellStyle name="Normal 4 8 10" xfId="25336" xr:uid="{00000000-0005-0000-0000-000023C00000}"/>
    <cellStyle name="Normal 4 8 11" xfId="60871" xr:uid="{00000000-0005-0000-0000-000024C00000}"/>
    <cellStyle name="Normal 4 8 2" xfId="4768" xr:uid="{00000000-0005-0000-0000-000025C00000}"/>
    <cellStyle name="Normal 4 8 2 2" xfId="17414" xr:uid="{00000000-0005-0000-0000-000026C00000}"/>
    <cellStyle name="Normal 4 8 2 2 2" xfId="52630" xr:uid="{00000000-0005-0000-0000-000027C00000}"/>
    <cellStyle name="Normal 4 8 2 2 3" xfId="30019" xr:uid="{00000000-0005-0000-0000-000028C00000}"/>
    <cellStyle name="Normal 4 8 2 3" xfId="13860" xr:uid="{00000000-0005-0000-0000-000029C00000}"/>
    <cellStyle name="Normal 4 8 2 3 2" xfId="49078" xr:uid="{00000000-0005-0000-0000-00002AC00000}"/>
    <cellStyle name="Normal 4 8 2 4" xfId="40033" xr:uid="{00000000-0005-0000-0000-00002BC00000}"/>
    <cellStyle name="Normal 4 8 2 5" xfId="26467" xr:uid="{00000000-0005-0000-0000-00002CC00000}"/>
    <cellStyle name="Normal 4 8 3" xfId="6238" xr:uid="{00000000-0005-0000-0000-00002DC00000}"/>
    <cellStyle name="Normal 4 8 3 2" xfId="18868" xr:uid="{00000000-0005-0000-0000-00002EC00000}"/>
    <cellStyle name="Normal 4 8 3 2 2" xfId="54084" xr:uid="{00000000-0005-0000-0000-00002FC00000}"/>
    <cellStyle name="Normal 4 8 3 3" xfId="41487" xr:uid="{00000000-0005-0000-0000-000030C00000}"/>
    <cellStyle name="Normal 4 8 3 4" xfId="31473" xr:uid="{00000000-0005-0000-0000-000031C00000}"/>
    <cellStyle name="Normal 4 8 4" xfId="7697" xr:uid="{00000000-0005-0000-0000-000032C00000}"/>
    <cellStyle name="Normal 4 8 4 2" xfId="20322" xr:uid="{00000000-0005-0000-0000-000033C00000}"/>
    <cellStyle name="Normal 4 8 4 2 2" xfId="55538" xr:uid="{00000000-0005-0000-0000-000034C00000}"/>
    <cellStyle name="Normal 4 8 4 3" xfId="42941" xr:uid="{00000000-0005-0000-0000-000035C00000}"/>
    <cellStyle name="Normal 4 8 4 4" xfId="32927" xr:uid="{00000000-0005-0000-0000-000036C00000}"/>
    <cellStyle name="Normal 4 8 5" xfId="9478" xr:uid="{00000000-0005-0000-0000-000037C00000}"/>
    <cellStyle name="Normal 4 8 5 2" xfId="22098" xr:uid="{00000000-0005-0000-0000-000038C00000}"/>
    <cellStyle name="Normal 4 8 5 2 2" xfId="57314" xr:uid="{00000000-0005-0000-0000-000039C00000}"/>
    <cellStyle name="Normal 4 8 5 3" xfId="44717" xr:uid="{00000000-0005-0000-0000-00003AC00000}"/>
    <cellStyle name="Normal 4 8 5 4" xfId="34703" xr:uid="{00000000-0005-0000-0000-00003BC00000}"/>
    <cellStyle name="Normal 4 8 6" xfId="11271" xr:uid="{00000000-0005-0000-0000-00003CC00000}"/>
    <cellStyle name="Normal 4 8 6 2" xfId="23874" xr:uid="{00000000-0005-0000-0000-00003DC00000}"/>
    <cellStyle name="Normal 4 8 6 2 2" xfId="59090" xr:uid="{00000000-0005-0000-0000-00003EC00000}"/>
    <cellStyle name="Normal 4 8 6 3" xfId="46493" xr:uid="{00000000-0005-0000-0000-00003FC00000}"/>
    <cellStyle name="Normal 4 8 6 4" xfId="36479" xr:uid="{00000000-0005-0000-0000-000040C00000}"/>
    <cellStyle name="Normal 4 8 7" xfId="15638" xr:uid="{00000000-0005-0000-0000-000041C00000}"/>
    <cellStyle name="Normal 4 8 7 2" xfId="50854" xr:uid="{00000000-0005-0000-0000-000042C00000}"/>
    <cellStyle name="Normal 4 8 7 3" xfId="28243" xr:uid="{00000000-0005-0000-0000-000043C00000}"/>
    <cellStyle name="Normal 4 8 8" xfId="12729" xr:uid="{00000000-0005-0000-0000-000044C00000}"/>
    <cellStyle name="Normal 4 8 8 2" xfId="47947" xr:uid="{00000000-0005-0000-0000-000045C00000}"/>
    <cellStyle name="Normal 4 8 9" xfId="38257" xr:uid="{00000000-0005-0000-0000-000046C00000}"/>
    <cellStyle name="Normal 4 9" xfId="2793" xr:uid="{00000000-0005-0000-0000-000047C00000}"/>
    <cellStyle name="Normal 4 9 10" xfId="25184" xr:uid="{00000000-0005-0000-0000-000048C00000}"/>
    <cellStyle name="Normal 4 9 11" xfId="60719" xr:uid="{00000000-0005-0000-0000-000049C00000}"/>
    <cellStyle name="Normal 4 9 2" xfId="4616" xr:uid="{00000000-0005-0000-0000-00004AC00000}"/>
    <cellStyle name="Normal 4 9 2 2" xfId="17262" xr:uid="{00000000-0005-0000-0000-00004BC00000}"/>
    <cellStyle name="Normal 4 9 2 2 2" xfId="52478" xr:uid="{00000000-0005-0000-0000-00004CC00000}"/>
    <cellStyle name="Normal 4 9 2 2 3" xfId="29867" xr:uid="{00000000-0005-0000-0000-00004DC00000}"/>
    <cellStyle name="Normal 4 9 2 3" xfId="13708" xr:uid="{00000000-0005-0000-0000-00004EC00000}"/>
    <cellStyle name="Normal 4 9 2 3 2" xfId="48926" xr:uid="{00000000-0005-0000-0000-00004FC00000}"/>
    <cellStyle name="Normal 4 9 2 4" xfId="39881" xr:uid="{00000000-0005-0000-0000-000050C00000}"/>
    <cellStyle name="Normal 4 9 2 5" xfId="26315" xr:uid="{00000000-0005-0000-0000-000051C00000}"/>
    <cellStyle name="Normal 4 9 3" xfId="6086" xr:uid="{00000000-0005-0000-0000-000052C00000}"/>
    <cellStyle name="Normal 4 9 3 2" xfId="18716" xr:uid="{00000000-0005-0000-0000-000053C00000}"/>
    <cellStyle name="Normal 4 9 3 2 2" xfId="53932" xr:uid="{00000000-0005-0000-0000-000054C00000}"/>
    <cellStyle name="Normal 4 9 3 3" xfId="41335" xr:uid="{00000000-0005-0000-0000-000055C00000}"/>
    <cellStyle name="Normal 4 9 3 4" xfId="31321" xr:uid="{00000000-0005-0000-0000-000056C00000}"/>
    <cellStyle name="Normal 4 9 4" xfId="7545" xr:uid="{00000000-0005-0000-0000-000057C00000}"/>
    <cellStyle name="Normal 4 9 4 2" xfId="20170" xr:uid="{00000000-0005-0000-0000-000058C00000}"/>
    <cellStyle name="Normal 4 9 4 2 2" xfId="55386" xr:uid="{00000000-0005-0000-0000-000059C00000}"/>
    <cellStyle name="Normal 4 9 4 3" xfId="42789" xr:uid="{00000000-0005-0000-0000-00005AC00000}"/>
    <cellStyle name="Normal 4 9 4 4" xfId="32775" xr:uid="{00000000-0005-0000-0000-00005BC00000}"/>
    <cellStyle name="Normal 4 9 5" xfId="9326" xr:uid="{00000000-0005-0000-0000-00005CC00000}"/>
    <cellStyle name="Normal 4 9 5 2" xfId="21946" xr:uid="{00000000-0005-0000-0000-00005DC00000}"/>
    <cellStyle name="Normal 4 9 5 2 2" xfId="57162" xr:uid="{00000000-0005-0000-0000-00005EC00000}"/>
    <cellStyle name="Normal 4 9 5 3" xfId="44565" xr:uid="{00000000-0005-0000-0000-00005FC00000}"/>
    <cellStyle name="Normal 4 9 5 4" xfId="34551" xr:uid="{00000000-0005-0000-0000-000060C00000}"/>
    <cellStyle name="Normal 4 9 6" xfId="11119" xr:uid="{00000000-0005-0000-0000-000061C00000}"/>
    <cellStyle name="Normal 4 9 6 2" xfId="23722" xr:uid="{00000000-0005-0000-0000-000062C00000}"/>
    <cellStyle name="Normal 4 9 6 2 2" xfId="58938" xr:uid="{00000000-0005-0000-0000-000063C00000}"/>
    <cellStyle name="Normal 4 9 6 3" xfId="46341" xr:uid="{00000000-0005-0000-0000-000064C00000}"/>
    <cellStyle name="Normal 4 9 6 4" xfId="36327" xr:uid="{00000000-0005-0000-0000-000065C00000}"/>
    <cellStyle name="Normal 4 9 7" xfId="15486" xr:uid="{00000000-0005-0000-0000-000066C00000}"/>
    <cellStyle name="Normal 4 9 7 2" xfId="50702" xr:uid="{00000000-0005-0000-0000-000067C00000}"/>
    <cellStyle name="Normal 4 9 7 3" xfId="28091" xr:uid="{00000000-0005-0000-0000-000068C00000}"/>
    <cellStyle name="Normal 4 9 8" xfId="12577" xr:uid="{00000000-0005-0000-0000-000069C00000}"/>
    <cellStyle name="Normal 4 9 8 2" xfId="47795" xr:uid="{00000000-0005-0000-0000-00006AC00000}"/>
    <cellStyle name="Normal 4 9 9" xfId="38105" xr:uid="{00000000-0005-0000-0000-00006BC00000}"/>
    <cellStyle name="Normal 4_District Target Attainment" xfId="1384" xr:uid="{00000000-0005-0000-0000-00006CC00000}"/>
    <cellStyle name="Normal 40" xfId="1385" xr:uid="{00000000-0005-0000-0000-00006DC00000}"/>
    <cellStyle name="Normal 40 10" xfId="10714" xr:uid="{00000000-0005-0000-0000-00006EC00000}"/>
    <cellStyle name="Normal 40 10 2" xfId="23325" xr:uid="{00000000-0005-0000-0000-00006FC00000}"/>
    <cellStyle name="Normal 40 10 2 2" xfId="58541" xr:uid="{00000000-0005-0000-0000-000070C00000}"/>
    <cellStyle name="Normal 40 10 3" xfId="45944" xr:uid="{00000000-0005-0000-0000-000071C00000}"/>
    <cellStyle name="Normal 40 10 4" xfId="35930" xr:uid="{00000000-0005-0000-0000-000072C00000}"/>
    <cellStyle name="Normal 40 11" xfId="15147" xr:uid="{00000000-0005-0000-0000-000073C00000}"/>
    <cellStyle name="Normal 40 11 2" xfId="50363" xr:uid="{00000000-0005-0000-0000-000074C00000}"/>
    <cellStyle name="Normal 40 11 3" xfId="27752" xr:uid="{00000000-0005-0000-0000-000075C00000}"/>
    <cellStyle name="Normal 40 12" xfId="12560" xr:uid="{00000000-0005-0000-0000-000076C00000}"/>
    <cellStyle name="Normal 40 12 2" xfId="47778" xr:uid="{00000000-0005-0000-0000-000077C00000}"/>
    <cellStyle name="Normal 40 13" xfId="37766" xr:uid="{00000000-0005-0000-0000-000078C00000}"/>
    <cellStyle name="Normal 40 14" xfId="25167" xr:uid="{00000000-0005-0000-0000-000079C00000}"/>
    <cellStyle name="Normal 40 15" xfId="60380" xr:uid="{00000000-0005-0000-0000-00007AC00000}"/>
    <cellStyle name="Normal 40 2" xfId="3283" xr:uid="{00000000-0005-0000-0000-00007BC00000}"/>
    <cellStyle name="Normal 40 2 10" xfId="25651" xr:uid="{00000000-0005-0000-0000-00007CC00000}"/>
    <cellStyle name="Normal 40 2 11" xfId="61186" xr:uid="{00000000-0005-0000-0000-00007DC00000}"/>
    <cellStyle name="Normal 40 2 2" xfId="5083" xr:uid="{00000000-0005-0000-0000-00007EC00000}"/>
    <cellStyle name="Normal 40 2 2 2" xfId="17729" xr:uid="{00000000-0005-0000-0000-00007FC00000}"/>
    <cellStyle name="Normal 40 2 2 2 2" xfId="52945" xr:uid="{00000000-0005-0000-0000-000080C00000}"/>
    <cellStyle name="Normal 40 2 2 2 3" xfId="30334" xr:uid="{00000000-0005-0000-0000-000081C00000}"/>
    <cellStyle name="Normal 40 2 2 3" xfId="14175" xr:uid="{00000000-0005-0000-0000-000082C00000}"/>
    <cellStyle name="Normal 40 2 2 3 2" xfId="49393" xr:uid="{00000000-0005-0000-0000-000083C00000}"/>
    <cellStyle name="Normal 40 2 2 4" xfId="40348" xr:uid="{00000000-0005-0000-0000-000084C00000}"/>
    <cellStyle name="Normal 40 2 2 5" xfId="26782" xr:uid="{00000000-0005-0000-0000-000085C00000}"/>
    <cellStyle name="Normal 40 2 3" xfId="6553" xr:uid="{00000000-0005-0000-0000-000086C00000}"/>
    <cellStyle name="Normal 40 2 3 2" xfId="19183" xr:uid="{00000000-0005-0000-0000-000087C00000}"/>
    <cellStyle name="Normal 40 2 3 2 2" xfId="54399" xr:uid="{00000000-0005-0000-0000-000088C00000}"/>
    <cellStyle name="Normal 40 2 3 3" xfId="41802" xr:uid="{00000000-0005-0000-0000-000089C00000}"/>
    <cellStyle name="Normal 40 2 3 4" xfId="31788" xr:uid="{00000000-0005-0000-0000-00008AC00000}"/>
    <cellStyle name="Normal 40 2 4" xfId="8012" xr:uid="{00000000-0005-0000-0000-00008BC00000}"/>
    <cellStyle name="Normal 40 2 4 2" xfId="20637" xr:uid="{00000000-0005-0000-0000-00008CC00000}"/>
    <cellStyle name="Normal 40 2 4 2 2" xfId="55853" xr:uid="{00000000-0005-0000-0000-00008DC00000}"/>
    <cellStyle name="Normal 40 2 4 3" xfId="43256" xr:uid="{00000000-0005-0000-0000-00008EC00000}"/>
    <cellStyle name="Normal 40 2 4 4" xfId="33242" xr:uid="{00000000-0005-0000-0000-00008FC00000}"/>
    <cellStyle name="Normal 40 2 5" xfId="9793" xr:uid="{00000000-0005-0000-0000-000090C00000}"/>
    <cellStyle name="Normal 40 2 5 2" xfId="22413" xr:uid="{00000000-0005-0000-0000-000091C00000}"/>
    <cellStyle name="Normal 40 2 5 2 2" xfId="57629" xr:uid="{00000000-0005-0000-0000-000092C00000}"/>
    <cellStyle name="Normal 40 2 5 3" xfId="45032" xr:uid="{00000000-0005-0000-0000-000093C00000}"/>
    <cellStyle name="Normal 40 2 5 4" xfId="35018" xr:uid="{00000000-0005-0000-0000-000094C00000}"/>
    <cellStyle name="Normal 40 2 6" xfId="11586" xr:uid="{00000000-0005-0000-0000-000095C00000}"/>
    <cellStyle name="Normal 40 2 6 2" xfId="24189" xr:uid="{00000000-0005-0000-0000-000096C00000}"/>
    <cellStyle name="Normal 40 2 6 2 2" xfId="59405" xr:uid="{00000000-0005-0000-0000-000097C00000}"/>
    <cellStyle name="Normal 40 2 6 3" xfId="46808" xr:uid="{00000000-0005-0000-0000-000098C00000}"/>
    <cellStyle name="Normal 40 2 6 4" xfId="36794" xr:uid="{00000000-0005-0000-0000-000099C00000}"/>
    <cellStyle name="Normal 40 2 7" xfId="15953" xr:uid="{00000000-0005-0000-0000-00009AC00000}"/>
    <cellStyle name="Normal 40 2 7 2" xfId="51169" xr:uid="{00000000-0005-0000-0000-00009BC00000}"/>
    <cellStyle name="Normal 40 2 7 3" xfId="28558" xr:uid="{00000000-0005-0000-0000-00009CC00000}"/>
    <cellStyle name="Normal 40 2 8" xfId="13044" xr:uid="{00000000-0005-0000-0000-00009DC00000}"/>
    <cellStyle name="Normal 40 2 8 2" xfId="48262" xr:uid="{00000000-0005-0000-0000-00009EC00000}"/>
    <cellStyle name="Normal 40 2 9" xfId="38572" xr:uid="{00000000-0005-0000-0000-00009FC00000}"/>
    <cellStyle name="Normal 40 3" xfId="3612" xr:uid="{00000000-0005-0000-0000-0000A0C00000}"/>
    <cellStyle name="Normal 40 3 10" xfId="27107" xr:uid="{00000000-0005-0000-0000-0000A1C00000}"/>
    <cellStyle name="Normal 40 3 11" xfId="61511" xr:uid="{00000000-0005-0000-0000-0000A2C00000}"/>
    <cellStyle name="Normal 40 3 2" xfId="5408" xr:uid="{00000000-0005-0000-0000-0000A3C00000}"/>
    <cellStyle name="Normal 40 3 2 2" xfId="18054" xr:uid="{00000000-0005-0000-0000-0000A4C00000}"/>
    <cellStyle name="Normal 40 3 2 2 2" xfId="53270" xr:uid="{00000000-0005-0000-0000-0000A5C00000}"/>
    <cellStyle name="Normal 40 3 2 3" xfId="40673" xr:uid="{00000000-0005-0000-0000-0000A6C00000}"/>
    <cellStyle name="Normal 40 3 2 4" xfId="30659" xr:uid="{00000000-0005-0000-0000-0000A7C00000}"/>
    <cellStyle name="Normal 40 3 3" xfId="6878" xr:uid="{00000000-0005-0000-0000-0000A8C00000}"/>
    <cellStyle name="Normal 40 3 3 2" xfId="19508" xr:uid="{00000000-0005-0000-0000-0000A9C00000}"/>
    <cellStyle name="Normal 40 3 3 2 2" xfId="54724" xr:uid="{00000000-0005-0000-0000-0000AAC00000}"/>
    <cellStyle name="Normal 40 3 3 3" xfId="42127" xr:uid="{00000000-0005-0000-0000-0000ABC00000}"/>
    <cellStyle name="Normal 40 3 3 4" xfId="32113" xr:uid="{00000000-0005-0000-0000-0000ACC00000}"/>
    <cellStyle name="Normal 40 3 4" xfId="8337" xr:uid="{00000000-0005-0000-0000-0000ADC00000}"/>
    <cellStyle name="Normal 40 3 4 2" xfId="20962" xr:uid="{00000000-0005-0000-0000-0000AEC00000}"/>
    <cellStyle name="Normal 40 3 4 2 2" xfId="56178" xr:uid="{00000000-0005-0000-0000-0000AFC00000}"/>
    <cellStyle name="Normal 40 3 4 3" xfId="43581" xr:uid="{00000000-0005-0000-0000-0000B0C00000}"/>
    <cellStyle name="Normal 40 3 4 4" xfId="33567" xr:uid="{00000000-0005-0000-0000-0000B1C00000}"/>
    <cellStyle name="Normal 40 3 5" xfId="10118" xr:uid="{00000000-0005-0000-0000-0000B2C00000}"/>
    <cellStyle name="Normal 40 3 5 2" xfId="22738" xr:uid="{00000000-0005-0000-0000-0000B3C00000}"/>
    <cellStyle name="Normal 40 3 5 2 2" xfId="57954" xr:uid="{00000000-0005-0000-0000-0000B4C00000}"/>
    <cellStyle name="Normal 40 3 5 3" xfId="45357" xr:uid="{00000000-0005-0000-0000-0000B5C00000}"/>
    <cellStyle name="Normal 40 3 5 4" xfId="35343" xr:uid="{00000000-0005-0000-0000-0000B6C00000}"/>
    <cellStyle name="Normal 40 3 6" xfId="11911" xr:uid="{00000000-0005-0000-0000-0000B7C00000}"/>
    <cellStyle name="Normal 40 3 6 2" xfId="24514" xr:uid="{00000000-0005-0000-0000-0000B8C00000}"/>
    <cellStyle name="Normal 40 3 6 2 2" xfId="59730" xr:uid="{00000000-0005-0000-0000-0000B9C00000}"/>
    <cellStyle name="Normal 40 3 6 3" xfId="47133" xr:uid="{00000000-0005-0000-0000-0000BAC00000}"/>
    <cellStyle name="Normal 40 3 6 4" xfId="37119" xr:uid="{00000000-0005-0000-0000-0000BBC00000}"/>
    <cellStyle name="Normal 40 3 7" xfId="16278" xr:uid="{00000000-0005-0000-0000-0000BCC00000}"/>
    <cellStyle name="Normal 40 3 7 2" xfId="51494" xr:uid="{00000000-0005-0000-0000-0000BDC00000}"/>
    <cellStyle name="Normal 40 3 7 3" xfId="28883" xr:uid="{00000000-0005-0000-0000-0000BEC00000}"/>
    <cellStyle name="Normal 40 3 8" xfId="14500" xr:uid="{00000000-0005-0000-0000-0000BFC00000}"/>
    <cellStyle name="Normal 40 3 8 2" xfId="49718" xr:uid="{00000000-0005-0000-0000-0000C0C00000}"/>
    <cellStyle name="Normal 40 3 9" xfId="38897" xr:uid="{00000000-0005-0000-0000-0000C1C00000}"/>
    <cellStyle name="Normal 40 4" xfId="2774" xr:uid="{00000000-0005-0000-0000-0000C2C00000}"/>
    <cellStyle name="Normal 40 4 10" xfId="26298" xr:uid="{00000000-0005-0000-0000-0000C3C00000}"/>
    <cellStyle name="Normal 40 4 11" xfId="60702" xr:uid="{00000000-0005-0000-0000-0000C4C00000}"/>
    <cellStyle name="Normal 40 4 2" xfId="4599" xr:uid="{00000000-0005-0000-0000-0000C5C00000}"/>
    <cellStyle name="Normal 40 4 2 2" xfId="17245" xr:uid="{00000000-0005-0000-0000-0000C6C00000}"/>
    <cellStyle name="Normal 40 4 2 2 2" xfId="52461" xr:uid="{00000000-0005-0000-0000-0000C7C00000}"/>
    <cellStyle name="Normal 40 4 2 3" xfId="39864" xr:uid="{00000000-0005-0000-0000-0000C8C00000}"/>
    <cellStyle name="Normal 40 4 2 4" xfId="29850" xr:uid="{00000000-0005-0000-0000-0000C9C00000}"/>
    <cellStyle name="Normal 40 4 3" xfId="6069" xr:uid="{00000000-0005-0000-0000-0000CAC00000}"/>
    <cellStyle name="Normal 40 4 3 2" xfId="18699" xr:uid="{00000000-0005-0000-0000-0000CBC00000}"/>
    <cellStyle name="Normal 40 4 3 2 2" xfId="53915" xr:uid="{00000000-0005-0000-0000-0000CCC00000}"/>
    <cellStyle name="Normal 40 4 3 3" xfId="41318" xr:uid="{00000000-0005-0000-0000-0000CDC00000}"/>
    <cellStyle name="Normal 40 4 3 4" xfId="31304" xr:uid="{00000000-0005-0000-0000-0000CEC00000}"/>
    <cellStyle name="Normal 40 4 4" xfId="7528" xr:uid="{00000000-0005-0000-0000-0000CFC00000}"/>
    <cellStyle name="Normal 40 4 4 2" xfId="20153" xr:uid="{00000000-0005-0000-0000-0000D0C00000}"/>
    <cellStyle name="Normal 40 4 4 2 2" xfId="55369" xr:uid="{00000000-0005-0000-0000-0000D1C00000}"/>
    <cellStyle name="Normal 40 4 4 3" xfId="42772" xr:uid="{00000000-0005-0000-0000-0000D2C00000}"/>
    <cellStyle name="Normal 40 4 4 4" xfId="32758" xr:uid="{00000000-0005-0000-0000-0000D3C00000}"/>
    <cellStyle name="Normal 40 4 5" xfId="9309" xr:uid="{00000000-0005-0000-0000-0000D4C00000}"/>
    <cellStyle name="Normal 40 4 5 2" xfId="21929" xr:uid="{00000000-0005-0000-0000-0000D5C00000}"/>
    <cellStyle name="Normal 40 4 5 2 2" xfId="57145" xr:uid="{00000000-0005-0000-0000-0000D6C00000}"/>
    <cellStyle name="Normal 40 4 5 3" xfId="44548" xr:uid="{00000000-0005-0000-0000-0000D7C00000}"/>
    <cellStyle name="Normal 40 4 5 4" xfId="34534" xr:uid="{00000000-0005-0000-0000-0000D8C00000}"/>
    <cellStyle name="Normal 40 4 6" xfId="11102" xr:uid="{00000000-0005-0000-0000-0000D9C00000}"/>
    <cellStyle name="Normal 40 4 6 2" xfId="23705" xr:uid="{00000000-0005-0000-0000-0000DAC00000}"/>
    <cellStyle name="Normal 40 4 6 2 2" xfId="58921" xr:uid="{00000000-0005-0000-0000-0000DBC00000}"/>
    <cellStyle name="Normal 40 4 6 3" xfId="46324" xr:uid="{00000000-0005-0000-0000-0000DCC00000}"/>
    <cellStyle name="Normal 40 4 6 4" xfId="36310" xr:uid="{00000000-0005-0000-0000-0000DDC00000}"/>
    <cellStyle name="Normal 40 4 7" xfId="15469" xr:uid="{00000000-0005-0000-0000-0000DEC00000}"/>
    <cellStyle name="Normal 40 4 7 2" xfId="50685" xr:uid="{00000000-0005-0000-0000-0000DFC00000}"/>
    <cellStyle name="Normal 40 4 7 3" xfId="28074" xr:uid="{00000000-0005-0000-0000-0000E0C00000}"/>
    <cellStyle name="Normal 40 4 8" xfId="13691" xr:uid="{00000000-0005-0000-0000-0000E1C00000}"/>
    <cellStyle name="Normal 40 4 8 2" xfId="48909" xr:uid="{00000000-0005-0000-0000-0000E2C00000}"/>
    <cellStyle name="Normal 40 4 9" xfId="38088" xr:uid="{00000000-0005-0000-0000-0000E3C00000}"/>
    <cellStyle name="Normal 40 5" xfId="3937" xr:uid="{00000000-0005-0000-0000-0000E4C00000}"/>
    <cellStyle name="Normal 40 5 2" xfId="8660" xr:uid="{00000000-0005-0000-0000-0000E5C00000}"/>
    <cellStyle name="Normal 40 5 2 2" xfId="21285" xr:uid="{00000000-0005-0000-0000-0000E6C00000}"/>
    <cellStyle name="Normal 40 5 2 2 2" xfId="56501" xr:uid="{00000000-0005-0000-0000-0000E7C00000}"/>
    <cellStyle name="Normal 40 5 2 3" xfId="43904" xr:uid="{00000000-0005-0000-0000-0000E8C00000}"/>
    <cellStyle name="Normal 40 5 2 4" xfId="33890" xr:uid="{00000000-0005-0000-0000-0000E9C00000}"/>
    <cellStyle name="Normal 40 5 3" xfId="10441" xr:uid="{00000000-0005-0000-0000-0000EAC00000}"/>
    <cellStyle name="Normal 40 5 3 2" xfId="23061" xr:uid="{00000000-0005-0000-0000-0000EBC00000}"/>
    <cellStyle name="Normal 40 5 3 2 2" xfId="58277" xr:uid="{00000000-0005-0000-0000-0000ECC00000}"/>
    <cellStyle name="Normal 40 5 3 3" xfId="45680" xr:uid="{00000000-0005-0000-0000-0000EDC00000}"/>
    <cellStyle name="Normal 40 5 3 4" xfId="35666" xr:uid="{00000000-0005-0000-0000-0000EEC00000}"/>
    <cellStyle name="Normal 40 5 4" xfId="12236" xr:uid="{00000000-0005-0000-0000-0000EFC00000}"/>
    <cellStyle name="Normal 40 5 4 2" xfId="24837" xr:uid="{00000000-0005-0000-0000-0000F0C00000}"/>
    <cellStyle name="Normal 40 5 4 2 2" xfId="60053" xr:uid="{00000000-0005-0000-0000-0000F1C00000}"/>
    <cellStyle name="Normal 40 5 4 3" xfId="47456" xr:uid="{00000000-0005-0000-0000-0000F2C00000}"/>
    <cellStyle name="Normal 40 5 4 4" xfId="37442" xr:uid="{00000000-0005-0000-0000-0000F3C00000}"/>
    <cellStyle name="Normal 40 5 5" xfId="16601" xr:uid="{00000000-0005-0000-0000-0000F4C00000}"/>
    <cellStyle name="Normal 40 5 5 2" xfId="51817" xr:uid="{00000000-0005-0000-0000-0000F5C00000}"/>
    <cellStyle name="Normal 40 5 5 3" xfId="29206" xr:uid="{00000000-0005-0000-0000-0000F6C00000}"/>
    <cellStyle name="Normal 40 5 6" xfId="14823" xr:uid="{00000000-0005-0000-0000-0000F7C00000}"/>
    <cellStyle name="Normal 40 5 6 2" xfId="50041" xr:uid="{00000000-0005-0000-0000-0000F8C00000}"/>
    <cellStyle name="Normal 40 5 7" xfId="39220" xr:uid="{00000000-0005-0000-0000-0000F9C00000}"/>
    <cellStyle name="Normal 40 5 8" xfId="27430" xr:uid="{00000000-0005-0000-0000-0000FAC00000}"/>
    <cellStyle name="Normal 40 6" xfId="4277" xr:uid="{00000000-0005-0000-0000-0000FBC00000}"/>
    <cellStyle name="Normal 40 6 2" xfId="16923" xr:uid="{00000000-0005-0000-0000-0000FCC00000}"/>
    <cellStyle name="Normal 40 6 2 2" xfId="52139" xr:uid="{00000000-0005-0000-0000-0000FDC00000}"/>
    <cellStyle name="Normal 40 6 2 3" xfId="29528" xr:uid="{00000000-0005-0000-0000-0000FEC00000}"/>
    <cellStyle name="Normal 40 6 3" xfId="13369" xr:uid="{00000000-0005-0000-0000-0000FFC00000}"/>
    <cellStyle name="Normal 40 6 3 2" xfId="48587" xr:uid="{00000000-0005-0000-0000-000000C10000}"/>
    <cellStyle name="Normal 40 6 4" xfId="39542" xr:uid="{00000000-0005-0000-0000-000001C10000}"/>
    <cellStyle name="Normal 40 6 5" xfId="25976" xr:uid="{00000000-0005-0000-0000-000002C10000}"/>
    <cellStyle name="Normal 40 7" xfId="5747" xr:uid="{00000000-0005-0000-0000-000003C10000}"/>
    <cellStyle name="Normal 40 7 2" xfId="18377" xr:uid="{00000000-0005-0000-0000-000004C10000}"/>
    <cellStyle name="Normal 40 7 2 2" xfId="53593" xr:uid="{00000000-0005-0000-0000-000005C10000}"/>
    <cellStyle name="Normal 40 7 3" xfId="40996" xr:uid="{00000000-0005-0000-0000-000006C10000}"/>
    <cellStyle name="Normal 40 7 4" xfId="30982" xr:uid="{00000000-0005-0000-0000-000007C10000}"/>
    <cellStyle name="Normal 40 8" xfId="7206" xr:uid="{00000000-0005-0000-0000-000008C10000}"/>
    <cellStyle name="Normal 40 8 2" xfId="19831" xr:uid="{00000000-0005-0000-0000-000009C10000}"/>
    <cellStyle name="Normal 40 8 2 2" xfId="55047" xr:uid="{00000000-0005-0000-0000-00000AC10000}"/>
    <cellStyle name="Normal 40 8 3" xfId="42450" xr:uid="{00000000-0005-0000-0000-00000BC10000}"/>
    <cellStyle name="Normal 40 8 4" xfId="32436" xr:uid="{00000000-0005-0000-0000-00000CC10000}"/>
    <cellStyle name="Normal 40 9" xfId="8987" xr:uid="{00000000-0005-0000-0000-00000DC10000}"/>
    <cellStyle name="Normal 40 9 2" xfId="21607" xr:uid="{00000000-0005-0000-0000-00000EC10000}"/>
    <cellStyle name="Normal 40 9 2 2" xfId="56823" xr:uid="{00000000-0005-0000-0000-00000FC10000}"/>
    <cellStyle name="Normal 40 9 3" xfId="44226" xr:uid="{00000000-0005-0000-0000-000010C10000}"/>
    <cellStyle name="Normal 40 9 4" xfId="34212" xr:uid="{00000000-0005-0000-0000-000011C10000}"/>
    <cellStyle name="Normal 41" xfId="1386" xr:uid="{00000000-0005-0000-0000-000012C10000}"/>
    <cellStyle name="Normal 41 10" xfId="10715" xr:uid="{00000000-0005-0000-0000-000013C10000}"/>
    <cellStyle name="Normal 41 10 2" xfId="23326" xr:uid="{00000000-0005-0000-0000-000014C10000}"/>
    <cellStyle name="Normal 41 10 2 2" xfId="58542" xr:uid="{00000000-0005-0000-0000-000015C10000}"/>
    <cellStyle name="Normal 41 10 3" xfId="45945" xr:uid="{00000000-0005-0000-0000-000016C10000}"/>
    <cellStyle name="Normal 41 10 4" xfId="35931" xr:uid="{00000000-0005-0000-0000-000017C10000}"/>
    <cellStyle name="Normal 41 11" xfId="15148" xr:uid="{00000000-0005-0000-0000-000018C10000}"/>
    <cellStyle name="Normal 41 11 2" xfId="50364" xr:uid="{00000000-0005-0000-0000-000019C10000}"/>
    <cellStyle name="Normal 41 11 3" xfId="27753" xr:uid="{00000000-0005-0000-0000-00001AC10000}"/>
    <cellStyle name="Normal 41 12" xfId="12561" xr:uid="{00000000-0005-0000-0000-00001BC10000}"/>
    <cellStyle name="Normal 41 12 2" xfId="47779" xr:uid="{00000000-0005-0000-0000-00001CC10000}"/>
    <cellStyle name="Normal 41 13" xfId="37767" xr:uid="{00000000-0005-0000-0000-00001DC10000}"/>
    <cellStyle name="Normal 41 14" xfId="25168" xr:uid="{00000000-0005-0000-0000-00001EC10000}"/>
    <cellStyle name="Normal 41 15" xfId="60381" xr:uid="{00000000-0005-0000-0000-00001FC10000}"/>
    <cellStyle name="Normal 41 2" xfId="3284" xr:uid="{00000000-0005-0000-0000-000020C10000}"/>
    <cellStyle name="Normal 41 2 10" xfId="25652" xr:uid="{00000000-0005-0000-0000-000021C10000}"/>
    <cellStyle name="Normal 41 2 11" xfId="61187" xr:uid="{00000000-0005-0000-0000-000022C10000}"/>
    <cellStyle name="Normal 41 2 2" xfId="5084" xr:uid="{00000000-0005-0000-0000-000023C10000}"/>
    <cellStyle name="Normal 41 2 2 2" xfId="17730" xr:uid="{00000000-0005-0000-0000-000024C10000}"/>
    <cellStyle name="Normal 41 2 2 2 2" xfId="52946" xr:uid="{00000000-0005-0000-0000-000025C10000}"/>
    <cellStyle name="Normal 41 2 2 2 3" xfId="30335" xr:uid="{00000000-0005-0000-0000-000026C10000}"/>
    <cellStyle name="Normal 41 2 2 3" xfId="14176" xr:uid="{00000000-0005-0000-0000-000027C10000}"/>
    <cellStyle name="Normal 41 2 2 3 2" xfId="49394" xr:uid="{00000000-0005-0000-0000-000028C10000}"/>
    <cellStyle name="Normal 41 2 2 4" xfId="40349" xr:uid="{00000000-0005-0000-0000-000029C10000}"/>
    <cellStyle name="Normal 41 2 2 5" xfId="26783" xr:uid="{00000000-0005-0000-0000-00002AC10000}"/>
    <cellStyle name="Normal 41 2 3" xfId="6554" xr:uid="{00000000-0005-0000-0000-00002BC10000}"/>
    <cellStyle name="Normal 41 2 3 2" xfId="19184" xr:uid="{00000000-0005-0000-0000-00002CC10000}"/>
    <cellStyle name="Normal 41 2 3 2 2" xfId="54400" xr:uid="{00000000-0005-0000-0000-00002DC10000}"/>
    <cellStyle name="Normal 41 2 3 3" xfId="41803" xr:uid="{00000000-0005-0000-0000-00002EC10000}"/>
    <cellStyle name="Normal 41 2 3 4" xfId="31789" xr:uid="{00000000-0005-0000-0000-00002FC10000}"/>
    <cellStyle name="Normal 41 2 4" xfId="8013" xr:uid="{00000000-0005-0000-0000-000030C10000}"/>
    <cellStyle name="Normal 41 2 4 2" xfId="20638" xr:uid="{00000000-0005-0000-0000-000031C10000}"/>
    <cellStyle name="Normal 41 2 4 2 2" xfId="55854" xr:uid="{00000000-0005-0000-0000-000032C10000}"/>
    <cellStyle name="Normal 41 2 4 3" xfId="43257" xr:uid="{00000000-0005-0000-0000-000033C10000}"/>
    <cellStyle name="Normal 41 2 4 4" xfId="33243" xr:uid="{00000000-0005-0000-0000-000034C10000}"/>
    <cellStyle name="Normal 41 2 5" xfId="9794" xr:uid="{00000000-0005-0000-0000-000035C10000}"/>
    <cellStyle name="Normal 41 2 5 2" xfId="22414" xr:uid="{00000000-0005-0000-0000-000036C10000}"/>
    <cellStyle name="Normal 41 2 5 2 2" xfId="57630" xr:uid="{00000000-0005-0000-0000-000037C10000}"/>
    <cellStyle name="Normal 41 2 5 3" xfId="45033" xr:uid="{00000000-0005-0000-0000-000038C10000}"/>
    <cellStyle name="Normal 41 2 5 4" xfId="35019" xr:uid="{00000000-0005-0000-0000-000039C10000}"/>
    <cellStyle name="Normal 41 2 6" xfId="11587" xr:uid="{00000000-0005-0000-0000-00003AC10000}"/>
    <cellStyle name="Normal 41 2 6 2" xfId="24190" xr:uid="{00000000-0005-0000-0000-00003BC10000}"/>
    <cellStyle name="Normal 41 2 6 2 2" xfId="59406" xr:uid="{00000000-0005-0000-0000-00003CC10000}"/>
    <cellStyle name="Normal 41 2 6 3" xfId="46809" xr:uid="{00000000-0005-0000-0000-00003DC10000}"/>
    <cellStyle name="Normal 41 2 6 4" xfId="36795" xr:uid="{00000000-0005-0000-0000-00003EC10000}"/>
    <cellStyle name="Normal 41 2 7" xfId="15954" xr:uid="{00000000-0005-0000-0000-00003FC10000}"/>
    <cellStyle name="Normal 41 2 7 2" xfId="51170" xr:uid="{00000000-0005-0000-0000-000040C10000}"/>
    <cellStyle name="Normal 41 2 7 3" xfId="28559" xr:uid="{00000000-0005-0000-0000-000041C10000}"/>
    <cellStyle name="Normal 41 2 8" xfId="13045" xr:uid="{00000000-0005-0000-0000-000042C10000}"/>
    <cellStyle name="Normal 41 2 8 2" xfId="48263" xr:uid="{00000000-0005-0000-0000-000043C10000}"/>
    <cellStyle name="Normal 41 2 9" xfId="38573" xr:uid="{00000000-0005-0000-0000-000044C10000}"/>
    <cellStyle name="Normal 41 3" xfId="3613" xr:uid="{00000000-0005-0000-0000-000045C10000}"/>
    <cellStyle name="Normal 41 3 10" xfId="27108" xr:uid="{00000000-0005-0000-0000-000046C10000}"/>
    <cellStyle name="Normal 41 3 11" xfId="61512" xr:uid="{00000000-0005-0000-0000-000047C10000}"/>
    <cellStyle name="Normal 41 3 2" xfId="5409" xr:uid="{00000000-0005-0000-0000-000048C10000}"/>
    <cellStyle name="Normal 41 3 2 2" xfId="18055" xr:uid="{00000000-0005-0000-0000-000049C10000}"/>
    <cellStyle name="Normal 41 3 2 2 2" xfId="53271" xr:uid="{00000000-0005-0000-0000-00004AC10000}"/>
    <cellStyle name="Normal 41 3 2 3" xfId="40674" xr:uid="{00000000-0005-0000-0000-00004BC10000}"/>
    <cellStyle name="Normal 41 3 2 4" xfId="30660" xr:uid="{00000000-0005-0000-0000-00004CC10000}"/>
    <cellStyle name="Normal 41 3 3" xfId="6879" xr:uid="{00000000-0005-0000-0000-00004DC10000}"/>
    <cellStyle name="Normal 41 3 3 2" xfId="19509" xr:uid="{00000000-0005-0000-0000-00004EC10000}"/>
    <cellStyle name="Normal 41 3 3 2 2" xfId="54725" xr:uid="{00000000-0005-0000-0000-00004FC10000}"/>
    <cellStyle name="Normal 41 3 3 3" xfId="42128" xr:uid="{00000000-0005-0000-0000-000050C10000}"/>
    <cellStyle name="Normal 41 3 3 4" xfId="32114" xr:uid="{00000000-0005-0000-0000-000051C10000}"/>
    <cellStyle name="Normal 41 3 4" xfId="8338" xr:uid="{00000000-0005-0000-0000-000052C10000}"/>
    <cellStyle name="Normal 41 3 4 2" xfId="20963" xr:uid="{00000000-0005-0000-0000-000053C10000}"/>
    <cellStyle name="Normal 41 3 4 2 2" xfId="56179" xr:uid="{00000000-0005-0000-0000-000054C10000}"/>
    <cellStyle name="Normal 41 3 4 3" xfId="43582" xr:uid="{00000000-0005-0000-0000-000055C10000}"/>
    <cellStyle name="Normal 41 3 4 4" xfId="33568" xr:uid="{00000000-0005-0000-0000-000056C10000}"/>
    <cellStyle name="Normal 41 3 5" xfId="10119" xr:uid="{00000000-0005-0000-0000-000057C10000}"/>
    <cellStyle name="Normal 41 3 5 2" xfId="22739" xr:uid="{00000000-0005-0000-0000-000058C10000}"/>
    <cellStyle name="Normal 41 3 5 2 2" xfId="57955" xr:uid="{00000000-0005-0000-0000-000059C10000}"/>
    <cellStyle name="Normal 41 3 5 3" xfId="45358" xr:uid="{00000000-0005-0000-0000-00005AC10000}"/>
    <cellStyle name="Normal 41 3 5 4" xfId="35344" xr:uid="{00000000-0005-0000-0000-00005BC10000}"/>
    <cellStyle name="Normal 41 3 6" xfId="11912" xr:uid="{00000000-0005-0000-0000-00005CC10000}"/>
    <cellStyle name="Normal 41 3 6 2" xfId="24515" xr:uid="{00000000-0005-0000-0000-00005DC10000}"/>
    <cellStyle name="Normal 41 3 6 2 2" xfId="59731" xr:uid="{00000000-0005-0000-0000-00005EC10000}"/>
    <cellStyle name="Normal 41 3 6 3" xfId="47134" xr:uid="{00000000-0005-0000-0000-00005FC10000}"/>
    <cellStyle name="Normal 41 3 6 4" xfId="37120" xr:uid="{00000000-0005-0000-0000-000060C10000}"/>
    <cellStyle name="Normal 41 3 7" xfId="16279" xr:uid="{00000000-0005-0000-0000-000061C10000}"/>
    <cellStyle name="Normal 41 3 7 2" xfId="51495" xr:uid="{00000000-0005-0000-0000-000062C10000}"/>
    <cellStyle name="Normal 41 3 7 3" xfId="28884" xr:uid="{00000000-0005-0000-0000-000063C10000}"/>
    <cellStyle name="Normal 41 3 8" xfId="14501" xr:uid="{00000000-0005-0000-0000-000064C10000}"/>
    <cellStyle name="Normal 41 3 8 2" xfId="49719" xr:uid="{00000000-0005-0000-0000-000065C10000}"/>
    <cellStyle name="Normal 41 3 9" xfId="38898" xr:uid="{00000000-0005-0000-0000-000066C10000}"/>
    <cellStyle name="Normal 41 4" xfId="2775" xr:uid="{00000000-0005-0000-0000-000067C10000}"/>
    <cellStyle name="Normal 41 4 10" xfId="26299" xr:uid="{00000000-0005-0000-0000-000068C10000}"/>
    <cellStyle name="Normal 41 4 11" xfId="60703" xr:uid="{00000000-0005-0000-0000-000069C10000}"/>
    <cellStyle name="Normal 41 4 2" xfId="4600" xr:uid="{00000000-0005-0000-0000-00006AC10000}"/>
    <cellStyle name="Normal 41 4 2 2" xfId="17246" xr:uid="{00000000-0005-0000-0000-00006BC10000}"/>
    <cellStyle name="Normal 41 4 2 2 2" xfId="52462" xr:uid="{00000000-0005-0000-0000-00006CC10000}"/>
    <cellStyle name="Normal 41 4 2 3" xfId="39865" xr:uid="{00000000-0005-0000-0000-00006DC10000}"/>
    <cellStyle name="Normal 41 4 2 4" xfId="29851" xr:uid="{00000000-0005-0000-0000-00006EC10000}"/>
    <cellStyle name="Normal 41 4 3" xfId="6070" xr:uid="{00000000-0005-0000-0000-00006FC10000}"/>
    <cellStyle name="Normal 41 4 3 2" xfId="18700" xr:uid="{00000000-0005-0000-0000-000070C10000}"/>
    <cellStyle name="Normal 41 4 3 2 2" xfId="53916" xr:uid="{00000000-0005-0000-0000-000071C10000}"/>
    <cellStyle name="Normal 41 4 3 3" xfId="41319" xr:uid="{00000000-0005-0000-0000-000072C10000}"/>
    <cellStyle name="Normal 41 4 3 4" xfId="31305" xr:uid="{00000000-0005-0000-0000-000073C10000}"/>
    <cellStyle name="Normal 41 4 4" xfId="7529" xr:uid="{00000000-0005-0000-0000-000074C10000}"/>
    <cellStyle name="Normal 41 4 4 2" xfId="20154" xr:uid="{00000000-0005-0000-0000-000075C10000}"/>
    <cellStyle name="Normal 41 4 4 2 2" xfId="55370" xr:uid="{00000000-0005-0000-0000-000076C10000}"/>
    <cellStyle name="Normal 41 4 4 3" xfId="42773" xr:uid="{00000000-0005-0000-0000-000077C10000}"/>
    <cellStyle name="Normal 41 4 4 4" xfId="32759" xr:uid="{00000000-0005-0000-0000-000078C10000}"/>
    <cellStyle name="Normal 41 4 5" xfId="9310" xr:uid="{00000000-0005-0000-0000-000079C10000}"/>
    <cellStyle name="Normal 41 4 5 2" xfId="21930" xr:uid="{00000000-0005-0000-0000-00007AC10000}"/>
    <cellStyle name="Normal 41 4 5 2 2" xfId="57146" xr:uid="{00000000-0005-0000-0000-00007BC10000}"/>
    <cellStyle name="Normal 41 4 5 3" xfId="44549" xr:uid="{00000000-0005-0000-0000-00007CC10000}"/>
    <cellStyle name="Normal 41 4 5 4" xfId="34535" xr:uid="{00000000-0005-0000-0000-00007DC10000}"/>
    <cellStyle name="Normal 41 4 6" xfId="11103" xr:uid="{00000000-0005-0000-0000-00007EC10000}"/>
    <cellStyle name="Normal 41 4 6 2" xfId="23706" xr:uid="{00000000-0005-0000-0000-00007FC10000}"/>
    <cellStyle name="Normal 41 4 6 2 2" xfId="58922" xr:uid="{00000000-0005-0000-0000-000080C10000}"/>
    <cellStyle name="Normal 41 4 6 3" xfId="46325" xr:uid="{00000000-0005-0000-0000-000081C10000}"/>
    <cellStyle name="Normal 41 4 6 4" xfId="36311" xr:uid="{00000000-0005-0000-0000-000082C10000}"/>
    <cellStyle name="Normal 41 4 7" xfId="15470" xr:uid="{00000000-0005-0000-0000-000083C10000}"/>
    <cellStyle name="Normal 41 4 7 2" xfId="50686" xr:uid="{00000000-0005-0000-0000-000084C10000}"/>
    <cellStyle name="Normal 41 4 7 3" xfId="28075" xr:uid="{00000000-0005-0000-0000-000085C10000}"/>
    <cellStyle name="Normal 41 4 8" xfId="13692" xr:uid="{00000000-0005-0000-0000-000086C10000}"/>
    <cellStyle name="Normal 41 4 8 2" xfId="48910" xr:uid="{00000000-0005-0000-0000-000087C10000}"/>
    <cellStyle name="Normal 41 4 9" xfId="38089" xr:uid="{00000000-0005-0000-0000-000088C10000}"/>
    <cellStyle name="Normal 41 5" xfId="3938" xr:uid="{00000000-0005-0000-0000-000089C10000}"/>
    <cellStyle name="Normal 41 5 2" xfId="8661" xr:uid="{00000000-0005-0000-0000-00008AC10000}"/>
    <cellStyle name="Normal 41 5 2 2" xfId="21286" xr:uid="{00000000-0005-0000-0000-00008BC10000}"/>
    <cellStyle name="Normal 41 5 2 2 2" xfId="56502" xr:uid="{00000000-0005-0000-0000-00008CC10000}"/>
    <cellStyle name="Normal 41 5 2 3" xfId="43905" xr:uid="{00000000-0005-0000-0000-00008DC10000}"/>
    <cellStyle name="Normal 41 5 2 4" xfId="33891" xr:uid="{00000000-0005-0000-0000-00008EC10000}"/>
    <cellStyle name="Normal 41 5 3" xfId="10442" xr:uid="{00000000-0005-0000-0000-00008FC10000}"/>
    <cellStyle name="Normal 41 5 3 2" xfId="23062" xr:uid="{00000000-0005-0000-0000-000090C10000}"/>
    <cellStyle name="Normal 41 5 3 2 2" xfId="58278" xr:uid="{00000000-0005-0000-0000-000091C10000}"/>
    <cellStyle name="Normal 41 5 3 3" xfId="45681" xr:uid="{00000000-0005-0000-0000-000092C10000}"/>
    <cellStyle name="Normal 41 5 3 4" xfId="35667" xr:uid="{00000000-0005-0000-0000-000093C10000}"/>
    <cellStyle name="Normal 41 5 4" xfId="12237" xr:uid="{00000000-0005-0000-0000-000094C10000}"/>
    <cellStyle name="Normal 41 5 4 2" xfId="24838" xr:uid="{00000000-0005-0000-0000-000095C10000}"/>
    <cellStyle name="Normal 41 5 4 2 2" xfId="60054" xr:uid="{00000000-0005-0000-0000-000096C10000}"/>
    <cellStyle name="Normal 41 5 4 3" xfId="47457" xr:uid="{00000000-0005-0000-0000-000097C10000}"/>
    <cellStyle name="Normal 41 5 4 4" xfId="37443" xr:uid="{00000000-0005-0000-0000-000098C10000}"/>
    <cellStyle name="Normal 41 5 5" xfId="16602" xr:uid="{00000000-0005-0000-0000-000099C10000}"/>
    <cellStyle name="Normal 41 5 5 2" xfId="51818" xr:uid="{00000000-0005-0000-0000-00009AC10000}"/>
    <cellStyle name="Normal 41 5 5 3" xfId="29207" xr:uid="{00000000-0005-0000-0000-00009BC10000}"/>
    <cellStyle name="Normal 41 5 6" xfId="14824" xr:uid="{00000000-0005-0000-0000-00009CC10000}"/>
    <cellStyle name="Normal 41 5 6 2" xfId="50042" xr:uid="{00000000-0005-0000-0000-00009DC10000}"/>
    <cellStyle name="Normal 41 5 7" xfId="39221" xr:uid="{00000000-0005-0000-0000-00009EC10000}"/>
    <cellStyle name="Normal 41 5 8" xfId="27431" xr:uid="{00000000-0005-0000-0000-00009FC10000}"/>
    <cellStyle name="Normal 41 6" xfId="4278" xr:uid="{00000000-0005-0000-0000-0000A0C10000}"/>
    <cellStyle name="Normal 41 6 2" xfId="16924" xr:uid="{00000000-0005-0000-0000-0000A1C10000}"/>
    <cellStyle name="Normal 41 6 2 2" xfId="52140" xr:uid="{00000000-0005-0000-0000-0000A2C10000}"/>
    <cellStyle name="Normal 41 6 2 3" xfId="29529" xr:uid="{00000000-0005-0000-0000-0000A3C10000}"/>
    <cellStyle name="Normal 41 6 3" xfId="13370" xr:uid="{00000000-0005-0000-0000-0000A4C10000}"/>
    <cellStyle name="Normal 41 6 3 2" xfId="48588" xr:uid="{00000000-0005-0000-0000-0000A5C10000}"/>
    <cellStyle name="Normal 41 6 4" xfId="39543" xr:uid="{00000000-0005-0000-0000-0000A6C10000}"/>
    <cellStyle name="Normal 41 6 5" xfId="25977" xr:uid="{00000000-0005-0000-0000-0000A7C10000}"/>
    <cellStyle name="Normal 41 7" xfId="5748" xr:uid="{00000000-0005-0000-0000-0000A8C10000}"/>
    <cellStyle name="Normal 41 7 2" xfId="18378" xr:uid="{00000000-0005-0000-0000-0000A9C10000}"/>
    <cellStyle name="Normal 41 7 2 2" xfId="53594" xr:uid="{00000000-0005-0000-0000-0000AAC10000}"/>
    <cellStyle name="Normal 41 7 3" xfId="40997" xr:uid="{00000000-0005-0000-0000-0000ABC10000}"/>
    <cellStyle name="Normal 41 7 4" xfId="30983" xr:uid="{00000000-0005-0000-0000-0000ACC10000}"/>
    <cellStyle name="Normal 41 8" xfId="7207" xr:uid="{00000000-0005-0000-0000-0000ADC10000}"/>
    <cellStyle name="Normal 41 8 2" xfId="19832" xr:uid="{00000000-0005-0000-0000-0000AEC10000}"/>
    <cellStyle name="Normal 41 8 2 2" xfId="55048" xr:uid="{00000000-0005-0000-0000-0000AFC10000}"/>
    <cellStyle name="Normal 41 8 3" xfId="42451" xr:uid="{00000000-0005-0000-0000-0000B0C10000}"/>
    <cellStyle name="Normal 41 8 4" xfId="32437" xr:uid="{00000000-0005-0000-0000-0000B1C10000}"/>
    <cellStyle name="Normal 41 9" xfId="8988" xr:uid="{00000000-0005-0000-0000-0000B2C10000}"/>
    <cellStyle name="Normal 41 9 2" xfId="21608" xr:uid="{00000000-0005-0000-0000-0000B3C10000}"/>
    <cellStyle name="Normal 41 9 2 2" xfId="56824" xr:uid="{00000000-0005-0000-0000-0000B4C10000}"/>
    <cellStyle name="Normal 41 9 3" xfId="44227" xr:uid="{00000000-0005-0000-0000-0000B5C10000}"/>
    <cellStyle name="Normal 41 9 4" xfId="34213" xr:uid="{00000000-0005-0000-0000-0000B6C10000}"/>
    <cellStyle name="Normal 42" xfId="1387" xr:uid="{00000000-0005-0000-0000-0000B7C10000}"/>
    <cellStyle name="Normal 42 10" xfId="10716" xr:uid="{00000000-0005-0000-0000-0000B8C10000}"/>
    <cellStyle name="Normal 42 10 2" xfId="23327" xr:uid="{00000000-0005-0000-0000-0000B9C10000}"/>
    <cellStyle name="Normal 42 10 2 2" xfId="58543" xr:uid="{00000000-0005-0000-0000-0000BAC10000}"/>
    <cellStyle name="Normal 42 10 3" xfId="45946" xr:uid="{00000000-0005-0000-0000-0000BBC10000}"/>
    <cellStyle name="Normal 42 10 4" xfId="35932" xr:uid="{00000000-0005-0000-0000-0000BCC10000}"/>
    <cellStyle name="Normal 42 11" xfId="15149" xr:uid="{00000000-0005-0000-0000-0000BDC10000}"/>
    <cellStyle name="Normal 42 11 2" xfId="50365" xr:uid="{00000000-0005-0000-0000-0000BEC10000}"/>
    <cellStyle name="Normal 42 11 3" xfId="27754" xr:uid="{00000000-0005-0000-0000-0000BFC10000}"/>
    <cellStyle name="Normal 42 12" xfId="12562" xr:uid="{00000000-0005-0000-0000-0000C0C10000}"/>
    <cellStyle name="Normal 42 12 2" xfId="47780" xr:uid="{00000000-0005-0000-0000-0000C1C10000}"/>
    <cellStyle name="Normal 42 13" xfId="37768" xr:uid="{00000000-0005-0000-0000-0000C2C10000}"/>
    <cellStyle name="Normal 42 14" xfId="25169" xr:uid="{00000000-0005-0000-0000-0000C3C10000}"/>
    <cellStyle name="Normal 42 15" xfId="60382" xr:uid="{00000000-0005-0000-0000-0000C4C10000}"/>
    <cellStyle name="Normal 42 2" xfId="3285" xr:uid="{00000000-0005-0000-0000-0000C5C10000}"/>
    <cellStyle name="Normal 42 2 10" xfId="25653" xr:uid="{00000000-0005-0000-0000-0000C6C10000}"/>
    <cellStyle name="Normal 42 2 11" xfId="61188" xr:uid="{00000000-0005-0000-0000-0000C7C10000}"/>
    <cellStyle name="Normal 42 2 2" xfId="5085" xr:uid="{00000000-0005-0000-0000-0000C8C10000}"/>
    <cellStyle name="Normal 42 2 2 2" xfId="17731" xr:uid="{00000000-0005-0000-0000-0000C9C10000}"/>
    <cellStyle name="Normal 42 2 2 2 2" xfId="52947" xr:uid="{00000000-0005-0000-0000-0000CAC10000}"/>
    <cellStyle name="Normal 42 2 2 2 3" xfId="30336" xr:uid="{00000000-0005-0000-0000-0000CBC10000}"/>
    <cellStyle name="Normal 42 2 2 3" xfId="14177" xr:uid="{00000000-0005-0000-0000-0000CCC10000}"/>
    <cellStyle name="Normal 42 2 2 3 2" xfId="49395" xr:uid="{00000000-0005-0000-0000-0000CDC10000}"/>
    <cellStyle name="Normal 42 2 2 4" xfId="40350" xr:uid="{00000000-0005-0000-0000-0000CEC10000}"/>
    <cellStyle name="Normal 42 2 2 5" xfId="26784" xr:uid="{00000000-0005-0000-0000-0000CFC10000}"/>
    <cellStyle name="Normal 42 2 3" xfId="6555" xr:uid="{00000000-0005-0000-0000-0000D0C10000}"/>
    <cellStyle name="Normal 42 2 3 2" xfId="19185" xr:uid="{00000000-0005-0000-0000-0000D1C10000}"/>
    <cellStyle name="Normal 42 2 3 2 2" xfId="54401" xr:uid="{00000000-0005-0000-0000-0000D2C10000}"/>
    <cellStyle name="Normal 42 2 3 3" xfId="41804" xr:uid="{00000000-0005-0000-0000-0000D3C10000}"/>
    <cellStyle name="Normal 42 2 3 4" xfId="31790" xr:uid="{00000000-0005-0000-0000-0000D4C10000}"/>
    <cellStyle name="Normal 42 2 4" xfId="8014" xr:uid="{00000000-0005-0000-0000-0000D5C10000}"/>
    <cellStyle name="Normal 42 2 4 2" xfId="20639" xr:uid="{00000000-0005-0000-0000-0000D6C10000}"/>
    <cellStyle name="Normal 42 2 4 2 2" xfId="55855" xr:uid="{00000000-0005-0000-0000-0000D7C10000}"/>
    <cellStyle name="Normal 42 2 4 3" xfId="43258" xr:uid="{00000000-0005-0000-0000-0000D8C10000}"/>
    <cellStyle name="Normal 42 2 4 4" xfId="33244" xr:uid="{00000000-0005-0000-0000-0000D9C10000}"/>
    <cellStyle name="Normal 42 2 5" xfId="9795" xr:uid="{00000000-0005-0000-0000-0000DAC10000}"/>
    <cellStyle name="Normal 42 2 5 2" xfId="22415" xr:uid="{00000000-0005-0000-0000-0000DBC10000}"/>
    <cellStyle name="Normal 42 2 5 2 2" xfId="57631" xr:uid="{00000000-0005-0000-0000-0000DCC10000}"/>
    <cellStyle name="Normal 42 2 5 3" xfId="45034" xr:uid="{00000000-0005-0000-0000-0000DDC10000}"/>
    <cellStyle name="Normal 42 2 5 4" xfId="35020" xr:uid="{00000000-0005-0000-0000-0000DEC10000}"/>
    <cellStyle name="Normal 42 2 6" xfId="11588" xr:uid="{00000000-0005-0000-0000-0000DFC10000}"/>
    <cellStyle name="Normal 42 2 6 2" xfId="24191" xr:uid="{00000000-0005-0000-0000-0000E0C10000}"/>
    <cellStyle name="Normal 42 2 6 2 2" xfId="59407" xr:uid="{00000000-0005-0000-0000-0000E1C10000}"/>
    <cellStyle name="Normal 42 2 6 3" xfId="46810" xr:uid="{00000000-0005-0000-0000-0000E2C10000}"/>
    <cellStyle name="Normal 42 2 6 4" xfId="36796" xr:uid="{00000000-0005-0000-0000-0000E3C10000}"/>
    <cellStyle name="Normal 42 2 7" xfId="15955" xr:uid="{00000000-0005-0000-0000-0000E4C10000}"/>
    <cellStyle name="Normal 42 2 7 2" xfId="51171" xr:uid="{00000000-0005-0000-0000-0000E5C10000}"/>
    <cellStyle name="Normal 42 2 7 3" xfId="28560" xr:uid="{00000000-0005-0000-0000-0000E6C10000}"/>
    <cellStyle name="Normal 42 2 8" xfId="13046" xr:uid="{00000000-0005-0000-0000-0000E7C10000}"/>
    <cellStyle name="Normal 42 2 8 2" xfId="48264" xr:uid="{00000000-0005-0000-0000-0000E8C10000}"/>
    <cellStyle name="Normal 42 2 9" xfId="38574" xr:uid="{00000000-0005-0000-0000-0000E9C10000}"/>
    <cellStyle name="Normal 42 3" xfId="3614" xr:uid="{00000000-0005-0000-0000-0000EAC10000}"/>
    <cellStyle name="Normal 42 3 10" xfId="27109" xr:uid="{00000000-0005-0000-0000-0000EBC10000}"/>
    <cellStyle name="Normal 42 3 11" xfId="61513" xr:uid="{00000000-0005-0000-0000-0000ECC10000}"/>
    <cellStyle name="Normal 42 3 2" xfId="5410" xr:uid="{00000000-0005-0000-0000-0000EDC10000}"/>
    <cellStyle name="Normal 42 3 2 2" xfId="18056" xr:uid="{00000000-0005-0000-0000-0000EEC10000}"/>
    <cellStyle name="Normal 42 3 2 2 2" xfId="53272" xr:uid="{00000000-0005-0000-0000-0000EFC10000}"/>
    <cellStyle name="Normal 42 3 2 3" xfId="40675" xr:uid="{00000000-0005-0000-0000-0000F0C10000}"/>
    <cellStyle name="Normal 42 3 2 4" xfId="30661" xr:uid="{00000000-0005-0000-0000-0000F1C10000}"/>
    <cellStyle name="Normal 42 3 3" xfId="6880" xr:uid="{00000000-0005-0000-0000-0000F2C10000}"/>
    <cellStyle name="Normal 42 3 3 2" xfId="19510" xr:uid="{00000000-0005-0000-0000-0000F3C10000}"/>
    <cellStyle name="Normal 42 3 3 2 2" xfId="54726" xr:uid="{00000000-0005-0000-0000-0000F4C10000}"/>
    <cellStyle name="Normal 42 3 3 3" xfId="42129" xr:uid="{00000000-0005-0000-0000-0000F5C10000}"/>
    <cellStyle name="Normal 42 3 3 4" xfId="32115" xr:uid="{00000000-0005-0000-0000-0000F6C10000}"/>
    <cellStyle name="Normal 42 3 4" xfId="8339" xr:uid="{00000000-0005-0000-0000-0000F7C10000}"/>
    <cellStyle name="Normal 42 3 4 2" xfId="20964" xr:uid="{00000000-0005-0000-0000-0000F8C10000}"/>
    <cellStyle name="Normal 42 3 4 2 2" xfId="56180" xr:uid="{00000000-0005-0000-0000-0000F9C10000}"/>
    <cellStyle name="Normal 42 3 4 3" xfId="43583" xr:uid="{00000000-0005-0000-0000-0000FAC10000}"/>
    <cellStyle name="Normal 42 3 4 4" xfId="33569" xr:uid="{00000000-0005-0000-0000-0000FBC10000}"/>
    <cellStyle name="Normal 42 3 5" xfId="10120" xr:uid="{00000000-0005-0000-0000-0000FCC10000}"/>
    <cellStyle name="Normal 42 3 5 2" xfId="22740" xr:uid="{00000000-0005-0000-0000-0000FDC10000}"/>
    <cellStyle name="Normal 42 3 5 2 2" xfId="57956" xr:uid="{00000000-0005-0000-0000-0000FEC10000}"/>
    <cellStyle name="Normal 42 3 5 3" xfId="45359" xr:uid="{00000000-0005-0000-0000-0000FFC10000}"/>
    <cellStyle name="Normal 42 3 5 4" xfId="35345" xr:uid="{00000000-0005-0000-0000-000000C20000}"/>
    <cellStyle name="Normal 42 3 6" xfId="11913" xr:uid="{00000000-0005-0000-0000-000001C20000}"/>
    <cellStyle name="Normal 42 3 6 2" xfId="24516" xr:uid="{00000000-0005-0000-0000-000002C20000}"/>
    <cellStyle name="Normal 42 3 6 2 2" xfId="59732" xr:uid="{00000000-0005-0000-0000-000003C20000}"/>
    <cellStyle name="Normal 42 3 6 3" xfId="47135" xr:uid="{00000000-0005-0000-0000-000004C20000}"/>
    <cellStyle name="Normal 42 3 6 4" xfId="37121" xr:uid="{00000000-0005-0000-0000-000005C20000}"/>
    <cellStyle name="Normal 42 3 7" xfId="16280" xr:uid="{00000000-0005-0000-0000-000006C20000}"/>
    <cellStyle name="Normal 42 3 7 2" xfId="51496" xr:uid="{00000000-0005-0000-0000-000007C20000}"/>
    <cellStyle name="Normal 42 3 7 3" xfId="28885" xr:uid="{00000000-0005-0000-0000-000008C20000}"/>
    <cellStyle name="Normal 42 3 8" xfId="14502" xr:uid="{00000000-0005-0000-0000-000009C20000}"/>
    <cellStyle name="Normal 42 3 8 2" xfId="49720" xr:uid="{00000000-0005-0000-0000-00000AC20000}"/>
    <cellStyle name="Normal 42 3 9" xfId="38899" xr:uid="{00000000-0005-0000-0000-00000BC20000}"/>
    <cellStyle name="Normal 42 4" xfId="2776" xr:uid="{00000000-0005-0000-0000-00000CC20000}"/>
    <cellStyle name="Normal 42 4 10" xfId="26300" xr:uid="{00000000-0005-0000-0000-00000DC20000}"/>
    <cellStyle name="Normal 42 4 11" xfId="60704" xr:uid="{00000000-0005-0000-0000-00000EC20000}"/>
    <cellStyle name="Normal 42 4 2" xfId="4601" xr:uid="{00000000-0005-0000-0000-00000FC20000}"/>
    <cellStyle name="Normal 42 4 2 2" xfId="17247" xr:uid="{00000000-0005-0000-0000-000010C20000}"/>
    <cellStyle name="Normal 42 4 2 2 2" xfId="52463" xr:uid="{00000000-0005-0000-0000-000011C20000}"/>
    <cellStyle name="Normal 42 4 2 3" xfId="39866" xr:uid="{00000000-0005-0000-0000-000012C20000}"/>
    <cellStyle name="Normal 42 4 2 4" xfId="29852" xr:uid="{00000000-0005-0000-0000-000013C20000}"/>
    <cellStyle name="Normal 42 4 3" xfId="6071" xr:uid="{00000000-0005-0000-0000-000014C20000}"/>
    <cellStyle name="Normal 42 4 3 2" xfId="18701" xr:uid="{00000000-0005-0000-0000-000015C20000}"/>
    <cellStyle name="Normal 42 4 3 2 2" xfId="53917" xr:uid="{00000000-0005-0000-0000-000016C20000}"/>
    <cellStyle name="Normal 42 4 3 3" xfId="41320" xr:uid="{00000000-0005-0000-0000-000017C20000}"/>
    <cellStyle name="Normal 42 4 3 4" xfId="31306" xr:uid="{00000000-0005-0000-0000-000018C20000}"/>
    <cellStyle name="Normal 42 4 4" xfId="7530" xr:uid="{00000000-0005-0000-0000-000019C20000}"/>
    <cellStyle name="Normal 42 4 4 2" xfId="20155" xr:uid="{00000000-0005-0000-0000-00001AC20000}"/>
    <cellStyle name="Normal 42 4 4 2 2" xfId="55371" xr:uid="{00000000-0005-0000-0000-00001BC20000}"/>
    <cellStyle name="Normal 42 4 4 3" xfId="42774" xr:uid="{00000000-0005-0000-0000-00001CC20000}"/>
    <cellStyle name="Normal 42 4 4 4" xfId="32760" xr:uid="{00000000-0005-0000-0000-00001DC20000}"/>
    <cellStyle name="Normal 42 4 5" xfId="9311" xr:uid="{00000000-0005-0000-0000-00001EC20000}"/>
    <cellStyle name="Normal 42 4 5 2" xfId="21931" xr:uid="{00000000-0005-0000-0000-00001FC20000}"/>
    <cellStyle name="Normal 42 4 5 2 2" xfId="57147" xr:uid="{00000000-0005-0000-0000-000020C20000}"/>
    <cellStyle name="Normal 42 4 5 3" xfId="44550" xr:uid="{00000000-0005-0000-0000-000021C20000}"/>
    <cellStyle name="Normal 42 4 5 4" xfId="34536" xr:uid="{00000000-0005-0000-0000-000022C20000}"/>
    <cellStyle name="Normal 42 4 6" xfId="11104" xr:uid="{00000000-0005-0000-0000-000023C20000}"/>
    <cellStyle name="Normal 42 4 6 2" xfId="23707" xr:uid="{00000000-0005-0000-0000-000024C20000}"/>
    <cellStyle name="Normal 42 4 6 2 2" xfId="58923" xr:uid="{00000000-0005-0000-0000-000025C20000}"/>
    <cellStyle name="Normal 42 4 6 3" xfId="46326" xr:uid="{00000000-0005-0000-0000-000026C20000}"/>
    <cellStyle name="Normal 42 4 6 4" xfId="36312" xr:uid="{00000000-0005-0000-0000-000027C20000}"/>
    <cellStyle name="Normal 42 4 7" xfId="15471" xr:uid="{00000000-0005-0000-0000-000028C20000}"/>
    <cellStyle name="Normal 42 4 7 2" xfId="50687" xr:uid="{00000000-0005-0000-0000-000029C20000}"/>
    <cellStyle name="Normal 42 4 7 3" xfId="28076" xr:uid="{00000000-0005-0000-0000-00002AC20000}"/>
    <cellStyle name="Normal 42 4 8" xfId="13693" xr:uid="{00000000-0005-0000-0000-00002BC20000}"/>
    <cellStyle name="Normal 42 4 8 2" xfId="48911" xr:uid="{00000000-0005-0000-0000-00002CC20000}"/>
    <cellStyle name="Normal 42 4 9" xfId="38090" xr:uid="{00000000-0005-0000-0000-00002DC20000}"/>
    <cellStyle name="Normal 42 5" xfId="3939" xr:uid="{00000000-0005-0000-0000-00002EC20000}"/>
    <cellStyle name="Normal 42 5 2" xfId="8662" xr:uid="{00000000-0005-0000-0000-00002FC20000}"/>
    <cellStyle name="Normal 42 5 2 2" xfId="21287" xr:uid="{00000000-0005-0000-0000-000030C20000}"/>
    <cellStyle name="Normal 42 5 2 2 2" xfId="56503" xr:uid="{00000000-0005-0000-0000-000031C20000}"/>
    <cellStyle name="Normal 42 5 2 3" xfId="43906" xr:uid="{00000000-0005-0000-0000-000032C20000}"/>
    <cellStyle name="Normal 42 5 2 4" xfId="33892" xr:uid="{00000000-0005-0000-0000-000033C20000}"/>
    <cellStyle name="Normal 42 5 3" xfId="10443" xr:uid="{00000000-0005-0000-0000-000034C20000}"/>
    <cellStyle name="Normal 42 5 3 2" xfId="23063" xr:uid="{00000000-0005-0000-0000-000035C20000}"/>
    <cellStyle name="Normal 42 5 3 2 2" xfId="58279" xr:uid="{00000000-0005-0000-0000-000036C20000}"/>
    <cellStyle name="Normal 42 5 3 3" xfId="45682" xr:uid="{00000000-0005-0000-0000-000037C20000}"/>
    <cellStyle name="Normal 42 5 3 4" xfId="35668" xr:uid="{00000000-0005-0000-0000-000038C20000}"/>
    <cellStyle name="Normal 42 5 4" xfId="12238" xr:uid="{00000000-0005-0000-0000-000039C20000}"/>
    <cellStyle name="Normal 42 5 4 2" xfId="24839" xr:uid="{00000000-0005-0000-0000-00003AC20000}"/>
    <cellStyle name="Normal 42 5 4 2 2" xfId="60055" xr:uid="{00000000-0005-0000-0000-00003BC20000}"/>
    <cellStyle name="Normal 42 5 4 3" xfId="47458" xr:uid="{00000000-0005-0000-0000-00003CC20000}"/>
    <cellStyle name="Normal 42 5 4 4" xfId="37444" xr:uid="{00000000-0005-0000-0000-00003DC20000}"/>
    <cellStyle name="Normal 42 5 5" xfId="16603" xr:uid="{00000000-0005-0000-0000-00003EC20000}"/>
    <cellStyle name="Normal 42 5 5 2" xfId="51819" xr:uid="{00000000-0005-0000-0000-00003FC20000}"/>
    <cellStyle name="Normal 42 5 5 3" xfId="29208" xr:uid="{00000000-0005-0000-0000-000040C20000}"/>
    <cellStyle name="Normal 42 5 6" xfId="14825" xr:uid="{00000000-0005-0000-0000-000041C20000}"/>
    <cellStyle name="Normal 42 5 6 2" xfId="50043" xr:uid="{00000000-0005-0000-0000-000042C20000}"/>
    <cellStyle name="Normal 42 5 7" xfId="39222" xr:uid="{00000000-0005-0000-0000-000043C20000}"/>
    <cellStyle name="Normal 42 5 8" xfId="27432" xr:uid="{00000000-0005-0000-0000-000044C20000}"/>
    <cellStyle name="Normal 42 6" xfId="4279" xr:uid="{00000000-0005-0000-0000-000045C20000}"/>
    <cellStyle name="Normal 42 6 2" xfId="16925" xr:uid="{00000000-0005-0000-0000-000046C20000}"/>
    <cellStyle name="Normal 42 6 2 2" xfId="52141" xr:uid="{00000000-0005-0000-0000-000047C20000}"/>
    <cellStyle name="Normal 42 6 2 3" xfId="29530" xr:uid="{00000000-0005-0000-0000-000048C20000}"/>
    <cellStyle name="Normal 42 6 3" xfId="13371" xr:uid="{00000000-0005-0000-0000-000049C20000}"/>
    <cellStyle name="Normal 42 6 3 2" xfId="48589" xr:uid="{00000000-0005-0000-0000-00004AC20000}"/>
    <cellStyle name="Normal 42 6 4" xfId="39544" xr:uid="{00000000-0005-0000-0000-00004BC20000}"/>
    <cellStyle name="Normal 42 6 5" xfId="25978" xr:uid="{00000000-0005-0000-0000-00004CC20000}"/>
    <cellStyle name="Normal 42 7" xfId="5749" xr:uid="{00000000-0005-0000-0000-00004DC20000}"/>
    <cellStyle name="Normal 42 7 2" xfId="18379" xr:uid="{00000000-0005-0000-0000-00004EC20000}"/>
    <cellStyle name="Normal 42 7 2 2" xfId="53595" xr:uid="{00000000-0005-0000-0000-00004FC20000}"/>
    <cellStyle name="Normal 42 7 3" xfId="40998" xr:uid="{00000000-0005-0000-0000-000050C20000}"/>
    <cellStyle name="Normal 42 7 4" xfId="30984" xr:uid="{00000000-0005-0000-0000-000051C20000}"/>
    <cellStyle name="Normal 42 8" xfId="7208" xr:uid="{00000000-0005-0000-0000-000052C20000}"/>
    <cellStyle name="Normal 42 8 2" xfId="19833" xr:uid="{00000000-0005-0000-0000-000053C20000}"/>
    <cellStyle name="Normal 42 8 2 2" xfId="55049" xr:uid="{00000000-0005-0000-0000-000054C20000}"/>
    <cellStyle name="Normal 42 8 3" xfId="42452" xr:uid="{00000000-0005-0000-0000-000055C20000}"/>
    <cellStyle name="Normal 42 8 4" xfId="32438" xr:uid="{00000000-0005-0000-0000-000056C20000}"/>
    <cellStyle name="Normal 42 9" xfId="8989" xr:uid="{00000000-0005-0000-0000-000057C20000}"/>
    <cellStyle name="Normal 42 9 2" xfId="21609" xr:uid="{00000000-0005-0000-0000-000058C20000}"/>
    <cellStyle name="Normal 42 9 2 2" xfId="56825" xr:uid="{00000000-0005-0000-0000-000059C20000}"/>
    <cellStyle name="Normal 42 9 3" xfId="44228" xr:uid="{00000000-0005-0000-0000-00005AC20000}"/>
    <cellStyle name="Normal 42 9 4" xfId="34214" xr:uid="{00000000-0005-0000-0000-00005BC20000}"/>
    <cellStyle name="Normal 43" xfId="2856" xr:uid="{00000000-0005-0000-0000-00005CC20000}"/>
    <cellStyle name="Normal 44" xfId="3291" xr:uid="{00000000-0005-0000-0000-00005DC20000}"/>
    <cellStyle name="Normal 45" xfId="3940" xr:uid="{00000000-0005-0000-0000-00005EC20000}"/>
    <cellStyle name="Normal 46" xfId="4024" xr:uid="{00000000-0005-0000-0000-00005FC20000}"/>
    <cellStyle name="Normal 47" xfId="3989" xr:uid="{00000000-0005-0000-0000-000060C20000}"/>
    <cellStyle name="Normal 48" xfId="3974" xr:uid="{00000000-0005-0000-0000-000061C20000}"/>
    <cellStyle name="Normal 49" xfId="5415" xr:uid="{00000000-0005-0000-0000-000062C20000}"/>
    <cellStyle name="Normal 5" xfId="26" xr:uid="{00000000-0005-0000-0000-000063C20000}"/>
    <cellStyle name="Normal 5 2" xfId="1388" xr:uid="{00000000-0005-0000-0000-000064C20000}"/>
    <cellStyle name="Normal 5 2 10" xfId="3019" xr:uid="{00000000-0005-0000-0000-000065C20000}"/>
    <cellStyle name="Normal 5 2 10 10" xfId="25393" xr:uid="{00000000-0005-0000-0000-000066C20000}"/>
    <cellStyle name="Normal 5 2 10 11" xfId="60928" xr:uid="{00000000-0005-0000-0000-000067C20000}"/>
    <cellStyle name="Normal 5 2 10 2" xfId="4825" xr:uid="{00000000-0005-0000-0000-000068C20000}"/>
    <cellStyle name="Normal 5 2 10 2 2" xfId="17471" xr:uid="{00000000-0005-0000-0000-000069C20000}"/>
    <cellStyle name="Normal 5 2 10 2 2 2" xfId="52687" xr:uid="{00000000-0005-0000-0000-00006AC20000}"/>
    <cellStyle name="Normal 5 2 10 2 2 3" xfId="30076" xr:uid="{00000000-0005-0000-0000-00006BC20000}"/>
    <cellStyle name="Normal 5 2 10 2 3" xfId="13917" xr:uid="{00000000-0005-0000-0000-00006CC20000}"/>
    <cellStyle name="Normal 5 2 10 2 3 2" xfId="49135" xr:uid="{00000000-0005-0000-0000-00006DC20000}"/>
    <cellStyle name="Normal 5 2 10 2 4" xfId="40090" xr:uid="{00000000-0005-0000-0000-00006EC20000}"/>
    <cellStyle name="Normal 5 2 10 2 5" xfId="26524" xr:uid="{00000000-0005-0000-0000-00006FC20000}"/>
    <cellStyle name="Normal 5 2 10 3" xfId="6295" xr:uid="{00000000-0005-0000-0000-000070C20000}"/>
    <cellStyle name="Normal 5 2 10 3 2" xfId="18925" xr:uid="{00000000-0005-0000-0000-000071C20000}"/>
    <cellStyle name="Normal 5 2 10 3 2 2" xfId="54141" xr:uid="{00000000-0005-0000-0000-000072C20000}"/>
    <cellStyle name="Normal 5 2 10 3 3" xfId="41544" xr:uid="{00000000-0005-0000-0000-000073C20000}"/>
    <cellStyle name="Normal 5 2 10 3 4" xfId="31530" xr:uid="{00000000-0005-0000-0000-000074C20000}"/>
    <cellStyle name="Normal 5 2 10 4" xfId="7754" xr:uid="{00000000-0005-0000-0000-000075C20000}"/>
    <cellStyle name="Normal 5 2 10 4 2" xfId="20379" xr:uid="{00000000-0005-0000-0000-000076C20000}"/>
    <cellStyle name="Normal 5 2 10 4 2 2" xfId="55595" xr:uid="{00000000-0005-0000-0000-000077C20000}"/>
    <cellStyle name="Normal 5 2 10 4 3" xfId="42998" xr:uid="{00000000-0005-0000-0000-000078C20000}"/>
    <cellStyle name="Normal 5 2 10 4 4" xfId="32984" xr:uid="{00000000-0005-0000-0000-000079C20000}"/>
    <cellStyle name="Normal 5 2 10 5" xfId="9535" xr:uid="{00000000-0005-0000-0000-00007AC20000}"/>
    <cellStyle name="Normal 5 2 10 5 2" xfId="22155" xr:uid="{00000000-0005-0000-0000-00007BC20000}"/>
    <cellStyle name="Normal 5 2 10 5 2 2" xfId="57371" xr:uid="{00000000-0005-0000-0000-00007CC20000}"/>
    <cellStyle name="Normal 5 2 10 5 3" xfId="44774" xr:uid="{00000000-0005-0000-0000-00007DC20000}"/>
    <cellStyle name="Normal 5 2 10 5 4" xfId="34760" xr:uid="{00000000-0005-0000-0000-00007EC20000}"/>
    <cellStyle name="Normal 5 2 10 6" xfId="11328" xr:uid="{00000000-0005-0000-0000-00007FC20000}"/>
    <cellStyle name="Normal 5 2 10 6 2" xfId="23931" xr:uid="{00000000-0005-0000-0000-000080C20000}"/>
    <cellStyle name="Normal 5 2 10 6 2 2" xfId="59147" xr:uid="{00000000-0005-0000-0000-000081C20000}"/>
    <cellStyle name="Normal 5 2 10 6 3" xfId="46550" xr:uid="{00000000-0005-0000-0000-000082C20000}"/>
    <cellStyle name="Normal 5 2 10 6 4" xfId="36536" xr:uid="{00000000-0005-0000-0000-000083C20000}"/>
    <cellStyle name="Normal 5 2 10 7" xfId="15695" xr:uid="{00000000-0005-0000-0000-000084C20000}"/>
    <cellStyle name="Normal 5 2 10 7 2" xfId="50911" xr:uid="{00000000-0005-0000-0000-000085C20000}"/>
    <cellStyle name="Normal 5 2 10 7 3" xfId="28300" xr:uid="{00000000-0005-0000-0000-000086C20000}"/>
    <cellStyle name="Normal 5 2 10 8" xfId="12786" xr:uid="{00000000-0005-0000-0000-000087C20000}"/>
    <cellStyle name="Normal 5 2 10 8 2" xfId="48004" xr:uid="{00000000-0005-0000-0000-000088C20000}"/>
    <cellStyle name="Normal 5 2 10 9" xfId="38314" xr:uid="{00000000-0005-0000-0000-000089C20000}"/>
    <cellStyle name="Normal 5 2 11" xfId="2845" xr:uid="{00000000-0005-0000-0000-00008AC20000}"/>
    <cellStyle name="Normal 5 2 11 10" xfId="25231" xr:uid="{00000000-0005-0000-0000-00008BC20000}"/>
    <cellStyle name="Normal 5 2 11 11" xfId="60766" xr:uid="{00000000-0005-0000-0000-00008CC20000}"/>
    <cellStyle name="Normal 5 2 11 2" xfId="4663" xr:uid="{00000000-0005-0000-0000-00008DC20000}"/>
    <cellStyle name="Normal 5 2 11 2 2" xfId="17309" xr:uid="{00000000-0005-0000-0000-00008EC20000}"/>
    <cellStyle name="Normal 5 2 11 2 2 2" xfId="52525" xr:uid="{00000000-0005-0000-0000-00008FC20000}"/>
    <cellStyle name="Normal 5 2 11 2 2 3" xfId="29914" xr:uid="{00000000-0005-0000-0000-000090C20000}"/>
    <cellStyle name="Normal 5 2 11 2 3" xfId="13755" xr:uid="{00000000-0005-0000-0000-000091C20000}"/>
    <cellStyle name="Normal 5 2 11 2 3 2" xfId="48973" xr:uid="{00000000-0005-0000-0000-000092C20000}"/>
    <cellStyle name="Normal 5 2 11 2 4" xfId="39928" xr:uid="{00000000-0005-0000-0000-000093C20000}"/>
    <cellStyle name="Normal 5 2 11 2 5" xfId="26362" xr:uid="{00000000-0005-0000-0000-000094C20000}"/>
    <cellStyle name="Normal 5 2 11 3" xfId="6133" xr:uid="{00000000-0005-0000-0000-000095C20000}"/>
    <cellStyle name="Normal 5 2 11 3 2" xfId="18763" xr:uid="{00000000-0005-0000-0000-000096C20000}"/>
    <cellStyle name="Normal 5 2 11 3 2 2" xfId="53979" xr:uid="{00000000-0005-0000-0000-000097C20000}"/>
    <cellStyle name="Normal 5 2 11 3 3" xfId="41382" xr:uid="{00000000-0005-0000-0000-000098C20000}"/>
    <cellStyle name="Normal 5 2 11 3 4" xfId="31368" xr:uid="{00000000-0005-0000-0000-000099C20000}"/>
    <cellStyle name="Normal 5 2 11 4" xfId="7592" xr:uid="{00000000-0005-0000-0000-00009AC20000}"/>
    <cellStyle name="Normal 5 2 11 4 2" xfId="20217" xr:uid="{00000000-0005-0000-0000-00009BC20000}"/>
    <cellStyle name="Normal 5 2 11 4 2 2" xfId="55433" xr:uid="{00000000-0005-0000-0000-00009CC20000}"/>
    <cellStyle name="Normal 5 2 11 4 3" xfId="42836" xr:uid="{00000000-0005-0000-0000-00009DC20000}"/>
    <cellStyle name="Normal 5 2 11 4 4" xfId="32822" xr:uid="{00000000-0005-0000-0000-00009EC20000}"/>
    <cellStyle name="Normal 5 2 11 5" xfId="9373" xr:uid="{00000000-0005-0000-0000-00009FC20000}"/>
    <cellStyle name="Normal 5 2 11 5 2" xfId="21993" xr:uid="{00000000-0005-0000-0000-0000A0C20000}"/>
    <cellStyle name="Normal 5 2 11 5 2 2" xfId="57209" xr:uid="{00000000-0005-0000-0000-0000A1C20000}"/>
    <cellStyle name="Normal 5 2 11 5 3" xfId="44612" xr:uid="{00000000-0005-0000-0000-0000A2C20000}"/>
    <cellStyle name="Normal 5 2 11 5 4" xfId="34598" xr:uid="{00000000-0005-0000-0000-0000A3C20000}"/>
    <cellStyle name="Normal 5 2 11 6" xfId="11166" xr:uid="{00000000-0005-0000-0000-0000A4C20000}"/>
    <cellStyle name="Normal 5 2 11 6 2" xfId="23769" xr:uid="{00000000-0005-0000-0000-0000A5C20000}"/>
    <cellStyle name="Normal 5 2 11 6 2 2" xfId="58985" xr:uid="{00000000-0005-0000-0000-0000A6C20000}"/>
    <cellStyle name="Normal 5 2 11 6 3" xfId="46388" xr:uid="{00000000-0005-0000-0000-0000A7C20000}"/>
    <cellStyle name="Normal 5 2 11 6 4" xfId="36374" xr:uid="{00000000-0005-0000-0000-0000A8C20000}"/>
    <cellStyle name="Normal 5 2 11 7" xfId="15533" xr:uid="{00000000-0005-0000-0000-0000A9C20000}"/>
    <cellStyle name="Normal 5 2 11 7 2" xfId="50749" xr:uid="{00000000-0005-0000-0000-0000AAC20000}"/>
    <cellStyle name="Normal 5 2 11 7 3" xfId="28138" xr:uid="{00000000-0005-0000-0000-0000ABC20000}"/>
    <cellStyle name="Normal 5 2 11 8" xfId="12624" xr:uid="{00000000-0005-0000-0000-0000ACC20000}"/>
    <cellStyle name="Normal 5 2 11 8 2" xfId="47842" xr:uid="{00000000-0005-0000-0000-0000ADC20000}"/>
    <cellStyle name="Normal 5 2 11 9" xfId="38152" xr:uid="{00000000-0005-0000-0000-0000AEC20000}"/>
    <cellStyle name="Normal 5 2 12" xfId="3354" xr:uid="{00000000-0005-0000-0000-0000AFC20000}"/>
    <cellStyle name="Normal 5 2 12 10" xfId="26849" xr:uid="{00000000-0005-0000-0000-0000B0C20000}"/>
    <cellStyle name="Normal 5 2 12 11" xfId="61253" xr:uid="{00000000-0005-0000-0000-0000B1C20000}"/>
    <cellStyle name="Normal 5 2 12 2" xfId="5150" xr:uid="{00000000-0005-0000-0000-0000B2C20000}"/>
    <cellStyle name="Normal 5 2 12 2 2" xfId="17796" xr:uid="{00000000-0005-0000-0000-0000B3C20000}"/>
    <cellStyle name="Normal 5 2 12 2 2 2" xfId="53012" xr:uid="{00000000-0005-0000-0000-0000B4C20000}"/>
    <cellStyle name="Normal 5 2 12 2 3" xfId="40415" xr:uid="{00000000-0005-0000-0000-0000B5C20000}"/>
    <cellStyle name="Normal 5 2 12 2 4" xfId="30401" xr:uid="{00000000-0005-0000-0000-0000B6C20000}"/>
    <cellStyle name="Normal 5 2 12 3" xfId="6620" xr:uid="{00000000-0005-0000-0000-0000B7C20000}"/>
    <cellStyle name="Normal 5 2 12 3 2" xfId="19250" xr:uid="{00000000-0005-0000-0000-0000B8C20000}"/>
    <cellStyle name="Normal 5 2 12 3 2 2" xfId="54466" xr:uid="{00000000-0005-0000-0000-0000B9C20000}"/>
    <cellStyle name="Normal 5 2 12 3 3" xfId="41869" xr:uid="{00000000-0005-0000-0000-0000BAC20000}"/>
    <cellStyle name="Normal 5 2 12 3 4" xfId="31855" xr:uid="{00000000-0005-0000-0000-0000BBC20000}"/>
    <cellStyle name="Normal 5 2 12 4" xfId="8079" xr:uid="{00000000-0005-0000-0000-0000BCC20000}"/>
    <cellStyle name="Normal 5 2 12 4 2" xfId="20704" xr:uid="{00000000-0005-0000-0000-0000BDC20000}"/>
    <cellStyle name="Normal 5 2 12 4 2 2" xfId="55920" xr:uid="{00000000-0005-0000-0000-0000BEC20000}"/>
    <cellStyle name="Normal 5 2 12 4 3" xfId="43323" xr:uid="{00000000-0005-0000-0000-0000BFC20000}"/>
    <cellStyle name="Normal 5 2 12 4 4" xfId="33309" xr:uid="{00000000-0005-0000-0000-0000C0C20000}"/>
    <cellStyle name="Normal 5 2 12 5" xfId="9860" xr:uid="{00000000-0005-0000-0000-0000C1C20000}"/>
    <cellStyle name="Normal 5 2 12 5 2" xfId="22480" xr:uid="{00000000-0005-0000-0000-0000C2C20000}"/>
    <cellStyle name="Normal 5 2 12 5 2 2" xfId="57696" xr:uid="{00000000-0005-0000-0000-0000C3C20000}"/>
    <cellStyle name="Normal 5 2 12 5 3" xfId="45099" xr:uid="{00000000-0005-0000-0000-0000C4C20000}"/>
    <cellStyle name="Normal 5 2 12 5 4" xfId="35085" xr:uid="{00000000-0005-0000-0000-0000C5C20000}"/>
    <cellStyle name="Normal 5 2 12 6" xfId="11653" xr:uid="{00000000-0005-0000-0000-0000C6C20000}"/>
    <cellStyle name="Normal 5 2 12 6 2" xfId="24256" xr:uid="{00000000-0005-0000-0000-0000C7C20000}"/>
    <cellStyle name="Normal 5 2 12 6 2 2" xfId="59472" xr:uid="{00000000-0005-0000-0000-0000C8C20000}"/>
    <cellStyle name="Normal 5 2 12 6 3" xfId="46875" xr:uid="{00000000-0005-0000-0000-0000C9C20000}"/>
    <cellStyle name="Normal 5 2 12 6 4" xfId="36861" xr:uid="{00000000-0005-0000-0000-0000CAC20000}"/>
    <cellStyle name="Normal 5 2 12 7" xfId="16020" xr:uid="{00000000-0005-0000-0000-0000CBC20000}"/>
    <cellStyle name="Normal 5 2 12 7 2" xfId="51236" xr:uid="{00000000-0005-0000-0000-0000CCC20000}"/>
    <cellStyle name="Normal 5 2 12 7 3" xfId="28625" xr:uid="{00000000-0005-0000-0000-0000CDC20000}"/>
    <cellStyle name="Normal 5 2 12 8" xfId="14242" xr:uid="{00000000-0005-0000-0000-0000CEC20000}"/>
    <cellStyle name="Normal 5 2 12 8 2" xfId="49460" xr:uid="{00000000-0005-0000-0000-0000CFC20000}"/>
    <cellStyle name="Normal 5 2 12 9" xfId="38639" xr:uid="{00000000-0005-0000-0000-0000D0C20000}"/>
    <cellStyle name="Normal 5 2 13" xfId="2515" xr:uid="{00000000-0005-0000-0000-0000D1C20000}"/>
    <cellStyle name="Normal 5 2 13 10" xfId="26040" xr:uid="{00000000-0005-0000-0000-0000D2C20000}"/>
    <cellStyle name="Normal 5 2 13 11" xfId="60444" xr:uid="{00000000-0005-0000-0000-0000D3C20000}"/>
    <cellStyle name="Normal 5 2 13 2" xfId="4341" xr:uid="{00000000-0005-0000-0000-0000D4C20000}"/>
    <cellStyle name="Normal 5 2 13 2 2" xfId="16987" xr:uid="{00000000-0005-0000-0000-0000D5C20000}"/>
    <cellStyle name="Normal 5 2 13 2 2 2" xfId="52203" xr:uid="{00000000-0005-0000-0000-0000D6C20000}"/>
    <cellStyle name="Normal 5 2 13 2 3" xfId="39606" xr:uid="{00000000-0005-0000-0000-0000D7C20000}"/>
    <cellStyle name="Normal 5 2 13 2 4" xfId="29592" xr:uid="{00000000-0005-0000-0000-0000D8C20000}"/>
    <cellStyle name="Normal 5 2 13 3" xfId="5811" xr:uid="{00000000-0005-0000-0000-0000D9C20000}"/>
    <cellStyle name="Normal 5 2 13 3 2" xfId="18441" xr:uid="{00000000-0005-0000-0000-0000DAC20000}"/>
    <cellStyle name="Normal 5 2 13 3 2 2" xfId="53657" xr:uid="{00000000-0005-0000-0000-0000DBC20000}"/>
    <cellStyle name="Normal 5 2 13 3 3" xfId="41060" xr:uid="{00000000-0005-0000-0000-0000DCC20000}"/>
    <cellStyle name="Normal 5 2 13 3 4" xfId="31046" xr:uid="{00000000-0005-0000-0000-0000DDC20000}"/>
    <cellStyle name="Normal 5 2 13 4" xfId="7270" xr:uid="{00000000-0005-0000-0000-0000DEC20000}"/>
    <cellStyle name="Normal 5 2 13 4 2" xfId="19895" xr:uid="{00000000-0005-0000-0000-0000DFC20000}"/>
    <cellStyle name="Normal 5 2 13 4 2 2" xfId="55111" xr:uid="{00000000-0005-0000-0000-0000E0C20000}"/>
    <cellStyle name="Normal 5 2 13 4 3" xfId="42514" xr:uid="{00000000-0005-0000-0000-0000E1C20000}"/>
    <cellStyle name="Normal 5 2 13 4 4" xfId="32500" xr:uid="{00000000-0005-0000-0000-0000E2C20000}"/>
    <cellStyle name="Normal 5 2 13 5" xfId="9051" xr:uid="{00000000-0005-0000-0000-0000E3C20000}"/>
    <cellStyle name="Normal 5 2 13 5 2" xfId="21671" xr:uid="{00000000-0005-0000-0000-0000E4C20000}"/>
    <cellStyle name="Normal 5 2 13 5 2 2" xfId="56887" xr:uid="{00000000-0005-0000-0000-0000E5C20000}"/>
    <cellStyle name="Normal 5 2 13 5 3" xfId="44290" xr:uid="{00000000-0005-0000-0000-0000E6C20000}"/>
    <cellStyle name="Normal 5 2 13 5 4" xfId="34276" xr:uid="{00000000-0005-0000-0000-0000E7C20000}"/>
    <cellStyle name="Normal 5 2 13 6" xfId="10844" xr:uid="{00000000-0005-0000-0000-0000E8C20000}"/>
    <cellStyle name="Normal 5 2 13 6 2" xfId="23447" xr:uid="{00000000-0005-0000-0000-0000E9C20000}"/>
    <cellStyle name="Normal 5 2 13 6 2 2" xfId="58663" xr:uid="{00000000-0005-0000-0000-0000EAC20000}"/>
    <cellStyle name="Normal 5 2 13 6 3" xfId="46066" xr:uid="{00000000-0005-0000-0000-0000EBC20000}"/>
    <cellStyle name="Normal 5 2 13 6 4" xfId="36052" xr:uid="{00000000-0005-0000-0000-0000ECC20000}"/>
    <cellStyle name="Normal 5 2 13 7" xfId="15211" xr:uid="{00000000-0005-0000-0000-0000EDC20000}"/>
    <cellStyle name="Normal 5 2 13 7 2" xfId="50427" xr:uid="{00000000-0005-0000-0000-0000EEC20000}"/>
    <cellStyle name="Normal 5 2 13 7 3" xfId="27816" xr:uid="{00000000-0005-0000-0000-0000EFC20000}"/>
    <cellStyle name="Normal 5 2 13 8" xfId="13433" xr:uid="{00000000-0005-0000-0000-0000F0C20000}"/>
    <cellStyle name="Normal 5 2 13 8 2" xfId="48651" xr:uid="{00000000-0005-0000-0000-0000F1C20000}"/>
    <cellStyle name="Normal 5 2 13 9" xfId="37830" xr:uid="{00000000-0005-0000-0000-0000F2C20000}"/>
    <cellStyle name="Normal 5 2 14" xfId="3678" xr:uid="{00000000-0005-0000-0000-0000F3C20000}"/>
    <cellStyle name="Normal 5 2 14 2" xfId="8402" xr:uid="{00000000-0005-0000-0000-0000F4C20000}"/>
    <cellStyle name="Normal 5 2 14 2 2" xfId="21027" xr:uid="{00000000-0005-0000-0000-0000F5C20000}"/>
    <cellStyle name="Normal 5 2 14 2 2 2" xfId="56243" xr:uid="{00000000-0005-0000-0000-0000F6C20000}"/>
    <cellStyle name="Normal 5 2 14 2 3" xfId="43646" xr:uid="{00000000-0005-0000-0000-0000F7C20000}"/>
    <cellStyle name="Normal 5 2 14 2 4" xfId="33632" xr:uid="{00000000-0005-0000-0000-0000F8C20000}"/>
    <cellStyle name="Normal 5 2 14 3" xfId="10183" xr:uid="{00000000-0005-0000-0000-0000F9C20000}"/>
    <cellStyle name="Normal 5 2 14 3 2" xfId="22803" xr:uid="{00000000-0005-0000-0000-0000FAC20000}"/>
    <cellStyle name="Normal 5 2 14 3 2 2" xfId="58019" xr:uid="{00000000-0005-0000-0000-0000FBC20000}"/>
    <cellStyle name="Normal 5 2 14 3 3" xfId="45422" xr:uid="{00000000-0005-0000-0000-0000FCC20000}"/>
    <cellStyle name="Normal 5 2 14 3 4" xfId="35408" xr:uid="{00000000-0005-0000-0000-0000FDC20000}"/>
    <cellStyle name="Normal 5 2 14 4" xfId="11978" xr:uid="{00000000-0005-0000-0000-0000FEC20000}"/>
    <cellStyle name="Normal 5 2 14 4 2" xfId="24579" xr:uid="{00000000-0005-0000-0000-0000FFC20000}"/>
    <cellStyle name="Normal 5 2 14 4 2 2" xfId="59795" xr:uid="{00000000-0005-0000-0000-000000C30000}"/>
    <cellStyle name="Normal 5 2 14 4 3" xfId="47198" xr:uid="{00000000-0005-0000-0000-000001C30000}"/>
    <cellStyle name="Normal 5 2 14 4 4" xfId="37184" xr:uid="{00000000-0005-0000-0000-000002C30000}"/>
    <cellStyle name="Normal 5 2 14 5" xfId="16343" xr:uid="{00000000-0005-0000-0000-000003C30000}"/>
    <cellStyle name="Normal 5 2 14 5 2" xfId="51559" xr:uid="{00000000-0005-0000-0000-000004C30000}"/>
    <cellStyle name="Normal 5 2 14 5 3" xfId="28948" xr:uid="{00000000-0005-0000-0000-000005C30000}"/>
    <cellStyle name="Normal 5 2 14 6" xfId="14565" xr:uid="{00000000-0005-0000-0000-000006C30000}"/>
    <cellStyle name="Normal 5 2 14 6 2" xfId="49783" xr:uid="{00000000-0005-0000-0000-000007C30000}"/>
    <cellStyle name="Normal 5 2 14 7" xfId="38962" xr:uid="{00000000-0005-0000-0000-000008C30000}"/>
    <cellStyle name="Normal 5 2 14 8" xfId="27172" xr:uid="{00000000-0005-0000-0000-000009C30000}"/>
    <cellStyle name="Normal 5 2 15" xfId="4010" xr:uid="{00000000-0005-0000-0000-00000AC30000}"/>
    <cellStyle name="Normal 5 2 15 2" xfId="16665" xr:uid="{00000000-0005-0000-0000-00000BC30000}"/>
    <cellStyle name="Normal 5 2 15 2 2" xfId="51881" xr:uid="{00000000-0005-0000-0000-00000CC30000}"/>
    <cellStyle name="Normal 5 2 15 2 3" xfId="29270" xr:uid="{00000000-0005-0000-0000-00000DC30000}"/>
    <cellStyle name="Normal 5 2 15 3" xfId="13111" xr:uid="{00000000-0005-0000-0000-00000EC30000}"/>
    <cellStyle name="Normal 5 2 15 3 2" xfId="48329" xr:uid="{00000000-0005-0000-0000-00000FC30000}"/>
    <cellStyle name="Normal 5 2 15 4" xfId="39284" xr:uid="{00000000-0005-0000-0000-000010C30000}"/>
    <cellStyle name="Normal 5 2 15 5" xfId="25718" xr:uid="{00000000-0005-0000-0000-000011C30000}"/>
    <cellStyle name="Normal 5 2 16" xfId="5489" xr:uid="{00000000-0005-0000-0000-000012C30000}"/>
    <cellStyle name="Normal 5 2 16 2" xfId="18119" xr:uid="{00000000-0005-0000-0000-000013C30000}"/>
    <cellStyle name="Normal 5 2 16 2 2" xfId="53335" xr:uid="{00000000-0005-0000-0000-000014C30000}"/>
    <cellStyle name="Normal 5 2 16 3" xfId="40738" xr:uid="{00000000-0005-0000-0000-000015C30000}"/>
    <cellStyle name="Normal 5 2 16 4" xfId="30724" xr:uid="{00000000-0005-0000-0000-000016C30000}"/>
    <cellStyle name="Normal 5 2 17" xfId="6945" xr:uid="{00000000-0005-0000-0000-000017C30000}"/>
    <cellStyle name="Normal 5 2 17 2" xfId="19573" xr:uid="{00000000-0005-0000-0000-000018C30000}"/>
    <cellStyle name="Normal 5 2 17 2 2" xfId="54789" xr:uid="{00000000-0005-0000-0000-000019C30000}"/>
    <cellStyle name="Normal 5 2 17 3" xfId="42192" xr:uid="{00000000-0005-0000-0000-00001AC30000}"/>
    <cellStyle name="Normal 5 2 17 4" xfId="32178" xr:uid="{00000000-0005-0000-0000-00001BC30000}"/>
    <cellStyle name="Normal 5 2 18" xfId="8727" xr:uid="{00000000-0005-0000-0000-00001CC30000}"/>
    <cellStyle name="Normal 5 2 18 2" xfId="21349" xr:uid="{00000000-0005-0000-0000-00001DC30000}"/>
    <cellStyle name="Normal 5 2 18 2 2" xfId="56565" xr:uid="{00000000-0005-0000-0000-00001EC30000}"/>
    <cellStyle name="Normal 5 2 18 3" xfId="43968" xr:uid="{00000000-0005-0000-0000-00001FC30000}"/>
    <cellStyle name="Normal 5 2 18 4" xfId="33954" xr:uid="{00000000-0005-0000-0000-000020C30000}"/>
    <cellStyle name="Normal 5 2 19" xfId="10717" xr:uid="{00000000-0005-0000-0000-000021C30000}"/>
    <cellStyle name="Normal 5 2 19 2" xfId="23328" xr:uid="{00000000-0005-0000-0000-000022C30000}"/>
    <cellStyle name="Normal 5 2 19 2 2" xfId="58544" xr:uid="{00000000-0005-0000-0000-000023C30000}"/>
    <cellStyle name="Normal 5 2 19 3" xfId="45947" xr:uid="{00000000-0005-0000-0000-000024C30000}"/>
    <cellStyle name="Normal 5 2 19 4" xfId="35933" xr:uid="{00000000-0005-0000-0000-000025C30000}"/>
    <cellStyle name="Normal 5 2 2" xfId="1389" xr:uid="{00000000-0005-0000-0000-000026C30000}"/>
    <cellStyle name="Normal 5 2 2 2" xfId="1390" xr:uid="{00000000-0005-0000-0000-000027C30000}"/>
    <cellStyle name="Normal 5 2 2_District Target Attainment" xfId="1391" xr:uid="{00000000-0005-0000-0000-000028C30000}"/>
    <cellStyle name="Normal 5 2 20" xfId="14888" xr:uid="{00000000-0005-0000-0000-000029C30000}"/>
    <cellStyle name="Normal 5 2 20 2" xfId="50105" xr:uid="{00000000-0005-0000-0000-00002AC30000}"/>
    <cellStyle name="Normal 5 2 20 3" xfId="27494" xr:uid="{00000000-0005-0000-0000-00002BC30000}"/>
    <cellStyle name="Normal 5 2 21" xfId="12302" xr:uid="{00000000-0005-0000-0000-00002CC30000}"/>
    <cellStyle name="Normal 5 2 21 2" xfId="47520" xr:uid="{00000000-0005-0000-0000-00002DC30000}"/>
    <cellStyle name="Normal 5 2 22" xfId="37507" xr:uid="{00000000-0005-0000-0000-00002EC30000}"/>
    <cellStyle name="Normal 5 2 23" xfId="24909" xr:uid="{00000000-0005-0000-0000-00002FC30000}"/>
    <cellStyle name="Normal 5 2 24" xfId="60122" xr:uid="{00000000-0005-0000-0000-000030C30000}"/>
    <cellStyle name="Normal 5 2 3" xfId="1392" xr:uid="{00000000-0005-0000-0000-000031C30000}"/>
    <cellStyle name="Normal 5 2 3 10" xfId="5490" xr:uid="{00000000-0005-0000-0000-000032C30000}"/>
    <cellStyle name="Normal 5 2 3 10 2" xfId="18120" xr:uid="{00000000-0005-0000-0000-000033C30000}"/>
    <cellStyle name="Normal 5 2 3 10 2 2" xfId="53336" xr:uid="{00000000-0005-0000-0000-000034C30000}"/>
    <cellStyle name="Normal 5 2 3 10 3" xfId="40739" xr:uid="{00000000-0005-0000-0000-000035C30000}"/>
    <cellStyle name="Normal 5 2 3 10 4" xfId="30725" xr:uid="{00000000-0005-0000-0000-000036C30000}"/>
    <cellStyle name="Normal 5 2 3 11" xfId="6946" xr:uid="{00000000-0005-0000-0000-000037C30000}"/>
    <cellStyle name="Normal 5 2 3 11 2" xfId="19574" xr:uid="{00000000-0005-0000-0000-000038C30000}"/>
    <cellStyle name="Normal 5 2 3 11 2 2" xfId="54790" xr:uid="{00000000-0005-0000-0000-000039C30000}"/>
    <cellStyle name="Normal 5 2 3 11 3" xfId="42193" xr:uid="{00000000-0005-0000-0000-00003AC30000}"/>
    <cellStyle name="Normal 5 2 3 11 4" xfId="32179" xr:uid="{00000000-0005-0000-0000-00003BC30000}"/>
    <cellStyle name="Normal 5 2 3 12" xfId="8728" xr:uid="{00000000-0005-0000-0000-00003CC30000}"/>
    <cellStyle name="Normal 5 2 3 12 2" xfId="21350" xr:uid="{00000000-0005-0000-0000-00003DC30000}"/>
    <cellStyle name="Normal 5 2 3 12 2 2" xfId="56566" xr:uid="{00000000-0005-0000-0000-00003EC30000}"/>
    <cellStyle name="Normal 5 2 3 12 3" xfId="43969" xr:uid="{00000000-0005-0000-0000-00003FC30000}"/>
    <cellStyle name="Normal 5 2 3 12 4" xfId="33955" xr:uid="{00000000-0005-0000-0000-000040C30000}"/>
    <cellStyle name="Normal 5 2 3 13" xfId="10718" xr:uid="{00000000-0005-0000-0000-000041C30000}"/>
    <cellStyle name="Normal 5 2 3 13 2" xfId="23329" xr:uid="{00000000-0005-0000-0000-000042C30000}"/>
    <cellStyle name="Normal 5 2 3 13 2 2" xfId="58545" xr:uid="{00000000-0005-0000-0000-000043C30000}"/>
    <cellStyle name="Normal 5 2 3 13 3" xfId="45948" xr:uid="{00000000-0005-0000-0000-000044C30000}"/>
    <cellStyle name="Normal 5 2 3 13 4" xfId="35934" xr:uid="{00000000-0005-0000-0000-000045C30000}"/>
    <cellStyle name="Normal 5 2 3 14" xfId="14889" xr:uid="{00000000-0005-0000-0000-000046C30000}"/>
    <cellStyle name="Normal 5 2 3 14 2" xfId="50106" xr:uid="{00000000-0005-0000-0000-000047C30000}"/>
    <cellStyle name="Normal 5 2 3 14 3" xfId="27495" xr:uid="{00000000-0005-0000-0000-000048C30000}"/>
    <cellStyle name="Normal 5 2 3 15" xfId="12303" xr:uid="{00000000-0005-0000-0000-000049C30000}"/>
    <cellStyle name="Normal 5 2 3 15 2" xfId="47521" xr:uid="{00000000-0005-0000-0000-00004AC30000}"/>
    <cellStyle name="Normal 5 2 3 16" xfId="37508" xr:uid="{00000000-0005-0000-0000-00004BC30000}"/>
    <cellStyle name="Normal 5 2 3 17" xfId="24910" xr:uid="{00000000-0005-0000-0000-00004CC30000}"/>
    <cellStyle name="Normal 5 2 3 18" xfId="60123" xr:uid="{00000000-0005-0000-0000-00004DC30000}"/>
    <cellStyle name="Normal 5 2 3 2" xfId="1393" xr:uid="{00000000-0005-0000-0000-00004EC30000}"/>
    <cellStyle name="Normal 5 2 3 2 10" xfId="7020" xr:uid="{00000000-0005-0000-0000-00004FC30000}"/>
    <cellStyle name="Normal 5 2 3 2 10 2" xfId="19646" xr:uid="{00000000-0005-0000-0000-000050C30000}"/>
    <cellStyle name="Normal 5 2 3 2 10 2 2" xfId="54862" xr:uid="{00000000-0005-0000-0000-000051C30000}"/>
    <cellStyle name="Normal 5 2 3 2 10 3" xfId="42265" xr:uid="{00000000-0005-0000-0000-000052C30000}"/>
    <cellStyle name="Normal 5 2 3 2 10 4" xfId="32251" xr:uid="{00000000-0005-0000-0000-000053C30000}"/>
    <cellStyle name="Normal 5 2 3 2 11" xfId="8801" xr:uid="{00000000-0005-0000-0000-000054C30000}"/>
    <cellStyle name="Normal 5 2 3 2 11 2" xfId="21422" xr:uid="{00000000-0005-0000-0000-000055C30000}"/>
    <cellStyle name="Normal 5 2 3 2 11 2 2" xfId="56638" xr:uid="{00000000-0005-0000-0000-000056C30000}"/>
    <cellStyle name="Normal 5 2 3 2 11 3" xfId="44041" xr:uid="{00000000-0005-0000-0000-000057C30000}"/>
    <cellStyle name="Normal 5 2 3 2 11 4" xfId="34027" xr:uid="{00000000-0005-0000-0000-000058C30000}"/>
    <cellStyle name="Normal 5 2 3 2 12" xfId="10719" xr:uid="{00000000-0005-0000-0000-000059C30000}"/>
    <cellStyle name="Normal 5 2 3 2 12 2" xfId="23330" xr:uid="{00000000-0005-0000-0000-00005AC30000}"/>
    <cellStyle name="Normal 5 2 3 2 12 2 2" xfId="58546" xr:uid="{00000000-0005-0000-0000-00005BC30000}"/>
    <cellStyle name="Normal 5 2 3 2 12 3" xfId="45949" xr:uid="{00000000-0005-0000-0000-00005CC30000}"/>
    <cellStyle name="Normal 5 2 3 2 12 4" xfId="35935" xr:uid="{00000000-0005-0000-0000-00005DC30000}"/>
    <cellStyle name="Normal 5 2 3 2 13" xfId="14961" xr:uid="{00000000-0005-0000-0000-00005EC30000}"/>
    <cellStyle name="Normal 5 2 3 2 13 2" xfId="50178" xr:uid="{00000000-0005-0000-0000-00005FC30000}"/>
    <cellStyle name="Normal 5 2 3 2 13 3" xfId="27567" xr:uid="{00000000-0005-0000-0000-000060C30000}"/>
    <cellStyle name="Normal 5 2 3 2 14" xfId="12375" xr:uid="{00000000-0005-0000-0000-000061C30000}"/>
    <cellStyle name="Normal 5 2 3 2 14 2" xfId="47593" xr:uid="{00000000-0005-0000-0000-000062C30000}"/>
    <cellStyle name="Normal 5 2 3 2 15" xfId="37580" xr:uid="{00000000-0005-0000-0000-000063C30000}"/>
    <cellStyle name="Normal 5 2 3 2 16" xfId="24982" xr:uid="{00000000-0005-0000-0000-000064C30000}"/>
    <cellStyle name="Normal 5 2 3 2 17" xfId="60195" xr:uid="{00000000-0005-0000-0000-000065C30000}"/>
    <cellStyle name="Normal 5 2 3 2 2" xfId="1394" xr:uid="{00000000-0005-0000-0000-000066C30000}"/>
    <cellStyle name="Normal 5 2 3 2 2 10" xfId="10720" xr:uid="{00000000-0005-0000-0000-000067C30000}"/>
    <cellStyle name="Normal 5 2 3 2 2 10 2" xfId="23331" xr:uid="{00000000-0005-0000-0000-000068C30000}"/>
    <cellStyle name="Normal 5 2 3 2 2 10 2 2" xfId="58547" xr:uid="{00000000-0005-0000-0000-000069C30000}"/>
    <cellStyle name="Normal 5 2 3 2 2 10 3" xfId="45950" xr:uid="{00000000-0005-0000-0000-00006AC30000}"/>
    <cellStyle name="Normal 5 2 3 2 2 10 4" xfId="35936" xr:uid="{00000000-0005-0000-0000-00006BC30000}"/>
    <cellStyle name="Normal 5 2 3 2 2 11" xfId="15116" xr:uid="{00000000-0005-0000-0000-00006CC30000}"/>
    <cellStyle name="Normal 5 2 3 2 2 11 2" xfId="50332" xr:uid="{00000000-0005-0000-0000-00006DC30000}"/>
    <cellStyle name="Normal 5 2 3 2 2 11 3" xfId="27721" xr:uid="{00000000-0005-0000-0000-00006EC30000}"/>
    <cellStyle name="Normal 5 2 3 2 2 12" xfId="12529" xr:uid="{00000000-0005-0000-0000-00006FC30000}"/>
    <cellStyle name="Normal 5 2 3 2 2 12 2" xfId="47747" xr:uid="{00000000-0005-0000-0000-000070C30000}"/>
    <cellStyle name="Normal 5 2 3 2 2 13" xfId="37735" xr:uid="{00000000-0005-0000-0000-000071C30000}"/>
    <cellStyle name="Normal 5 2 3 2 2 14" xfId="25136" xr:uid="{00000000-0005-0000-0000-000072C30000}"/>
    <cellStyle name="Normal 5 2 3 2 2 15" xfId="60349" xr:uid="{00000000-0005-0000-0000-000073C30000}"/>
    <cellStyle name="Normal 5 2 3 2 2 2" xfId="3252" xr:uid="{00000000-0005-0000-0000-000074C30000}"/>
    <cellStyle name="Normal 5 2 3 2 2 2 10" xfId="25620" xr:uid="{00000000-0005-0000-0000-000075C30000}"/>
    <cellStyle name="Normal 5 2 3 2 2 2 11" xfId="61155" xr:uid="{00000000-0005-0000-0000-000076C30000}"/>
    <cellStyle name="Normal 5 2 3 2 2 2 2" xfId="5052" xr:uid="{00000000-0005-0000-0000-000077C30000}"/>
    <cellStyle name="Normal 5 2 3 2 2 2 2 2" xfId="17698" xr:uid="{00000000-0005-0000-0000-000078C30000}"/>
    <cellStyle name="Normal 5 2 3 2 2 2 2 2 2" xfId="52914" xr:uid="{00000000-0005-0000-0000-000079C30000}"/>
    <cellStyle name="Normal 5 2 3 2 2 2 2 2 3" xfId="30303" xr:uid="{00000000-0005-0000-0000-00007AC30000}"/>
    <cellStyle name="Normal 5 2 3 2 2 2 2 3" xfId="14144" xr:uid="{00000000-0005-0000-0000-00007BC30000}"/>
    <cellStyle name="Normal 5 2 3 2 2 2 2 3 2" xfId="49362" xr:uid="{00000000-0005-0000-0000-00007CC30000}"/>
    <cellStyle name="Normal 5 2 3 2 2 2 2 4" xfId="40317" xr:uid="{00000000-0005-0000-0000-00007DC30000}"/>
    <cellStyle name="Normal 5 2 3 2 2 2 2 5" xfId="26751" xr:uid="{00000000-0005-0000-0000-00007EC30000}"/>
    <cellStyle name="Normal 5 2 3 2 2 2 3" xfId="6522" xr:uid="{00000000-0005-0000-0000-00007FC30000}"/>
    <cellStyle name="Normal 5 2 3 2 2 2 3 2" xfId="19152" xr:uid="{00000000-0005-0000-0000-000080C30000}"/>
    <cellStyle name="Normal 5 2 3 2 2 2 3 2 2" xfId="54368" xr:uid="{00000000-0005-0000-0000-000081C30000}"/>
    <cellStyle name="Normal 5 2 3 2 2 2 3 3" xfId="41771" xr:uid="{00000000-0005-0000-0000-000082C30000}"/>
    <cellStyle name="Normal 5 2 3 2 2 2 3 4" xfId="31757" xr:uid="{00000000-0005-0000-0000-000083C30000}"/>
    <cellStyle name="Normal 5 2 3 2 2 2 4" xfId="7981" xr:uid="{00000000-0005-0000-0000-000084C30000}"/>
    <cellStyle name="Normal 5 2 3 2 2 2 4 2" xfId="20606" xr:uid="{00000000-0005-0000-0000-000085C30000}"/>
    <cellStyle name="Normal 5 2 3 2 2 2 4 2 2" xfId="55822" xr:uid="{00000000-0005-0000-0000-000086C30000}"/>
    <cellStyle name="Normal 5 2 3 2 2 2 4 3" xfId="43225" xr:uid="{00000000-0005-0000-0000-000087C30000}"/>
    <cellStyle name="Normal 5 2 3 2 2 2 4 4" xfId="33211" xr:uid="{00000000-0005-0000-0000-000088C30000}"/>
    <cellStyle name="Normal 5 2 3 2 2 2 5" xfId="9762" xr:uid="{00000000-0005-0000-0000-000089C30000}"/>
    <cellStyle name="Normal 5 2 3 2 2 2 5 2" xfId="22382" xr:uid="{00000000-0005-0000-0000-00008AC30000}"/>
    <cellStyle name="Normal 5 2 3 2 2 2 5 2 2" xfId="57598" xr:uid="{00000000-0005-0000-0000-00008BC30000}"/>
    <cellStyle name="Normal 5 2 3 2 2 2 5 3" xfId="45001" xr:uid="{00000000-0005-0000-0000-00008CC30000}"/>
    <cellStyle name="Normal 5 2 3 2 2 2 5 4" xfId="34987" xr:uid="{00000000-0005-0000-0000-00008DC30000}"/>
    <cellStyle name="Normal 5 2 3 2 2 2 6" xfId="11555" xr:uid="{00000000-0005-0000-0000-00008EC30000}"/>
    <cellStyle name="Normal 5 2 3 2 2 2 6 2" xfId="24158" xr:uid="{00000000-0005-0000-0000-00008FC30000}"/>
    <cellStyle name="Normal 5 2 3 2 2 2 6 2 2" xfId="59374" xr:uid="{00000000-0005-0000-0000-000090C30000}"/>
    <cellStyle name="Normal 5 2 3 2 2 2 6 3" xfId="46777" xr:uid="{00000000-0005-0000-0000-000091C30000}"/>
    <cellStyle name="Normal 5 2 3 2 2 2 6 4" xfId="36763" xr:uid="{00000000-0005-0000-0000-000092C30000}"/>
    <cellStyle name="Normal 5 2 3 2 2 2 7" xfId="15922" xr:uid="{00000000-0005-0000-0000-000093C30000}"/>
    <cellStyle name="Normal 5 2 3 2 2 2 7 2" xfId="51138" xr:uid="{00000000-0005-0000-0000-000094C30000}"/>
    <cellStyle name="Normal 5 2 3 2 2 2 7 3" xfId="28527" xr:uid="{00000000-0005-0000-0000-000095C30000}"/>
    <cellStyle name="Normal 5 2 3 2 2 2 8" xfId="13013" xr:uid="{00000000-0005-0000-0000-000096C30000}"/>
    <cellStyle name="Normal 5 2 3 2 2 2 8 2" xfId="48231" xr:uid="{00000000-0005-0000-0000-000097C30000}"/>
    <cellStyle name="Normal 5 2 3 2 2 2 9" xfId="38541" xr:uid="{00000000-0005-0000-0000-000098C30000}"/>
    <cellStyle name="Normal 5 2 3 2 2 3" xfId="3581" xr:uid="{00000000-0005-0000-0000-000099C30000}"/>
    <cellStyle name="Normal 5 2 3 2 2 3 10" xfId="27076" xr:uid="{00000000-0005-0000-0000-00009AC30000}"/>
    <cellStyle name="Normal 5 2 3 2 2 3 11" xfId="61480" xr:uid="{00000000-0005-0000-0000-00009BC30000}"/>
    <cellStyle name="Normal 5 2 3 2 2 3 2" xfId="5377" xr:uid="{00000000-0005-0000-0000-00009CC30000}"/>
    <cellStyle name="Normal 5 2 3 2 2 3 2 2" xfId="18023" xr:uid="{00000000-0005-0000-0000-00009DC30000}"/>
    <cellStyle name="Normal 5 2 3 2 2 3 2 2 2" xfId="53239" xr:uid="{00000000-0005-0000-0000-00009EC30000}"/>
    <cellStyle name="Normal 5 2 3 2 2 3 2 3" xfId="40642" xr:uid="{00000000-0005-0000-0000-00009FC30000}"/>
    <cellStyle name="Normal 5 2 3 2 2 3 2 4" xfId="30628" xr:uid="{00000000-0005-0000-0000-0000A0C30000}"/>
    <cellStyle name="Normal 5 2 3 2 2 3 3" xfId="6847" xr:uid="{00000000-0005-0000-0000-0000A1C30000}"/>
    <cellStyle name="Normal 5 2 3 2 2 3 3 2" xfId="19477" xr:uid="{00000000-0005-0000-0000-0000A2C30000}"/>
    <cellStyle name="Normal 5 2 3 2 2 3 3 2 2" xfId="54693" xr:uid="{00000000-0005-0000-0000-0000A3C30000}"/>
    <cellStyle name="Normal 5 2 3 2 2 3 3 3" xfId="42096" xr:uid="{00000000-0005-0000-0000-0000A4C30000}"/>
    <cellStyle name="Normal 5 2 3 2 2 3 3 4" xfId="32082" xr:uid="{00000000-0005-0000-0000-0000A5C30000}"/>
    <cellStyle name="Normal 5 2 3 2 2 3 4" xfId="8306" xr:uid="{00000000-0005-0000-0000-0000A6C30000}"/>
    <cellStyle name="Normal 5 2 3 2 2 3 4 2" xfId="20931" xr:uid="{00000000-0005-0000-0000-0000A7C30000}"/>
    <cellStyle name="Normal 5 2 3 2 2 3 4 2 2" xfId="56147" xr:uid="{00000000-0005-0000-0000-0000A8C30000}"/>
    <cellStyle name="Normal 5 2 3 2 2 3 4 3" xfId="43550" xr:uid="{00000000-0005-0000-0000-0000A9C30000}"/>
    <cellStyle name="Normal 5 2 3 2 2 3 4 4" xfId="33536" xr:uid="{00000000-0005-0000-0000-0000AAC30000}"/>
    <cellStyle name="Normal 5 2 3 2 2 3 5" xfId="10087" xr:uid="{00000000-0005-0000-0000-0000ABC30000}"/>
    <cellStyle name="Normal 5 2 3 2 2 3 5 2" xfId="22707" xr:uid="{00000000-0005-0000-0000-0000ACC30000}"/>
    <cellStyle name="Normal 5 2 3 2 2 3 5 2 2" xfId="57923" xr:uid="{00000000-0005-0000-0000-0000ADC30000}"/>
    <cellStyle name="Normal 5 2 3 2 2 3 5 3" xfId="45326" xr:uid="{00000000-0005-0000-0000-0000AEC30000}"/>
    <cellStyle name="Normal 5 2 3 2 2 3 5 4" xfId="35312" xr:uid="{00000000-0005-0000-0000-0000AFC30000}"/>
    <cellStyle name="Normal 5 2 3 2 2 3 6" xfId="11880" xr:uid="{00000000-0005-0000-0000-0000B0C30000}"/>
    <cellStyle name="Normal 5 2 3 2 2 3 6 2" xfId="24483" xr:uid="{00000000-0005-0000-0000-0000B1C30000}"/>
    <cellStyle name="Normal 5 2 3 2 2 3 6 2 2" xfId="59699" xr:uid="{00000000-0005-0000-0000-0000B2C30000}"/>
    <cellStyle name="Normal 5 2 3 2 2 3 6 3" xfId="47102" xr:uid="{00000000-0005-0000-0000-0000B3C30000}"/>
    <cellStyle name="Normal 5 2 3 2 2 3 6 4" xfId="37088" xr:uid="{00000000-0005-0000-0000-0000B4C30000}"/>
    <cellStyle name="Normal 5 2 3 2 2 3 7" xfId="16247" xr:uid="{00000000-0005-0000-0000-0000B5C30000}"/>
    <cellStyle name="Normal 5 2 3 2 2 3 7 2" xfId="51463" xr:uid="{00000000-0005-0000-0000-0000B6C30000}"/>
    <cellStyle name="Normal 5 2 3 2 2 3 7 3" xfId="28852" xr:uid="{00000000-0005-0000-0000-0000B7C30000}"/>
    <cellStyle name="Normal 5 2 3 2 2 3 8" xfId="14469" xr:uid="{00000000-0005-0000-0000-0000B8C30000}"/>
    <cellStyle name="Normal 5 2 3 2 2 3 8 2" xfId="49687" xr:uid="{00000000-0005-0000-0000-0000B9C30000}"/>
    <cellStyle name="Normal 5 2 3 2 2 3 9" xfId="38866" xr:uid="{00000000-0005-0000-0000-0000BAC30000}"/>
    <cellStyle name="Normal 5 2 3 2 2 4" xfId="2743" xr:uid="{00000000-0005-0000-0000-0000BBC30000}"/>
    <cellStyle name="Normal 5 2 3 2 2 4 10" xfId="26267" xr:uid="{00000000-0005-0000-0000-0000BCC30000}"/>
    <cellStyle name="Normal 5 2 3 2 2 4 11" xfId="60671" xr:uid="{00000000-0005-0000-0000-0000BDC30000}"/>
    <cellStyle name="Normal 5 2 3 2 2 4 2" xfId="4568" xr:uid="{00000000-0005-0000-0000-0000BEC30000}"/>
    <cellStyle name="Normal 5 2 3 2 2 4 2 2" xfId="17214" xr:uid="{00000000-0005-0000-0000-0000BFC30000}"/>
    <cellStyle name="Normal 5 2 3 2 2 4 2 2 2" xfId="52430" xr:uid="{00000000-0005-0000-0000-0000C0C30000}"/>
    <cellStyle name="Normal 5 2 3 2 2 4 2 3" xfId="39833" xr:uid="{00000000-0005-0000-0000-0000C1C30000}"/>
    <cellStyle name="Normal 5 2 3 2 2 4 2 4" xfId="29819" xr:uid="{00000000-0005-0000-0000-0000C2C30000}"/>
    <cellStyle name="Normal 5 2 3 2 2 4 3" xfId="6038" xr:uid="{00000000-0005-0000-0000-0000C3C30000}"/>
    <cellStyle name="Normal 5 2 3 2 2 4 3 2" xfId="18668" xr:uid="{00000000-0005-0000-0000-0000C4C30000}"/>
    <cellStyle name="Normal 5 2 3 2 2 4 3 2 2" xfId="53884" xr:uid="{00000000-0005-0000-0000-0000C5C30000}"/>
    <cellStyle name="Normal 5 2 3 2 2 4 3 3" xfId="41287" xr:uid="{00000000-0005-0000-0000-0000C6C30000}"/>
    <cellStyle name="Normal 5 2 3 2 2 4 3 4" xfId="31273" xr:uid="{00000000-0005-0000-0000-0000C7C30000}"/>
    <cellStyle name="Normal 5 2 3 2 2 4 4" xfId="7497" xr:uid="{00000000-0005-0000-0000-0000C8C30000}"/>
    <cellStyle name="Normal 5 2 3 2 2 4 4 2" xfId="20122" xr:uid="{00000000-0005-0000-0000-0000C9C30000}"/>
    <cellStyle name="Normal 5 2 3 2 2 4 4 2 2" xfId="55338" xr:uid="{00000000-0005-0000-0000-0000CAC30000}"/>
    <cellStyle name="Normal 5 2 3 2 2 4 4 3" xfId="42741" xr:uid="{00000000-0005-0000-0000-0000CBC30000}"/>
    <cellStyle name="Normal 5 2 3 2 2 4 4 4" xfId="32727" xr:uid="{00000000-0005-0000-0000-0000CCC30000}"/>
    <cellStyle name="Normal 5 2 3 2 2 4 5" xfId="9278" xr:uid="{00000000-0005-0000-0000-0000CDC30000}"/>
    <cellStyle name="Normal 5 2 3 2 2 4 5 2" xfId="21898" xr:uid="{00000000-0005-0000-0000-0000CEC30000}"/>
    <cellStyle name="Normal 5 2 3 2 2 4 5 2 2" xfId="57114" xr:uid="{00000000-0005-0000-0000-0000CFC30000}"/>
    <cellStyle name="Normal 5 2 3 2 2 4 5 3" xfId="44517" xr:uid="{00000000-0005-0000-0000-0000D0C30000}"/>
    <cellStyle name="Normal 5 2 3 2 2 4 5 4" xfId="34503" xr:uid="{00000000-0005-0000-0000-0000D1C30000}"/>
    <cellStyle name="Normal 5 2 3 2 2 4 6" xfId="11071" xr:uid="{00000000-0005-0000-0000-0000D2C30000}"/>
    <cellStyle name="Normal 5 2 3 2 2 4 6 2" xfId="23674" xr:uid="{00000000-0005-0000-0000-0000D3C30000}"/>
    <cellStyle name="Normal 5 2 3 2 2 4 6 2 2" xfId="58890" xr:uid="{00000000-0005-0000-0000-0000D4C30000}"/>
    <cellStyle name="Normal 5 2 3 2 2 4 6 3" xfId="46293" xr:uid="{00000000-0005-0000-0000-0000D5C30000}"/>
    <cellStyle name="Normal 5 2 3 2 2 4 6 4" xfId="36279" xr:uid="{00000000-0005-0000-0000-0000D6C30000}"/>
    <cellStyle name="Normal 5 2 3 2 2 4 7" xfId="15438" xr:uid="{00000000-0005-0000-0000-0000D7C30000}"/>
    <cellStyle name="Normal 5 2 3 2 2 4 7 2" xfId="50654" xr:uid="{00000000-0005-0000-0000-0000D8C30000}"/>
    <cellStyle name="Normal 5 2 3 2 2 4 7 3" xfId="28043" xr:uid="{00000000-0005-0000-0000-0000D9C30000}"/>
    <cellStyle name="Normal 5 2 3 2 2 4 8" xfId="13660" xr:uid="{00000000-0005-0000-0000-0000DAC30000}"/>
    <cellStyle name="Normal 5 2 3 2 2 4 8 2" xfId="48878" xr:uid="{00000000-0005-0000-0000-0000DBC30000}"/>
    <cellStyle name="Normal 5 2 3 2 2 4 9" xfId="38057" xr:uid="{00000000-0005-0000-0000-0000DCC30000}"/>
    <cellStyle name="Normal 5 2 3 2 2 5" xfId="3906" xr:uid="{00000000-0005-0000-0000-0000DDC30000}"/>
    <cellStyle name="Normal 5 2 3 2 2 5 2" xfId="8629" xr:uid="{00000000-0005-0000-0000-0000DEC30000}"/>
    <cellStyle name="Normal 5 2 3 2 2 5 2 2" xfId="21254" xr:uid="{00000000-0005-0000-0000-0000DFC30000}"/>
    <cellStyle name="Normal 5 2 3 2 2 5 2 2 2" xfId="56470" xr:uid="{00000000-0005-0000-0000-0000E0C30000}"/>
    <cellStyle name="Normal 5 2 3 2 2 5 2 3" xfId="43873" xr:uid="{00000000-0005-0000-0000-0000E1C30000}"/>
    <cellStyle name="Normal 5 2 3 2 2 5 2 4" xfId="33859" xr:uid="{00000000-0005-0000-0000-0000E2C30000}"/>
    <cellStyle name="Normal 5 2 3 2 2 5 3" xfId="10410" xr:uid="{00000000-0005-0000-0000-0000E3C30000}"/>
    <cellStyle name="Normal 5 2 3 2 2 5 3 2" xfId="23030" xr:uid="{00000000-0005-0000-0000-0000E4C30000}"/>
    <cellStyle name="Normal 5 2 3 2 2 5 3 2 2" xfId="58246" xr:uid="{00000000-0005-0000-0000-0000E5C30000}"/>
    <cellStyle name="Normal 5 2 3 2 2 5 3 3" xfId="45649" xr:uid="{00000000-0005-0000-0000-0000E6C30000}"/>
    <cellStyle name="Normal 5 2 3 2 2 5 3 4" xfId="35635" xr:uid="{00000000-0005-0000-0000-0000E7C30000}"/>
    <cellStyle name="Normal 5 2 3 2 2 5 4" xfId="12205" xr:uid="{00000000-0005-0000-0000-0000E8C30000}"/>
    <cellStyle name="Normal 5 2 3 2 2 5 4 2" xfId="24806" xr:uid="{00000000-0005-0000-0000-0000E9C30000}"/>
    <cellStyle name="Normal 5 2 3 2 2 5 4 2 2" xfId="60022" xr:uid="{00000000-0005-0000-0000-0000EAC30000}"/>
    <cellStyle name="Normal 5 2 3 2 2 5 4 3" xfId="47425" xr:uid="{00000000-0005-0000-0000-0000EBC30000}"/>
    <cellStyle name="Normal 5 2 3 2 2 5 4 4" xfId="37411" xr:uid="{00000000-0005-0000-0000-0000ECC30000}"/>
    <cellStyle name="Normal 5 2 3 2 2 5 5" xfId="16570" xr:uid="{00000000-0005-0000-0000-0000EDC30000}"/>
    <cellStyle name="Normal 5 2 3 2 2 5 5 2" xfId="51786" xr:uid="{00000000-0005-0000-0000-0000EEC30000}"/>
    <cellStyle name="Normal 5 2 3 2 2 5 5 3" xfId="29175" xr:uid="{00000000-0005-0000-0000-0000EFC30000}"/>
    <cellStyle name="Normal 5 2 3 2 2 5 6" xfId="14792" xr:uid="{00000000-0005-0000-0000-0000F0C30000}"/>
    <cellStyle name="Normal 5 2 3 2 2 5 6 2" xfId="50010" xr:uid="{00000000-0005-0000-0000-0000F1C30000}"/>
    <cellStyle name="Normal 5 2 3 2 2 5 7" xfId="39189" xr:uid="{00000000-0005-0000-0000-0000F2C30000}"/>
    <cellStyle name="Normal 5 2 3 2 2 5 8" xfId="27399" xr:uid="{00000000-0005-0000-0000-0000F3C30000}"/>
    <cellStyle name="Normal 5 2 3 2 2 6" xfId="4246" xr:uid="{00000000-0005-0000-0000-0000F4C30000}"/>
    <cellStyle name="Normal 5 2 3 2 2 6 2" xfId="16892" xr:uid="{00000000-0005-0000-0000-0000F5C30000}"/>
    <cellStyle name="Normal 5 2 3 2 2 6 2 2" xfId="52108" xr:uid="{00000000-0005-0000-0000-0000F6C30000}"/>
    <cellStyle name="Normal 5 2 3 2 2 6 2 3" xfId="29497" xr:uid="{00000000-0005-0000-0000-0000F7C30000}"/>
    <cellStyle name="Normal 5 2 3 2 2 6 3" xfId="13338" xr:uid="{00000000-0005-0000-0000-0000F8C30000}"/>
    <cellStyle name="Normal 5 2 3 2 2 6 3 2" xfId="48556" xr:uid="{00000000-0005-0000-0000-0000F9C30000}"/>
    <cellStyle name="Normal 5 2 3 2 2 6 4" xfId="39511" xr:uid="{00000000-0005-0000-0000-0000FAC30000}"/>
    <cellStyle name="Normal 5 2 3 2 2 6 5" xfId="25945" xr:uid="{00000000-0005-0000-0000-0000FBC30000}"/>
    <cellStyle name="Normal 5 2 3 2 2 7" xfId="5716" xr:uid="{00000000-0005-0000-0000-0000FCC30000}"/>
    <cellStyle name="Normal 5 2 3 2 2 7 2" xfId="18346" xr:uid="{00000000-0005-0000-0000-0000FDC30000}"/>
    <cellStyle name="Normal 5 2 3 2 2 7 2 2" xfId="53562" xr:uid="{00000000-0005-0000-0000-0000FEC30000}"/>
    <cellStyle name="Normal 5 2 3 2 2 7 3" xfId="40965" xr:uid="{00000000-0005-0000-0000-0000FFC30000}"/>
    <cellStyle name="Normal 5 2 3 2 2 7 4" xfId="30951" xr:uid="{00000000-0005-0000-0000-000000C40000}"/>
    <cellStyle name="Normal 5 2 3 2 2 8" xfId="7175" xr:uid="{00000000-0005-0000-0000-000001C40000}"/>
    <cellStyle name="Normal 5 2 3 2 2 8 2" xfId="19800" xr:uid="{00000000-0005-0000-0000-000002C40000}"/>
    <cellStyle name="Normal 5 2 3 2 2 8 2 2" xfId="55016" xr:uid="{00000000-0005-0000-0000-000003C40000}"/>
    <cellStyle name="Normal 5 2 3 2 2 8 3" xfId="42419" xr:uid="{00000000-0005-0000-0000-000004C40000}"/>
    <cellStyle name="Normal 5 2 3 2 2 8 4" xfId="32405" xr:uid="{00000000-0005-0000-0000-000005C40000}"/>
    <cellStyle name="Normal 5 2 3 2 2 9" xfId="8956" xr:uid="{00000000-0005-0000-0000-000006C40000}"/>
    <cellStyle name="Normal 5 2 3 2 2 9 2" xfId="21576" xr:uid="{00000000-0005-0000-0000-000007C40000}"/>
    <cellStyle name="Normal 5 2 3 2 2 9 2 2" xfId="56792" xr:uid="{00000000-0005-0000-0000-000008C40000}"/>
    <cellStyle name="Normal 5 2 3 2 2 9 3" xfId="44195" xr:uid="{00000000-0005-0000-0000-000009C40000}"/>
    <cellStyle name="Normal 5 2 3 2 2 9 4" xfId="34181" xr:uid="{00000000-0005-0000-0000-00000AC40000}"/>
    <cellStyle name="Normal 5 2 3 2 3" xfId="3092" xr:uid="{00000000-0005-0000-0000-00000BC40000}"/>
    <cellStyle name="Normal 5 2 3 2 3 10" xfId="25463" xr:uid="{00000000-0005-0000-0000-00000CC40000}"/>
    <cellStyle name="Normal 5 2 3 2 3 11" xfId="60998" xr:uid="{00000000-0005-0000-0000-00000DC40000}"/>
    <cellStyle name="Normal 5 2 3 2 3 2" xfId="4895" xr:uid="{00000000-0005-0000-0000-00000EC40000}"/>
    <cellStyle name="Normal 5 2 3 2 3 2 2" xfId="17541" xr:uid="{00000000-0005-0000-0000-00000FC40000}"/>
    <cellStyle name="Normal 5 2 3 2 3 2 2 2" xfId="52757" xr:uid="{00000000-0005-0000-0000-000010C40000}"/>
    <cellStyle name="Normal 5 2 3 2 3 2 2 3" xfId="30146" xr:uid="{00000000-0005-0000-0000-000011C40000}"/>
    <cellStyle name="Normal 5 2 3 2 3 2 3" xfId="13987" xr:uid="{00000000-0005-0000-0000-000012C40000}"/>
    <cellStyle name="Normal 5 2 3 2 3 2 3 2" xfId="49205" xr:uid="{00000000-0005-0000-0000-000013C40000}"/>
    <cellStyle name="Normal 5 2 3 2 3 2 4" xfId="40160" xr:uid="{00000000-0005-0000-0000-000014C40000}"/>
    <cellStyle name="Normal 5 2 3 2 3 2 5" xfId="26594" xr:uid="{00000000-0005-0000-0000-000015C40000}"/>
    <cellStyle name="Normal 5 2 3 2 3 3" xfId="6365" xr:uid="{00000000-0005-0000-0000-000016C40000}"/>
    <cellStyle name="Normal 5 2 3 2 3 3 2" xfId="18995" xr:uid="{00000000-0005-0000-0000-000017C40000}"/>
    <cellStyle name="Normal 5 2 3 2 3 3 2 2" xfId="54211" xr:uid="{00000000-0005-0000-0000-000018C40000}"/>
    <cellStyle name="Normal 5 2 3 2 3 3 3" xfId="41614" xr:uid="{00000000-0005-0000-0000-000019C40000}"/>
    <cellStyle name="Normal 5 2 3 2 3 3 4" xfId="31600" xr:uid="{00000000-0005-0000-0000-00001AC40000}"/>
    <cellStyle name="Normal 5 2 3 2 3 4" xfId="7824" xr:uid="{00000000-0005-0000-0000-00001BC40000}"/>
    <cellStyle name="Normal 5 2 3 2 3 4 2" xfId="20449" xr:uid="{00000000-0005-0000-0000-00001CC40000}"/>
    <cellStyle name="Normal 5 2 3 2 3 4 2 2" xfId="55665" xr:uid="{00000000-0005-0000-0000-00001DC40000}"/>
    <cellStyle name="Normal 5 2 3 2 3 4 3" xfId="43068" xr:uid="{00000000-0005-0000-0000-00001EC40000}"/>
    <cellStyle name="Normal 5 2 3 2 3 4 4" xfId="33054" xr:uid="{00000000-0005-0000-0000-00001FC40000}"/>
    <cellStyle name="Normal 5 2 3 2 3 5" xfId="9605" xr:uid="{00000000-0005-0000-0000-000020C40000}"/>
    <cellStyle name="Normal 5 2 3 2 3 5 2" xfId="22225" xr:uid="{00000000-0005-0000-0000-000021C40000}"/>
    <cellStyle name="Normal 5 2 3 2 3 5 2 2" xfId="57441" xr:uid="{00000000-0005-0000-0000-000022C40000}"/>
    <cellStyle name="Normal 5 2 3 2 3 5 3" xfId="44844" xr:uid="{00000000-0005-0000-0000-000023C40000}"/>
    <cellStyle name="Normal 5 2 3 2 3 5 4" xfId="34830" xr:uid="{00000000-0005-0000-0000-000024C40000}"/>
    <cellStyle name="Normal 5 2 3 2 3 6" xfId="11398" xr:uid="{00000000-0005-0000-0000-000025C40000}"/>
    <cellStyle name="Normal 5 2 3 2 3 6 2" xfId="24001" xr:uid="{00000000-0005-0000-0000-000026C40000}"/>
    <cellStyle name="Normal 5 2 3 2 3 6 2 2" xfId="59217" xr:uid="{00000000-0005-0000-0000-000027C40000}"/>
    <cellStyle name="Normal 5 2 3 2 3 6 3" xfId="46620" xr:uid="{00000000-0005-0000-0000-000028C40000}"/>
    <cellStyle name="Normal 5 2 3 2 3 6 4" xfId="36606" xr:uid="{00000000-0005-0000-0000-000029C40000}"/>
    <cellStyle name="Normal 5 2 3 2 3 7" xfId="15765" xr:uid="{00000000-0005-0000-0000-00002AC40000}"/>
    <cellStyle name="Normal 5 2 3 2 3 7 2" xfId="50981" xr:uid="{00000000-0005-0000-0000-00002BC40000}"/>
    <cellStyle name="Normal 5 2 3 2 3 7 3" xfId="28370" xr:uid="{00000000-0005-0000-0000-00002CC40000}"/>
    <cellStyle name="Normal 5 2 3 2 3 8" xfId="12856" xr:uid="{00000000-0005-0000-0000-00002DC40000}"/>
    <cellStyle name="Normal 5 2 3 2 3 8 2" xfId="48074" xr:uid="{00000000-0005-0000-0000-00002EC40000}"/>
    <cellStyle name="Normal 5 2 3 2 3 9" xfId="38384" xr:uid="{00000000-0005-0000-0000-00002FC40000}"/>
    <cellStyle name="Normal 5 2 3 2 4" xfId="2919" xr:uid="{00000000-0005-0000-0000-000030C40000}"/>
    <cellStyle name="Normal 5 2 3 2 4 10" xfId="25304" xr:uid="{00000000-0005-0000-0000-000031C40000}"/>
    <cellStyle name="Normal 5 2 3 2 4 11" xfId="60839" xr:uid="{00000000-0005-0000-0000-000032C40000}"/>
    <cellStyle name="Normal 5 2 3 2 4 2" xfId="4736" xr:uid="{00000000-0005-0000-0000-000033C40000}"/>
    <cellStyle name="Normal 5 2 3 2 4 2 2" xfId="17382" xr:uid="{00000000-0005-0000-0000-000034C40000}"/>
    <cellStyle name="Normal 5 2 3 2 4 2 2 2" xfId="52598" xr:uid="{00000000-0005-0000-0000-000035C40000}"/>
    <cellStyle name="Normal 5 2 3 2 4 2 2 3" xfId="29987" xr:uid="{00000000-0005-0000-0000-000036C40000}"/>
    <cellStyle name="Normal 5 2 3 2 4 2 3" xfId="13828" xr:uid="{00000000-0005-0000-0000-000037C40000}"/>
    <cellStyle name="Normal 5 2 3 2 4 2 3 2" xfId="49046" xr:uid="{00000000-0005-0000-0000-000038C40000}"/>
    <cellStyle name="Normal 5 2 3 2 4 2 4" xfId="40001" xr:uid="{00000000-0005-0000-0000-000039C40000}"/>
    <cellStyle name="Normal 5 2 3 2 4 2 5" xfId="26435" xr:uid="{00000000-0005-0000-0000-00003AC40000}"/>
    <cellStyle name="Normal 5 2 3 2 4 3" xfId="6206" xr:uid="{00000000-0005-0000-0000-00003BC40000}"/>
    <cellStyle name="Normal 5 2 3 2 4 3 2" xfId="18836" xr:uid="{00000000-0005-0000-0000-00003CC40000}"/>
    <cellStyle name="Normal 5 2 3 2 4 3 2 2" xfId="54052" xr:uid="{00000000-0005-0000-0000-00003DC40000}"/>
    <cellStyle name="Normal 5 2 3 2 4 3 3" xfId="41455" xr:uid="{00000000-0005-0000-0000-00003EC40000}"/>
    <cellStyle name="Normal 5 2 3 2 4 3 4" xfId="31441" xr:uid="{00000000-0005-0000-0000-00003FC40000}"/>
    <cellStyle name="Normal 5 2 3 2 4 4" xfId="7665" xr:uid="{00000000-0005-0000-0000-000040C40000}"/>
    <cellStyle name="Normal 5 2 3 2 4 4 2" xfId="20290" xr:uid="{00000000-0005-0000-0000-000041C40000}"/>
    <cellStyle name="Normal 5 2 3 2 4 4 2 2" xfId="55506" xr:uid="{00000000-0005-0000-0000-000042C40000}"/>
    <cellStyle name="Normal 5 2 3 2 4 4 3" xfId="42909" xr:uid="{00000000-0005-0000-0000-000043C40000}"/>
    <cellStyle name="Normal 5 2 3 2 4 4 4" xfId="32895" xr:uid="{00000000-0005-0000-0000-000044C40000}"/>
    <cellStyle name="Normal 5 2 3 2 4 5" xfId="9446" xr:uid="{00000000-0005-0000-0000-000045C40000}"/>
    <cellStyle name="Normal 5 2 3 2 4 5 2" xfId="22066" xr:uid="{00000000-0005-0000-0000-000046C40000}"/>
    <cellStyle name="Normal 5 2 3 2 4 5 2 2" xfId="57282" xr:uid="{00000000-0005-0000-0000-000047C40000}"/>
    <cellStyle name="Normal 5 2 3 2 4 5 3" xfId="44685" xr:uid="{00000000-0005-0000-0000-000048C40000}"/>
    <cellStyle name="Normal 5 2 3 2 4 5 4" xfId="34671" xr:uid="{00000000-0005-0000-0000-000049C40000}"/>
    <cellStyle name="Normal 5 2 3 2 4 6" xfId="11239" xr:uid="{00000000-0005-0000-0000-00004AC40000}"/>
    <cellStyle name="Normal 5 2 3 2 4 6 2" xfId="23842" xr:uid="{00000000-0005-0000-0000-00004BC40000}"/>
    <cellStyle name="Normal 5 2 3 2 4 6 2 2" xfId="59058" xr:uid="{00000000-0005-0000-0000-00004CC40000}"/>
    <cellStyle name="Normal 5 2 3 2 4 6 3" xfId="46461" xr:uid="{00000000-0005-0000-0000-00004DC40000}"/>
    <cellStyle name="Normal 5 2 3 2 4 6 4" xfId="36447" xr:uid="{00000000-0005-0000-0000-00004EC40000}"/>
    <cellStyle name="Normal 5 2 3 2 4 7" xfId="15606" xr:uid="{00000000-0005-0000-0000-00004FC40000}"/>
    <cellStyle name="Normal 5 2 3 2 4 7 2" xfId="50822" xr:uid="{00000000-0005-0000-0000-000050C40000}"/>
    <cellStyle name="Normal 5 2 3 2 4 7 3" xfId="28211" xr:uid="{00000000-0005-0000-0000-000051C40000}"/>
    <cellStyle name="Normal 5 2 3 2 4 8" xfId="12697" xr:uid="{00000000-0005-0000-0000-000052C40000}"/>
    <cellStyle name="Normal 5 2 3 2 4 8 2" xfId="47915" xr:uid="{00000000-0005-0000-0000-000053C40000}"/>
    <cellStyle name="Normal 5 2 3 2 4 9" xfId="38225" xr:uid="{00000000-0005-0000-0000-000054C40000}"/>
    <cellStyle name="Normal 5 2 3 2 5" xfId="3427" xr:uid="{00000000-0005-0000-0000-000055C40000}"/>
    <cellStyle name="Normal 5 2 3 2 5 10" xfId="26922" xr:uid="{00000000-0005-0000-0000-000056C40000}"/>
    <cellStyle name="Normal 5 2 3 2 5 11" xfId="61326" xr:uid="{00000000-0005-0000-0000-000057C40000}"/>
    <cellStyle name="Normal 5 2 3 2 5 2" xfId="5223" xr:uid="{00000000-0005-0000-0000-000058C40000}"/>
    <cellStyle name="Normal 5 2 3 2 5 2 2" xfId="17869" xr:uid="{00000000-0005-0000-0000-000059C40000}"/>
    <cellStyle name="Normal 5 2 3 2 5 2 2 2" xfId="53085" xr:uid="{00000000-0005-0000-0000-00005AC40000}"/>
    <cellStyle name="Normal 5 2 3 2 5 2 3" xfId="40488" xr:uid="{00000000-0005-0000-0000-00005BC40000}"/>
    <cellStyle name="Normal 5 2 3 2 5 2 4" xfId="30474" xr:uid="{00000000-0005-0000-0000-00005CC40000}"/>
    <cellStyle name="Normal 5 2 3 2 5 3" xfId="6693" xr:uid="{00000000-0005-0000-0000-00005DC40000}"/>
    <cellStyle name="Normal 5 2 3 2 5 3 2" xfId="19323" xr:uid="{00000000-0005-0000-0000-00005EC40000}"/>
    <cellStyle name="Normal 5 2 3 2 5 3 2 2" xfId="54539" xr:uid="{00000000-0005-0000-0000-00005FC40000}"/>
    <cellStyle name="Normal 5 2 3 2 5 3 3" xfId="41942" xr:uid="{00000000-0005-0000-0000-000060C40000}"/>
    <cellStyle name="Normal 5 2 3 2 5 3 4" xfId="31928" xr:uid="{00000000-0005-0000-0000-000061C40000}"/>
    <cellStyle name="Normal 5 2 3 2 5 4" xfId="8152" xr:uid="{00000000-0005-0000-0000-000062C40000}"/>
    <cellStyle name="Normal 5 2 3 2 5 4 2" xfId="20777" xr:uid="{00000000-0005-0000-0000-000063C40000}"/>
    <cellStyle name="Normal 5 2 3 2 5 4 2 2" xfId="55993" xr:uid="{00000000-0005-0000-0000-000064C40000}"/>
    <cellStyle name="Normal 5 2 3 2 5 4 3" xfId="43396" xr:uid="{00000000-0005-0000-0000-000065C40000}"/>
    <cellStyle name="Normal 5 2 3 2 5 4 4" xfId="33382" xr:uid="{00000000-0005-0000-0000-000066C40000}"/>
    <cellStyle name="Normal 5 2 3 2 5 5" xfId="9933" xr:uid="{00000000-0005-0000-0000-000067C40000}"/>
    <cellStyle name="Normal 5 2 3 2 5 5 2" xfId="22553" xr:uid="{00000000-0005-0000-0000-000068C40000}"/>
    <cellStyle name="Normal 5 2 3 2 5 5 2 2" xfId="57769" xr:uid="{00000000-0005-0000-0000-000069C40000}"/>
    <cellStyle name="Normal 5 2 3 2 5 5 3" xfId="45172" xr:uid="{00000000-0005-0000-0000-00006AC40000}"/>
    <cellStyle name="Normal 5 2 3 2 5 5 4" xfId="35158" xr:uid="{00000000-0005-0000-0000-00006BC40000}"/>
    <cellStyle name="Normal 5 2 3 2 5 6" xfId="11726" xr:uid="{00000000-0005-0000-0000-00006CC40000}"/>
    <cellStyle name="Normal 5 2 3 2 5 6 2" xfId="24329" xr:uid="{00000000-0005-0000-0000-00006DC40000}"/>
    <cellStyle name="Normal 5 2 3 2 5 6 2 2" xfId="59545" xr:uid="{00000000-0005-0000-0000-00006EC40000}"/>
    <cellStyle name="Normal 5 2 3 2 5 6 3" xfId="46948" xr:uid="{00000000-0005-0000-0000-00006FC40000}"/>
    <cellStyle name="Normal 5 2 3 2 5 6 4" xfId="36934" xr:uid="{00000000-0005-0000-0000-000070C40000}"/>
    <cellStyle name="Normal 5 2 3 2 5 7" xfId="16093" xr:uid="{00000000-0005-0000-0000-000071C40000}"/>
    <cellStyle name="Normal 5 2 3 2 5 7 2" xfId="51309" xr:uid="{00000000-0005-0000-0000-000072C40000}"/>
    <cellStyle name="Normal 5 2 3 2 5 7 3" xfId="28698" xr:uid="{00000000-0005-0000-0000-000073C40000}"/>
    <cellStyle name="Normal 5 2 3 2 5 8" xfId="14315" xr:uid="{00000000-0005-0000-0000-000074C40000}"/>
    <cellStyle name="Normal 5 2 3 2 5 8 2" xfId="49533" xr:uid="{00000000-0005-0000-0000-000075C40000}"/>
    <cellStyle name="Normal 5 2 3 2 5 9" xfId="38712" xr:uid="{00000000-0005-0000-0000-000076C40000}"/>
    <cellStyle name="Normal 5 2 3 2 6" xfId="2588" xr:uid="{00000000-0005-0000-0000-000077C40000}"/>
    <cellStyle name="Normal 5 2 3 2 6 10" xfId="26113" xr:uid="{00000000-0005-0000-0000-000078C40000}"/>
    <cellStyle name="Normal 5 2 3 2 6 11" xfId="60517" xr:uid="{00000000-0005-0000-0000-000079C40000}"/>
    <cellStyle name="Normal 5 2 3 2 6 2" xfId="4414" xr:uid="{00000000-0005-0000-0000-00007AC40000}"/>
    <cellStyle name="Normal 5 2 3 2 6 2 2" xfId="17060" xr:uid="{00000000-0005-0000-0000-00007BC40000}"/>
    <cellStyle name="Normal 5 2 3 2 6 2 2 2" xfId="52276" xr:uid="{00000000-0005-0000-0000-00007CC40000}"/>
    <cellStyle name="Normal 5 2 3 2 6 2 3" xfId="39679" xr:uid="{00000000-0005-0000-0000-00007DC40000}"/>
    <cellStyle name="Normal 5 2 3 2 6 2 4" xfId="29665" xr:uid="{00000000-0005-0000-0000-00007EC40000}"/>
    <cellStyle name="Normal 5 2 3 2 6 3" xfId="5884" xr:uid="{00000000-0005-0000-0000-00007FC40000}"/>
    <cellStyle name="Normal 5 2 3 2 6 3 2" xfId="18514" xr:uid="{00000000-0005-0000-0000-000080C40000}"/>
    <cellStyle name="Normal 5 2 3 2 6 3 2 2" xfId="53730" xr:uid="{00000000-0005-0000-0000-000081C40000}"/>
    <cellStyle name="Normal 5 2 3 2 6 3 3" xfId="41133" xr:uid="{00000000-0005-0000-0000-000082C40000}"/>
    <cellStyle name="Normal 5 2 3 2 6 3 4" xfId="31119" xr:uid="{00000000-0005-0000-0000-000083C40000}"/>
    <cellStyle name="Normal 5 2 3 2 6 4" xfId="7343" xr:uid="{00000000-0005-0000-0000-000084C40000}"/>
    <cellStyle name="Normal 5 2 3 2 6 4 2" xfId="19968" xr:uid="{00000000-0005-0000-0000-000085C40000}"/>
    <cellStyle name="Normal 5 2 3 2 6 4 2 2" xfId="55184" xr:uid="{00000000-0005-0000-0000-000086C40000}"/>
    <cellStyle name="Normal 5 2 3 2 6 4 3" xfId="42587" xr:uid="{00000000-0005-0000-0000-000087C40000}"/>
    <cellStyle name="Normal 5 2 3 2 6 4 4" xfId="32573" xr:uid="{00000000-0005-0000-0000-000088C40000}"/>
    <cellStyle name="Normal 5 2 3 2 6 5" xfId="9124" xr:uid="{00000000-0005-0000-0000-000089C40000}"/>
    <cellStyle name="Normal 5 2 3 2 6 5 2" xfId="21744" xr:uid="{00000000-0005-0000-0000-00008AC40000}"/>
    <cellStyle name="Normal 5 2 3 2 6 5 2 2" xfId="56960" xr:uid="{00000000-0005-0000-0000-00008BC40000}"/>
    <cellStyle name="Normal 5 2 3 2 6 5 3" xfId="44363" xr:uid="{00000000-0005-0000-0000-00008CC40000}"/>
    <cellStyle name="Normal 5 2 3 2 6 5 4" xfId="34349" xr:uid="{00000000-0005-0000-0000-00008DC40000}"/>
    <cellStyle name="Normal 5 2 3 2 6 6" xfId="10917" xr:uid="{00000000-0005-0000-0000-00008EC40000}"/>
    <cellStyle name="Normal 5 2 3 2 6 6 2" xfId="23520" xr:uid="{00000000-0005-0000-0000-00008FC40000}"/>
    <cellStyle name="Normal 5 2 3 2 6 6 2 2" xfId="58736" xr:uid="{00000000-0005-0000-0000-000090C40000}"/>
    <cellStyle name="Normal 5 2 3 2 6 6 3" xfId="46139" xr:uid="{00000000-0005-0000-0000-000091C40000}"/>
    <cellStyle name="Normal 5 2 3 2 6 6 4" xfId="36125" xr:uid="{00000000-0005-0000-0000-000092C40000}"/>
    <cellStyle name="Normal 5 2 3 2 6 7" xfId="15284" xr:uid="{00000000-0005-0000-0000-000093C40000}"/>
    <cellStyle name="Normal 5 2 3 2 6 7 2" xfId="50500" xr:uid="{00000000-0005-0000-0000-000094C40000}"/>
    <cellStyle name="Normal 5 2 3 2 6 7 3" xfId="27889" xr:uid="{00000000-0005-0000-0000-000095C40000}"/>
    <cellStyle name="Normal 5 2 3 2 6 8" xfId="13506" xr:uid="{00000000-0005-0000-0000-000096C40000}"/>
    <cellStyle name="Normal 5 2 3 2 6 8 2" xfId="48724" xr:uid="{00000000-0005-0000-0000-000097C40000}"/>
    <cellStyle name="Normal 5 2 3 2 6 9" xfId="37903" xr:uid="{00000000-0005-0000-0000-000098C40000}"/>
    <cellStyle name="Normal 5 2 3 2 7" xfId="3751" xr:uid="{00000000-0005-0000-0000-000099C40000}"/>
    <cellStyle name="Normal 5 2 3 2 7 2" xfId="8475" xr:uid="{00000000-0005-0000-0000-00009AC40000}"/>
    <cellStyle name="Normal 5 2 3 2 7 2 2" xfId="21100" xr:uid="{00000000-0005-0000-0000-00009BC40000}"/>
    <cellStyle name="Normal 5 2 3 2 7 2 2 2" xfId="56316" xr:uid="{00000000-0005-0000-0000-00009CC40000}"/>
    <cellStyle name="Normal 5 2 3 2 7 2 3" xfId="43719" xr:uid="{00000000-0005-0000-0000-00009DC40000}"/>
    <cellStyle name="Normal 5 2 3 2 7 2 4" xfId="33705" xr:uid="{00000000-0005-0000-0000-00009EC40000}"/>
    <cellStyle name="Normal 5 2 3 2 7 3" xfId="10256" xr:uid="{00000000-0005-0000-0000-00009FC40000}"/>
    <cellStyle name="Normal 5 2 3 2 7 3 2" xfId="22876" xr:uid="{00000000-0005-0000-0000-0000A0C40000}"/>
    <cellStyle name="Normal 5 2 3 2 7 3 2 2" xfId="58092" xr:uid="{00000000-0005-0000-0000-0000A1C40000}"/>
    <cellStyle name="Normal 5 2 3 2 7 3 3" xfId="45495" xr:uid="{00000000-0005-0000-0000-0000A2C40000}"/>
    <cellStyle name="Normal 5 2 3 2 7 3 4" xfId="35481" xr:uid="{00000000-0005-0000-0000-0000A3C40000}"/>
    <cellStyle name="Normal 5 2 3 2 7 4" xfId="12051" xr:uid="{00000000-0005-0000-0000-0000A4C40000}"/>
    <cellStyle name="Normal 5 2 3 2 7 4 2" xfId="24652" xr:uid="{00000000-0005-0000-0000-0000A5C40000}"/>
    <cellStyle name="Normal 5 2 3 2 7 4 2 2" xfId="59868" xr:uid="{00000000-0005-0000-0000-0000A6C40000}"/>
    <cellStyle name="Normal 5 2 3 2 7 4 3" xfId="47271" xr:uid="{00000000-0005-0000-0000-0000A7C40000}"/>
    <cellStyle name="Normal 5 2 3 2 7 4 4" xfId="37257" xr:uid="{00000000-0005-0000-0000-0000A8C40000}"/>
    <cellStyle name="Normal 5 2 3 2 7 5" xfId="16416" xr:uid="{00000000-0005-0000-0000-0000A9C40000}"/>
    <cellStyle name="Normal 5 2 3 2 7 5 2" xfId="51632" xr:uid="{00000000-0005-0000-0000-0000AAC40000}"/>
    <cellStyle name="Normal 5 2 3 2 7 5 3" xfId="29021" xr:uid="{00000000-0005-0000-0000-0000ABC40000}"/>
    <cellStyle name="Normal 5 2 3 2 7 6" xfId="14638" xr:uid="{00000000-0005-0000-0000-0000ACC40000}"/>
    <cellStyle name="Normal 5 2 3 2 7 6 2" xfId="49856" xr:uid="{00000000-0005-0000-0000-0000ADC40000}"/>
    <cellStyle name="Normal 5 2 3 2 7 7" xfId="39035" xr:uid="{00000000-0005-0000-0000-0000AEC40000}"/>
    <cellStyle name="Normal 5 2 3 2 7 8" xfId="27245" xr:uid="{00000000-0005-0000-0000-0000AFC40000}"/>
    <cellStyle name="Normal 5 2 3 2 8" xfId="4089" xr:uid="{00000000-0005-0000-0000-0000B0C40000}"/>
    <cellStyle name="Normal 5 2 3 2 8 2" xfId="16738" xr:uid="{00000000-0005-0000-0000-0000B1C40000}"/>
    <cellStyle name="Normal 5 2 3 2 8 2 2" xfId="51954" xr:uid="{00000000-0005-0000-0000-0000B2C40000}"/>
    <cellStyle name="Normal 5 2 3 2 8 2 3" xfId="29343" xr:uid="{00000000-0005-0000-0000-0000B3C40000}"/>
    <cellStyle name="Normal 5 2 3 2 8 3" xfId="13184" xr:uid="{00000000-0005-0000-0000-0000B4C40000}"/>
    <cellStyle name="Normal 5 2 3 2 8 3 2" xfId="48402" xr:uid="{00000000-0005-0000-0000-0000B5C40000}"/>
    <cellStyle name="Normal 5 2 3 2 8 4" xfId="39357" xr:uid="{00000000-0005-0000-0000-0000B6C40000}"/>
    <cellStyle name="Normal 5 2 3 2 8 5" xfId="25791" xr:uid="{00000000-0005-0000-0000-0000B7C40000}"/>
    <cellStyle name="Normal 5 2 3 2 9" xfId="5562" xr:uid="{00000000-0005-0000-0000-0000B8C40000}"/>
    <cellStyle name="Normal 5 2 3 2 9 2" xfId="18192" xr:uid="{00000000-0005-0000-0000-0000B9C40000}"/>
    <cellStyle name="Normal 5 2 3 2 9 2 2" xfId="53408" xr:uid="{00000000-0005-0000-0000-0000BAC40000}"/>
    <cellStyle name="Normal 5 2 3 2 9 3" xfId="40811" xr:uid="{00000000-0005-0000-0000-0000BBC40000}"/>
    <cellStyle name="Normal 5 2 3 2 9 4" xfId="30797" xr:uid="{00000000-0005-0000-0000-0000BCC40000}"/>
    <cellStyle name="Normal 5 2 3 3" xfId="1395" xr:uid="{00000000-0005-0000-0000-0000BDC40000}"/>
    <cellStyle name="Normal 5 2 3 3 10" xfId="10721" xr:uid="{00000000-0005-0000-0000-0000BEC40000}"/>
    <cellStyle name="Normal 5 2 3 3 10 2" xfId="23332" xr:uid="{00000000-0005-0000-0000-0000BFC40000}"/>
    <cellStyle name="Normal 5 2 3 3 10 2 2" xfId="58548" xr:uid="{00000000-0005-0000-0000-0000C0C40000}"/>
    <cellStyle name="Normal 5 2 3 3 10 3" xfId="45951" xr:uid="{00000000-0005-0000-0000-0000C1C40000}"/>
    <cellStyle name="Normal 5 2 3 3 10 4" xfId="35937" xr:uid="{00000000-0005-0000-0000-0000C2C40000}"/>
    <cellStyle name="Normal 5 2 3 3 11" xfId="15042" xr:uid="{00000000-0005-0000-0000-0000C3C40000}"/>
    <cellStyle name="Normal 5 2 3 3 11 2" xfId="50258" xr:uid="{00000000-0005-0000-0000-0000C4C40000}"/>
    <cellStyle name="Normal 5 2 3 3 11 3" xfId="27647" xr:uid="{00000000-0005-0000-0000-0000C5C40000}"/>
    <cellStyle name="Normal 5 2 3 3 12" xfId="12455" xr:uid="{00000000-0005-0000-0000-0000C6C40000}"/>
    <cellStyle name="Normal 5 2 3 3 12 2" xfId="47673" xr:uid="{00000000-0005-0000-0000-0000C7C40000}"/>
    <cellStyle name="Normal 5 2 3 3 13" xfId="37661" xr:uid="{00000000-0005-0000-0000-0000C8C40000}"/>
    <cellStyle name="Normal 5 2 3 3 14" xfId="25062" xr:uid="{00000000-0005-0000-0000-0000C9C40000}"/>
    <cellStyle name="Normal 5 2 3 3 15" xfId="60275" xr:uid="{00000000-0005-0000-0000-0000CAC40000}"/>
    <cellStyle name="Normal 5 2 3 3 2" xfId="3178" xr:uid="{00000000-0005-0000-0000-0000CBC40000}"/>
    <cellStyle name="Normal 5 2 3 3 2 10" xfId="25546" xr:uid="{00000000-0005-0000-0000-0000CCC40000}"/>
    <cellStyle name="Normal 5 2 3 3 2 11" xfId="61081" xr:uid="{00000000-0005-0000-0000-0000CDC40000}"/>
    <cellStyle name="Normal 5 2 3 3 2 2" xfId="4978" xr:uid="{00000000-0005-0000-0000-0000CEC40000}"/>
    <cellStyle name="Normal 5 2 3 3 2 2 2" xfId="17624" xr:uid="{00000000-0005-0000-0000-0000CFC40000}"/>
    <cellStyle name="Normal 5 2 3 3 2 2 2 2" xfId="52840" xr:uid="{00000000-0005-0000-0000-0000D0C40000}"/>
    <cellStyle name="Normal 5 2 3 3 2 2 2 3" xfId="30229" xr:uid="{00000000-0005-0000-0000-0000D1C40000}"/>
    <cellStyle name="Normal 5 2 3 3 2 2 3" xfId="14070" xr:uid="{00000000-0005-0000-0000-0000D2C40000}"/>
    <cellStyle name="Normal 5 2 3 3 2 2 3 2" xfId="49288" xr:uid="{00000000-0005-0000-0000-0000D3C40000}"/>
    <cellStyle name="Normal 5 2 3 3 2 2 4" xfId="40243" xr:uid="{00000000-0005-0000-0000-0000D4C40000}"/>
    <cellStyle name="Normal 5 2 3 3 2 2 5" xfId="26677" xr:uid="{00000000-0005-0000-0000-0000D5C40000}"/>
    <cellStyle name="Normal 5 2 3 3 2 3" xfId="6448" xr:uid="{00000000-0005-0000-0000-0000D6C40000}"/>
    <cellStyle name="Normal 5 2 3 3 2 3 2" xfId="19078" xr:uid="{00000000-0005-0000-0000-0000D7C40000}"/>
    <cellStyle name="Normal 5 2 3 3 2 3 2 2" xfId="54294" xr:uid="{00000000-0005-0000-0000-0000D8C40000}"/>
    <cellStyle name="Normal 5 2 3 3 2 3 3" xfId="41697" xr:uid="{00000000-0005-0000-0000-0000D9C40000}"/>
    <cellStyle name="Normal 5 2 3 3 2 3 4" xfId="31683" xr:uid="{00000000-0005-0000-0000-0000DAC40000}"/>
    <cellStyle name="Normal 5 2 3 3 2 4" xfId="7907" xr:uid="{00000000-0005-0000-0000-0000DBC40000}"/>
    <cellStyle name="Normal 5 2 3 3 2 4 2" xfId="20532" xr:uid="{00000000-0005-0000-0000-0000DCC40000}"/>
    <cellStyle name="Normal 5 2 3 3 2 4 2 2" xfId="55748" xr:uid="{00000000-0005-0000-0000-0000DDC40000}"/>
    <cellStyle name="Normal 5 2 3 3 2 4 3" xfId="43151" xr:uid="{00000000-0005-0000-0000-0000DEC40000}"/>
    <cellStyle name="Normal 5 2 3 3 2 4 4" xfId="33137" xr:uid="{00000000-0005-0000-0000-0000DFC40000}"/>
    <cellStyle name="Normal 5 2 3 3 2 5" xfId="9688" xr:uid="{00000000-0005-0000-0000-0000E0C40000}"/>
    <cellStyle name="Normal 5 2 3 3 2 5 2" xfId="22308" xr:uid="{00000000-0005-0000-0000-0000E1C40000}"/>
    <cellStyle name="Normal 5 2 3 3 2 5 2 2" xfId="57524" xr:uid="{00000000-0005-0000-0000-0000E2C40000}"/>
    <cellStyle name="Normal 5 2 3 3 2 5 3" xfId="44927" xr:uid="{00000000-0005-0000-0000-0000E3C40000}"/>
    <cellStyle name="Normal 5 2 3 3 2 5 4" xfId="34913" xr:uid="{00000000-0005-0000-0000-0000E4C40000}"/>
    <cellStyle name="Normal 5 2 3 3 2 6" xfId="11481" xr:uid="{00000000-0005-0000-0000-0000E5C40000}"/>
    <cellStyle name="Normal 5 2 3 3 2 6 2" xfId="24084" xr:uid="{00000000-0005-0000-0000-0000E6C40000}"/>
    <cellStyle name="Normal 5 2 3 3 2 6 2 2" xfId="59300" xr:uid="{00000000-0005-0000-0000-0000E7C40000}"/>
    <cellStyle name="Normal 5 2 3 3 2 6 3" xfId="46703" xr:uid="{00000000-0005-0000-0000-0000E8C40000}"/>
    <cellStyle name="Normal 5 2 3 3 2 6 4" xfId="36689" xr:uid="{00000000-0005-0000-0000-0000E9C40000}"/>
    <cellStyle name="Normal 5 2 3 3 2 7" xfId="15848" xr:uid="{00000000-0005-0000-0000-0000EAC40000}"/>
    <cellStyle name="Normal 5 2 3 3 2 7 2" xfId="51064" xr:uid="{00000000-0005-0000-0000-0000EBC40000}"/>
    <cellStyle name="Normal 5 2 3 3 2 7 3" xfId="28453" xr:uid="{00000000-0005-0000-0000-0000ECC40000}"/>
    <cellStyle name="Normal 5 2 3 3 2 8" xfId="12939" xr:uid="{00000000-0005-0000-0000-0000EDC40000}"/>
    <cellStyle name="Normal 5 2 3 3 2 8 2" xfId="48157" xr:uid="{00000000-0005-0000-0000-0000EEC40000}"/>
    <cellStyle name="Normal 5 2 3 3 2 9" xfId="38467" xr:uid="{00000000-0005-0000-0000-0000EFC40000}"/>
    <cellStyle name="Normal 5 2 3 3 3" xfId="3507" xr:uid="{00000000-0005-0000-0000-0000F0C40000}"/>
    <cellStyle name="Normal 5 2 3 3 3 10" xfId="27002" xr:uid="{00000000-0005-0000-0000-0000F1C40000}"/>
    <cellStyle name="Normal 5 2 3 3 3 11" xfId="61406" xr:uid="{00000000-0005-0000-0000-0000F2C40000}"/>
    <cellStyle name="Normal 5 2 3 3 3 2" xfId="5303" xr:uid="{00000000-0005-0000-0000-0000F3C40000}"/>
    <cellStyle name="Normal 5 2 3 3 3 2 2" xfId="17949" xr:uid="{00000000-0005-0000-0000-0000F4C40000}"/>
    <cellStyle name="Normal 5 2 3 3 3 2 2 2" xfId="53165" xr:uid="{00000000-0005-0000-0000-0000F5C40000}"/>
    <cellStyle name="Normal 5 2 3 3 3 2 3" xfId="40568" xr:uid="{00000000-0005-0000-0000-0000F6C40000}"/>
    <cellStyle name="Normal 5 2 3 3 3 2 4" xfId="30554" xr:uid="{00000000-0005-0000-0000-0000F7C40000}"/>
    <cellStyle name="Normal 5 2 3 3 3 3" xfId="6773" xr:uid="{00000000-0005-0000-0000-0000F8C40000}"/>
    <cellStyle name="Normal 5 2 3 3 3 3 2" xfId="19403" xr:uid="{00000000-0005-0000-0000-0000F9C40000}"/>
    <cellStyle name="Normal 5 2 3 3 3 3 2 2" xfId="54619" xr:uid="{00000000-0005-0000-0000-0000FAC40000}"/>
    <cellStyle name="Normal 5 2 3 3 3 3 3" xfId="42022" xr:uid="{00000000-0005-0000-0000-0000FBC40000}"/>
    <cellStyle name="Normal 5 2 3 3 3 3 4" xfId="32008" xr:uid="{00000000-0005-0000-0000-0000FCC40000}"/>
    <cellStyle name="Normal 5 2 3 3 3 4" xfId="8232" xr:uid="{00000000-0005-0000-0000-0000FDC40000}"/>
    <cellStyle name="Normal 5 2 3 3 3 4 2" xfId="20857" xr:uid="{00000000-0005-0000-0000-0000FEC40000}"/>
    <cellStyle name="Normal 5 2 3 3 3 4 2 2" xfId="56073" xr:uid="{00000000-0005-0000-0000-0000FFC40000}"/>
    <cellStyle name="Normal 5 2 3 3 3 4 3" xfId="43476" xr:uid="{00000000-0005-0000-0000-000000C50000}"/>
    <cellStyle name="Normal 5 2 3 3 3 4 4" xfId="33462" xr:uid="{00000000-0005-0000-0000-000001C50000}"/>
    <cellStyle name="Normal 5 2 3 3 3 5" xfId="10013" xr:uid="{00000000-0005-0000-0000-000002C50000}"/>
    <cellStyle name="Normal 5 2 3 3 3 5 2" xfId="22633" xr:uid="{00000000-0005-0000-0000-000003C50000}"/>
    <cellStyle name="Normal 5 2 3 3 3 5 2 2" xfId="57849" xr:uid="{00000000-0005-0000-0000-000004C50000}"/>
    <cellStyle name="Normal 5 2 3 3 3 5 3" xfId="45252" xr:uid="{00000000-0005-0000-0000-000005C50000}"/>
    <cellStyle name="Normal 5 2 3 3 3 5 4" xfId="35238" xr:uid="{00000000-0005-0000-0000-000006C50000}"/>
    <cellStyle name="Normal 5 2 3 3 3 6" xfId="11806" xr:uid="{00000000-0005-0000-0000-000007C50000}"/>
    <cellStyle name="Normal 5 2 3 3 3 6 2" xfId="24409" xr:uid="{00000000-0005-0000-0000-000008C50000}"/>
    <cellStyle name="Normal 5 2 3 3 3 6 2 2" xfId="59625" xr:uid="{00000000-0005-0000-0000-000009C50000}"/>
    <cellStyle name="Normal 5 2 3 3 3 6 3" xfId="47028" xr:uid="{00000000-0005-0000-0000-00000AC50000}"/>
    <cellStyle name="Normal 5 2 3 3 3 6 4" xfId="37014" xr:uid="{00000000-0005-0000-0000-00000BC50000}"/>
    <cellStyle name="Normal 5 2 3 3 3 7" xfId="16173" xr:uid="{00000000-0005-0000-0000-00000CC50000}"/>
    <cellStyle name="Normal 5 2 3 3 3 7 2" xfId="51389" xr:uid="{00000000-0005-0000-0000-00000DC50000}"/>
    <cellStyle name="Normal 5 2 3 3 3 7 3" xfId="28778" xr:uid="{00000000-0005-0000-0000-00000EC50000}"/>
    <cellStyle name="Normal 5 2 3 3 3 8" xfId="14395" xr:uid="{00000000-0005-0000-0000-00000FC50000}"/>
    <cellStyle name="Normal 5 2 3 3 3 8 2" xfId="49613" xr:uid="{00000000-0005-0000-0000-000010C50000}"/>
    <cellStyle name="Normal 5 2 3 3 3 9" xfId="38792" xr:uid="{00000000-0005-0000-0000-000011C50000}"/>
    <cellStyle name="Normal 5 2 3 3 4" xfId="2669" xr:uid="{00000000-0005-0000-0000-000012C50000}"/>
    <cellStyle name="Normal 5 2 3 3 4 10" xfId="26193" xr:uid="{00000000-0005-0000-0000-000013C50000}"/>
    <cellStyle name="Normal 5 2 3 3 4 11" xfId="60597" xr:uid="{00000000-0005-0000-0000-000014C50000}"/>
    <cellStyle name="Normal 5 2 3 3 4 2" xfId="4494" xr:uid="{00000000-0005-0000-0000-000015C50000}"/>
    <cellStyle name="Normal 5 2 3 3 4 2 2" xfId="17140" xr:uid="{00000000-0005-0000-0000-000016C50000}"/>
    <cellStyle name="Normal 5 2 3 3 4 2 2 2" xfId="52356" xr:uid="{00000000-0005-0000-0000-000017C50000}"/>
    <cellStyle name="Normal 5 2 3 3 4 2 3" xfId="39759" xr:uid="{00000000-0005-0000-0000-000018C50000}"/>
    <cellStyle name="Normal 5 2 3 3 4 2 4" xfId="29745" xr:uid="{00000000-0005-0000-0000-000019C50000}"/>
    <cellStyle name="Normal 5 2 3 3 4 3" xfId="5964" xr:uid="{00000000-0005-0000-0000-00001AC50000}"/>
    <cellStyle name="Normal 5 2 3 3 4 3 2" xfId="18594" xr:uid="{00000000-0005-0000-0000-00001BC50000}"/>
    <cellStyle name="Normal 5 2 3 3 4 3 2 2" xfId="53810" xr:uid="{00000000-0005-0000-0000-00001CC50000}"/>
    <cellStyle name="Normal 5 2 3 3 4 3 3" xfId="41213" xr:uid="{00000000-0005-0000-0000-00001DC50000}"/>
    <cellStyle name="Normal 5 2 3 3 4 3 4" xfId="31199" xr:uid="{00000000-0005-0000-0000-00001EC50000}"/>
    <cellStyle name="Normal 5 2 3 3 4 4" xfId="7423" xr:uid="{00000000-0005-0000-0000-00001FC50000}"/>
    <cellStyle name="Normal 5 2 3 3 4 4 2" xfId="20048" xr:uid="{00000000-0005-0000-0000-000020C50000}"/>
    <cellStyle name="Normal 5 2 3 3 4 4 2 2" xfId="55264" xr:uid="{00000000-0005-0000-0000-000021C50000}"/>
    <cellStyle name="Normal 5 2 3 3 4 4 3" xfId="42667" xr:uid="{00000000-0005-0000-0000-000022C50000}"/>
    <cellStyle name="Normal 5 2 3 3 4 4 4" xfId="32653" xr:uid="{00000000-0005-0000-0000-000023C50000}"/>
    <cellStyle name="Normal 5 2 3 3 4 5" xfId="9204" xr:uid="{00000000-0005-0000-0000-000024C50000}"/>
    <cellStyle name="Normal 5 2 3 3 4 5 2" xfId="21824" xr:uid="{00000000-0005-0000-0000-000025C50000}"/>
    <cellStyle name="Normal 5 2 3 3 4 5 2 2" xfId="57040" xr:uid="{00000000-0005-0000-0000-000026C50000}"/>
    <cellStyle name="Normal 5 2 3 3 4 5 3" xfId="44443" xr:uid="{00000000-0005-0000-0000-000027C50000}"/>
    <cellStyle name="Normal 5 2 3 3 4 5 4" xfId="34429" xr:uid="{00000000-0005-0000-0000-000028C50000}"/>
    <cellStyle name="Normal 5 2 3 3 4 6" xfId="10997" xr:uid="{00000000-0005-0000-0000-000029C50000}"/>
    <cellStyle name="Normal 5 2 3 3 4 6 2" xfId="23600" xr:uid="{00000000-0005-0000-0000-00002AC50000}"/>
    <cellStyle name="Normal 5 2 3 3 4 6 2 2" xfId="58816" xr:uid="{00000000-0005-0000-0000-00002BC50000}"/>
    <cellStyle name="Normal 5 2 3 3 4 6 3" xfId="46219" xr:uid="{00000000-0005-0000-0000-00002CC50000}"/>
    <cellStyle name="Normal 5 2 3 3 4 6 4" xfId="36205" xr:uid="{00000000-0005-0000-0000-00002DC50000}"/>
    <cellStyle name="Normal 5 2 3 3 4 7" xfId="15364" xr:uid="{00000000-0005-0000-0000-00002EC50000}"/>
    <cellStyle name="Normal 5 2 3 3 4 7 2" xfId="50580" xr:uid="{00000000-0005-0000-0000-00002FC50000}"/>
    <cellStyle name="Normal 5 2 3 3 4 7 3" xfId="27969" xr:uid="{00000000-0005-0000-0000-000030C50000}"/>
    <cellStyle name="Normal 5 2 3 3 4 8" xfId="13586" xr:uid="{00000000-0005-0000-0000-000031C50000}"/>
    <cellStyle name="Normal 5 2 3 3 4 8 2" xfId="48804" xr:uid="{00000000-0005-0000-0000-000032C50000}"/>
    <cellStyle name="Normal 5 2 3 3 4 9" xfId="37983" xr:uid="{00000000-0005-0000-0000-000033C50000}"/>
    <cellStyle name="Normal 5 2 3 3 5" xfId="3832" xr:uid="{00000000-0005-0000-0000-000034C50000}"/>
    <cellStyle name="Normal 5 2 3 3 5 2" xfId="8555" xr:uid="{00000000-0005-0000-0000-000035C50000}"/>
    <cellStyle name="Normal 5 2 3 3 5 2 2" xfId="21180" xr:uid="{00000000-0005-0000-0000-000036C50000}"/>
    <cellStyle name="Normal 5 2 3 3 5 2 2 2" xfId="56396" xr:uid="{00000000-0005-0000-0000-000037C50000}"/>
    <cellStyle name="Normal 5 2 3 3 5 2 3" xfId="43799" xr:uid="{00000000-0005-0000-0000-000038C50000}"/>
    <cellStyle name="Normal 5 2 3 3 5 2 4" xfId="33785" xr:uid="{00000000-0005-0000-0000-000039C50000}"/>
    <cellStyle name="Normal 5 2 3 3 5 3" xfId="10336" xr:uid="{00000000-0005-0000-0000-00003AC50000}"/>
    <cellStyle name="Normal 5 2 3 3 5 3 2" xfId="22956" xr:uid="{00000000-0005-0000-0000-00003BC50000}"/>
    <cellStyle name="Normal 5 2 3 3 5 3 2 2" xfId="58172" xr:uid="{00000000-0005-0000-0000-00003CC50000}"/>
    <cellStyle name="Normal 5 2 3 3 5 3 3" xfId="45575" xr:uid="{00000000-0005-0000-0000-00003DC50000}"/>
    <cellStyle name="Normal 5 2 3 3 5 3 4" xfId="35561" xr:uid="{00000000-0005-0000-0000-00003EC50000}"/>
    <cellStyle name="Normal 5 2 3 3 5 4" xfId="12131" xr:uid="{00000000-0005-0000-0000-00003FC50000}"/>
    <cellStyle name="Normal 5 2 3 3 5 4 2" xfId="24732" xr:uid="{00000000-0005-0000-0000-000040C50000}"/>
    <cellStyle name="Normal 5 2 3 3 5 4 2 2" xfId="59948" xr:uid="{00000000-0005-0000-0000-000041C50000}"/>
    <cellStyle name="Normal 5 2 3 3 5 4 3" xfId="47351" xr:uid="{00000000-0005-0000-0000-000042C50000}"/>
    <cellStyle name="Normal 5 2 3 3 5 4 4" xfId="37337" xr:uid="{00000000-0005-0000-0000-000043C50000}"/>
    <cellStyle name="Normal 5 2 3 3 5 5" xfId="16496" xr:uid="{00000000-0005-0000-0000-000044C50000}"/>
    <cellStyle name="Normal 5 2 3 3 5 5 2" xfId="51712" xr:uid="{00000000-0005-0000-0000-000045C50000}"/>
    <cellStyle name="Normal 5 2 3 3 5 5 3" xfId="29101" xr:uid="{00000000-0005-0000-0000-000046C50000}"/>
    <cellStyle name="Normal 5 2 3 3 5 6" xfId="14718" xr:uid="{00000000-0005-0000-0000-000047C50000}"/>
    <cellStyle name="Normal 5 2 3 3 5 6 2" xfId="49936" xr:uid="{00000000-0005-0000-0000-000048C50000}"/>
    <cellStyle name="Normal 5 2 3 3 5 7" xfId="39115" xr:uid="{00000000-0005-0000-0000-000049C50000}"/>
    <cellStyle name="Normal 5 2 3 3 5 8" xfId="27325" xr:uid="{00000000-0005-0000-0000-00004AC50000}"/>
    <cellStyle name="Normal 5 2 3 3 6" xfId="4172" xr:uid="{00000000-0005-0000-0000-00004BC50000}"/>
    <cellStyle name="Normal 5 2 3 3 6 2" xfId="16818" xr:uid="{00000000-0005-0000-0000-00004CC50000}"/>
    <cellStyle name="Normal 5 2 3 3 6 2 2" xfId="52034" xr:uid="{00000000-0005-0000-0000-00004DC50000}"/>
    <cellStyle name="Normal 5 2 3 3 6 2 3" xfId="29423" xr:uid="{00000000-0005-0000-0000-00004EC50000}"/>
    <cellStyle name="Normal 5 2 3 3 6 3" xfId="13264" xr:uid="{00000000-0005-0000-0000-00004FC50000}"/>
    <cellStyle name="Normal 5 2 3 3 6 3 2" xfId="48482" xr:uid="{00000000-0005-0000-0000-000050C50000}"/>
    <cellStyle name="Normal 5 2 3 3 6 4" xfId="39437" xr:uid="{00000000-0005-0000-0000-000051C50000}"/>
    <cellStyle name="Normal 5 2 3 3 6 5" xfId="25871" xr:uid="{00000000-0005-0000-0000-000052C50000}"/>
    <cellStyle name="Normal 5 2 3 3 7" xfId="5642" xr:uid="{00000000-0005-0000-0000-000053C50000}"/>
    <cellStyle name="Normal 5 2 3 3 7 2" xfId="18272" xr:uid="{00000000-0005-0000-0000-000054C50000}"/>
    <cellStyle name="Normal 5 2 3 3 7 2 2" xfId="53488" xr:uid="{00000000-0005-0000-0000-000055C50000}"/>
    <cellStyle name="Normal 5 2 3 3 7 3" xfId="40891" xr:uid="{00000000-0005-0000-0000-000056C50000}"/>
    <cellStyle name="Normal 5 2 3 3 7 4" xfId="30877" xr:uid="{00000000-0005-0000-0000-000057C50000}"/>
    <cellStyle name="Normal 5 2 3 3 8" xfId="7101" xr:uid="{00000000-0005-0000-0000-000058C50000}"/>
    <cellStyle name="Normal 5 2 3 3 8 2" xfId="19726" xr:uid="{00000000-0005-0000-0000-000059C50000}"/>
    <cellStyle name="Normal 5 2 3 3 8 2 2" xfId="54942" xr:uid="{00000000-0005-0000-0000-00005AC50000}"/>
    <cellStyle name="Normal 5 2 3 3 8 3" xfId="42345" xr:uid="{00000000-0005-0000-0000-00005BC50000}"/>
    <cellStyle name="Normal 5 2 3 3 8 4" xfId="32331" xr:uid="{00000000-0005-0000-0000-00005CC50000}"/>
    <cellStyle name="Normal 5 2 3 3 9" xfId="8882" xr:uid="{00000000-0005-0000-0000-00005DC50000}"/>
    <cellStyle name="Normal 5 2 3 3 9 2" xfId="21502" xr:uid="{00000000-0005-0000-0000-00005EC50000}"/>
    <cellStyle name="Normal 5 2 3 3 9 2 2" xfId="56718" xr:uid="{00000000-0005-0000-0000-00005FC50000}"/>
    <cellStyle name="Normal 5 2 3 3 9 3" xfId="44121" xr:uid="{00000000-0005-0000-0000-000060C50000}"/>
    <cellStyle name="Normal 5 2 3 3 9 4" xfId="34107" xr:uid="{00000000-0005-0000-0000-000061C50000}"/>
    <cellStyle name="Normal 5 2 3 4" xfId="3013" xr:uid="{00000000-0005-0000-0000-000062C50000}"/>
    <cellStyle name="Normal 5 2 3 4 10" xfId="25387" xr:uid="{00000000-0005-0000-0000-000063C50000}"/>
    <cellStyle name="Normal 5 2 3 4 11" xfId="60922" xr:uid="{00000000-0005-0000-0000-000064C50000}"/>
    <cellStyle name="Normal 5 2 3 4 2" xfId="4819" xr:uid="{00000000-0005-0000-0000-000065C50000}"/>
    <cellStyle name="Normal 5 2 3 4 2 2" xfId="17465" xr:uid="{00000000-0005-0000-0000-000066C50000}"/>
    <cellStyle name="Normal 5 2 3 4 2 2 2" xfId="52681" xr:uid="{00000000-0005-0000-0000-000067C50000}"/>
    <cellStyle name="Normal 5 2 3 4 2 2 3" xfId="30070" xr:uid="{00000000-0005-0000-0000-000068C50000}"/>
    <cellStyle name="Normal 5 2 3 4 2 3" xfId="13911" xr:uid="{00000000-0005-0000-0000-000069C50000}"/>
    <cellStyle name="Normal 5 2 3 4 2 3 2" xfId="49129" xr:uid="{00000000-0005-0000-0000-00006AC50000}"/>
    <cellStyle name="Normal 5 2 3 4 2 4" xfId="40084" xr:uid="{00000000-0005-0000-0000-00006BC50000}"/>
    <cellStyle name="Normal 5 2 3 4 2 5" xfId="26518" xr:uid="{00000000-0005-0000-0000-00006CC50000}"/>
    <cellStyle name="Normal 5 2 3 4 3" xfId="6289" xr:uid="{00000000-0005-0000-0000-00006DC50000}"/>
    <cellStyle name="Normal 5 2 3 4 3 2" xfId="18919" xr:uid="{00000000-0005-0000-0000-00006EC50000}"/>
    <cellStyle name="Normal 5 2 3 4 3 2 2" xfId="54135" xr:uid="{00000000-0005-0000-0000-00006FC50000}"/>
    <cellStyle name="Normal 5 2 3 4 3 3" xfId="41538" xr:uid="{00000000-0005-0000-0000-000070C50000}"/>
    <cellStyle name="Normal 5 2 3 4 3 4" xfId="31524" xr:uid="{00000000-0005-0000-0000-000071C50000}"/>
    <cellStyle name="Normal 5 2 3 4 4" xfId="7748" xr:uid="{00000000-0005-0000-0000-000072C50000}"/>
    <cellStyle name="Normal 5 2 3 4 4 2" xfId="20373" xr:uid="{00000000-0005-0000-0000-000073C50000}"/>
    <cellStyle name="Normal 5 2 3 4 4 2 2" xfId="55589" xr:uid="{00000000-0005-0000-0000-000074C50000}"/>
    <cellStyle name="Normal 5 2 3 4 4 3" xfId="42992" xr:uid="{00000000-0005-0000-0000-000075C50000}"/>
    <cellStyle name="Normal 5 2 3 4 4 4" xfId="32978" xr:uid="{00000000-0005-0000-0000-000076C50000}"/>
    <cellStyle name="Normal 5 2 3 4 5" xfId="9529" xr:uid="{00000000-0005-0000-0000-000077C50000}"/>
    <cellStyle name="Normal 5 2 3 4 5 2" xfId="22149" xr:uid="{00000000-0005-0000-0000-000078C50000}"/>
    <cellStyle name="Normal 5 2 3 4 5 2 2" xfId="57365" xr:uid="{00000000-0005-0000-0000-000079C50000}"/>
    <cellStyle name="Normal 5 2 3 4 5 3" xfId="44768" xr:uid="{00000000-0005-0000-0000-00007AC50000}"/>
    <cellStyle name="Normal 5 2 3 4 5 4" xfId="34754" xr:uid="{00000000-0005-0000-0000-00007BC50000}"/>
    <cellStyle name="Normal 5 2 3 4 6" xfId="11322" xr:uid="{00000000-0005-0000-0000-00007CC50000}"/>
    <cellStyle name="Normal 5 2 3 4 6 2" xfId="23925" xr:uid="{00000000-0005-0000-0000-00007DC50000}"/>
    <cellStyle name="Normal 5 2 3 4 6 2 2" xfId="59141" xr:uid="{00000000-0005-0000-0000-00007EC50000}"/>
    <cellStyle name="Normal 5 2 3 4 6 3" xfId="46544" xr:uid="{00000000-0005-0000-0000-00007FC50000}"/>
    <cellStyle name="Normal 5 2 3 4 6 4" xfId="36530" xr:uid="{00000000-0005-0000-0000-000080C50000}"/>
    <cellStyle name="Normal 5 2 3 4 7" xfId="15689" xr:uid="{00000000-0005-0000-0000-000081C50000}"/>
    <cellStyle name="Normal 5 2 3 4 7 2" xfId="50905" xr:uid="{00000000-0005-0000-0000-000082C50000}"/>
    <cellStyle name="Normal 5 2 3 4 7 3" xfId="28294" xr:uid="{00000000-0005-0000-0000-000083C50000}"/>
    <cellStyle name="Normal 5 2 3 4 8" xfId="12780" xr:uid="{00000000-0005-0000-0000-000084C50000}"/>
    <cellStyle name="Normal 5 2 3 4 8 2" xfId="47998" xr:uid="{00000000-0005-0000-0000-000085C50000}"/>
    <cellStyle name="Normal 5 2 3 4 9" xfId="38308" xr:uid="{00000000-0005-0000-0000-000086C50000}"/>
    <cellStyle name="Normal 5 2 3 5" xfId="2846" xr:uid="{00000000-0005-0000-0000-000087C50000}"/>
    <cellStyle name="Normal 5 2 3 5 10" xfId="25232" xr:uid="{00000000-0005-0000-0000-000088C50000}"/>
    <cellStyle name="Normal 5 2 3 5 11" xfId="60767" xr:uid="{00000000-0005-0000-0000-000089C50000}"/>
    <cellStyle name="Normal 5 2 3 5 2" xfId="4664" xr:uid="{00000000-0005-0000-0000-00008AC50000}"/>
    <cellStyle name="Normal 5 2 3 5 2 2" xfId="17310" xr:uid="{00000000-0005-0000-0000-00008BC50000}"/>
    <cellStyle name="Normal 5 2 3 5 2 2 2" xfId="52526" xr:uid="{00000000-0005-0000-0000-00008CC50000}"/>
    <cellStyle name="Normal 5 2 3 5 2 2 3" xfId="29915" xr:uid="{00000000-0005-0000-0000-00008DC50000}"/>
    <cellStyle name="Normal 5 2 3 5 2 3" xfId="13756" xr:uid="{00000000-0005-0000-0000-00008EC50000}"/>
    <cellStyle name="Normal 5 2 3 5 2 3 2" xfId="48974" xr:uid="{00000000-0005-0000-0000-00008FC50000}"/>
    <cellStyle name="Normal 5 2 3 5 2 4" xfId="39929" xr:uid="{00000000-0005-0000-0000-000090C50000}"/>
    <cellStyle name="Normal 5 2 3 5 2 5" xfId="26363" xr:uid="{00000000-0005-0000-0000-000091C50000}"/>
    <cellStyle name="Normal 5 2 3 5 3" xfId="6134" xr:uid="{00000000-0005-0000-0000-000092C50000}"/>
    <cellStyle name="Normal 5 2 3 5 3 2" xfId="18764" xr:uid="{00000000-0005-0000-0000-000093C50000}"/>
    <cellStyle name="Normal 5 2 3 5 3 2 2" xfId="53980" xr:uid="{00000000-0005-0000-0000-000094C50000}"/>
    <cellStyle name="Normal 5 2 3 5 3 3" xfId="41383" xr:uid="{00000000-0005-0000-0000-000095C50000}"/>
    <cellStyle name="Normal 5 2 3 5 3 4" xfId="31369" xr:uid="{00000000-0005-0000-0000-000096C50000}"/>
    <cellStyle name="Normal 5 2 3 5 4" xfId="7593" xr:uid="{00000000-0005-0000-0000-000097C50000}"/>
    <cellStyle name="Normal 5 2 3 5 4 2" xfId="20218" xr:uid="{00000000-0005-0000-0000-000098C50000}"/>
    <cellStyle name="Normal 5 2 3 5 4 2 2" xfId="55434" xr:uid="{00000000-0005-0000-0000-000099C50000}"/>
    <cellStyle name="Normal 5 2 3 5 4 3" xfId="42837" xr:uid="{00000000-0005-0000-0000-00009AC50000}"/>
    <cellStyle name="Normal 5 2 3 5 4 4" xfId="32823" xr:uid="{00000000-0005-0000-0000-00009BC50000}"/>
    <cellStyle name="Normal 5 2 3 5 5" xfId="9374" xr:uid="{00000000-0005-0000-0000-00009CC50000}"/>
    <cellStyle name="Normal 5 2 3 5 5 2" xfId="21994" xr:uid="{00000000-0005-0000-0000-00009DC50000}"/>
    <cellStyle name="Normal 5 2 3 5 5 2 2" xfId="57210" xr:uid="{00000000-0005-0000-0000-00009EC50000}"/>
    <cellStyle name="Normal 5 2 3 5 5 3" xfId="44613" xr:uid="{00000000-0005-0000-0000-00009FC50000}"/>
    <cellStyle name="Normal 5 2 3 5 5 4" xfId="34599" xr:uid="{00000000-0005-0000-0000-0000A0C50000}"/>
    <cellStyle name="Normal 5 2 3 5 6" xfId="11167" xr:uid="{00000000-0005-0000-0000-0000A1C50000}"/>
    <cellStyle name="Normal 5 2 3 5 6 2" xfId="23770" xr:uid="{00000000-0005-0000-0000-0000A2C50000}"/>
    <cellStyle name="Normal 5 2 3 5 6 2 2" xfId="58986" xr:uid="{00000000-0005-0000-0000-0000A3C50000}"/>
    <cellStyle name="Normal 5 2 3 5 6 3" xfId="46389" xr:uid="{00000000-0005-0000-0000-0000A4C50000}"/>
    <cellStyle name="Normal 5 2 3 5 6 4" xfId="36375" xr:uid="{00000000-0005-0000-0000-0000A5C50000}"/>
    <cellStyle name="Normal 5 2 3 5 7" xfId="15534" xr:uid="{00000000-0005-0000-0000-0000A6C50000}"/>
    <cellStyle name="Normal 5 2 3 5 7 2" xfId="50750" xr:uid="{00000000-0005-0000-0000-0000A7C50000}"/>
    <cellStyle name="Normal 5 2 3 5 7 3" xfId="28139" xr:uid="{00000000-0005-0000-0000-0000A8C50000}"/>
    <cellStyle name="Normal 5 2 3 5 8" xfId="12625" xr:uid="{00000000-0005-0000-0000-0000A9C50000}"/>
    <cellStyle name="Normal 5 2 3 5 8 2" xfId="47843" xr:uid="{00000000-0005-0000-0000-0000AAC50000}"/>
    <cellStyle name="Normal 5 2 3 5 9" xfId="38153" xr:uid="{00000000-0005-0000-0000-0000ABC50000}"/>
    <cellStyle name="Normal 5 2 3 6" xfId="3355" xr:uid="{00000000-0005-0000-0000-0000ACC50000}"/>
    <cellStyle name="Normal 5 2 3 6 10" xfId="26850" xr:uid="{00000000-0005-0000-0000-0000ADC50000}"/>
    <cellStyle name="Normal 5 2 3 6 11" xfId="61254" xr:uid="{00000000-0005-0000-0000-0000AEC50000}"/>
    <cellStyle name="Normal 5 2 3 6 2" xfId="5151" xr:uid="{00000000-0005-0000-0000-0000AFC50000}"/>
    <cellStyle name="Normal 5 2 3 6 2 2" xfId="17797" xr:uid="{00000000-0005-0000-0000-0000B0C50000}"/>
    <cellStyle name="Normal 5 2 3 6 2 2 2" xfId="53013" xr:uid="{00000000-0005-0000-0000-0000B1C50000}"/>
    <cellStyle name="Normal 5 2 3 6 2 3" xfId="40416" xr:uid="{00000000-0005-0000-0000-0000B2C50000}"/>
    <cellStyle name="Normal 5 2 3 6 2 4" xfId="30402" xr:uid="{00000000-0005-0000-0000-0000B3C50000}"/>
    <cellStyle name="Normal 5 2 3 6 3" xfId="6621" xr:uid="{00000000-0005-0000-0000-0000B4C50000}"/>
    <cellStyle name="Normal 5 2 3 6 3 2" xfId="19251" xr:uid="{00000000-0005-0000-0000-0000B5C50000}"/>
    <cellStyle name="Normal 5 2 3 6 3 2 2" xfId="54467" xr:uid="{00000000-0005-0000-0000-0000B6C50000}"/>
    <cellStyle name="Normal 5 2 3 6 3 3" xfId="41870" xr:uid="{00000000-0005-0000-0000-0000B7C50000}"/>
    <cellStyle name="Normal 5 2 3 6 3 4" xfId="31856" xr:uid="{00000000-0005-0000-0000-0000B8C50000}"/>
    <cellStyle name="Normal 5 2 3 6 4" xfId="8080" xr:uid="{00000000-0005-0000-0000-0000B9C50000}"/>
    <cellStyle name="Normal 5 2 3 6 4 2" xfId="20705" xr:uid="{00000000-0005-0000-0000-0000BAC50000}"/>
    <cellStyle name="Normal 5 2 3 6 4 2 2" xfId="55921" xr:uid="{00000000-0005-0000-0000-0000BBC50000}"/>
    <cellStyle name="Normal 5 2 3 6 4 3" xfId="43324" xr:uid="{00000000-0005-0000-0000-0000BCC50000}"/>
    <cellStyle name="Normal 5 2 3 6 4 4" xfId="33310" xr:uid="{00000000-0005-0000-0000-0000BDC50000}"/>
    <cellStyle name="Normal 5 2 3 6 5" xfId="9861" xr:uid="{00000000-0005-0000-0000-0000BEC50000}"/>
    <cellStyle name="Normal 5 2 3 6 5 2" xfId="22481" xr:uid="{00000000-0005-0000-0000-0000BFC50000}"/>
    <cellStyle name="Normal 5 2 3 6 5 2 2" xfId="57697" xr:uid="{00000000-0005-0000-0000-0000C0C50000}"/>
    <cellStyle name="Normal 5 2 3 6 5 3" xfId="45100" xr:uid="{00000000-0005-0000-0000-0000C1C50000}"/>
    <cellStyle name="Normal 5 2 3 6 5 4" xfId="35086" xr:uid="{00000000-0005-0000-0000-0000C2C50000}"/>
    <cellStyle name="Normal 5 2 3 6 6" xfId="11654" xr:uid="{00000000-0005-0000-0000-0000C3C50000}"/>
    <cellStyle name="Normal 5 2 3 6 6 2" xfId="24257" xr:uid="{00000000-0005-0000-0000-0000C4C50000}"/>
    <cellStyle name="Normal 5 2 3 6 6 2 2" xfId="59473" xr:uid="{00000000-0005-0000-0000-0000C5C50000}"/>
    <cellStyle name="Normal 5 2 3 6 6 3" xfId="46876" xr:uid="{00000000-0005-0000-0000-0000C6C50000}"/>
    <cellStyle name="Normal 5 2 3 6 6 4" xfId="36862" xr:uid="{00000000-0005-0000-0000-0000C7C50000}"/>
    <cellStyle name="Normal 5 2 3 6 7" xfId="16021" xr:uid="{00000000-0005-0000-0000-0000C8C50000}"/>
    <cellStyle name="Normal 5 2 3 6 7 2" xfId="51237" xr:uid="{00000000-0005-0000-0000-0000C9C50000}"/>
    <cellStyle name="Normal 5 2 3 6 7 3" xfId="28626" xr:uid="{00000000-0005-0000-0000-0000CAC50000}"/>
    <cellStyle name="Normal 5 2 3 6 8" xfId="14243" xr:uid="{00000000-0005-0000-0000-0000CBC50000}"/>
    <cellStyle name="Normal 5 2 3 6 8 2" xfId="49461" xr:uid="{00000000-0005-0000-0000-0000CCC50000}"/>
    <cellStyle name="Normal 5 2 3 6 9" xfId="38640" xr:uid="{00000000-0005-0000-0000-0000CDC50000}"/>
    <cellStyle name="Normal 5 2 3 7" xfId="2516" xr:uid="{00000000-0005-0000-0000-0000CEC50000}"/>
    <cellStyle name="Normal 5 2 3 7 10" xfId="26041" xr:uid="{00000000-0005-0000-0000-0000CFC50000}"/>
    <cellStyle name="Normal 5 2 3 7 11" xfId="60445" xr:uid="{00000000-0005-0000-0000-0000D0C50000}"/>
    <cellStyle name="Normal 5 2 3 7 2" xfId="4342" xr:uid="{00000000-0005-0000-0000-0000D1C50000}"/>
    <cellStyle name="Normal 5 2 3 7 2 2" xfId="16988" xr:uid="{00000000-0005-0000-0000-0000D2C50000}"/>
    <cellStyle name="Normal 5 2 3 7 2 2 2" xfId="52204" xr:uid="{00000000-0005-0000-0000-0000D3C50000}"/>
    <cellStyle name="Normal 5 2 3 7 2 3" xfId="39607" xr:uid="{00000000-0005-0000-0000-0000D4C50000}"/>
    <cellStyle name="Normal 5 2 3 7 2 4" xfId="29593" xr:uid="{00000000-0005-0000-0000-0000D5C50000}"/>
    <cellStyle name="Normal 5 2 3 7 3" xfId="5812" xr:uid="{00000000-0005-0000-0000-0000D6C50000}"/>
    <cellStyle name="Normal 5 2 3 7 3 2" xfId="18442" xr:uid="{00000000-0005-0000-0000-0000D7C50000}"/>
    <cellStyle name="Normal 5 2 3 7 3 2 2" xfId="53658" xr:uid="{00000000-0005-0000-0000-0000D8C50000}"/>
    <cellStyle name="Normal 5 2 3 7 3 3" xfId="41061" xr:uid="{00000000-0005-0000-0000-0000D9C50000}"/>
    <cellStyle name="Normal 5 2 3 7 3 4" xfId="31047" xr:uid="{00000000-0005-0000-0000-0000DAC50000}"/>
    <cellStyle name="Normal 5 2 3 7 4" xfId="7271" xr:uid="{00000000-0005-0000-0000-0000DBC50000}"/>
    <cellStyle name="Normal 5 2 3 7 4 2" xfId="19896" xr:uid="{00000000-0005-0000-0000-0000DCC50000}"/>
    <cellStyle name="Normal 5 2 3 7 4 2 2" xfId="55112" xr:uid="{00000000-0005-0000-0000-0000DDC50000}"/>
    <cellStyle name="Normal 5 2 3 7 4 3" xfId="42515" xr:uid="{00000000-0005-0000-0000-0000DEC50000}"/>
    <cellStyle name="Normal 5 2 3 7 4 4" xfId="32501" xr:uid="{00000000-0005-0000-0000-0000DFC50000}"/>
    <cellStyle name="Normal 5 2 3 7 5" xfId="9052" xr:uid="{00000000-0005-0000-0000-0000E0C50000}"/>
    <cellStyle name="Normal 5 2 3 7 5 2" xfId="21672" xr:uid="{00000000-0005-0000-0000-0000E1C50000}"/>
    <cellStyle name="Normal 5 2 3 7 5 2 2" xfId="56888" xr:uid="{00000000-0005-0000-0000-0000E2C50000}"/>
    <cellStyle name="Normal 5 2 3 7 5 3" xfId="44291" xr:uid="{00000000-0005-0000-0000-0000E3C50000}"/>
    <cellStyle name="Normal 5 2 3 7 5 4" xfId="34277" xr:uid="{00000000-0005-0000-0000-0000E4C50000}"/>
    <cellStyle name="Normal 5 2 3 7 6" xfId="10845" xr:uid="{00000000-0005-0000-0000-0000E5C50000}"/>
    <cellStyle name="Normal 5 2 3 7 6 2" xfId="23448" xr:uid="{00000000-0005-0000-0000-0000E6C50000}"/>
    <cellStyle name="Normal 5 2 3 7 6 2 2" xfId="58664" xr:uid="{00000000-0005-0000-0000-0000E7C50000}"/>
    <cellStyle name="Normal 5 2 3 7 6 3" xfId="46067" xr:uid="{00000000-0005-0000-0000-0000E8C50000}"/>
    <cellStyle name="Normal 5 2 3 7 6 4" xfId="36053" xr:uid="{00000000-0005-0000-0000-0000E9C50000}"/>
    <cellStyle name="Normal 5 2 3 7 7" xfId="15212" xr:uid="{00000000-0005-0000-0000-0000EAC50000}"/>
    <cellStyle name="Normal 5 2 3 7 7 2" xfId="50428" xr:uid="{00000000-0005-0000-0000-0000EBC50000}"/>
    <cellStyle name="Normal 5 2 3 7 7 3" xfId="27817" xr:uid="{00000000-0005-0000-0000-0000ECC50000}"/>
    <cellStyle name="Normal 5 2 3 7 8" xfId="13434" xr:uid="{00000000-0005-0000-0000-0000EDC50000}"/>
    <cellStyle name="Normal 5 2 3 7 8 2" xfId="48652" xr:uid="{00000000-0005-0000-0000-0000EEC50000}"/>
    <cellStyle name="Normal 5 2 3 7 9" xfId="37831" xr:uid="{00000000-0005-0000-0000-0000EFC50000}"/>
    <cellStyle name="Normal 5 2 3 8" xfId="3679" xr:uid="{00000000-0005-0000-0000-0000F0C50000}"/>
    <cellStyle name="Normal 5 2 3 8 2" xfId="8403" xr:uid="{00000000-0005-0000-0000-0000F1C50000}"/>
    <cellStyle name="Normal 5 2 3 8 2 2" xfId="21028" xr:uid="{00000000-0005-0000-0000-0000F2C50000}"/>
    <cellStyle name="Normal 5 2 3 8 2 2 2" xfId="56244" xr:uid="{00000000-0005-0000-0000-0000F3C50000}"/>
    <cellStyle name="Normal 5 2 3 8 2 3" xfId="43647" xr:uid="{00000000-0005-0000-0000-0000F4C50000}"/>
    <cellStyle name="Normal 5 2 3 8 2 4" xfId="33633" xr:uid="{00000000-0005-0000-0000-0000F5C50000}"/>
    <cellStyle name="Normal 5 2 3 8 3" xfId="10184" xr:uid="{00000000-0005-0000-0000-0000F6C50000}"/>
    <cellStyle name="Normal 5 2 3 8 3 2" xfId="22804" xr:uid="{00000000-0005-0000-0000-0000F7C50000}"/>
    <cellStyle name="Normal 5 2 3 8 3 2 2" xfId="58020" xr:uid="{00000000-0005-0000-0000-0000F8C50000}"/>
    <cellStyle name="Normal 5 2 3 8 3 3" xfId="45423" xr:uid="{00000000-0005-0000-0000-0000F9C50000}"/>
    <cellStyle name="Normal 5 2 3 8 3 4" xfId="35409" xr:uid="{00000000-0005-0000-0000-0000FAC50000}"/>
    <cellStyle name="Normal 5 2 3 8 4" xfId="11979" xr:uid="{00000000-0005-0000-0000-0000FBC50000}"/>
    <cellStyle name="Normal 5 2 3 8 4 2" xfId="24580" xr:uid="{00000000-0005-0000-0000-0000FCC50000}"/>
    <cellStyle name="Normal 5 2 3 8 4 2 2" xfId="59796" xr:uid="{00000000-0005-0000-0000-0000FDC50000}"/>
    <cellStyle name="Normal 5 2 3 8 4 3" xfId="47199" xr:uid="{00000000-0005-0000-0000-0000FEC50000}"/>
    <cellStyle name="Normal 5 2 3 8 4 4" xfId="37185" xr:uid="{00000000-0005-0000-0000-0000FFC50000}"/>
    <cellStyle name="Normal 5 2 3 8 5" xfId="16344" xr:uid="{00000000-0005-0000-0000-000000C60000}"/>
    <cellStyle name="Normal 5 2 3 8 5 2" xfId="51560" xr:uid="{00000000-0005-0000-0000-000001C60000}"/>
    <cellStyle name="Normal 5 2 3 8 5 3" xfId="28949" xr:uid="{00000000-0005-0000-0000-000002C60000}"/>
    <cellStyle name="Normal 5 2 3 8 6" xfId="14566" xr:uid="{00000000-0005-0000-0000-000003C60000}"/>
    <cellStyle name="Normal 5 2 3 8 6 2" xfId="49784" xr:uid="{00000000-0005-0000-0000-000004C60000}"/>
    <cellStyle name="Normal 5 2 3 8 7" xfId="38963" xr:uid="{00000000-0005-0000-0000-000005C60000}"/>
    <cellStyle name="Normal 5 2 3 8 8" xfId="27173" xr:uid="{00000000-0005-0000-0000-000006C60000}"/>
    <cellStyle name="Normal 5 2 3 9" xfId="4011" xr:uid="{00000000-0005-0000-0000-000007C60000}"/>
    <cellStyle name="Normal 5 2 3 9 2" xfId="16666" xr:uid="{00000000-0005-0000-0000-000008C60000}"/>
    <cellStyle name="Normal 5 2 3 9 2 2" xfId="51882" xr:uid="{00000000-0005-0000-0000-000009C60000}"/>
    <cellStyle name="Normal 5 2 3 9 2 3" xfId="29271" xr:uid="{00000000-0005-0000-0000-00000AC60000}"/>
    <cellStyle name="Normal 5 2 3 9 3" xfId="13112" xr:uid="{00000000-0005-0000-0000-00000BC60000}"/>
    <cellStyle name="Normal 5 2 3 9 3 2" xfId="48330" xr:uid="{00000000-0005-0000-0000-00000CC60000}"/>
    <cellStyle name="Normal 5 2 3 9 4" xfId="39285" xr:uid="{00000000-0005-0000-0000-00000DC60000}"/>
    <cellStyle name="Normal 5 2 3 9 5" xfId="25719" xr:uid="{00000000-0005-0000-0000-00000EC60000}"/>
    <cellStyle name="Normal 5 2 3_District Target Attainment" xfId="1396" xr:uid="{00000000-0005-0000-0000-00000FC60000}"/>
    <cellStyle name="Normal 5 2 4" xfId="1397" xr:uid="{00000000-0005-0000-0000-000010C60000}"/>
    <cellStyle name="Normal 5 2 4 10" xfId="7019" xr:uid="{00000000-0005-0000-0000-000011C60000}"/>
    <cellStyle name="Normal 5 2 4 10 2" xfId="19645" xr:uid="{00000000-0005-0000-0000-000012C60000}"/>
    <cellStyle name="Normal 5 2 4 10 2 2" xfId="54861" xr:uid="{00000000-0005-0000-0000-000013C60000}"/>
    <cellStyle name="Normal 5 2 4 10 3" xfId="42264" xr:uid="{00000000-0005-0000-0000-000014C60000}"/>
    <cellStyle name="Normal 5 2 4 10 4" xfId="32250" xr:uid="{00000000-0005-0000-0000-000015C60000}"/>
    <cellStyle name="Normal 5 2 4 11" xfId="8800" xr:uid="{00000000-0005-0000-0000-000016C60000}"/>
    <cellStyle name="Normal 5 2 4 11 2" xfId="21421" xr:uid="{00000000-0005-0000-0000-000017C60000}"/>
    <cellStyle name="Normal 5 2 4 11 2 2" xfId="56637" xr:uid="{00000000-0005-0000-0000-000018C60000}"/>
    <cellStyle name="Normal 5 2 4 11 3" xfId="44040" xr:uid="{00000000-0005-0000-0000-000019C60000}"/>
    <cellStyle name="Normal 5 2 4 11 4" xfId="34026" xr:uid="{00000000-0005-0000-0000-00001AC60000}"/>
    <cellStyle name="Normal 5 2 4 12" xfId="10722" xr:uid="{00000000-0005-0000-0000-00001BC60000}"/>
    <cellStyle name="Normal 5 2 4 12 2" xfId="23333" xr:uid="{00000000-0005-0000-0000-00001CC60000}"/>
    <cellStyle name="Normal 5 2 4 12 2 2" xfId="58549" xr:uid="{00000000-0005-0000-0000-00001DC60000}"/>
    <cellStyle name="Normal 5 2 4 12 3" xfId="45952" xr:uid="{00000000-0005-0000-0000-00001EC60000}"/>
    <cellStyle name="Normal 5 2 4 12 4" xfId="35938" xr:uid="{00000000-0005-0000-0000-00001FC60000}"/>
    <cellStyle name="Normal 5 2 4 13" xfId="14960" xr:uid="{00000000-0005-0000-0000-000020C60000}"/>
    <cellStyle name="Normal 5 2 4 13 2" xfId="50177" xr:uid="{00000000-0005-0000-0000-000021C60000}"/>
    <cellStyle name="Normal 5 2 4 13 3" xfId="27566" xr:uid="{00000000-0005-0000-0000-000022C60000}"/>
    <cellStyle name="Normal 5 2 4 14" xfId="12374" xr:uid="{00000000-0005-0000-0000-000023C60000}"/>
    <cellStyle name="Normal 5 2 4 14 2" xfId="47592" xr:uid="{00000000-0005-0000-0000-000024C60000}"/>
    <cellStyle name="Normal 5 2 4 15" xfId="37579" xr:uid="{00000000-0005-0000-0000-000025C60000}"/>
    <cellStyle name="Normal 5 2 4 16" xfId="24981" xr:uid="{00000000-0005-0000-0000-000026C60000}"/>
    <cellStyle name="Normal 5 2 4 17" xfId="60194" xr:uid="{00000000-0005-0000-0000-000027C60000}"/>
    <cellStyle name="Normal 5 2 4 2" xfId="1398" xr:uid="{00000000-0005-0000-0000-000028C60000}"/>
    <cellStyle name="Normal 5 2 4 2 10" xfId="10723" xr:uid="{00000000-0005-0000-0000-000029C60000}"/>
    <cellStyle name="Normal 5 2 4 2 10 2" xfId="23334" xr:uid="{00000000-0005-0000-0000-00002AC60000}"/>
    <cellStyle name="Normal 5 2 4 2 10 2 2" xfId="58550" xr:uid="{00000000-0005-0000-0000-00002BC60000}"/>
    <cellStyle name="Normal 5 2 4 2 10 3" xfId="45953" xr:uid="{00000000-0005-0000-0000-00002CC60000}"/>
    <cellStyle name="Normal 5 2 4 2 10 4" xfId="35939" xr:uid="{00000000-0005-0000-0000-00002DC60000}"/>
    <cellStyle name="Normal 5 2 4 2 11" xfId="15115" xr:uid="{00000000-0005-0000-0000-00002EC60000}"/>
    <cellStyle name="Normal 5 2 4 2 11 2" xfId="50331" xr:uid="{00000000-0005-0000-0000-00002FC60000}"/>
    <cellStyle name="Normal 5 2 4 2 11 3" xfId="27720" xr:uid="{00000000-0005-0000-0000-000030C60000}"/>
    <cellStyle name="Normal 5 2 4 2 12" xfId="12528" xr:uid="{00000000-0005-0000-0000-000031C60000}"/>
    <cellStyle name="Normal 5 2 4 2 12 2" xfId="47746" xr:uid="{00000000-0005-0000-0000-000032C60000}"/>
    <cellStyle name="Normal 5 2 4 2 13" xfId="37734" xr:uid="{00000000-0005-0000-0000-000033C60000}"/>
    <cellStyle name="Normal 5 2 4 2 14" xfId="25135" xr:uid="{00000000-0005-0000-0000-000034C60000}"/>
    <cellStyle name="Normal 5 2 4 2 15" xfId="60348" xr:uid="{00000000-0005-0000-0000-000035C60000}"/>
    <cellStyle name="Normal 5 2 4 2 2" xfId="3251" xr:uid="{00000000-0005-0000-0000-000036C60000}"/>
    <cellStyle name="Normal 5 2 4 2 2 10" xfId="25619" xr:uid="{00000000-0005-0000-0000-000037C60000}"/>
    <cellStyle name="Normal 5 2 4 2 2 11" xfId="61154" xr:uid="{00000000-0005-0000-0000-000038C60000}"/>
    <cellStyle name="Normal 5 2 4 2 2 2" xfId="5051" xr:uid="{00000000-0005-0000-0000-000039C60000}"/>
    <cellStyle name="Normal 5 2 4 2 2 2 2" xfId="17697" xr:uid="{00000000-0005-0000-0000-00003AC60000}"/>
    <cellStyle name="Normal 5 2 4 2 2 2 2 2" xfId="52913" xr:uid="{00000000-0005-0000-0000-00003BC60000}"/>
    <cellStyle name="Normal 5 2 4 2 2 2 2 3" xfId="30302" xr:uid="{00000000-0005-0000-0000-00003CC60000}"/>
    <cellStyle name="Normal 5 2 4 2 2 2 3" xfId="14143" xr:uid="{00000000-0005-0000-0000-00003DC60000}"/>
    <cellStyle name="Normal 5 2 4 2 2 2 3 2" xfId="49361" xr:uid="{00000000-0005-0000-0000-00003EC60000}"/>
    <cellStyle name="Normal 5 2 4 2 2 2 4" xfId="40316" xr:uid="{00000000-0005-0000-0000-00003FC60000}"/>
    <cellStyle name="Normal 5 2 4 2 2 2 5" xfId="26750" xr:uid="{00000000-0005-0000-0000-000040C60000}"/>
    <cellStyle name="Normal 5 2 4 2 2 3" xfId="6521" xr:uid="{00000000-0005-0000-0000-000041C60000}"/>
    <cellStyle name="Normal 5 2 4 2 2 3 2" xfId="19151" xr:uid="{00000000-0005-0000-0000-000042C60000}"/>
    <cellStyle name="Normal 5 2 4 2 2 3 2 2" xfId="54367" xr:uid="{00000000-0005-0000-0000-000043C60000}"/>
    <cellStyle name="Normal 5 2 4 2 2 3 3" xfId="41770" xr:uid="{00000000-0005-0000-0000-000044C60000}"/>
    <cellStyle name="Normal 5 2 4 2 2 3 4" xfId="31756" xr:uid="{00000000-0005-0000-0000-000045C60000}"/>
    <cellStyle name="Normal 5 2 4 2 2 4" xfId="7980" xr:uid="{00000000-0005-0000-0000-000046C60000}"/>
    <cellStyle name="Normal 5 2 4 2 2 4 2" xfId="20605" xr:uid="{00000000-0005-0000-0000-000047C60000}"/>
    <cellStyle name="Normal 5 2 4 2 2 4 2 2" xfId="55821" xr:uid="{00000000-0005-0000-0000-000048C60000}"/>
    <cellStyle name="Normal 5 2 4 2 2 4 3" xfId="43224" xr:uid="{00000000-0005-0000-0000-000049C60000}"/>
    <cellStyle name="Normal 5 2 4 2 2 4 4" xfId="33210" xr:uid="{00000000-0005-0000-0000-00004AC60000}"/>
    <cellStyle name="Normal 5 2 4 2 2 5" xfId="9761" xr:uid="{00000000-0005-0000-0000-00004BC60000}"/>
    <cellStyle name="Normal 5 2 4 2 2 5 2" xfId="22381" xr:uid="{00000000-0005-0000-0000-00004CC60000}"/>
    <cellStyle name="Normal 5 2 4 2 2 5 2 2" xfId="57597" xr:uid="{00000000-0005-0000-0000-00004DC60000}"/>
    <cellStyle name="Normal 5 2 4 2 2 5 3" xfId="45000" xr:uid="{00000000-0005-0000-0000-00004EC60000}"/>
    <cellStyle name="Normal 5 2 4 2 2 5 4" xfId="34986" xr:uid="{00000000-0005-0000-0000-00004FC60000}"/>
    <cellStyle name="Normal 5 2 4 2 2 6" xfId="11554" xr:uid="{00000000-0005-0000-0000-000050C60000}"/>
    <cellStyle name="Normal 5 2 4 2 2 6 2" xfId="24157" xr:uid="{00000000-0005-0000-0000-000051C60000}"/>
    <cellStyle name="Normal 5 2 4 2 2 6 2 2" xfId="59373" xr:uid="{00000000-0005-0000-0000-000052C60000}"/>
    <cellStyle name="Normal 5 2 4 2 2 6 3" xfId="46776" xr:uid="{00000000-0005-0000-0000-000053C60000}"/>
    <cellStyle name="Normal 5 2 4 2 2 6 4" xfId="36762" xr:uid="{00000000-0005-0000-0000-000054C60000}"/>
    <cellStyle name="Normal 5 2 4 2 2 7" xfId="15921" xr:uid="{00000000-0005-0000-0000-000055C60000}"/>
    <cellStyle name="Normal 5 2 4 2 2 7 2" xfId="51137" xr:uid="{00000000-0005-0000-0000-000056C60000}"/>
    <cellStyle name="Normal 5 2 4 2 2 7 3" xfId="28526" xr:uid="{00000000-0005-0000-0000-000057C60000}"/>
    <cellStyle name="Normal 5 2 4 2 2 8" xfId="13012" xr:uid="{00000000-0005-0000-0000-000058C60000}"/>
    <cellStyle name="Normal 5 2 4 2 2 8 2" xfId="48230" xr:uid="{00000000-0005-0000-0000-000059C60000}"/>
    <cellStyle name="Normal 5 2 4 2 2 9" xfId="38540" xr:uid="{00000000-0005-0000-0000-00005AC60000}"/>
    <cellStyle name="Normal 5 2 4 2 3" xfId="3580" xr:uid="{00000000-0005-0000-0000-00005BC60000}"/>
    <cellStyle name="Normal 5 2 4 2 3 10" xfId="27075" xr:uid="{00000000-0005-0000-0000-00005CC60000}"/>
    <cellStyle name="Normal 5 2 4 2 3 11" xfId="61479" xr:uid="{00000000-0005-0000-0000-00005DC60000}"/>
    <cellStyle name="Normal 5 2 4 2 3 2" xfId="5376" xr:uid="{00000000-0005-0000-0000-00005EC60000}"/>
    <cellStyle name="Normal 5 2 4 2 3 2 2" xfId="18022" xr:uid="{00000000-0005-0000-0000-00005FC60000}"/>
    <cellStyle name="Normal 5 2 4 2 3 2 2 2" xfId="53238" xr:uid="{00000000-0005-0000-0000-000060C60000}"/>
    <cellStyle name="Normal 5 2 4 2 3 2 3" xfId="40641" xr:uid="{00000000-0005-0000-0000-000061C60000}"/>
    <cellStyle name="Normal 5 2 4 2 3 2 4" xfId="30627" xr:uid="{00000000-0005-0000-0000-000062C60000}"/>
    <cellStyle name="Normal 5 2 4 2 3 3" xfId="6846" xr:uid="{00000000-0005-0000-0000-000063C60000}"/>
    <cellStyle name="Normal 5 2 4 2 3 3 2" xfId="19476" xr:uid="{00000000-0005-0000-0000-000064C60000}"/>
    <cellStyle name="Normal 5 2 4 2 3 3 2 2" xfId="54692" xr:uid="{00000000-0005-0000-0000-000065C60000}"/>
    <cellStyle name="Normal 5 2 4 2 3 3 3" xfId="42095" xr:uid="{00000000-0005-0000-0000-000066C60000}"/>
    <cellStyle name="Normal 5 2 4 2 3 3 4" xfId="32081" xr:uid="{00000000-0005-0000-0000-000067C60000}"/>
    <cellStyle name="Normal 5 2 4 2 3 4" xfId="8305" xr:uid="{00000000-0005-0000-0000-000068C60000}"/>
    <cellStyle name="Normal 5 2 4 2 3 4 2" xfId="20930" xr:uid="{00000000-0005-0000-0000-000069C60000}"/>
    <cellStyle name="Normal 5 2 4 2 3 4 2 2" xfId="56146" xr:uid="{00000000-0005-0000-0000-00006AC60000}"/>
    <cellStyle name="Normal 5 2 4 2 3 4 3" xfId="43549" xr:uid="{00000000-0005-0000-0000-00006BC60000}"/>
    <cellStyle name="Normal 5 2 4 2 3 4 4" xfId="33535" xr:uid="{00000000-0005-0000-0000-00006CC60000}"/>
    <cellStyle name="Normal 5 2 4 2 3 5" xfId="10086" xr:uid="{00000000-0005-0000-0000-00006DC60000}"/>
    <cellStyle name="Normal 5 2 4 2 3 5 2" xfId="22706" xr:uid="{00000000-0005-0000-0000-00006EC60000}"/>
    <cellStyle name="Normal 5 2 4 2 3 5 2 2" xfId="57922" xr:uid="{00000000-0005-0000-0000-00006FC60000}"/>
    <cellStyle name="Normal 5 2 4 2 3 5 3" xfId="45325" xr:uid="{00000000-0005-0000-0000-000070C60000}"/>
    <cellStyle name="Normal 5 2 4 2 3 5 4" xfId="35311" xr:uid="{00000000-0005-0000-0000-000071C60000}"/>
    <cellStyle name="Normal 5 2 4 2 3 6" xfId="11879" xr:uid="{00000000-0005-0000-0000-000072C60000}"/>
    <cellStyle name="Normal 5 2 4 2 3 6 2" xfId="24482" xr:uid="{00000000-0005-0000-0000-000073C60000}"/>
    <cellStyle name="Normal 5 2 4 2 3 6 2 2" xfId="59698" xr:uid="{00000000-0005-0000-0000-000074C60000}"/>
    <cellStyle name="Normal 5 2 4 2 3 6 3" xfId="47101" xr:uid="{00000000-0005-0000-0000-000075C60000}"/>
    <cellStyle name="Normal 5 2 4 2 3 6 4" xfId="37087" xr:uid="{00000000-0005-0000-0000-000076C60000}"/>
    <cellStyle name="Normal 5 2 4 2 3 7" xfId="16246" xr:uid="{00000000-0005-0000-0000-000077C60000}"/>
    <cellStyle name="Normal 5 2 4 2 3 7 2" xfId="51462" xr:uid="{00000000-0005-0000-0000-000078C60000}"/>
    <cellStyle name="Normal 5 2 4 2 3 7 3" xfId="28851" xr:uid="{00000000-0005-0000-0000-000079C60000}"/>
    <cellStyle name="Normal 5 2 4 2 3 8" xfId="14468" xr:uid="{00000000-0005-0000-0000-00007AC60000}"/>
    <cellStyle name="Normal 5 2 4 2 3 8 2" xfId="49686" xr:uid="{00000000-0005-0000-0000-00007BC60000}"/>
    <cellStyle name="Normal 5 2 4 2 3 9" xfId="38865" xr:uid="{00000000-0005-0000-0000-00007CC60000}"/>
    <cellStyle name="Normal 5 2 4 2 4" xfId="2742" xr:uid="{00000000-0005-0000-0000-00007DC60000}"/>
    <cellStyle name="Normal 5 2 4 2 4 10" xfId="26266" xr:uid="{00000000-0005-0000-0000-00007EC60000}"/>
    <cellStyle name="Normal 5 2 4 2 4 11" xfId="60670" xr:uid="{00000000-0005-0000-0000-00007FC60000}"/>
    <cellStyle name="Normal 5 2 4 2 4 2" xfId="4567" xr:uid="{00000000-0005-0000-0000-000080C60000}"/>
    <cellStyle name="Normal 5 2 4 2 4 2 2" xfId="17213" xr:uid="{00000000-0005-0000-0000-000081C60000}"/>
    <cellStyle name="Normal 5 2 4 2 4 2 2 2" xfId="52429" xr:uid="{00000000-0005-0000-0000-000082C60000}"/>
    <cellStyle name="Normal 5 2 4 2 4 2 3" xfId="39832" xr:uid="{00000000-0005-0000-0000-000083C60000}"/>
    <cellStyle name="Normal 5 2 4 2 4 2 4" xfId="29818" xr:uid="{00000000-0005-0000-0000-000084C60000}"/>
    <cellStyle name="Normal 5 2 4 2 4 3" xfId="6037" xr:uid="{00000000-0005-0000-0000-000085C60000}"/>
    <cellStyle name="Normal 5 2 4 2 4 3 2" xfId="18667" xr:uid="{00000000-0005-0000-0000-000086C60000}"/>
    <cellStyle name="Normal 5 2 4 2 4 3 2 2" xfId="53883" xr:uid="{00000000-0005-0000-0000-000087C60000}"/>
    <cellStyle name="Normal 5 2 4 2 4 3 3" xfId="41286" xr:uid="{00000000-0005-0000-0000-000088C60000}"/>
    <cellStyle name="Normal 5 2 4 2 4 3 4" xfId="31272" xr:uid="{00000000-0005-0000-0000-000089C60000}"/>
    <cellStyle name="Normal 5 2 4 2 4 4" xfId="7496" xr:uid="{00000000-0005-0000-0000-00008AC60000}"/>
    <cellStyle name="Normal 5 2 4 2 4 4 2" xfId="20121" xr:uid="{00000000-0005-0000-0000-00008BC60000}"/>
    <cellStyle name="Normal 5 2 4 2 4 4 2 2" xfId="55337" xr:uid="{00000000-0005-0000-0000-00008CC60000}"/>
    <cellStyle name="Normal 5 2 4 2 4 4 3" xfId="42740" xr:uid="{00000000-0005-0000-0000-00008DC60000}"/>
    <cellStyle name="Normal 5 2 4 2 4 4 4" xfId="32726" xr:uid="{00000000-0005-0000-0000-00008EC60000}"/>
    <cellStyle name="Normal 5 2 4 2 4 5" xfId="9277" xr:uid="{00000000-0005-0000-0000-00008FC60000}"/>
    <cellStyle name="Normal 5 2 4 2 4 5 2" xfId="21897" xr:uid="{00000000-0005-0000-0000-000090C60000}"/>
    <cellStyle name="Normal 5 2 4 2 4 5 2 2" xfId="57113" xr:uid="{00000000-0005-0000-0000-000091C60000}"/>
    <cellStyle name="Normal 5 2 4 2 4 5 3" xfId="44516" xr:uid="{00000000-0005-0000-0000-000092C60000}"/>
    <cellStyle name="Normal 5 2 4 2 4 5 4" xfId="34502" xr:uid="{00000000-0005-0000-0000-000093C60000}"/>
    <cellStyle name="Normal 5 2 4 2 4 6" xfId="11070" xr:uid="{00000000-0005-0000-0000-000094C60000}"/>
    <cellStyle name="Normal 5 2 4 2 4 6 2" xfId="23673" xr:uid="{00000000-0005-0000-0000-000095C60000}"/>
    <cellStyle name="Normal 5 2 4 2 4 6 2 2" xfId="58889" xr:uid="{00000000-0005-0000-0000-000096C60000}"/>
    <cellStyle name="Normal 5 2 4 2 4 6 3" xfId="46292" xr:uid="{00000000-0005-0000-0000-000097C60000}"/>
    <cellStyle name="Normal 5 2 4 2 4 6 4" xfId="36278" xr:uid="{00000000-0005-0000-0000-000098C60000}"/>
    <cellStyle name="Normal 5 2 4 2 4 7" xfId="15437" xr:uid="{00000000-0005-0000-0000-000099C60000}"/>
    <cellStyle name="Normal 5 2 4 2 4 7 2" xfId="50653" xr:uid="{00000000-0005-0000-0000-00009AC60000}"/>
    <cellStyle name="Normal 5 2 4 2 4 7 3" xfId="28042" xr:uid="{00000000-0005-0000-0000-00009BC60000}"/>
    <cellStyle name="Normal 5 2 4 2 4 8" xfId="13659" xr:uid="{00000000-0005-0000-0000-00009CC60000}"/>
    <cellStyle name="Normal 5 2 4 2 4 8 2" xfId="48877" xr:uid="{00000000-0005-0000-0000-00009DC60000}"/>
    <cellStyle name="Normal 5 2 4 2 4 9" xfId="38056" xr:uid="{00000000-0005-0000-0000-00009EC60000}"/>
    <cellStyle name="Normal 5 2 4 2 5" xfId="3905" xr:uid="{00000000-0005-0000-0000-00009FC60000}"/>
    <cellStyle name="Normal 5 2 4 2 5 2" xfId="8628" xr:uid="{00000000-0005-0000-0000-0000A0C60000}"/>
    <cellStyle name="Normal 5 2 4 2 5 2 2" xfId="21253" xr:uid="{00000000-0005-0000-0000-0000A1C60000}"/>
    <cellStyle name="Normal 5 2 4 2 5 2 2 2" xfId="56469" xr:uid="{00000000-0005-0000-0000-0000A2C60000}"/>
    <cellStyle name="Normal 5 2 4 2 5 2 3" xfId="43872" xr:uid="{00000000-0005-0000-0000-0000A3C60000}"/>
    <cellStyle name="Normal 5 2 4 2 5 2 4" xfId="33858" xr:uid="{00000000-0005-0000-0000-0000A4C60000}"/>
    <cellStyle name="Normal 5 2 4 2 5 3" xfId="10409" xr:uid="{00000000-0005-0000-0000-0000A5C60000}"/>
    <cellStyle name="Normal 5 2 4 2 5 3 2" xfId="23029" xr:uid="{00000000-0005-0000-0000-0000A6C60000}"/>
    <cellStyle name="Normal 5 2 4 2 5 3 2 2" xfId="58245" xr:uid="{00000000-0005-0000-0000-0000A7C60000}"/>
    <cellStyle name="Normal 5 2 4 2 5 3 3" xfId="45648" xr:uid="{00000000-0005-0000-0000-0000A8C60000}"/>
    <cellStyle name="Normal 5 2 4 2 5 3 4" xfId="35634" xr:uid="{00000000-0005-0000-0000-0000A9C60000}"/>
    <cellStyle name="Normal 5 2 4 2 5 4" xfId="12204" xr:uid="{00000000-0005-0000-0000-0000AAC60000}"/>
    <cellStyle name="Normal 5 2 4 2 5 4 2" xfId="24805" xr:uid="{00000000-0005-0000-0000-0000ABC60000}"/>
    <cellStyle name="Normal 5 2 4 2 5 4 2 2" xfId="60021" xr:uid="{00000000-0005-0000-0000-0000ACC60000}"/>
    <cellStyle name="Normal 5 2 4 2 5 4 3" xfId="47424" xr:uid="{00000000-0005-0000-0000-0000ADC60000}"/>
    <cellStyle name="Normal 5 2 4 2 5 4 4" xfId="37410" xr:uid="{00000000-0005-0000-0000-0000AEC60000}"/>
    <cellStyle name="Normal 5 2 4 2 5 5" xfId="16569" xr:uid="{00000000-0005-0000-0000-0000AFC60000}"/>
    <cellStyle name="Normal 5 2 4 2 5 5 2" xfId="51785" xr:uid="{00000000-0005-0000-0000-0000B0C60000}"/>
    <cellStyle name="Normal 5 2 4 2 5 5 3" xfId="29174" xr:uid="{00000000-0005-0000-0000-0000B1C60000}"/>
    <cellStyle name="Normal 5 2 4 2 5 6" xfId="14791" xr:uid="{00000000-0005-0000-0000-0000B2C60000}"/>
    <cellStyle name="Normal 5 2 4 2 5 6 2" xfId="50009" xr:uid="{00000000-0005-0000-0000-0000B3C60000}"/>
    <cellStyle name="Normal 5 2 4 2 5 7" xfId="39188" xr:uid="{00000000-0005-0000-0000-0000B4C60000}"/>
    <cellStyle name="Normal 5 2 4 2 5 8" xfId="27398" xr:uid="{00000000-0005-0000-0000-0000B5C60000}"/>
    <cellStyle name="Normal 5 2 4 2 6" xfId="4245" xr:uid="{00000000-0005-0000-0000-0000B6C60000}"/>
    <cellStyle name="Normal 5 2 4 2 6 2" xfId="16891" xr:uid="{00000000-0005-0000-0000-0000B7C60000}"/>
    <cellStyle name="Normal 5 2 4 2 6 2 2" xfId="52107" xr:uid="{00000000-0005-0000-0000-0000B8C60000}"/>
    <cellStyle name="Normal 5 2 4 2 6 2 3" xfId="29496" xr:uid="{00000000-0005-0000-0000-0000B9C60000}"/>
    <cellStyle name="Normal 5 2 4 2 6 3" xfId="13337" xr:uid="{00000000-0005-0000-0000-0000BAC60000}"/>
    <cellStyle name="Normal 5 2 4 2 6 3 2" xfId="48555" xr:uid="{00000000-0005-0000-0000-0000BBC60000}"/>
    <cellStyle name="Normal 5 2 4 2 6 4" xfId="39510" xr:uid="{00000000-0005-0000-0000-0000BCC60000}"/>
    <cellStyle name="Normal 5 2 4 2 6 5" xfId="25944" xr:uid="{00000000-0005-0000-0000-0000BDC60000}"/>
    <cellStyle name="Normal 5 2 4 2 7" xfId="5715" xr:uid="{00000000-0005-0000-0000-0000BEC60000}"/>
    <cellStyle name="Normal 5 2 4 2 7 2" xfId="18345" xr:uid="{00000000-0005-0000-0000-0000BFC60000}"/>
    <cellStyle name="Normal 5 2 4 2 7 2 2" xfId="53561" xr:uid="{00000000-0005-0000-0000-0000C0C60000}"/>
    <cellStyle name="Normal 5 2 4 2 7 3" xfId="40964" xr:uid="{00000000-0005-0000-0000-0000C1C60000}"/>
    <cellStyle name="Normal 5 2 4 2 7 4" xfId="30950" xr:uid="{00000000-0005-0000-0000-0000C2C60000}"/>
    <cellStyle name="Normal 5 2 4 2 8" xfId="7174" xr:uid="{00000000-0005-0000-0000-0000C3C60000}"/>
    <cellStyle name="Normal 5 2 4 2 8 2" xfId="19799" xr:uid="{00000000-0005-0000-0000-0000C4C60000}"/>
    <cellStyle name="Normal 5 2 4 2 8 2 2" xfId="55015" xr:uid="{00000000-0005-0000-0000-0000C5C60000}"/>
    <cellStyle name="Normal 5 2 4 2 8 3" xfId="42418" xr:uid="{00000000-0005-0000-0000-0000C6C60000}"/>
    <cellStyle name="Normal 5 2 4 2 8 4" xfId="32404" xr:uid="{00000000-0005-0000-0000-0000C7C60000}"/>
    <cellStyle name="Normal 5 2 4 2 9" xfId="8955" xr:uid="{00000000-0005-0000-0000-0000C8C60000}"/>
    <cellStyle name="Normal 5 2 4 2 9 2" xfId="21575" xr:uid="{00000000-0005-0000-0000-0000C9C60000}"/>
    <cellStyle name="Normal 5 2 4 2 9 2 2" xfId="56791" xr:uid="{00000000-0005-0000-0000-0000CAC60000}"/>
    <cellStyle name="Normal 5 2 4 2 9 3" xfId="44194" xr:uid="{00000000-0005-0000-0000-0000CBC60000}"/>
    <cellStyle name="Normal 5 2 4 2 9 4" xfId="34180" xr:uid="{00000000-0005-0000-0000-0000CCC60000}"/>
    <cellStyle name="Normal 5 2 4 3" xfId="3091" xr:uid="{00000000-0005-0000-0000-0000CDC60000}"/>
    <cellStyle name="Normal 5 2 4 3 10" xfId="25462" xr:uid="{00000000-0005-0000-0000-0000CEC60000}"/>
    <cellStyle name="Normal 5 2 4 3 11" xfId="60997" xr:uid="{00000000-0005-0000-0000-0000CFC60000}"/>
    <cellStyle name="Normal 5 2 4 3 2" xfId="4894" xr:uid="{00000000-0005-0000-0000-0000D0C60000}"/>
    <cellStyle name="Normal 5 2 4 3 2 2" xfId="17540" xr:uid="{00000000-0005-0000-0000-0000D1C60000}"/>
    <cellStyle name="Normal 5 2 4 3 2 2 2" xfId="52756" xr:uid="{00000000-0005-0000-0000-0000D2C60000}"/>
    <cellStyle name="Normal 5 2 4 3 2 2 3" xfId="30145" xr:uid="{00000000-0005-0000-0000-0000D3C60000}"/>
    <cellStyle name="Normal 5 2 4 3 2 3" xfId="13986" xr:uid="{00000000-0005-0000-0000-0000D4C60000}"/>
    <cellStyle name="Normal 5 2 4 3 2 3 2" xfId="49204" xr:uid="{00000000-0005-0000-0000-0000D5C60000}"/>
    <cellStyle name="Normal 5 2 4 3 2 4" xfId="40159" xr:uid="{00000000-0005-0000-0000-0000D6C60000}"/>
    <cellStyle name="Normal 5 2 4 3 2 5" xfId="26593" xr:uid="{00000000-0005-0000-0000-0000D7C60000}"/>
    <cellStyle name="Normal 5 2 4 3 3" xfId="6364" xr:uid="{00000000-0005-0000-0000-0000D8C60000}"/>
    <cellStyle name="Normal 5 2 4 3 3 2" xfId="18994" xr:uid="{00000000-0005-0000-0000-0000D9C60000}"/>
    <cellStyle name="Normal 5 2 4 3 3 2 2" xfId="54210" xr:uid="{00000000-0005-0000-0000-0000DAC60000}"/>
    <cellStyle name="Normal 5 2 4 3 3 3" xfId="41613" xr:uid="{00000000-0005-0000-0000-0000DBC60000}"/>
    <cellStyle name="Normal 5 2 4 3 3 4" xfId="31599" xr:uid="{00000000-0005-0000-0000-0000DCC60000}"/>
    <cellStyle name="Normal 5 2 4 3 4" xfId="7823" xr:uid="{00000000-0005-0000-0000-0000DDC60000}"/>
    <cellStyle name="Normal 5 2 4 3 4 2" xfId="20448" xr:uid="{00000000-0005-0000-0000-0000DEC60000}"/>
    <cellStyle name="Normal 5 2 4 3 4 2 2" xfId="55664" xr:uid="{00000000-0005-0000-0000-0000DFC60000}"/>
    <cellStyle name="Normal 5 2 4 3 4 3" xfId="43067" xr:uid="{00000000-0005-0000-0000-0000E0C60000}"/>
    <cellStyle name="Normal 5 2 4 3 4 4" xfId="33053" xr:uid="{00000000-0005-0000-0000-0000E1C60000}"/>
    <cellStyle name="Normal 5 2 4 3 5" xfId="9604" xr:uid="{00000000-0005-0000-0000-0000E2C60000}"/>
    <cellStyle name="Normal 5 2 4 3 5 2" xfId="22224" xr:uid="{00000000-0005-0000-0000-0000E3C60000}"/>
    <cellStyle name="Normal 5 2 4 3 5 2 2" xfId="57440" xr:uid="{00000000-0005-0000-0000-0000E4C60000}"/>
    <cellStyle name="Normal 5 2 4 3 5 3" xfId="44843" xr:uid="{00000000-0005-0000-0000-0000E5C60000}"/>
    <cellStyle name="Normal 5 2 4 3 5 4" xfId="34829" xr:uid="{00000000-0005-0000-0000-0000E6C60000}"/>
    <cellStyle name="Normal 5 2 4 3 6" xfId="11397" xr:uid="{00000000-0005-0000-0000-0000E7C60000}"/>
    <cellStyle name="Normal 5 2 4 3 6 2" xfId="24000" xr:uid="{00000000-0005-0000-0000-0000E8C60000}"/>
    <cellStyle name="Normal 5 2 4 3 6 2 2" xfId="59216" xr:uid="{00000000-0005-0000-0000-0000E9C60000}"/>
    <cellStyle name="Normal 5 2 4 3 6 3" xfId="46619" xr:uid="{00000000-0005-0000-0000-0000EAC60000}"/>
    <cellStyle name="Normal 5 2 4 3 6 4" xfId="36605" xr:uid="{00000000-0005-0000-0000-0000EBC60000}"/>
    <cellStyle name="Normal 5 2 4 3 7" xfId="15764" xr:uid="{00000000-0005-0000-0000-0000ECC60000}"/>
    <cellStyle name="Normal 5 2 4 3 7 2" xfId="50980" xr:uid="{00000000-0005-0000-0000-0000EDC60000}"/>
    <cellStyle name="Normal 5 2 4 3 7 3" xfId="28369" xr:uid="{00000000-0005-0000-0000-0000EEC60000}"/>
    <cellStyle name="Normal 5 2 4 3 8" xfId="12855" xr:uid="{00000000-0005-0000-0000-0000EFC60000}"/>
    <cellStyle name="Normal 5 2 4 3 8 2" xfId="48073" xr:uid="{00000000-0005-0000-0000-0000F0C60000}"/>
    <cellStyle name="Normal 5 2 4 3 9" xfId="38383" xr:uid="{00000000-0005-0000-0000-0000F1C60000}"/>
    <cellStyle name="Normal 5 2 4 4" xfId="2918" xr:uid="{00000000-0005-0000-0000-0000F2C60000}"/>
    <cellStyle name="Normal 5 2 4 4 10" xfId="25303" xr:uid="{00000000-0005-0000-0000-0000F3C60000}"/>
    <cellStyle name="Normal 5 2 4 4 11" xfId="60838" xr:uid="{00000000-0005-0000-0000-0000F4C60000}"/>
    <cellStyle name="Normal 5 2 4 4 2" xfId="4735" xr:uid="{00000000-0005-0000-0000-0000F5C60000}"/>
    <cellStyle name="Normal 5 2 4 4 2 2" xfId="17381" xr:uid="{00000000-0005-0000-0000-0000F6C60000}"/>
    <cellStyle name="Normal 5 2 4 4 2 2 2" xfId="52597" xr:uid="{00000000-0005-0000-0000-0000F7C60000}"/>
    <cellStyle name="Normal 5 2 4 4 2 2 3" xfId="29986" xr:uid="{00000000-0005-0000-0000-0000F8C60000}"/>
    <cellStyle name="Normal 5 2 4 4 2 3" xfId="13827" xr:uid="{00000000-0005-0000-0000-0000F9C60000}"/>
    <cellStyle name="Normal 5 2 4 4 2 3 2" xfId="49045" xr:uid="{00000000-0005-0000-0000-0000FAC60000}"/>
    <cellStyle name="Normal 5 2 4 4 2 4" xfId="40000" xr:uid="{00000000-0005-0000-0000-0000FBC60000}"/>
    <cellStyle name="Normal 5 2 4 4 2 5" xfId="26434" xr:uid="{00000000-0005-0000-0000-0000FCC60000}"/>
    <cellStyle name="Normal 5 2 4 4 3" xfId="6205" xr:uid="{00000000-0005-0000-0000-0000FDC60000}"/>
    <cellStyle name="Normal 5 2 4 4 3 2" xfId="18835" xr:uid="{00000000-0005-0000-0000-0000FEC60000}"/>
    <cellStyle name="Normal 5 2 4 4 3 2 2" xfId="54051" xr:uid="{00000000-0005-0000-0000-0000FFC60000}"/>
    <cellStyle name="Normal 5 2 4 4 3 3" xfId="41454" xr:uid="{00000000-0005-0000-0000-000000C70000}"/>
    <cellStyle name="Normal 5 2 4 4 3 4" xfId="31440" xr:uid="{00000000-0005-0000-0000-000001C70000}"/>
    <cellStyle name="Normal 5 2 4 4 4" xfId="7664" xr:uid="{00000000-0005-0000-0000-000002C70000}"/>
    <cellStyle name="Normal 5 2 4 4 4 2" xfId="20289" xr:uid="{00000000-0005-0000-0000-000003C70000}"/>
    <cellStyle name="Normal 5 2 4 4 4 2 2" xfId="55505" xr:uid="{00000000-0005-0000-0000-000004C70000}"/>
    <cellStyle name="Normal 5 2 4 4 4 3" xfId="42908" xr:uid="{00000000-0005-0000-0000-000005C70000}"/>
    <cellStyle name="Normal 5 2 4 4 4 4" xfId="32894" xr:uid="{00000000-0005-0000-0000-000006C70000}"/>
    <cellStyle name="Normal 5 2 4 4 5" xfId="9445" xr:uid="{00000000-0005-0000-0000-000007C70000}"/>
    <cellStyle name="Normal 5 2 4 4 5 2" xfId="22065" xr:uid="{00000000-0005-0000-0000-000008C70000}"/>
    <cellStyle name="Normal 5 2 4 4 5 2 2" xfId="57281" xr:uid="{00000000-0005-0000-0000-000009C70000}"/>
    <cellStyle name="Normal 5 2 4 4 5 3" xfId="44684" xr:uid="{00000000-0005-0000-0000-00000AC70000}"/>
    <cellStyle name="Normal 5 2 4 4 5 4" xfId="34670" xr:uid="{00000000-0005-0000-0000-00000BC70000}"/>
    <cellStyle name="Normal 5 2 4 4 6" xfId="11238" xr:uid="{00000000-0005-0000-0000-00000CC70000}"/>
    <cellStyle name="Normal 5 2 4 4 6 2" xfId="23841" xr:uid="{00000000-0005-0000-0000-00000DC70000}"/>
    <cellStyle name="Normal 5 2 4 4 6 2 2" xfId="59057" xr:uid="{00000000-0005-0000-0000-00000EC70000}"/>
    <cellStyle name="Normal 5 2 4 4 6 3" xfId="46460" xr:uid="{00000000-0005-0000-0000-00000FC70000}"/>
    <cellStyle name="Normal 5 2 4 4 6 4" xfId="36446" xr:uid="{00000000-0005-0000-0000-000010C70000}"/>
    <cellStyle name="Normal 5 2 4 4 7" xfId="15605" xr:uid="{00000000-0005-0000-0000-000011C70000}"/>
    <cellStyle name="Normal 5 2 4 4 7 2" xfId="50821" xr:uid="{00000000-0005-0000-0000-000012C70000}"/>
    <cellStyle name="Normal 5 2 4 4 7 3" xfId="28210" xr:uid="{00000000-0005-0000-0000-000013C70000}"/>
    <cellStyle name="Normal 5 2 4 4 8" xfId="12696" xr:uid="{00000000-0005-0000-0000-000014C70000}"/>
    <cellStyle name="Normal 5 2 4 4 8 2" xfId="47914" xr:uid="{00000000-0005-0000-0000-000015C70000}"/>
    <cellStyle name="Normal 5 2 4 4 9" xfId="38224" xr:uid="{00000000-0005-0000-0000-000016C70000}"/>
    <cellStyle name="Normal 5 2 4 5" xfId="3426" xr:uid="{00000000-0005-0000-0000-000017C70000}"/>
    <cellStyle name="Normal 5 2 4 5 10" xfId="26921" xr:uid="{00000000-0005-0000-0000-000018C70000}"/>
    <cellStyle name="Normal 5 2 4 5 11" xfId="61325" xr:uid="{00000000-0005-0000-0000-000019C70000}"/>
    <cellStyle name="Normal 5 2 4 5 2" xfId="5222" xr:uid="{00000000-0005-0000-0000-00001AC70000}"/>
    <cellStyle name="Normal 5 2 4 5 2 2" xfId="17868" xr:uid="{00000000-0005-0000-0000-00001BC70000}"/>
    <cellStyle name="Normal 5 2 4 5 2 2 2" xfId="53084" xr:uid="{00000000-0005-0000-0000-00001CC70000}"/>
    <cellStyle name="Normal 5 2 4 5 2 3" xfId="40487" xr:uid="{00000000-0005-0000-0000-00001DC70000}"/>
    <cellStyle name="Normal 5 2 4 5 2 4" xfId="30473" xr:uid="{00000000-0005-0000-0000-00001EC70000}"/>
    <cellStyle name="Normal 5 2 4 5 3" xfId="6692" xr:uid="{00000000-0005-0000-0000-00001FC70000}"/>
    <cellStyle name="Normal 5 2 4 5 3 2" xfId="19322" xr:uid="{00000000-0005-0000-0000-000020C70000}"/>
    <cellStyle name="Normal 5 2 4 5 3 2 2" xfId="54538" xr:uid="{00000000-0005-0000-0000-000021C70000}"/>
    <cellStyle name="Normal 5 2 4 5 3 3" xfId="41941" xr:uid="{00000000-0005-0000-0000-000022C70000}"/>
    <cellStyle name="Normal 5 2 4 5 3 4" xfId="31927" xr:uid="{00000000-0005-0000-0000-000023C70000}"/>
    <cellStyle name="Normal 5 2 4 5 4" xfId="8151" xr:uid="{00000000-0005-0000-0000-000024C70000}"/>
    <cellStyle name="Normal 5 2 4 5 4 2" xfId="20776" xr:uid="{00000000-0005-0000-0000-000025C70000}"/>
    <cellStyle name="Normal 5 2 4 5 4 2 2" xfId="55992" xr:uid="{00000000-0005-0000-0000-000026C70000}"/>
    <cellStyle name="Normal 5 2 4 5 4 3" xfId="43395" xr:uid="{00000000-0005-0000-0000-000027C70000}"/>
    <cellStyle name="Normal 5 2 4 5 4 4" xfId="33381" xr:uid="{00000000-0005-0000-0000-000028C70000}"/>
    <cellStyle name="Normal 5 2 4 5 5" xfId="9932" xr:uid="{00000000-0005-0000-0000-000029C70000}"/>
    <cellStyle name="Normal 5 2 4 5 5 2" xfId="22552" xr:uid="{00000000-0005-0000-0000-00002AC70000}"/>
    <cellStyle name="Normal 5 2 4 5 5 2 2" xfId="57768" xr:uid="{00000000-0005-0000-0000-00002BC70000}"/>
    <cellStyle name="Normal 5 2 4 5 5 3" xfId="45171" xr:uid="{00000000-0005-0000-0000-00002CC70000}"/>
    <cellStyle name="Normal 5 2 4 5 5 4" xfId="35157" xr:uid="{00000000-0005-0000-0000-00002DC70000}"/>
    <cellStyle name="Normal 5 2 4 5 6" xfId="11725" xr:uid="{00000000-0005-0000-0000-00002EC70000}"/>
    <cellStyle name="Normal 5 2 4 5 6 2" xfId="24328" xr:uid="{00000000-0005-0000-0000-00002FC70000}"/>
    <cellStyle name="Normal 5 2 4 5 6 2 2" xfId="59544" xr:uid="{00000000-0005-0000-0000-000030C70000}"/>
    <cellStyle name="Normal 5 2 4 5 6 3" xfId="46947" xr:uid="{00000000-0005-0000-0000-000031C70000}"/>
    <cellStyle name="Normal 5 2 4 5 6 4" xfId="36933" xr:uid="{00000000-0005-0000-0000-000032C70000}"/>
    <cellStyle name="Normal 5 2 4 5 7" xfId="16092" xr:uid="{00000000-0005-0000-0000-000033C70000}"/>
    <cellStyle name="Normal 5 2 4 5 7 2" xfId="51308" xr:uid="{00000000-0005-0000-0000-000034C70000}"/>
    <cellStyle name="Normal 5 2 4 5 7 3" xfId="28697" xr:uid="{00000000-0005-0000-0000-000035C70000}"/>
    <cellStyle name="Normal 5 2 4 5 8" xfId="14314" xr:uid="{00000000-0005-0000-0000-000036C70000}"/>
    <cellStyle name="Normal 5 2 4 5 8 2" xfId="49532" xr:uid="{00000000-0005-0000-0000-000037C70000}"/>
    <cellStyle name="Normal 5 2 4 5 9" xfId="38711" xr:uid="{00000000-0005-0000-0000-000038C70000}"/>
    <cellStyle name="Normal 5 2 4 6" xfId="2587" xr:uid="{00000000-0005-0000-0000-000039C70000}"/>
    <cellStyle name="Normal 5 2 4 6 10" xfId="26112" xr:uid="{00000000-0005-0000-0000-00003AC70000}"/>
    <cellStyle name="Normal 5 2 4 6 11" xfId="60516" xr:uid="{00000000-0005-0000-0000-00003BC70000}"/>
    <cellStyle name="Normal 5 2 4 6 2" xfId="4413" xr:uid="{00000000-0005-0000-0000-00003CC70000}"/>
    <cellStyle name="Normal 5 2 4 6 2 2" xfId="17059" xr:uid="{00000000-0005-0000-0000-00003DC70000}"/>
    <cellStyle name="Normal 5 2 4 6 2 2 2" xfId="52275" xr:uid="{00000000-0005-0000-0000-00003EC70000}"/>
    <cellStyle name="Normal 5 2 4 6 2 3" xfId="39678" xr:uid="{00000000-0005-0000-0000-00003FC70000}"/>
    <cellStyle name="Normal 5 2 4 6 2 4" xfId="29664" xr:uid="{00000000-0005-0000-0000-000040C70000}"/>
    <cellStyle name="Normal 5 2 4 6 3" xfId="5883" xr:uid="{00000000-0005-0000-0000-000041C70000}"/>
    <cellStyle name="Normal 5 2 4 6 3 2" xfId="18513" xr:uid="{00000000-0005-0000-0000-000042C70000}"/>
    <cellStyle name="Normal 5 2 4 6 3 2 2" xfId="53729" xr:uid="{00000000-0005-0000-0000-000043C70000}"/>
    <cellStyle name="Normal 5 2 4 6 3 3" xfId="41132" xr:uid="{00000000-0005-0000-0000-000044C70000}"/>
    <cellStyle name="Normal 5 2 4 6 3 4" xfId="31118" xr:uid="{00000000-0005-0000-0000-000045C70000}"/>
    <cellStyle name="Normal 5 2 4 6 4" xfId="7342" xr:uid="{00000000-0005-0000-0000-000046C70000}"/>
    <cellStyle name="Normal 5 2 4 6 4 2" xfId="19967" xr:uid="{00000000-0005-0000-0000-000047C70000}"/>
    <cellStyle name="Normal 5 2 4 6 4 2 2" xfId="55183" xr:uid="{00000000-0005-0000-0000-000048C70000}"/>
    <cellStyle name="Normal 5 2 4 6 4 3" xfId="42586" xr:uid="{00000000-0005-0000-0000-000049C70000}"/>
    <cellStyle name="Normal 5 2 4 6 4 4" xfId="32572" xr:uid="{00000000-0005-0000-0000-00004AC70000}"/>
    <cellStyle name="Normal 5 2 4 6 5" xfId="9123" xr:uid="{00000000-0005-0000-0000-00004BC70000}"/>
    <cellStyle name="Normal 5 2 4 6 5 2" xfId="21743" xr:uid="{00000000-0005-0000-0000-00004CC70000}"/>
    <cellStyle name="Normal 5 2 4 6 5 2 2" xfId="56959" xr:uid="{00000000-0005-0000-0000-00004DC70000}"/>
    <cellStyle name="Normal 5 2 4 6 5 3" xfId="44362" xr:uid="{00000000-0005-0000-0000-00004EC70000}"/>
    <cellStyle name="Normal 5 2 4 6 5 4" xfId="34348" xr:uid="{00000000-0005-0000-0000-00004FC70000}"/>
    <cellStyle name="Normal 5 2 4 6 6" xfId="10916" xr:uid="{00000000-0005-0000-0000-000050C70000}"/>
    <cellStyle name="Normal 5 2 4 6 6 2" xfId="23519" xr:uid="{00000000-0005-0000-0000-000051C70000}"/>
    <cellStyle name="Normal 5 2 4 6 6 2 2" xfId="58735" xr:uid="{00000000-0005-0000-0000-000052C70000}"/>
    <cellStyle name="Normal 5 2 4 6 6 3" xfId="46138" xr:uid="{00000000-0005-0000-0000-000053C70000}"/>
    <cellStyle name="Normal 5 2 4 6 6 4" xfId="36124" xr:uid="{00000000-0005-0000-0000-000054C70000}"/>
    <cellStyle name="Normal 5 2 4 6 7" xfId="15283" xr:uid="{00000000-0005-0000-0000-000055C70000}"/>
    <cellStyle name="Normal 5 2 4 6 7 2" xfId="50499" xr:uid="{00000000-0005-0000-0000-000056C70000}"/>
    <cellStyle name="Normal 5 2 4 6 7 3" xfId="27888" xr:uid="{00000000-0005-0000-0000-000057C70000}"/>
    <cellStyle name="Normal 5 2 4 6 8" xfId="13505" xr:uid="{00000000-0005-0000-0000-000058C70000}"/>
    <cellStyle name="Normal 5 2 4 6 8 2" xfId="48723" xr:uid="{00000000-0005-0000-0000-000059C70000}"/>
    <cellStyle name="Normal 5 2 4 6 9" xfId="37902" xr:uid="{00000000-0005-0000-0000-00005AC70000}"/>
    <cellStyle name="Normal 5 2 4 7" xfId="3750" xr:uid="{00000000-0005-0000-0000-00005BC70000}"/>
    <cellStyle name="Normal 5 2 4 7 2" xfId="8474" xr:uid="{00000000-0005-0000-0000-00005CC70000}"/>
    <cellStyle name="Normal 5 2 4 7 2 2" xfId="21099" xr:uid="{00000000-0005-0000-0000-00005DC70000}"/>
    <cellStyle name="Normal 5 2 4 7 2 2 2" xfId="56315" xr:uid="{00000000-0005-0000-0000-00005EC70000}"/>
    <cellStyle name="Normal 5 2 4 7 2 3" xfId="43718" xr:uid="{00000000-0005-0000-0000-00005FC70000}"/>
    <cellStyle name="Normal 5 2 4 7 2 4" xfId="33704" xr:uid="{00000000-0005-0000-0000-000060C70000}"/>
    <cellStyle name="Normal 5 2 4 7 3" xfId="10255" xr:uid="{00000000-0005-0000-0000-000061C70000}"/>
    <cellStyle name="Normal 5 2 4 7 3 2" xfId="22875" xr:uid="{00000000-0005-0000-0000-000062C70000}"/>
    <cellStyle name="Normal 5 2 4 7 3 2 2" xfId="58091" xr:uid="{00000000-0005-0000-0000-000063C70000}"/>
    <cellStyle name="Normal 5 2 4 7 3 3" xfId="45494" xr:uid="{00000000-0005-0000-0000-000064C70000}"/>
    <cellStyle name="Normal 5 2 4 7 3 4" xfId="35480" xr:uid="{00000000-0005-0000-0000-000065C70000}"/>
    <cellStyle name="Normal 5 2 4 7 4" xfId="12050" xr:uid="{00000000-0005-0000-0000-000066C70000}"/>
    <cellStyle name="Normal 5 2 4 7 4 2" xfId="24651" xr:uid="{00000000-0005-0000-0000-000067C70000}"/>
    <cellStyle name="Normal 5 2 4 7 4 2 2" xfId="59867" xr:uid="{00000000-0005-0000-0000-000068C70000}"/>
    <cellStyle name="Normal 5 2 4 7 4 3" xfId="47270" xr:uid="{00000000-0005-0000-0000-000069C70000}"/>
    <cellStyle name="Normal 5 2 4 7 4 4" xfId="37256" xr:uid="{00000000-0005-0000-0000-00006AC70000}"/>
    <cellStyle name="Normal 5 2 4 7 5" xfId="16415" xr:uid="{00000000-0005-0000-0000-00006BC70000}"/>
    <cellStyle name="Normal 5 2 4 7 5 2" xfId="51631" xr:uid="{00000000-0005-0000-0000-00006CC70000}"/>
    <cellStyle name="Normal 5 2 4 7 5 3" xfId="29020" xr:uid="{00000000-0005-0000-0000-00006DC70000}"/>
    <cellStyle name="Normal 5 2 4 7 6" xfId="14637" xr:uid="{00000000-0005-0000-0000-00006EC70000}"/>
    <cellStyle name="Normal 5 2 4 7 6 2" xfId="49855" xr:uid="{00000000-0005-0000-0000-00006FC70000}"/>
    <cellStyle name="Normal 5 2 4 7 7" xfId="39034" xr:uid="{00000000-0005-0000-0000-000070C70000}"/>
    <cellStyle name="Normal 5 2 4 7 8" xfId="27244" xr:uid="{00000000-0005-0000-0000-000071C70000}"/>
    <cellStyle name="Normal 5 2 4 8" xfId="4088" xr:uid="{00000000-0005-0000-0000-000072C70000}"/>
    <cellStyle name="Normal 5 2 4 8 2" xfId="16737" xr:uid="{00000000-0005-0000-0000-000073C70000}"/>
    <cellStyle name="Normal 5 2 4 8 2 2" xfId="51953" xr:uid="{00000000-0005-0000-0000-000074C70000}"/>
    <cellStyle name="Normal 5 2 4 8 2 3" xfId="29342" xr:uid="{00000000-0005-0000-0000-000075C70000}"/>
    <cellStyle name="Normal 5 2 4 8 3" xfId="13183" xr:uid="{00000000-0005-0000-0000-000076C70000}"/>
    <cellStyle name="Normal 5 2 4 8 3 2" xfId="48401" xr:uid="{00000000-0005-0000-0000-000077C70000}"/>
    <cellStyle name="Normal 5 2 4 8 4" xfId="39356" xr:uid="{00000000-0005-0000-0000-000078C70000}"/>
    <cellStyle name="Normal 5 2 4 8 5" xfId="25790" xr:uid="{00000000-0005-0000-0000-000079C70000}"/>
    <cellStyle name="Normal 5 2 4 9" xfId="5561" xr:uid="{00000000-0005-0000-0000-00007AC70000}"/>
    <cellStyle name="Normal 5 2 4 9 2" xfId="18191" xr:uid="{00000000-0005-0000-0000-00007BC70000}"/>
    <cellStyle name="Normal 5 2 4 9 2 2" xfId="53407" xr:uid="{00000000-0005-0000-0000-00007CC70000}"/>
    <cellStyle name="Normal 5 2 4 9 3" xfId="40810" xr:uid="{00000000-0005-0000-0000-00007DC70000}"/>
    <cellStyle name="Normal 5 2 4 9 4" xfId="30796" xr:uid="{00000000-0005-0000-0000-00007EC70000}"/>
    <cellStyle name="Normal 5 2 5" xfId="1399" xr:uid="{00000000-0005-0000-0000-00007FC70000}"/>
    <cellStyle name="Normal 5 2 5 10" xfId="7035" xr:uid="{00000000-0005-0000-0000-000080C70000}"/>
    <cellStyle name="Normal 5 2 5 10 2" xfId="19660" xr:uid="{00000000-0005-0000-0000-000081C70000}"/>
    <cellStyle name="Normal 5 2 5 10 2 2" xfId="54876" xr:uid="{00000000-0005-0000-0000-000082C70000}"/>
    <cellStyle name="Normal 5 2 5 10 3" xfId="42279" xr:uid="{00000000-0005-0000-0000-000083C70000}"/>
    <cellStyle name="Normal 5 2 5 10 4" xfId="32265" xr:uid="{00000000-0005-0000-0000-000084C70000}"/>
    <cellStyle name="Normal 5 2 5 11" xfId="8816" xr:uid="{00000000-0005-0000-0000-000085C70000}"/>
    <cellStyle name="Normal 5 2 5 11 2" xfId="21436" xr:uid="{00000000-0005-0000-0000-000086C70000}"/>
    <cellStyle name="Normal 5 2 5 11 2 2" xfId="56652" xr:uid="{00000000-0005-0000-0000-000087C70000}"/>
    <cellStyle name="Normal 5 2 5 11 3" xfId="44055" xr:uid="{00000000-0005-0000-0000-000088C70000}"/>
    <cellStyle name="Normal 5 2 5 11 4" xfId="34041" xr:uid="{00000000-0005-0000-0000-000089C70000}"/>
    <cellStyle name="Normal 5 2 5 12" xfId="10724" xr:uid="{00000000-0005-0000-0000-00008AC70000}"/>
    <cellStyle name="Normal 5 2 5 12 2" xfId="23335" xr:uid="{00000000-0005-0000-0000-00008BC70000}"/>
    <cellStyle name="Normal 5 2 5 12 2 2" xfId="58551" xr:uid="{00000000-0005-0000-0000-00008CC70000}"/>
    <cellStyle name="Normal 5 2 5 12 3" xfId="45954" xr:uid="{00000000-0005-0000-0000-00008DC70000}"/>
    <cellStyle name="Normal 5 2 5 12 4" xfId="35940" xr:uid="{00000000-0005-0000-0000-00008EC70000}"/>
    <cellStyle name="Normal 5 2 5 13" xfId="14976" xr:uid="{00000000-0005-0000-0000-00008FC70000}"/>
    <cellStyle name="Normal 5 2 5 13 2" xfId="50192" xr:uid="{00000000-0005-0000-0000-000090C70000}"/>
    <cellStyle name="Normal 5 2 5 13 3" xfId="27581" xr:uid="{00000000-0005-0000-0000-000091C70000}"/>
    <cellStyle name="Normal 5 2 5 14" xfId="12389" xr:uid="{00000000-0005-0000-0000-000092C70000}"/>
    <cellStyle name="Normal 5 2 5 14 2" xfId="47607" xr:uid="{00000000-0005-0000-0000-000093C70000}"/>
    <cellStyle name="Normal 5 2 5 15" xfId="37595" xr:uid="{00000000-0005-0000-0000-000094C70000}"/>
    <cellStyle name="Normal 5 2 5 16" xfId="24996" xr:uid="{00000000-0005-0000-0000-000095C70000}"/>
    <cellStyle name="Normal 5 2 5 17" xfId="60209" xr:uid="{00000000-0005-0000-0000-000096C70000}"/>
    <cellStyle name="Normal 5 2 5 2" xfId="1400" xr:uid="{00000000-0005-0000-0000-000097C70000}"/>
    <cellStyle name="Normal 5 2 5 2 10" xfId="10725" xr:uid="{00000000-0005-0000-0000-000098C70000}"/>
    <cellStyle name="Normal 5 2 5 2 10 2" xfId="23336" xr:uid="{00000000-0005-0000-0000-000099C70000}"/>
    <cellStyle name="Normal 5 2 5 2 10 2 2" xfId="58552" xr:uid="{00000000-0005-0000-0000-00009AC70000}"/>
    <cellStyle name="Normal 5 2 5 2 10 3" xfId="45955" xr:uid="{00000000-0005-0000-0000-00009BC70000}"/>
    <cellStyle name="Normal 5 2 5 2 10 4" xfId="35941" xr:uid="{00000000-0005-0000-0000-00009CC70000}"/>
    <cellStyle name="Normal 5 2 5 2 11" xfId="15133" xr:uid="{00000000-0005-0000-0000-00009DC70000}"/>
    <cellStyle name="Normal 5 2 5 2 11 2" xfId="50349" xr:uid="{00000000-0005-0000-0000-00009EC70000}"/>
    <cellStyle name="Normal 5 2 5 2 11 3" xfId="27738" xr:uid="{00000000-0005-0000-0000-00009FC70000}"/>
    <cellStyle name="Normal 5 2 5 2 12" xfId="12546" xr:uid="{00000000-0005-0000-0000-0000A0C70000}"/>
    <cellStyle name="Normal 5 2 5 2 12 2" xfId="47764" xr:uid="{00000000-0005-0000-0000-0000A1C70000}"/>
    <cellStyle name="Normal 5 2 5 2 13" xfId="37752" xr:uid="{00000000-0005-0000-0000-0000A2C70000}"/>
    <cellStyle name="Normal 5 2 5 2 14" xfId="25153" xr:uid="{00000000-0005-0000-0000-0000A3C70000}"/>
    <cellStyle name="Normal 5 2 5 2 15" xfId="60366" xr:uid="{00000000-0005-0000-0000-0000A4C70000}"/>
    <cellStyle name="Normal 5 2 5 2 2" xfId="3269" xr:uid="{00000000-0005-0000-0000-0000A5C70000}"/>
    <cellStyle name="Normal 5 2 5 2 2 10" xfId="25637" xr:uid="{00000000-0005-0000-0000-0000A6C70000}"/>
    <cellStyle name="Normal 5 2 5 2 2 11" xfId="61172" xr:uid="{00000000-0005-0000-0000-0000A7C70000}"/>
    <cellStyle name="Normal 5 2 5 2 2 2" xfId="5069" xr:uid="{00000000-0005-0000-0000-0000A8C70000}"/>
    <cellStyle name="Normal 5 2 5 2 2 2 2" xfId="17715" xr:uid="{00000000-0005-0000-0000-0000A9C70000}"/>
    <cellStyle name="Normal 5 2 5 2 2 2 2 2" xfId="52931" xr:uid="{00000000-0005-0000-0000-0000AAC70000}"/>
    <cellStyle name="Normal 5 2 5 2 2 2 2 3" xfId="30320" xr:uid="{00000000-0005-0000-0000-0000ABC70000}"/>
    <cellStyle name="Normal 5 2 5 2 2 2 3" xfId="14161" xr:uid="{00000000-0005-0000-0000-0000ACC70000}"/>
    <cellStyle name="Normal 5 2 5 2 2 2 3 2" xfId="49379" xr:uid="{00000000-0005-0000-0000-0000ADC70000}"/>
    <cellStyle name="Normal 5 2 5 2 2 2 4" xfId="40334" xr:uid="{00000000-0005-0000-0000-0000AEC70000}"/>
    <cellStyle name="Normal 5 2 5 2 2 2 5" xfId="26768" xr:uid="{00000000-0005-0000-0000-0000AFC70000}"/>
    <cellStyle name="Normal 5 2 5 2 2 3" xfId="6539" xr:uid="{00000000-0005-0000-0000-0000B0C70000}"/>
    <cellStyle name="Normal 5 2 5 2 2 3 2" xfId="19169" xr:uid="{00000000-0005-0000-0000-0000B1C70000}"/>
    <cellStyle name="Normal 5 2 5 2 2 3 2 2" xfId="54385" xr:uid="{00000000-0005-0000-0000-0000B2C70000}"/>
    <cellStyle name="Normal 5 2 5 2 2 3 3" xfId="41788" xr:uid="{00000000-0005-0000-0000-0000B3C70000}"/>
    <cellStyle name="Normal 5 2 5 2 2 3 4" xfId="31774" xr:uid="{00000000-0005-0000-0000-0000B4C70000}"/>
    <cellStyle name="Normal 5 2 5 2 2 4" xfId="7998" xr:uid="{00000000-0005-0000-0000-0000B5C70000}"/>
    <cellStyle name="Normal 5 2 5 2 2 4 2" xfId="20623" xr:uid="{00000000-0005-0000-0000-0000B6C70000}"/>
    <cellStyle name="Normal 5 2 5 2 2 4 2 2" xfId="55839" xr:uid="{00000000-0005-0000-0000-0000B7C70000}"/>
    <cellStyle name="Normal 5 2 5 2 2 4 3" xfId="43242" xr:uid="{00000000-0005-0000-0000-0000B8C70000}"/>
    <cellStyle name="Normal 5 2 5 2 2 4 4" xfId="33228" xr:uid="{00000000-0005-0000-0000-0000B9C70000}"/>
    <cellStyle name="Normal 5 2 5 2 2 5" xfId="9779" xr:uid="{00000000-0005-0000-0000-0000BAC70000}"/>
    <cellStyle name="Normal 5 2 5 2 2 5 2" xfId="22399" xr:uid="{00000000-0005-0000-0000-0000BBC70000}"/>
    <cellStyle name="Normal 5 2 5 2 2 5 2 2" xfId="57615" xr:uid="{00000000-0005-0000-0000-0000BCC70000}"/>
    <cellStyle name="Normal 5 2 5 2 2 5 3" xfId="45018" xr:uid="{00000000-0005-0000-0000-0000BDC70000}"/>
    <cellStyle name="Normal 5 2 5 2 2 5 4" xfId="35004" xr:uid="{00000000-0005-0000-0000-0000BEC70000}"/>
    <cellStyle name="Normal 5 2 5 2 2 6" xfId="11572" xr:uid="{00000000-0005-0000-0000-0000BFC70000}"/>
    <cellStyle name="Normal 5 2 5 2 2 6 2" xfId="24175" xr:uid="{00000000-0005-0000-0000-0000C0C70000}"/>
    <cellStyle name="Normal 5 2 5 2 2 6 2 2" xfId="59391" xr:uid="{00000000-0005-0000-0000-0000C1C70000}"/>
    <cellStyle name="Normal 5 2 5 2 2 6 3" xfId="46794" xr:uid="{00000000-0005-0000-0000-0000C2C70000}"/>
    <cellStyle name="Normal 5 2 5 2 2 6 4" xfId="36780" xr:uid="{00000000-0005-0000-0000-0000C3C70000}"/>
    <cellStyle name="Normal 5 2 5 2 2 7" xfId="15939" xr:uid="{00000000-0005-0000-0000-0000C4C70000}"/>
    <cellStyle name="Normal 5 2 5 2 2 7 2" xfId="51155" xr:uid="{00000000-0005-0000-0000-0000C5C70000}"/>
    <cellStyle name="Normal 5 2 5 2 2 7 3" xfId="28544" xr:uid="{00000000-0005-0000-0000-0000C6C70000}"/>
    <cellStyle name="Normal 5 2 5 2 2 8" xfId="13030" xr:uid="{00000000-0005-0000-0000-0000C7C70000}"/>
    <cellStyle name="Normal 5 2 5 2 2 8 2" xfId="48248" xr:uid="{00000000-0005-0000-0000-0000C8C70000}"/>
    <cellStyle name="Normal 5 2 5 2 2 9" xfId="38558" xr:uid="{00000000-0005-0000-0000-0000C9C70000}"/>
    <cellStyle name="Normal 5 2 5 2 3" xfId="3598" xr:uid="{00000000-0005-0000-0000-0000CAC70000}"/>
    <cellStyle name="Normal 5 2 5 2 3 10" xfId="27093" xr:uid="{00000000-0005-0000-0000-0000CBC70000}"/>
    <cellStyle name="Normal 5 2 5 2 3 11" xfId="61497" xr:uid="{00000000-0005-0000-0000-0000CCC70000}"/>
    <cellStyle name="Normal 5 2 5 2 3 2" xfId="5394" xr:uid="{00000000-0005-0000-0000-0000CDC70000}"/>
    <cellStyle name="Normal 5 2 5 2 3 2 2" xfId="18040" xr:uid="{00000000-0005-0000-0000-0000CEC70000}"/>
    <cellStyle name="Normal 5 2 5 2 3 2 2 2" xfId="53256" xr:uid="{00000000-0005-0000-0000-0000CFC70000}"/>
    <cellStyle name="Normal 5 2 5 2 3 2 3" xfId="40659" xr:uid="{00000000-0005-0000-0000-0000D0C70000}"/>
    <cellStyle name="Normal 5 2 5 2 3 2 4" xfId="30645" xr:uid="{00000000-0005-0000-0000-0000D1C70000}"/>
    <cellStyle name="Normal 5 2 5 2 3 3" xfId="6864" xr:uid="{00000000-0005-0000-0000-0000D2C70000}"/>
    <cellStyle name="Normal 5 2 5 2 3 3 2" xfId="19494" xr:uid="{00000000-0005-0000-0000-0000D3C70000}"/>
    <cellStyle name="Normal 5 2 5 2 3 3 2 2" xfId="54710" xr:uid="{00000000-0005-0000-0000-0000D4C70000}"/>
    <cellStyle name="Normal 5 2 5 2 3 3 3" xfId="42113" xr:uid="{00000000-0005-0000-0000-0000D5C70000}"/>
    <cellStyle name="Normal 5 2 5 2 3 3 4" xfId="32099" xr:uid="{00000000-0005-0000-0000-0000D6C70000}"/>
    <cellStyle name="Normal 5 2 5 2 3 4" xfId="8323" xr:uid="{00000000-0005-0000-0000-0000D7C70000}"/>
    <cellStyle name="Normal 5 2 5 2 3 4 2" xfId="20948" xr:uid="{00000000-0005-0000-0000-0000D8C70000}"/>
    <cellStyle name="Normal 5 2 5 2 3 4 2 2" xfId="56164" xr:uid="{00000000-0005-0000-0000-0000D9C70000}"/>
    <cellStyle name="Normal 5 2 5 2 3 4 3" xfId="43567" xr:uid="{00000000-0005-0000-0000-0000DAC70000}"/>
    <cellStyle name="Normal 5 2 5 2 3 4 4" xfId="33553" xr:uid="{00000000-0005-0000-0000-0000DBC70000}"/>
    <cellStyle name="Normal 5 2 5 2 3 5" xfId="10104" xr:uid="{00000000-0005-0000-0000-0000DCC70000}"/>
    <cellStyle name="Normal 5 2 5 2 3 5 2" xfId="22724" xr:uid="{00000000-0005-0000-0000-0000DDC70000}"/>
    <cellStyle name="Normal 5 2 5 2 3 5 2 2" xfId="57940" xr:uid="{00000000-0005-0000-0000-0000DEC70000}"/>
    <cellStyle name="Normal 5 2 5 2 3 5 3" xfId="45343" xr:uid="{00000000-0005-0000-0000-0000DFC70000}"/>
    <cellStyle name="Normal 5 2 5 2 3 5 4" xfId="35329" xr:uid="{00000000-0005-0000-0000-0000E0C70000}"/>
    <cellStyle name="Normal 5 2 5 2 3 6" xfId="11897" xr:uid="{00000000-0005-0000-0000-0000E1C70000}"/>
    <cellStyle name="Normal 5 2 5 2 3 6 2" xfId="24500" xr:uid="{00000000-0005-0000-0000-0000E2C70000}"/>
    <cellStyle name="Normal 5 2 5 2 3 6 2 2" xfId="59716" xr:uid="{00000000-0005-0000-0000-0000E3C70000}"/>
    <cellStyle name="Normal 5 2 5 2 3 6 3" xfId="47119" xr:uid="{00000000-0005-0000-0000-0000E4C70000}"/>
    <cellStyle name="Normal 5 2 5 2 3 6 4" xfId="37105" xr:uid="{00000000-0005-0000-0000-0000E5C70000}"/>
    <cellStyle name="Normal 5 2 5 2 3 7" xfId="16264" xr:uid="{00000000-0005-0000-0000-0000E6C70000}"/>
    <cellStyle name="Normal 5 2 5 2 3 7 2" xfId="51480" xr:uid="{00000000-0005-0000-0000-0000E7C70000}"/>
    <cellStyle name="Normal 5 2 5 2 3 7 3" xfId="28869" xr:uid="{00000000-0005-0000-0000-0000E8C70000}"/>
    <cellStyle name="Normal 5 2 5 2 3 8" xfId="14486" xr:uid="{00000000-0005-0000-0000-0000E9C70000}"/>
    <cellStyle name="Normal 5 2 5 2 3 8 2" xfId="49704" xr:uid="{00000000-0005-0000-0000-0000EAC70000}"/>
    <cellStyle name="Normal 5 2 5 2 3 9" xfId="38883" xr:uid="{00000000-0005-0000-0000-0000EBC70000}"/>
    <cellStyle name="Normal 5 2 5 2 4" xfId="2760" xr:uid="{00000000-0005-0000-0000-0000ECC70000}"/>
    <cellStyle name="Normal 5 2 5 2 4 10" xfId="26284" xr:uid="{00000000-0005-0000-0000-0000EDC70000}"/>
    <cellStyle name="Normal 5 2 5 2 4 11" xfId="60688" xr:uid="{00000000-0005-0000-0000-0000EEC70000}"/>
    <cellStyle name="Normal 5 2 5 2 4 2" xfId="4585" xr:uid="{00000000-0005-0000-0000-0000EFC70000}"/>
    <cellStyle name="Normal 5 2 5 2 4 2 2" xfId="17231" xr:uid="{00000000-0005-0000-0000-0000F0C70000}"/>
    <cellStyle name="Normal 5 2 5 2 4 2 2 2" xfId="52447" xr:uid="{00000000-0005-0000-0000-0000F1C70000}"/>
    <cellStyle name="Normal 5 2 5 2 4 2 3" xfId="39850" xr:uid="{00000000-0005-0000-0000-0000F2C70000}"/>
    <cellStyle name="Normal 5 2 5 2 4 2 4" xfId="29836" xr:uid="{00000000-0005-0000-0000-0000F3C70000}"/>
    <cellStyle name="Normal 5 2 5 2 4 3" xfId="6055" xr:uid="{00000000-0005-0000-0000-0000F4C70000}"/>
    <cellStyle name="Normal 5 2 5 2 4 3 2" xfId="18685" xr:uid="{00000000-0005-0000-0000-0000F5C70000}"/>
    <cellStyle name="Normal 5 2 5 2 4 3 2 2" xfId="53901" xr:uid="{00000000-0005-0000-0000-0000F6C70000}"/>
    <cellStyle name="Normal 5 2 5 2 4 3 3" xfId="41304" xr:uid="{00000000-0005-0000-0000-0000F7C70000}"/>
    <cellStyle name="Normal 5 2 5 2 4 3 4" xfId="31290" xr:uid="{00000000-0005-0000-0000-0000F8C70000}"/>
    <cellStyle name="Normal 5 2 5 2 4 4" xfId="7514" xr:uid="{00000000-0005-0000-0000-0000F9C70000}"/>
    <cellStyle name="Normal 5 2 5 2 4 4 2" xfId="20139" xr:uid="{00000000-0005-0000-0000-0000FAC70000}"/>
    <cellStyle name="Normal 5 2 5 2 4 4 2 2" xfId="55355" xr:uid="{00000000-0005-0000-0000-0000FBC70000}"/>
    <cellStyle name="Normal 5 2 5 2 4 4 3" xfId="42758" xr:uid="{00000000-0005-0000-0000-0000FCC70000}"/>
    <cellStyle name="Normal 5 2 5 2 4 4 4" xfId="32744" xr:uid="{00000000-0005-0000-0000-0000FDC70000}"/>
    <cellStyle name="Normal 5 2 5 2 4 5" xfId="9295" xr:uid="{00000000-0005-0000-0000-0000FEC70000}"/>
    <cellStyle name="Normal 5 2 5 2 4 5 2" xfId="21915" xr:uid="{00000000-0005-0000-0000-0000FFC70000}"/>
    <cellStyle name="Normal 5 2 5 2 4 5 2 2" xfId="57131" xr:uid="{00000000-0005-0000-0000-000000C80000}"/>
    <cellStyle name="Normal 5 2 5 2 4 5 3" xfId="44534" xr:uid="{00000000-0005-0000-0000-000001C80000}"/>
    <cellStyle name="Normal 5 2 5 2 4 5 4" xfId="34520" xr:uid="{00000000-0005-0000-0000-000002C80000}"/>
    <cellStyle name="Normal 5 2 5 2 4 6" xfId="11088" xr:uid="{00000000-0005-0000-0000-000003C80000}"/>
    <cellStyle name="Normal 5 2 5 2 4 6 2" xfId="23691" xr:uid="{00000000-0005-0000-0000-000004C80000}"/>
    <cellStyle name="Normal 5 2 5 2 4 6 2 2" xfId="58907" xr:uid="{00000000-0005-0000-0000-000005C80000}"/>
    <cellStyle name="Normal 5 2 5 2 4 6 3" xfId="46310" xr:uid="{00000000-0005-0000-0000-000006C80000}"/>
    <cellStyle name="Normal 5 2 5 2 4 6 4" xfId="36296" xr:uid="{00000000-0005-0000-0000-000007C80000}"/>
    <cellStyle name="Normal 5 2 5 2 4 7" xfId="15455" xr:uid="{00000000-0005-0000-0000-000008C80000}"/>
    <cellStyle name="Normal 5 2 5 2 4 7 2" xfId="50671" xr:uid="{00000000-0005-0000-0000-000009C80000}"/>
    <cellStyle name="Normal 5 2 5 2 4 7 3" xfId="28060" xr:uid="{00000000-0005-0000-0000-00000AC80000}"/>
    <cellStyle name="Normal 5 2 5 2 4 8" xfId="13677" xr:uid="{00000000-0005-0000-0000-00000BC80000}"/>
    <cellStyle name="Normal 5 2 5 2 4 8 2" xfId="48895" xr:uid="{00000000-0005-0000-0000-00000CC80000}"/>
    <cellStyle name="Normal 5 2 5 2 4 9" xfId="38074" xr:uid="{00000000-0005-0000-0000-00000DC80000}"/>
    <cellStyle name="Normal 5 2 5 2 5" xfId="3923" xr:uid="{00000000-0005-0000-0000-00000EC80000}"/>
    <cellStyle name="Normal 5 2 5 2 5 2" xfId="8646" xr:uid="{00000000-0005-0000-0000-00000FC80000}"/>
    <cellStyle name="Normal 5 2 5 2 5 2 2" xfId="21271" xr:uid="{00000000-0005-0000-0000-000010C80000}"/>
    <cellStyle name="Normal 5 2 5 2 5 2 2 2" xfId="56487" xr:uid="{00000000-0005-0000-0000-000011C80000}"/>
    <cellStyle name="Normal 5 2 5 2 5 2 3" xfId="43890" xr:uid="{00000000-0005-0000-0000-000012C80000}"/>
    <cellStyle name="Normal 5 2 5 2 5 2 4" xfId="33876" xr:uid="{00000000-0005-0000-0000-000013C80000}"/>
    <cellStyle name="Normal 5 2 5 2 5 3" xfId="10427" xr:uid="{00000000-0005-0000-0000-000014C80000}"/>
    <cellStyle name="Normal 5 2 5 2 5 3 2" xfId="23047" xr:uid="{00000000-0005-0000-0000-000015C80000}"/>
    <cellStyle name="Normal 5 2 5 2 5 3 2 2" xfId="58263" xr:uid="{00000000-0005-0000-0000-000016C80000}"/>
    <cellStyle name="Normal 5 2 5 2 5 3 3" xfId="45666" xr:uid="{00000000-0005-0000-0000-000017C80000}"/>
    <cellStyle name="Normal 5 2 5 2 5 3 4" xfId="35652" xr:uid="{00000000-0005-0000-0000-000018C80000}"/>
    <cellStyle name="Normal 5 2 5 2 5 4" xfId="12222" xr:uid="{00000000-0005-0000-0000-000019C80000}"/>
    <cellStyle name="Normal 5 2 5 2 5 4 2" xfId="24823" xr:uid="{00000000-0005-0000-0000-00001AC80000}"/>
    <cellStyle name="Normal 5 2 5 2 5 4 2 2" xfId="60039" xr:uid="{00000000-0005-0000-0000-00001BC80000}"/>
    <cellStyle name="Normal 5 2 5 2 5 4 3" xfId="47442" xr:uid="{00000000-0005-0000-0000-00001CC80000}"/>
    <cellStyle name="Normal 5 2 5 2 5 4 4" xfId="37428" xr:uid="{00000000-0005-0000-0000-00001DC80000}"/>
    <cellStyle name="Normal 5 2 5 2 5 5" xfId="16587" xr:uid="{00000000-0005-0000-0000-00001EC80000}"/>
    <cellStyle name="Normal 5 2 5 2 5 5 2" xfId="51803" xr:uid="{00000000-0005-0000-0000-00001FC80000}"/>
    <cellStyle name="Normal 5 2 5 2 5 5 3" xfId="29192" xr:uid="{00000000-0005-0000-0000-000020C80000}"/>
    <cellStyle name="Normal 5 2 5 2 5 6" xfId="14809" xr:uid="{00000000-0005-0000-0000-000021C80000}"/>
    <cellStyle name="Normal 5 2 5 2 5 6 2" xfId="50027" xr:uid="{00000000-0005-0000-0000-000022C80000}"/>
    <cellStyle name="Normal 5 2 5 2 5 7" xfId="39206" xr:uid="{00000000-0005-0000-0000-000023C80000}"/>
    <cellStyle name="Normal 5 2 5 2 5 8" xfId="27416" xr:uid="{00000000-0005-0000-0000-000024C80000}"/>
    <cellStyle name="Normal 5 2 5 2 6" xfId="4263" xr:uid="{00000000-0005-0000-0000-000025C80000}"/>
    <cellStyle name="Normal 5 2 5 2 6 2" xfId="16909" xr:uid="{00000000-0005-0000-0000-000026C80000}"/>
    <cellStyle name="Normal 5 2 5 2 6 2 2" xfId="52125" xr:uid="{00000000-0005-0000-0000-000027C80000}"/>
    <cellStyle name="Normal 5 2 5 2 6 2 3" xfId="29514" xr:uid="{00000000-0005-0000-0000-000028C80000}"/>
    <cellStyle name="Normal 5 2 5 2 6 3" xfId="13355" xr:uid="{00000000-0005-0000-0000-000029C80000}"/>
    <cellStyle name="Normal 5 2 5 2 6 3 2" xfId="48573" xr:uid="{00000000-0005-0000-0000-00002AC80000}"/>
    <cellStyle name="Normal 5 2 5 2 6 4" xfId="39528" xr:uid="{00000000-0005-0000-0000-00002BC80000}"/>
    <cellStyle name="Normal 5 2 5 2 6 5" xfId="25962" xr:uid="{00000000-0005-0000-0000-00002CC80000}"/>
    <cellStyle name="Normal 5 2 5 2 7" xfId="5733" xr:uid="{00000000-0005-0000-0000-00002DC80000}"/>
    <cellStyle name="Normal 5 2 5 2 7 2" xfId="18363" xr:uid="{00000000-0005-0000-0000-00002EC80000}"/>
    <cellStyle name="Normal 5 2 5 2 7 2 2" xfId="53579" xr:uid="{00000000-0005-0000-0000-00002FC80000}"/>
    <cellStyle name="Normal 5 2 5 2 7 3" xfId="40982" xr:uid="{00000000-0005-0000-0000-000030C80000}"/>
    <cellStyle name="Normal 5 2 5 2 7 4" xfId="30968" xr:uid="{00000000-0005-0000-0000-000031C80000}"/>
    <cellStyle name="Normal 5 2 5 2 8" xfId="7192" xr:uid="{00000000-0005-0000-0000-000032C80000}"/>
    <cellStyle name="Normal 5 2 5 2 8 2" xfId="19817" xr:uid="{00000000-0005-0000-0000-000033C80000}"/>
    <cellStyle name="Normal 5 2 5 2 8 2 2" xfId="55033" xr:uid="{00000000-0005-0000-0000-000034C80000}"/>
    <cellStyle name="Normal 5 2 5 2 8 3" xfId="42436" xr:uid="{00000000-0005-0000-0000-000035C80000}"/>
    <cellStyle name="Normal 5 2 5 2 8 4" xfId="32422" xr:uid="{00000000-0005-0000-0000-000036C80000}"/>
    <cellStyle name="Normal 5 2 5 2 9" xfId="8973" xr:uid="{00000000-0005-0000-0000-000037C80000}"/>
    <cellStyle name="Normal 5 2 5 2 9 2" xfId="21593" xr:uid="{00000000-0005-0000-0000-000038C80000}"/>
    <cellStyle name="Normal 5 2 5 2 9 2 2" xfId="56809" xr:uid="{00000000-0005-0000-0000-000039C80000}"/>
    <cellStyle name="Normal 5 2 5 2 9 3" xfId="44212" xr:uid="{00000000-0005-0000-0000-00003AC80000}"/>
    <cellStyle name="Normal 5 2 5 2 9 4" xfId="34198" xr:uid="{00000000-0005-0000-0000-00003BC80000}"/>
    <cellStyle name="Normal 5 2 5 3" xfId="3112" xr:uid="{00000000-0005-0000-0000-00003CC80000}"/>
    <cellStyle name="Normal 5 2 5 3 10" xfId="25480" xr:uid="{00000000-0005-0000-0000-00003DC80000}"/>
    <cellStyle name="Normal 5 2 5 3 11" xfId="61015" xr:uid="{00000000-0005-0000-0000-00003EC80000}"/>
    <cellStyle name="Normal 5 2 5 3 2" xfId="4912" xr:uid="{00000000-0005-0000-0000-00003FC80000}"/>
    <cellStyle name="Normal 5 2 5 3 2 2" xfId="17558" xr:uid="{00000000-0005-0000-0000-000040C80000}"/>
    <cellStyle name="Normal 5 2 5 3 2 2 2" xfId="52774" xr:uid="{00000000-0005-0000-0000-000041C80000}"/>
    <cellStyle name="Normal 5 2 5 3 2 2 3" xfId="30163" xr:uid="{00000000-0005-0000-0000-000042C80000}"/>
    <cellStyle name="Normal 5 2 5 3 2 3" xfId="14004" xr:uid="{00000000-0005-0000-0000-000043C80000}"/>
    <cellStyle name="Normal 5 2 5 3 2 3 2" xfId="49222" xr:uid="{00000000-0005-0000-0000-000044C80000}"/>
    <cellStyle name="Normal 5 2 5 3 2 4" xfId="40177" xr:uid="{00000000-0005-0000-0000-000045C80000}"/>
    <cellStyle name="Normal 5 2 5 3 2 5" xfId="26611" xr:uid="{00000000-0005-0000-0000-000046C80000}"/>
    <cellStyle name="Normal 5 2 5 3 3" xfId="6382" xr:uid="{00000000-0005-0000-0000-000047C80000}"/>
    <cellStyle name="Normal 5 2 5 3 3 2" xfId="19012" xr:uid="{00000000-0005-0000-0000-000048C80000}"/>
    <cellStyle name="Normal 5 2 5 3 3 2 2" xfId="54228" xr:uid="{00000000-0005-0000-0000-000049C80000}"/>
    <cellStyle name="Normal 5 2 5 3 3 3" xfId="41631" xr:uid="{00000000-0005-0000-0000-00004AC80000}"/>
    <cellStyle name="Normal 5 2 5 3 3 4" xfId="31617" xr:uid="{00000000-0005-0000-0000-00004BC80000}"/>
    <cellStyle name="Normal 5 2 5 3 4" xfId="7841" xr:uid="{00000000-0005-0000-0000-00004CC80000}"/>
    <cellStyle name="Normal 5 2 5 3 4 2" xfId="20466" xr:uid="{00000000-0005-0000-0000-00004DC80000}"/>
    <cellStyle name="Normal 5 2 5 3 4 2 2" xfId="55682" xr:uid="{00000000-0005-0000-0000-00004EC80000}"/>
    <cellStyle name="Normal 5 2 5 3 4 3" xfId="43085" xr:uid="{00000000-0005-0000-0000-00004FC80000}"/>
    <cellStyle name="Normal 5 2 5 3 4 4" xfId="33071" xr:uid="{00000000-0005-0000-0000-000050C80000}"/>
    <cellStyle name="Normal 5 2 5 3 5" xfId="9622" xr:uid="{00000000-0005-0000-0000-000051C80000}"/>
    <cellStyle name="Normal 5 2 5 3 5 2" xfId="22242" xr:uid="{00000000-0005-0000-0000-000052C80000}"/>
    <cellStyle name="Normal 5 2 5 3 5 2 2" xfId="57458" xr:uid="{00000000-0005-0000-0000-000053C80000}"/>
    <cellStyle name="Normal 5 2 5 3 5 3" xfId="44861" xr:uid="{00000000-0005-0000-0000-000054C80000}"/>
    <cellStyle name="Normal 5 2 5 3 5 4" xfId="34847" xr:uid="{00000000-0005-0000-0000-000055C80000}"/>
    <cellStyle name="Normal 5 2 5 3 6" xfId="11415" xr:uid="{00000000-0005-0000-0000-000056C80000}"/>
    <cellStyle name="Normal 5 2 5 3 6 2" xfId="24018" xr:uid="{00000000-0005-0000-0000-000057C80000}"/>
    <cellStyle name="Normal 5 2 5 3 6 2 2" xfId="59234" xr:uid="{00000000-0005-0000-0000-000058C80000}"/>
    <cellStyle name="Normal 5 2 5 3 6 3" xfId="46637" xr:uid="{00000000-0005-0000-0000-000059C80000}"/>
    <cellStyle name="Normal 5 2 5 3 6 4" xfId="36623" xr:uid="{00000000-0005-0000-0000-00005AC80000}"/>
    <cellStyle name="Normal 5 2 5 3 7" xfId="15782" xr:uid="{00000000-0005-0000-0000-00005BC80000}"/>
    <cellStyle name="Normal 5 2 5 3 7 2" xfId="50998" xr:uid="{00000000-0005-0000-0000-00005CC80000}"/>
    <cellStyle name="Normal 5 2 5 3 7 3" xfId="28387" xr:uid="{00000000-0005-0000-0000-00005DC80000}"/>
    <cellStyle name="Normal 5 2 5 3 8" xfId="12873" xr:uid="{00000000-0005-0000-0000-00005EC80000}"/>
    <cellStyle name="Normal 5 2 5 3 8 2" xfId="48091" xr:uid="{00000000-0005-0000-0000-00005FC80000}"/>
    <cellStyle name="Normal 5 2 5 3 9" xfId="38401" xr:uid="{00000000-0005-0000-0000-000060C80000}"/>
    <cellStyle name="Normal 5 2 5 4" xfId="2934" xr:uid="{00000000-0005-0000-0000-000061C80000}"/>
    <cellStyle name="Normal 5 2 5 4 10" xfId="25318" xr:uid="{00000000-0005-0000-0000-000062C80000}"/>
    <cellStyle name="Normal 5 2 5 4 11" xfId="60853" xr:uid="{00000000-0005-0000-0000-000063C80000}"/>
    <cellStyle name="Normal 5 2 5 4 2" xfId="4750" xr:uid="{00000000-0005-0000-0000-000064C80000}"/>
    <cellStyle name="Normal 5 2 5 4 2 2" xfId="17396" xr:uid="{00000000-0005-0000-0000-000065C80000}"/>
    <cellStyle name="Normal 5 2 5 4 2 2 2" xfId="52612" xr:uid="{00000000-0005-0000-0000-000066C80000}"/>
    <cellStyle name="Normal 5 2 5 4 2 2 3" xfId="30001" xr:uid="{00000000-0005-0000-0000-000067C80000}"/>
    <cellStyle name="Normal 5 2 5 4 2 3" xfId="13842" xr:uid="{00000000-0005-0000-0000-000068C80000}"/>
    <cellStyle name="Normal 5 2 5 4 2 3 2" xfId="49060" xr:uid="{00000000-0005-0000-0000-000069C80000}"/>
    <cellStyle name="Normal 5 2 5 4 2 4" xfId="40015" xr:uid="{00000000-0005-0000-0000-00006AC80000}"/>
    <cellStyle name="Normal 5 2 5 4 2 5" xfId="26449" xr:uid="{00000000-0005-0000-0000-00006BC80000}"/>
    <cellStyle name="Normal 5 2 5 4 3" xfId="6220" xr:uid="{00000000-0005-0000-0000-00006CC80000}"/>
    <cellStyle name="Normal 5 2 5 4 3 2" xfId="18850" xr:uid="{00000000-0005-0000-0000-00006DC80000}"/>
    <cellStyle name="Normal 5 2 5 4 3 2 2" xfId="54066" xr:uid="{00000000-0005-0000-0000-00006EC80000}"/>
    <cellStyle name="Normal 5 2 5 4 3 3" xfId="41469" xr:uid="{00000000-0005-0000-0000-00006FC80000}"/>
    <cellStyle name="Normal 5 2 5 4 3 4" xfId="31455" xr:uid="{00000000-0005-0000-0000-000070C80000}"/>
    <cellStyle name="Normal 5 2 5 4 4" xfId="7679" xr:uid="{00000000-0005-0000-0000-000071C80000}"/>
    <cellStyle name="Normal 5 2 5 4 4 2" xfId="20304" xr:uid="{00000000-0005-0000-0000-000072C80000}"/>
    <cellStyle name="Normal 5 2 5 4 4 2 2" xfId="55520" xr:uid="{00000000-0005-0000-0000-000073C80000}"/>
    <cellStyle name="Normal 5 2 5 4 4 3" xfId="42923" xr:uid="{00000000-0005-0000-0000-000074C80000}"/>
    <cellStyle name="Normal 5 2 5 4 4 4" xfId="32909" xr:uid="{00000000-0005-0000-0000-000075C80000}"/>
    <cellStyle name="Normal 5 2 5 4 5" xfId="9460" xr:uid="{00000000-0005-0000-0000-000076C80000}"/>
    <cellStyle name="Normal 5 2 5 4 5 2" xfId="22080" xr:uid="{00000000-0005-0000-0000-000077C80000}"/>
    <cellStyle name="Normal 5 2 5 4 5 2 2" xfId="57296" xr:uid="{00000000-0005-0000-0000-000078C80000}"/>
    <cellStyle name="Normal 5 2 5 4 5 3" xfId="44699" xr:uid="{00000000-0005-0000-0000-000079C80000}"/>
    <cellStyle name="Normal 5 2 5 4 5 4" xfId="34685" xr:uid="{00000000-0005-0000-0000-00007AC80000}"/>
    <cellStyle name="Normal 5 2 5 4 6" xfId="11253" xr:uid="{00000000-0005-0000-0000-00007BC80000}"/>
    <cellStyle name="Normal 5 2 5 4 6 2" xfId="23856" xr:uid="{00000000-0005-0000-0000-00007CC80000}"/>
    <cellStyle name="Normal 5 2 5 4 6 2 2" xfId="59072" xr:uid="{00000000-0005-0000-0000-00007DC80000}"/>
    <cellStyle name="Normal 5 2 5 4 6 3" xfId="46475" xr:uid="{00000000-0005-0000-0000-00007EC80000}"/>
    <cellStyle name="Normal 5 2 5 4 6 4" xfId="36461" xr:uid="{00000000-0005-0000-0000-00007FC80000}"/>
    <cellStyle name="Normal 5 2 5 4 7" xfId="15620" xr:uid="{00000000-0005-0000-0000-000080C80000}"/>
    <cellStyle name="Normal 5 2 5 4 7 2" xfId="50836" xr:uid="{00000000-0005-0000-0000-000081C80000}"/>
    <cellStyle name="Normal 5 2 5 4 7 3" xfId="28225" xr:uid="{00000000-0005-0000-0000-000082C80000}"/>
    <cellStyle name="Normal 5 2 5 4 8" xfId="12711" xr:uid="{00000000-0005-0000-0000-000083C80000}"/>
    <cellStyle name="Normal 5 2 5 4 8 2" xfId="47929" xr:uid="{00000000-0005-0000-0000-000084C80000}"/>
    <cellStyle name="Normal 5 2 5 4 9" xfId="38239" xr:uid="{00000000-0005-0000-0000-000085C80000}"/>
    <cellStyle name="Normal 5 2 5 5" xfId="3441" xr:uid="{00000000-0005-0000-0000-000086C80000}"/>
    <cellStyle name="Normal 5 2 5 5 10" xfId="26936" xr:uid="{00000000-0005-0000-0000-000087C80000}"/>
    <cellStyle name="Normal 5 2 5 5 11" xfId="61340" xr:uid="{00000000-0005-0000-0000-000088C80000}"/>
    <cellStyle name="Normal 5 2 5 5 2" xfId="5237" xr:uid="{00000000-0005-0000-0000-000089C80000}"/>
    <cellStyle name="Normal 5 2 5 5 2 2" xfId="17883" xr:uid="{00000000-0005-0000-0000-00008AC80000}"/>
    <cellStyle name="Normal 5 2 5 5 2 2 2" xfId="53099" xr:uid="{00000000-0005-0000-0000-00008BC80000}"/>
    <cellStyle name="Normal 5 2 5 5 2 3" xfId="40502" xr:uid="{00000000-0005-0000-0000-00008CC80000}"/>
    <cellStyle name="Normal 5 2 5 5 2 4" xfId="30488" xr:uid="{00000000-0005-0000-0000-00008DC80000}"/>
    <cellStyle name="Normal 5 2 5 5 3" xfId="6707" xr:uid="{00000000-0005-0000-0000-00008EC80000}"/>
    <cellStyle name="Normal 5 2 5 5 3 2" xfId="19337" xr:uid="{00000000-0005-0000-0000-00008FC80000}"/>
    <cellStyle name="Normal 5 2 5 5 3 2 2" xfId="54553" xr:uid="{00000000-0005-0000-0000-000090C80000}"/>
    <cellStyle name="Normal 5 2 5 5 3 3" xfId="41956" xr:uid="{00000000-0005-0000-0000-000091C80000}"/>
    <cellStyle name="Normal 5 2 5 5 3 4" xfId="31942" xr:uid="{00000000-0005-0000-0000-000092C80000}"/>
    <cellStyle name="Normal 5 2 5 5 4" xfId="8166" xr:uid="{00000000-0005-0000-0000-000093C80000}"/>
    <cellStyle name="Normal 5 2 5 5 4 2" xfId="20791" xr:uid="{00000000-0005-0000-0000-000094C80000}"/>
    <cellStyle name="Normal 5 2 5 5 4 2 2" xfId="56007" xr:uid="{00000000-0005-0000-0000-000095C80000}"/>
    <cellStyle name="Normal 5 2 5 5 4 3" xfId="43410" xr:uid="{00000000-0005-0000-0000-000096C80000}"/>
    <cellStyle name="Normal 5 2 5 5 4 4" xfId="33396" xr:uid="{00000000-0005-0000-0000-000097C80000}"/>
    <cellStyle name="Normal 5 2 5 5 5" xfId="9947" xr:uid="{00000000-0005-0000-0000-000098C80000}"/>
    <cellStyle name="Normal 5 2 5 5 5 2" xfId="22567" xr:uid="{00000000-0005-0000-0000-000099C80000}"/>
    <cellStyle name="Normal 5 2 5 5 5 2 2" xfId="57783" xr:uid="{00000000-0005-0000-0000-00009AC80000}"/>
    <cellStyle name="Normal 5 2 5 5 5 3" xfId="45186" xr:uid="{00000000-0005-0000-0000-00009BC80000}"/>
    <cellStyle name="Normal 5 2 5 5 5 4" xfId="35172" xr:uid="{00000000-0005-0000-0000-00009CC80000}"/>
    <cellStyle name="Normal 5 2 5 5 6" xfId="11740" xr:uid="{00000000-0005-0000-0000-00009DC80000}"/>
    <cellStyle name="Normal 5 2 5 5 6 2" xfId="24343" xr:uid="{00000000-0005-0000-0000-00009EC80000}"/>
    <cellStyle name="Normal 5 2 5 5 6 2 2" xfId="59559" xr:uid="{00000000-0005-0000-0000-00009FC80000}"/>
    <cellStyle name="Normal 5 2 5 5 6 3" xfId="46962" xr:uid="{00000000-0005-0000-0000-0000A0C80000}"/>
    <cellStyle name="Normal 5 2 5 5 6 4" xfId="36948" xr:uid="{00000000-0005-0000-0000-0000A1C80000}"/>
    <cellStyle name="Normal 5 2 5 5 7" xfId="16107" xr:uid="{00000000-0005-0000-0000-0000A2C80000}"/>
    <cellStyle name="Normal 5 2 5 5 7 2" xfId="51323" xr:uid="{00000000-0005-0000-0000-0000A3C80000}"/>
    <cellStyle name="Normal 5 2 5 5 7 3" xfId="28712" xr:uid="{00000000-0005-0000-0000-0000A4C80000}"/>
    <cellStyle name="Normal 5 2 5 5 8" xfId="14329" xr:uid="{00000000-0005-0000-0000-0000A5C80000}"/>
    <cellStyle name="Normal 5 2 5 5 8 2" xfId="49547" xr:uid="{00000000-0005-0000-0000-0000A6C80000}"/>
    <cellStyle name="Normal 5 2 5 5 9" xfId="38726" xr:uid="{00000000-0005-0000-0000-0000A7C80000}"/>
    <cellStyle name="Normal 5 2 5 6" xfId="2603" xr:uid="{00000000-0005-0000-0000-0000A8C80000}"/>
    <cellStyle name="Normal 5 2 5 6 10" xfId="26127" xr:uid="{00000000-0005-0000-0000-0000A9C80000}"/>
    <cellStyle name="Normal 5 2 5 6 11" xfId="60531" xr:uid="{00000000-0005-0000-0000-0000AAC80000}"/>
    <cellStyle name="Normal 5 2 5 6 2" xfId="4428" xr:uid="{00000000-0005-0000-0000-0000ABC80000}"/>
    <cellStyle name="Normal 5 2 5 6 2 2" xfId="17074" xr:uid="{00000000-0005-0000-0000-0000ACC80000}"/>
    <cellStyle name="Normal 5 2 5 6 2 2 2" xfId="52290" xr:uid="{00000000-0005-0000-0000-0000ADC80000}"/>
    <cellStyle name="Normal 5 2 5 6 2 3" xfId="39693" xr:uid="{00000000-0005-0000-0000-0000AEC80000}"/>
    <cellStyle name="Normal 5 2 5 6 2 4" xfId="29679" xr:uid="{00000000-0005-0000-0000-0000AFC80000}"/>
    <cellStyle name="Normal 5 2 5 6 3" xfId="5898" xr:uid="{00000000-0005-0000-0000-0000B0C80000}"/>
    <cellStyle name="Normal 5 2 5 6 3 2" xfId="18528" xr:uid="{00000000-0005-0000-0000-0000B1C80000}"/>
    <cellStyle name="Normal 5 2 5 6 3 2 2" xfId="53744" xr:uid="{00000000-0005-0000-0000-0000B2C80000}"/>
    <cellStyle name="Normal 5 2 5 6 3 3" xfId="41147" xr:uid="{00000000-0005-0000-0000-0000B3C80000}"/>
    <cellStyle name="Normal 5 2 5 6 3 4" xfId="31133" xr:uid="{00000000-0005-0000-0000-0000B4C80000}"/>
    <cellStyle name="Normal 5 2 5 6 4" xfId="7357" xr:uid="{00000000-0005-0000-0000-0000B5C80000}"/>
    <cellStyle name="Normal 5 2 5 6 4 2" xfId="19982" xr:uid="{00000000-0005-0000-0000-0000B6C80000}"/>
    <cellStyle name="Normal 5 2 5 6 4 2 2" xfId="55198" xr:uid="{00000000-0005-0000-0000-0000B7C80000}"/>
    <cellStyle name="Normal 5 2 5 6 4 3" xfId="42601" xr:uid="{00000000-0005-0000-0000-0000B8C80000}"/>
    <cellStyle name="Normal 5 2 5 6 4 4" xfId="32587" xr:uid="{00000000-0005-0000-0000-0000B9C80000}"/>
    <cellStyle name="Normal 5 2 5 6 5" xfId="9138" xr:uid="{00000000-0005-0000-0000-0000BAC80000}"/>
    <cellStyle name="Normal 5 2 5 6 5 2" xfId="21758" xr:uid="{00000000-0005-0000-0000-0000BBC80000}"/>
    <cellStyle name="Normal 5 2 5 6 5 2 2" xfId="56974" xr:uid="{00000000-0005-0000-0000-0000BCC80000}"/>
    <cellStyle name="Normal 5 2 5 6 5 3" xfId="44377" xr:uid="{00000000-0005-0000-0000-0000BDC80000}"/>
    <cellStyle name="Normal 5 2 5 6 5 4" xfId="34363" xr:uid="{00000000-0005-0000-0000-0000BEC80000}"/>
    <cellStyle name="Normal 5 2 5 6 6" xfId="10931" xr:uid="{00000000-0005-0000-0000-0000BFC80000}"/>
    <cellStyle name="Normal 5 2 5 6 6 2" xfId="23534" xr:uid="{00000000-0005-0000-0000-0000C0C80000}"/>
    <cellStyle name="Normal 5 2 5 6 6 2 2" xfId="58750" xr:uid="{00000000-0005-0000-0000-0000C1C80000}"/>
    <cellStyle name="Normal 5 2 5 6 6 3" xfId="46153" xr:uid="{00000000-0005-0000-0000-0000C2C80000}"/>
    <cellStyle name="Normal 5 2 5 6 6 4" xfId="36139" xr:uid="{00000000-0005-0000-0000-0000C3C80000}"/>
    <cellStyle name="Normal 5 2 5 6 7" xfId="15298" xr:uid="{00000000-0005-0000-0000-0000C4C80000}"/>
    <cellStyle name="Normal 5 2 5 6 7 2" xfId="50514" xr:uid="{00000000-0005-0000-0000-0000C5C80000}"/>
    <cellStyle name="Normal 5 2 5 6 7 3" xfId="27903" xr:uid="{00000000-0005-0000-0000-0000C6C80000}"/>
    <cellStyle name="Normal 5 2 5 6 8" xfId="13520" xr:uid="{00000000-0005-0000-0000-0000C7C80000}"/>
    <cellStyle name="Normal 5 2 5 6 8 2" xfId="48738" xr:uid="{00000000-0005-0000-0000-0000C8C80000}"/>
    <cellStyle name="Normal 5 2 5 6 9" xfId="37917" xr:uid="{00000000-0005-0000-0000-0000C9C80000}"/>
    <cellStyle name="Normal 5 2 5 7" xfId="3766" xr:uid="{00000000-0005-0000-0000-0000CAC80000}"/>
    <cellStyle name="Normal 5 2 5 7 2" xfId="8489" xr:uid="{00000000-0005-0000-0000-0000CBC80000}"/>
    <cellStyle name="Normal 5 2 5 7 2 2" xfId="21114" xr:uid="{00000000-0005-0000-0000-0000CCC80000}"/>
    <cellStyle name="Normal 5 2 5 7 2 2 2" xfId="56330" xr:uid="{00000000-0005-0000-0000-0000CDC80000}"/>
    <cellStyle name="Normal 5 2 5 7 2 3" xfId="43733" xr:uid="{00000000-0005-0000-0000-0000CEC80000}"/>
    <cellStyle name="Normal 5 2 5 7 2 4" xfId="33719" xr:uid="{00000000-0005-0000-0000-0000CFC80000}"/>
    <cellStyle name="Normal 5 2 5 7 3" xfId="10270" xr:uid="{00000000-0005-0000-0000-0000D0C80000}"/>
    <cellStyle name="Normal 5 2 5 7 3 2" xfId="22890" xr:uid="{00000000-0005-0000-0000-0000D1C80000}"/>
    <cellStyle name="Normal 5 2 5 7 3 2 2" xfId="58106" xr:uid="{00000000-0005-0000-0000-0000D2C80000}"/>
    <cellStyle name="Normal 5 2 5 7 3 3" xfId="45509" xr:uid="{00000000-0005-0000-0000-0000D3C80000}"/>
    <cellStyle name="Normal 5 2 5 7 3 4" xfId="35495" xr:uid="{00000000-0005-0000-0000-0000D4C80000}"/>
    <cellStyle name="Normal 5 2 5 7 4" xfId="12065" xr:uid="{00000000-0005-0000-0000-0000D5C80000}"/>
    <cellStyle name="Normal 5 2 5 7 4 2" xfId="24666" xr:uid="{00000000-0005-0000-0000-0000D6C80000}"/>
    <cellStyle name="Normal 5 2 5 7 4 2 2" xfId="59882" xr:uid="{00000000-0005-0000-0000-0000D7C80000}"/>
    <cellStyle name="Normal 5 2 5 7 4 3" xfId="47285" xr:uid="{00000000-0005-0000-0000-0000D8C80000}"/>
    <cellStyle name="Normal 5 2 5 7 4 4" xfId="37271" xr:uid="{00000000-0005-0000-0000-0000D9C80000}"/>
    <cellStyle name="Normal 5 2 5 7 5" xfId="16430" xr:uid="{00000000-0005-0000-0000-0000DAC80000}"/>
    <cellStyle name="Normal 5 2 5 7 5 2" xfId="51646" xr:uid="{00000000-0005-0000-0000-0000DBC80000}"/>
    <cellStyle name="Normal 5 2 5 7 5 3" xfId="29035" xr:uid="{00000000-0005-0000-0000-0000DCC80000}"/>
    <cellStyle name="Normal 5 2 5 7 6" xfId="14652" xr:uid="{00000000-0005-0000-0000-0000DDC80000}"/>
    <cellStyle name="Normal 5 2 5 7 6 2" xfId="49870" xr:uid="{00000000-0005-0000-0000-0000DEC80000}"/>
    <cellStyle name="Normal 5 2 5 7 7" xfId="39049" xr:uid="{00000000-0005-0000-0000-0000DFC80000}"/>
    <cellStyle name="Normal 5 2 5 7 8" xfId="27259" xr:uid="{00000000-0005-0000-0000-0000E0C80000}"/>
    <cellStyle name="Normal 5 2 5 8" xfId="4106" xr:uid="{00000000-0005-0000-0000-0000E1C80000}"/>
    <cellStyle name="Normal 5 2 5 8 2" xfId="16752" xr:uid="{00000000-0005-0000-0000-0000E2C80000}"/>
    <cellStyle name="Normal 5 2 5 8 2 2" xfId="51968" xr:uid="{00000000-0005-0000-0000-0000E3C80000}"/>
    <cellStyle name="Normal 5 2 5 8 2 3" xfId="29357" xr:uid="{00000000-0005-0000-0000-0000E4C80000}"/>
    <cellStyle name="Normal 5 2 5 8 3" xfId="13198" xr:uid="{00000000-0005-0000-0000-0000E5C80000}"/>
    <cellStyle name="Normal 5 2 5 8 3 2" xfId="48416" xr:uid="{00000000-0005-0000-0000-0000E6C80000}"/>
    <cellStyle name="Normal 5 2 5 8 4" xfId="39371" xr:uid="{00000000-0005-0000-0000-0000E7C80000}"/>
    <cellStyle name="Normal 5 2 5 8 5" xfId="25805" xr:uid="{00000000-0005-0000-0000-0000E8C80000}"/>
    <cellStyle name="Normal 5 2 5 9" xfId="5576" xr:uid="{00000000-0005-0000-0000-0000E9C80000}"/>
    <cellStyle name="Normal 5 2 5 9 2" xfId="18206" xr:uid="{00000000-0005-0000-0000-0000EAC80000}"/>
    <cellStyle name="Normal 5 2 5 9 2 2" xfId="53422" xr:uid="{00000000-0005-0000-0000-0000EBC80000}"/>
    <cellStyle name="Normal 5 2 5 9 3" xfId="40825" xr:uid="{00000000-0005-0000-0000-0000ECC80000}"/>
    <cellStyle name="Normal 5 2 5 9 4" xfId="30811" xr:uid="{00000000-0005-0000-0000-0000EDC80000}"/>
    <cellStyle name="Normal 5 2 6" xfId="1401" xr:uid="{00000000-0005-0000-0000-0000EEC80000}"/>
    <cellStyle name="Normal 5 2 6 10" xfId="10726" xr:uid="{00000000-0005-0000-0000-0000EFC80000}"/>
    <cellStyle name="Normal 5 2 6 10 2" xfId="23337" xr:uid="{00000000-0005-0000-0000-0000F0C80000}"/>
    <cellStyle name="Normal 5 2 6 10 2 2" xfId="58553" xr:uid="{00000000-0005-0000-0000-0000F1C80000}"/>
    <cellStyle name="Normal 5 2 6 10 3" xfId="45956" xr:uid="{00000000-0005-0000-0000-0000F2C80000}"/>
    <cellStyle name="Normal 5 2 6 10 4" xfId="35942" xr:uid="{00000000-0005-0000-0000-0000F3C80000}"/>
    <cellStyle name="Normal 5 2 6 11" xfId="15041" xr:uid="{00000000-0005-0000-0000-0000F4C80000}"/>
    <cellStyle name="Normal 5 2 6 11 2" xfId="50257" xr:uid="{00000000-0005-0000-0000-0000F5C80000}"/>
    <cellStyle name="Normal 5 2 6 11 3" xfId="27646" xr:uid="{00000000-0005-0000-0000-0000F6C80000}"/>
    <cellStyle name="Normal 5 2 6 12" xfId="12454" xr:uid="{00000000-0005-0000-0000-0000F7C80000}"/>
    <cellStyle name="Normal 5 2 6 12 2" xfId="47672" xr:uid="{00000000-0005-0000-0000-0000F8C80000}"/>
    <cellStyle name="Normal 5 2 6 13" xfId="37660" xr:uid="{00000000-0005-0000-0000-0000F9C80000}"/>
    <cellStyle name="Normal 5 2 6 14" xfId="25061" xr:uid="{00000000-0005-0000-0000-0000FAC80000}"/>
    <cellStyle name="Normal 5 2 6 15" xfId="60274" xr:uid="{00000000-0005-0000-0000-0000FBC80000}"/>
    <cellStyle name="Normal 5 2 6 2" xfId="3177" xr:uid="{00000000-0005-0000-0000-0000FCC80000}"/>
    <cellStyle name="Normal 5 2 6 2 10" xfId="25545" xr:uid="{00000000-0005-0000-0000-0000FDC80000}"/>
    <cellStyle name="Normal 5 2 6 2 11" xfId="61080" xr:uid="{00000000-0005-0000-0000-0000FEC80000}"/>
    <cellStyle name="Normal 5 2 6 2 2" xfId="4977" xr:uid="{00000000-0005-0000-0000-0000FFC80000}"/>
    <cellStyle name="Normal 5 2 6 2 2 2" xfId="17623" xr:uid="{00000000-0005-0000-0000-000000C90000}"/>
    <cellStyle name="Normal 5 2 6 2 2 2 2" xfId="52839" xr:uid="{00000000-0005-0000-0000-000001C90000}"/>
    <cellStyle name="Normal 5 2 6 2 2 2 3" xfId="30228" xr:uid="{00000000-0005-0000-0000-000002C90000}"/>
    <cellStyle name="Normal 5 2 6 2 2 3" xfId="14069" xr:uid="{00000000-0005-0000-0000-000003C90000}"/>
    <cellStyle name="Normal 5 2 6 2 2 3 2" xfId="49287" xr:uid="{00000000-0005-0000-0000-000004C90000}"/>
    <cellStyle name="Normal 5 2 6 2 2 4" xfId="40242" xr:uid="{00000000-0005-0000-0000-000005C90000}"/>
    <cellStyle name="Normal 5 2 6 2 2 5" xfId="26676" xr:uid="{00000000-0005-0000-0000-000006C90000}"/>
    <cellStyle name="Normal 5 2 6 2 3" xfId="6447" xr:uid="{00000000-0005-0000-0000-000007C90000}"/>
    <cellStyle name="Normal 5 2 6 2 3 2" xfId="19077" xr:uid="{00000000-0005-0000-0000-000008C90000}"/>
    <cellStyle name="Normal 5 2 6 2 3 2 2" xfId="54293" xr:uid="{00000000-0005-0000-0000-000009C90000}"/>
    <cellStyle name="Normal 5 2 6 2 3 3" xfId="41696" xr:uid="{00000000-0005-0000-0000-00000AC90000}"/>
    <cellStyle name="Normal 5 2 6 2 3 4" xfId="31682" xr:uid="{00000000-0005-0000-0000-00000BC90000}"/>
    <cellStyle name="Normal 5 2 6 2 4" xfId="7906" xr:uid="{00000000-0005-0000-0000-00000CC90000}"/>
    <cellStyle name="Normal 5 2 6 2 4 2" xfId="20531" xr:uid="{00000000-0005-0000-0000-00000DC90000}"/>
    <cellStyle name="Normal 5 2 6 2 4 2 2" xfId="55747" xr:uid="{00000000-0005-0000-0000-00000EC90000}"/>
    <cellStyle name="Normal 5 2 6 2 4 3" xfId="43150" xr:uid="{00000000-0005-0000-0000-00000FC90000}"/>
    <cellStyle name="Normal 5 2 6 2 4 4" xfId="33136" xr:uid="{00000000-0005-0000-0000-000010C90000}"/>
    <cellStyle name="Normal 5 2 6 2 5" xfId="9687" xr:uid="{00000000-0005-0000-0000-000011C90000}"/>
    <cellStyle name="Normal 5 2 6 2 5 2" xfId="22307" xr:uid="{00000000-0005-0000-0000-000012C90000}"/>
    <cellStyle name="Normal 5 2 6 2 5 2 2" xfId="57523" xr:uid="{00000000-0005-0000-0000-000013C90000}"/>
    <cellStyle name="Normal 5 2 6 2 5 3" xfId="44926" xr:uid="{00000000-0005-0000-0000-000014C90000}"/>
    <cellStyle name="Normal 5 2 6 2 5 4" xfId="34912" xr:uid="{00000000-0005-0000-0000-000015C90000}"/>
    <cellStyle name="Normal 5 2 6 2 6" xfId="11480" xr:uid="{00000000-0005-0000-0000-000016C90000}"/>
    <cellStyle name="Normal 5 2 6 2 6 2" xfId="24083" xr:uid="{00000000-0005-0000-0000-000017C90000}"/>
    <cellStyle name="Normal 5 2 6 2 6 2 2" xfId="59299" xr:uid="{00000000-0005-0000-0000-000018C90000}"/>
    <cellStyle name="Normal 5 2 6 2 6 3" xfId="46702" xr:uid="{00000000-0005-0000-0000-000019C90000}"/>
    <cellStyle name="Normal 5 2 6 2 6 4" xfId="36688" xr:uid="{00000000-0005-0000-0000-00001AC90000}"/>
    <cellStyle name="Normal 5 2 6 2 7" xfId="15847" xr:uid="{00000000-0005-0000-0000-00001BC90000}"/>
    <cellStyle name="Normal 5 2 6 2 7 2" xfId="51063" xr:uid="{00000000-0005-0000-0000-00001CC90000}"/>
    <cellStyle name="Normal 5 2 6 2 7 3" xfId="28452" xr:uid="{00000000-0005-0000-0000-00001DC90000}"/>
    <cellStyle name="Normal 5 2 6 2 8" xfId="12938" xr:uid="{00000000-0005-0000-0000-00001EC90000}"/>
    <cellStyle name="Normal 5 2 6 2 8 2" xfId="48156" xr:uid="{00000000-0005-0000-0000-00001FC90000}"/>
    <cellStyle name="Normal 5 2 6 2 9" xfId="38466" xr:uid="{00000000-0005-0000-0000-000020C90000}"/>
    <cellStyle name="Normal 5 2 6 3" xfId="3506" xr:uid="{00000000-0005-0000-0000-000021C90000}"/>
    <cellStyle name="Normal 5 2 6 3 10" xfId="27001" xr:uid="{00000000-0005-0000-0000-000022C90000}"/>
    <cellStyle name="Normal 5 2 6 3 11" xfId="61405" xr:uid="{00000000-0005-0000-0000-000023C90000}"/>
    <cellStyle name="Normal 5 2 6 3 2" xfId="5302" xr:uid="{00000000-0005-0000-0000-000024C90000}"/>
    <cellStyle name="Normal 5 2 6 3 2 2" xfId="17948" xr:uid="{00000000-0005-0000-0000-000025C90000}"/>
    <cellStyle name="Normal 5 2 6 3 2 2 2" xfId="53164" xr:uid="{00000000-0005-0000-0000-000026C90000}"/>
    <cellStyle name="Normal 5 2 6 3 2 3" xfId="40567" xr:uid="{00000000-0005-0000-0000-000027C90000}"/>
    <cellStyle name="Normal 5 2 6 3 2 4" xfId="30553" xr:uid="{00000000-0005-0000-0000-000028C90000}"/>
    <cellStyle name="Normal 5 2 6 3 3" xfId="6772" xr:uid="{00000000-0005-0000-0000-000029C90000}"/>
    <cellStyle name="Normal 5 2 6 3 3 2" xfId="19402" xr:uid="{00000000-0005-0000-0000-00002AC90000}"/>
    <cellStyle name="Normal 5 2 6 3 3 2 2" xfId="54618" xr:uid="{00000000-0005-0000-0000-00002BC90000}"/>
    <cellStyle name="Normal 5 2 6 3 3 3" xfId="42021" xr:uid="{00000000-0005-0000-0000-00002CC90000}"/>
    <cellStyle name="Normal 5 2 6 3 3 4" xfId="32007" xr:uid="{00000000-0005-0000-0000-00002DC90000}"/>
    <cellStyle name="Normal 5 2 6 3 4" xfId="8231" xr:uid="{00000000-0005-0000-0000-00002EC90000}"/>
    <cellStyle name="Normal 5 2 6 3 4 2" xfId="20856" xr:uid="{00000000-0005-0000-0000-00002FC90000}"/>
    <cellStyle name="Normal 5 2 6 3 4 2 2" xfId="56072" xr:uid="{00000000-0005-0000-0000-000030C90000}"/>
    <cellStyle name="Normal 5 2 6 3 4 3" xfId="43475" xr:uid="{00000000-0005-0000-0000-000031C90000}"/>
    <cellStyle name="Normal 5 2 6 3 4 4" xfId="33461" xr:uid="{00000000-0005-0000-0000-000032C90000}"/>
    <cellStyle name="Normal 5 2 6 3 5" xfId="10012" xr:uid="{00000000-0005-0000-0000-000033C90000}"/>
    <cellStyle name="Normal 5 2 6 3 5 2" xfId="22632" xr:uid="{00000000-0005-0000-0000-000034C90000}"/>
    <cellStyle name="Normal 5 2 6 3 5 2 2" xfId="57848" xr:uid="{00000000-0005-0000-0000-000035C90000}"/>
    <cellStyle name="Normal 5 2 6 3 5 3" xfId="45251" xr:uid="{00000000-0005-0000-0000-000036C90000}"/>
    <cellStyle name="Normal 5 2 6 3 5 4" xfId="35237" xr:uid="{00000000-0005-0000-0000-000037C90000}"/>
    <cellStyle name="Normal 5 2 6 3 6" xfId="11805" xr:uid="{00000000-0005-0000-0000-000038C90000}"/>
    <cellStyle name="Normal 5 2 6 3 6 2" xfId="24408" xr:uid="{00000000-0005-0000-0000-000039C90000}"/>
    <cellStyle name="Normal 5 2 6 3 6 2 2" xfId="59624" xr:uid="{00000000-0005-0000-0000-00003AC90000}"/>
    <cellStyle name="Normal 5 2 6 3 6 3" xfId="47027" xr:uid="{00000000-0005-0000-0000-00003BC90000}"/>
    <cellStyle name="Normal 5 2 6 3 6 4" xfId="37013" xr:uid="{00000000-0005-0000-0000-00003CC90000}"/>
    <cellStyle name="Normal 5 2 6 3 7" xfId="16172" xr:uid="{00000000-0005-0000-0000-00003DC90000}"/>
    <cellStyle name="Normal 5 2 6 3 7 2" xfId="51388" xr:uid="{00000000-0005-0000-0000-00003EC90000}"/>
    <cellStyle name="Normal 5 2 6 3 7 3" xfId="28777" xr:uid="{00000000-0005-0000-0000-00003FC90000}"/>
    <cellStyle name="Normal 5 2 6 3 8" xfId="14394" xr:uid="{00000000-0005-0000-0000-000040C90000}"/>
    <cellStyle name="Normal 5 2 6 3 8 2" xfId="49612" xr:uid="{00000000-0005-0000-0000-000041C90000}"/>
    <cellStyle name="Normal 5 2 6 3 9" xfId="38791" xr:uid="{00000000-0005-0000-0000-000042C90000}"/>
    <cellStyle name="Normal 5 2 6 4" xfId="2668" xr:uid="{00000000-0005-0000-0000-000043C90000}"/>
    <cellStyle name="Normal 5 2 6 4 10" xfId="26192" xr:uid="{00000000-0005-0000-0000-000044C90000}"/>
    <cellStyle name="Normal 5 2 6 4 11" xfId="60596" xr:uid="{00000000-0005-0000-0000-000045C90000}"/>
    <cellStyle name="Normal 5 2 6 4 2" xfId="4493" xr:uid="{00000000-0005-0000-0000-000046C90000}"/>
    <cellStyle name="Normal 5 2 6 4 2 2" xfId="17139" xr:uid="{00000000-0005-0000-0000-000047C90000}"/>
    <cellStyle name="Normal 5 2 6 4 2 2 2" xfId="52355" xr:uid="{00000000-0005-0000-0000-000048C90000}"/>
    <cellStyle name="Normal 5 2 6 4 2 3" xfId="39758" xr:uid="{00000000-0005-0000-0000-000049C90000}"/>
    <cellStyle name="Normal 5 2 6 4 2 4" xfId="29744" xr:uid="{00000000-0005-0000-0000-00004AC90000}"/>
    <cellStyle name="Normal 5 2 6 4 3" xfId="5963" xr:uid="{00000000-0005-0000-0000-00004BC90000}"/>
    <cellStyle name="Normal 5 2 6 4 3 2" xfId="18593" xr:uid="{00000000-0005-0000-0000-00004CC90000}"/>
    <cellStyle name="Normal 5 2 6 4 3 2 2" xfId="53809" xr:uid="{00000000-0005-0000-0000-00004DC90000}"/>
    <cellStyle name="Normal 5 2 6 4 3 3" xfId="41212" xr:uid="{00000000-0005-0000-0000-00004EC90000}"/>
    <cellStyle name="Normal 5 2 6 4 3 4" xfId="31198" xr:uid="{00000000-0005-0000-0000-00004FC90000}"/>
    <cellStyle name="Normal 5 2 6 4 4" xfId="7422" xr:uid="{00000000-0005-0000-0000-000050C90000}"/>
    <cellStyle name="Normal 5 2 6 4 4 2" xfId="20047" xr:uid="{00000000-0005-0000-0000-000051C90000}"/>
    <cellStyle name="Normal 5 2 6 4 4 2 2" xfId="55263" xr:uid="{00000000-0005-0000-0000-000052C90000}"/>
    <cellStyle name="Normal 5 2 6 4 4 3" xfId="42666" xr:uid="{00000000-0005-0000-0000-000053C90000}"/>
    <cellStyle name="Normal 5 2 6 4 4 4" xfId="32652" xr:uid="{00000000-0005-0000-0000-000054C90000}"/>
    <cellStyle name="Normal 5 2 6 4 5" xfId="9203" xr:uid="{00000000-0005-0000-0000-000055C90000}"/>
    <cellStyle name="Normal 5 2 6 4 5 2" xfId="21823" xr:uid="{00000000-0005-0000-0000-000056C90000}"/>
    <cellStyle name="Normal 5 2 6 4 5 2 2" xfId="57039" xr:uid="{00000000-0005-0000-0000-000057C90000}"/>
    <cellStyle name="Normal 5 2 6 4 5 3" xfId="44442" xr:uid="{00000000-0005-0000-0000-000058C90000}"/>
    <cellStyle name="Normal 5 2 6 4 5 4" xfId="34428" xr:uid="{00000000-0005-0000-0000-000059C90000}"/>
    <cellStyle name="Normal 5 2 6 4 6" xfId="10996" xr:uid="{00000000-0005-0000-0000-00005AC90000}"/>
    <cellStyle name="Normal 5 2 6 4 6 2" xfId="23599" xr:uid="{00000000-0005-0000-0000-00005BC90000}"/>
    <cellStyle name="Normal 5 2 6 4 6 2 2" xfId="58815" xr:uid="{00000000-0005-0000-0000-00005CC90000}"/>
    <cellStyle name="Normal 5 2 6 4 6 3" xfId="46218" xr:uid="{00000000-0005-0000-0000-00005DC90000}"/>
    <cellStyle name="Normal 5 2 6 4 6 4" xfId="36204" xr:uid="{00000000-0005-0000-0000-00005EC90000}"/>
    <cellStyle name="Normal 5 2 6 4 7" xfId="15363" xr:uid="{00000000-0005-0000-0000-00005FC90000}"/>
    <cellStyle name="Normal 5 2 6 4 7 2" xfId="50579" xr:uid="{00000000-0005-0000-0000-000060C90000}"/>
    <cellStyle name="Normal 5 2 6 4 7 3" xfId="27968" xr:uid="{00000000-0005-0000-0000-000061C90000}"/>
    <cellStyle name="Normal 5 2 6 4 8" xfId="13585" xr:uid="{00000000-0005-0000-0000-000062C90000}"/>
    <cellStyle name="Normal 5 2 6 4 8 2" xfId="48803" xr:uid="{00000000-0005-0000-0000-000063C90000}"/>
    <cellStyle name="Normal 5 2 6 4 9" xfId="37982" xr:uid="{00000000-0005-0000-0000-000064C90000}"/>
    <cellStyle name="Normal 5 2 6 5" xfId="3831" xr:uid="{00000000-0005-0000-0000-000065C90000}"/>
    <cellStyle name="Normal 5 2 6 5 2" xfId="8554" xr:uid="{00000000-0005-0000-0000-000066C90000}"/>
    <cellStyle name="Normal 5 2 6 5 2 2" xfId="21179" xr:uid="{00000000-0005-0000-0000-000067C90000}"/>
    <cellStyle name="Normal 5 2 6 5 2 2 2" xfId="56395" xr:uid="{00000000-0005-0000-0000-000068C90000}"/>
    <cellStyle name="Normal 5 2 6 5 2 3" xfId="43798" xr:uid="{00000000-0005-0000-0000-000069C90000}"/>
    <cellStyle name="Normal 5 2 6 5 2 4" xfId="33784" xr:uid="{00000000-0005-0000-0000-00006AC90000}"/>
    <cellStyle name="Normal 5 2 6 5 3" xfId="10335" xr:uid="{00000000-0005-0000-0000-00006BC90000}"/>
    <cellStyle name="Normal 5 2 6 5 3 2" xfId="22955" xr:uid="{00000000-0005-0000-0000-00006CC90000}"/>
    <cellStyle name="Normal 5 2 6 5 3 2 2" xfId="58171" xr:uid="{00000000-0005-0000-0000-00006DC90000}"/>
    <cellStyle name="Normal 5 2 6 5 3 3" xfId="45574" xr:uid="{00000000-0005-0000-0000-00006EC90000}"/>
    <cellStyle name="Normal 5 2 6 5 3 4" xfId="35560" xr:uid="{00000000-0005-0000-0000-00006FC90000}"/>
    <cellStyle name="Normal 5 2 6 5 4" xfId="12130" xr:uid="{00000000-0005-0000-0000-000070C90000}"/>
    <cellStyle name="Normal 5 2 6 5 4 2" xfId="24731" xr:uid="{00000000-0005-0000-0000-000071C90000}"/>
    <cellStyle name="Normal 5 2 6 5 4 2 2" xfId="59947" xr:uid="{00000000-0005-0000-0000-000072C90000}"/>
    <cellStyle name="Normal 5 2 6 5 4 3" xfId="47350" xr:uid="{00000000-0005-0000-0000-000073C90000}"/>
    <cellStyle name="Normal 5 2 6 5 4 4" xfId="37336" xr:uid="{00000000-0005-0000-0000-000074C90000}"/>
    <cellStyle name="Normal 5 2 6 5 5" xfId="16495" xr:uid="{00000000-0005-0000-0000-000075C90000}"/>
    <cellStyle name="Normal 5 2 6 5 5 2" xfId="51711" xr:uid="{00000000-0005-0000-0000-000076C90000}"/>
    <cellStyle name="Normal 5 2 6 5 5 3" xfId="29100" xr:uid="{00000000-0005-0000-0000-000077C90000}"/>
    <cellStyle name="Normal 5 2 6 5 6" xfId="14717" xr:uid="{00000000-0005-0000-0000-000078C90000}"/>
    <cellStyle name="Normal 5 2 6 5 6 2" xfId="49935" xr:uid="{00000000-0005-0000-0000-000079C90000}"/>
    <cellStyle name="Normal 5 2 6 5 7" xfId="39114" xr:uid="{00000000-0005-0000-0000-00007AC90000}"/>
    <cellStyle name="Normal 5 2 6 5 8" xfId="27324" xr:uid="{00000000-0005-0000-0000-00007BC90000}"/>
    <cellStyle name="Normal 5 2 6 6" xfId="4171" xr:uid="{00000000-0005-0000-0000-00007CC90000}"/>
    <cellStyle name="Normal 5 2 6 6 2" xfId="16817" xr:uid="{00000000-0005-0000-0000-00007DC90000}"/>
    <cellStyle name="Normal 5 2 6 6 2 2" xfId="52033" xr:uid="{00000000-0005-0000-0000-00007EC90000}"/>
    <cellStyle name="Normal 5 2 6 6 2 3" xfId="29422" xr:uid="{00000000-0005-0000-0000-00007FC90000}"/>
    <cellStyle name="Normal 5 2 6 6 3" xfId="13263" xr:uid="{00000000-0005-0000-0000-000080C90000}"/>
    <cellStyle name="Normal 5 2 6 6 3 2" xfId="48481" xr:uid="{00000000-0005-0000-0000-000081C90000}"/>
    <cellStyle name="Normal 5 2 6 6 4" xfId="39436" xr:uid="{00000000-0005-0000-0000-000082C90000}"/>
    <cellStyle name="Normal 5 2 6 6 5" xfId="25870" xr:uid="{00000000-0005-0000-0000-000083C90000}"/>
    <cellStyle name="Normal 5 2 6 7" xfId="5641" xr:uid="{00000000-0005-0000-0000-000084C90000}"/>
    <cellStyle name="Normal 5 2 6 7 2" xfId="18271" xr:uid="{00000000-0005-0000-0000-000085C90000}"/>
    <cellStyle name="Normal 5 2 6 7 2 2" xfId="53487" xr:uid="{00000000-0005-0000-0000-000086C90000}"/>
    <cellStyle name="Normal 5 2 6 7 3" xfId="40890" xr:uid="{00000000-0005-0000-0000-000087C90000}"/>
    <cellStyle name="Normal 5 2 6 7 4" xfId="30876" xr:uid="{00000000-0005-0000-0000-000088C90000}"/>
    <cellStyle name="Normal 5 2 6 8" xfId="7100" xr:uid="{00000000-0005-0000-0000-000089C90000}"/>
    <cellStyle name="Normal 5 2 6 8 2" xfId="19725" xr:uid="{00000000-0005-0000-0000-00008AC90000}"/>
    <cellStyle name="Normal 5 2 6 8 2 2" xfId="54941" xr:uid="{00000000-0005-0000-0000-00008BC90000}"/>
    <cellStyle name="Normal 5 2 6 8 3" xfId="42344" xr:uid="{00000000-0005-0000-0000-00008CC90000}"/>
    <cellStyle name="Normal 5 2 6 8 4" xfId="32330" xr:uid="{00000000-0005-0000-0000-00008DC90000}"/>
    <cellStyle name="Normal 5 2 6 9" xfId="8881" xr:uid="{00000000-0005-0000-0000-00008EC90000}"/>
    <cellStyle name="Normal 5 2 6 9 2" xfId="21501" xr:uid="{00000000-0005-0000-0000-00008FC90000}"/>
    <cellStyle name="Normal 5 2 6 9 2 2" xfId="56717" xr:uid="{00000000-0005-0000-0000-000090C90000}"/>
    <cellStyle name="Normal 5 2 6 9 3" xfId="44120" xr:uid="{00000000-0005-0000-0000-000091C90000}"/>
    <cellStyle name="Normal 5 2 6 9 4" xfId="34106" xr:uid="{00000000-0005-0000-0000-000092C90000}"/>
    <cellStyle name="Normal 5 2 7" xfId="1402" xr:uid="{00000000-0005-0000-0000-000093C90000}"/>
    <cellStyle name="Normal 5 2 7 10" xfId="10727" xr:uid="{00000000-0005-0000-0000-000094C90000}"/>
    <cellStyle name="Normal 5 2 7 10 2" xfId="23338" xr:uid="{00000000-0005-0000-0000-000095C90000}"/>
    <cellStyle name="Normal 5 2 7 10 2 2" xfId="58554" xr:uid="{00000000-0005-0000-0000-000096C90000}"/>
    <cellStyle name="Normal 5 2 7 10 3" xfId="45957" xr:uid="{00000000-0005-0000-0000-000097C90000}"/>
    <cellStyle name="Normal 5 2 7 10 4" xfId="35943" xr:uid="{00000000-0005-0000-0000-000098C90000}"/>
    <cellStyle name="Normal 5 2 7 11" xfId="15051" xr:uid="{00000000-0005-0000-0000-000099C90000}"/>
    <cellStyle name="Normal 5 2 7 11 2" xfId="50267" xr:uid="{00000000-0005-0000-0000-00009AC90000}"/>
    <cellStyle name="Normal 5 2 7 11 3" xfId="27656" xr:uid="{00000000-0005-0000-0000-00009BC90000}"/>
    <cellStyle name="Normal 5 2 7 12" xfId="12464" xr:uid="{00000000-0005-0000-0000-00009CC90000}"/>
    <cellStyle name="Normal 5 2 7 12 2" xfId="47682" xr:uid="{00000000-0005-0000-0000-00009DC90000}"/>
    <cellStyle name="Normal 5 2 7 13" xfId="37670" xr:uid="{00000000-0005-0000-0000-00009EC90000}"/>
    <cellStyle name="Normal 5 2 7 14" xfId="25071" xr:uid="{00000000-0005-0000-0000-00009FC90000}"/>
    <cellStyle name="Normal 5 2 7 15" xfId="60284" xr:uid="{00000000-0005-0000-0000-0000A0C90000}"/>
    <cellStyle name="Normal 5 2 7 2" xfId="3187" xr:uid="{00000000-0005-0000-0000-0000A1C90000}"/>
    <cellStyle name="Normal 5 2 7 2 10" xfId="25555" xr:uid="{00000000-0005-0000-0000-0000A2C90000}"/>
    <cellStyle name="Normal 5 2 7 2 11" xfId="61090" xr:uid="{00000000-0005-0000-0000-0000A3C90000}"/>
    <cellStyle name="Normal 5 2 7 2 2" xfId="4987" xr:uid="{00000000-0005-0000-0000-0000A4C90000}"/>
    <cellStyle name="Normal 5 2 7 2 2 2" xfId="17633" xr:uid="{00000000-0005-0000-0000-0000A5C90000}"/>
    <cellStyle name="Normal 5 2 7 2 2 2 2" xfId="52849" xr:uid="{00000000-0005-0000-0000-0000A6C90000}"/>
    <cellStyle name="Normal 5 2 7 2 2 2 3" xfId="30238" xr:uid="{00000000-0005-0000-0000-0000A7C90000}"/>
    <cellStyle name="Normal 5 2 7 2 2 3" xfId="14079" xr:uid="{00000000-0005-0000-0000-0000A8C90000}"/>
    <cellStyle name="Normal 5 2 7 2 2 3 2" xfId="49297" xr:uid="{00000000-0005-0000-0000-0000A9C90000}"/>
    <cellStyle name="Normal 5 2 7 2 2 4" xfId="40252" xr:uid="{00000000-0005-0000-0000-0000AAC90000}"/>
    <cellStyle name="Normal 5 2 7 2 2 5" xfId="26686" xr:uid="{00000000-0005-0000-0000-0000ABC90000}"/>
    <cellStyle name="Normal 5 2 7 2 3" xfId="6457" xr:uid="{00000000-0005-0000-0000-0000ACC90000}"/>
    <cellStyle name="Normal 5 2 7 2 3 2" xfId="19087" xr:uid="{00000000-0005-0000-0000-0000ADC90000}"/>
    <cellStyle name="Normal 5 2 7 2 3 2 2" xfId="54303" xr:uid="{00000000-0005-0000-0000-0000AEC90000}"/>
    <cellStyle name="Normal 5 2 7 2 3 3" xfId="41706" xr:uid="{00000000-0005-0000-0000-0000AFC90000}"/>
    <cellStyle name="Normal 5 2 7 2 3 4" xfId="31692" xr:uid="{00000000-0005-0000-0000-0000B0C90000}"/>
    <cellStyle name="Normal 5 2 7 2 4" xfId="7916" xr:uid="{00000000-0005-0000-0000-0000B1C90000}"/>
    <cellStyle name="Normal 5 2 7 2 4 2" xfId="20541" xr:uid="{00000000-0005-0000-0000-0000B2C90000}"/>
    <cellStyle name="Normal 5 2 7 2 4 2 2" xfId="55757" xr:uid="{00000000-0005-0000-0000-0000B3C90000}"/>
    <cellStyle name="Normal 5 2 7 2 4 3" xfId="43160" xr:uid="{00000000-0005-0000-0000-0000B4C90000}"/>
    <cellStyle name="Normal 5 2 7 2 4 4" xfId="33146" xr:uid="{00000000-0005-0000-0000-0000B5C90000}"/>
    <cellStyle name="Normal 5 2 7 2 5" xfId="9697" xr:uid="{00000000-0005-0000-0000-0000B6C90000}"/>
    <cellStyle name="Normal 5 2 7 2 5 2" xfId="22317" xr:uid="{00000000-0005-0000-0000-0000B7C90000}"/>
    <cellStyle name="Normal 5 2 7 2 5 2 2" xfId="57533" xr:uid="{00000000-0005-0000-0000-0000B8C90000}"/>
    <cellStyle name="Normal 5 2 7 2 5 3" xfId="44936" xr:uid="{00000000-0005-0000-0000-0000B9C90000}"/>
    <cellStyle name="Normal 5 2 7 2 5 4" xfId="34922" xr:uid="{00000000-0005-0000-0000-0000BAC90000}"/>
    <cellStyle name="Normal 5 2 7 2 6" xfId="11490" xr:uid="{00000000-0005-0000-0000-0000BBC90000}"/>
    <cellStyle name="Normal 5 2 7 2 6 2" xfId="24093" xr:uid="{00000000-0005-0000-0000-0000BCC90000}"/>
    <cellStyle name="Normal 5 2 7 2 6 2 2" xfId="59309" xr:uid="{00000000-0005-0000-0000-0000BDC90000}"/>
    <cellStyle name="Normal 5 2 7 2 6 3" xfId="46712" xr:uid="{00000000-0005-0000-0000-0000BEC90000}"/>
    <cellStyle name="Normal 5 2 7 2 6 4" xfId="36698" xr:uid="{00000000-0005-0000-0000-0000BFC90000}"/>
    <cellStyle name="Normal 5 2 7 2 7" xfId="15857" xr:uid="{00000000-0005-0000-0000-0000C0C90000}"/>
    <cellStyle name="Normal 5 2 7 2 7 2" xfId="51073" xr:uid="{00000000-0005-0000-0000-0000C1C90000}"/>
    <cellStyle name="Normal 5 2 7 2 7 3" xfId="28462" xr:uid="{00000000-0005-0000-0000-0000C2C90000}"/>
    <cellStyle name="Normal 5 2 7 2 8" xfId="12948" xr:uid="{00000000-0005-0000-0000-0000C3C90000}"/>
    <cellStyle name="Normal 5 2 7 2 8 2" xfId="48166" xr:uid="{00000000-0005-0000-0000-0000C4C90000}"/>
    <cellStyle name="Normal 5 2 7 2 9" xfId="38476" xr:uid="{00000000-0005-0000-0000-0000C5C90000}"/>
    <cellStyle name="Normal 5 2 7 3" xfId="3516" xr:uid="{00000000-0005-0000-0000-0000C6C90000}"/>
    <cellStyle name="Normal 5 2 7 3 10" xfId="27011" xr:uid="{00000000-0005-0000-0000-0000C7C90000}"/>
    <cellStyle name="Normal 5 2 7 3 11" xfId="61415" xr:uid="{00000000-0005-0000-0000-0000C8C90000}"/>
    <cellStyle name="Normal 5 2 7 3 2" xfId="5312" xr:uid="{00000000-0005-0000-0000-0000C9C90000}"/>
    <cellStyle name="Normal 5 2 7 3 2 2" xfId="17958" xr:uid="{00000000-0005-0000-0000-0000CAC90000}"/>
    <cellStyle name="Normal 5 2 7 3 2 2 2" xfId="53174" xr:uid="{00000000-0005-0000-0000-0000CBC90000}"/>
    <cellStyle name="Normal 5 2 7 3 2 3" xfId="40577" xr:uid="{00000000-0005-0000-0000-0000CCC90000}"/>
    <cellStyle name="Normal 5 2 7 3 2 4" xfId="30563" xr:uid="{00000000-0005-0000-0000-0000CDC90000}"/>
    <cellStyle name="Normal 5 2 7 3 3" xfId="6782" xr:uid="{00000000-0005-0000-0000-0000CEC90000}"/>
    <cellStyle name="Normal 5 2 7 3 3 2" xfId="19412" xr:uid="{00000000-0005-0000-0000-0000CFC90000}"/>
    <cellStyle name="Normal 5 2 7 3 3 2 2" xfId="54628" xr:uid="{00000000-0005-0000-0000-0000D0C90000}"/>
    <cellStyle name="Normal 5 2 7 3 3 3" xfId="42031" xr:uid="{00000000-0005-0000-0000-0000D1C90000}"/>
    <cellStyle name="Normal 5 2 7 3 3 4" xfId="32017" xr:uid="{00000000-0005-0000-0000-0000D2C90000}"/>
    <cellStyle name="Normal 5 2 7 3 4" xfId="8241" xr:uid="{00000000-0005-0000-0000-0000D3C90000}"/>
    <cellStyle name="Normal 5 2 7 3 4 2" xfId="20866" xr:uid="{00000000-0005-0000-0000-0000D4C90000}"/>
    <cellStyle name="Normal 5 2 7 3 4 2 2" xfId="56082" xr:uid="{00000000-0005-0000-0000-0000D5C90000}"/>
    <cellStyle name="Normal 5 2 7 3 4 3" xfId="43485" xr:uid="{00000000-0005-0000-0000-0000D6C90000}"/>
    <cellStyle name="Normal 5 2 7 3 4 4" xfId="33471" xr:uid="{00000000-0005-0000-0000-0000D7C90000}"/>
    <cellStyle name="Normal 5 2 7 3 5" xfId="10022" xr:uid="{00000000-0005-0000-0000-0000D8C90000}"/>
    <cellStyle name="Normal 5 2 7 3 5 2" xfId="22642" xr:uid="{00000000-0005-0000-0000-0000D9C90000}"/>
    <cellStyle name="Normal 5 2 7 3 5 2 2" xfId="57858" xr:uid="{00000000-0005-0000-0000-0000DAC90000}"/>
    <cellStyle name="Normal 5 2 7 3 5 3" xfId="45261" xr:uid="{00000000-0005-0000-0000-0000DBC90000}"/>
    <cellStyle name="Normal 5 2 7 3 5 4" xfId="35247" xr:uid="{00000000-0005-0000-0000-0000DCC90000}"/>
    <cellStyle name="Normal 5 2 7 3 6" xfId="11815" xr:uid="{00000000-0005-0000-0000-0000DDC90000}"/>
    <cellStyle name="Normal 5 2 7 3 6 2" xfId="24418" xr:uid="{00000000-0005-0000-0000-0000DEC90000}"/>
    <cellStyle name="Normal 5 2 7 3 6 2 2" xfId="59634" xr:uid="{00000000-0005-0000-0000-0000DFC90000}"/>
    <cellStyle name="Normal 5 2 7 3 6 3" xfId="47037" xr:uid="{00000000-0005-0000-0000-0000E0C90000}"/>
    <cellStyle name="Normal 5 2 7 3 6 4" xfId="37023" xr:uid="{00000000-0005-0000-0000-0000E1C90000}"/>
    <cellStyle name="Normal 5 2 7 3 7" xfId="16182" xr:uid="{00000000-0005-0000-0000-0000E2C90000}"/>
    <cellStyle name="Normal 5 2 7 3 7 2" xfId="51398" xr:uid="{00000000-0005-0000-0000-0000E3C90000}"/>
    <cellStyle name="Normal 5 2 7 3 7 3" xfId="28787" xr:uid="{00000000-0005-0000-0000-0000E4C90000}"/>
    <cellStyle name="Normal 5 2 7 3 8" xfId="14404" xr:uid="{00000000-0005-0000-0000-0000E5C90000}"/>
    <cellStyle name="Normal 5 2 7 3 8 2" xfId="49622" xr:uid="{00000000-0005-0000-0000-0000E6C90000}"/>
    <cellStyle name="Normal 5 2 7 3 9" xfId="38801" xr:uid="{00000000-0005-0000-0000-0000E7C90000}"/>
    <cellStyle name="Normal 5 2 7 4" xfId="2678" xr:uid="{00000000-0005-0000-0000-0000E8C90000}"/>
    <cellStyle name="Normal 5 2 7 4 10" xfId="26202" xr:uid="{00000000-0005-0000-0000-0000E9C90000}"/>
    <cellStyle name="Normal 5 2 7 4 11" xfId="60606" xr:uid="{00000000-0005-0000-0000-0000EAC90000}"/>
    <cellStyle name="Normal 5 2 7 4 2" xfId="4503" xr:uid="{00000000-0005-0000-0000-0000EBC90000}"/>
    <cellStyle name="Normal 5 2 7 4 2 2" xfId="17149" xr:uid="{00000000-0005-0000-0000-0000ECC90000}"/>
    <cellStyle name="Normal 5 2 7 4 2 2 2" xfId="52365" xr:uid="{00000000-0005-0000-0000-0000EDC90000}"/>
    <cellStyle name="Normal 5 2 7 4 2 3" xfId="39768" xr:uid="{00000000-0005-0000-0000-0000EEC90000}"/>
    <cellStyle name="Normal 5 2 7 4 2 4" xfId="29754" xr:uid="{00000000-0005-0000-0000-0000EFC90000}"/>
    <cellStyle name="Normal 5 2 7 4 3" xfId="5973" xr:uid="{00000000-0005-0000-0000-0000F0C90000}"/>
    <cellStyle name="Normal 5 2 7 4 3 2" xfId="18603" xr:uid="{00000000-0005-0000-0000-0000F1C90000}"/>
    <cellStyle name="Normal 5 2 7 4 3 2 2" xfId="53819" xr:uid="{00000000-0005-0000-0000-0000F2C90000}"/>
    <cellStyle name="Normal 5 2 7 4 3 3" xfId="41222" xr:uid="{00000000-0005-0000-0000-0000F3C90000}"/>
    <cellStyle name="Normal 5 2 7 4 3 4" xfId="31208" xr:uid="{00000000-0005-0000-0000-0000F4C90000}"/>
    <cellStyle name="Normal 5 2 7 4 4" xfId="7432" xr:uid="{00000000-0005-0000-0000-0000F5C90000}"/>
    <cellStyle name="Normal 5 2 7 4 4 2" xfId="20057" xr:uid="{00000000-0005-0000-0000-0000F6C90000}"/>
    <cellStyle name="Normal 5 2 7 4 4 2 2" xfId="55273" xr:uid="{00000000-0005-0000-0000-0000F7C90000}"/>
    <cellStyle name="Normal 5 2 7 4 4 3" xfId="42676" xr:uid="{00000000-0005-0000-0000-0000F8C90000}"/>
    <cellStyle name="Normal 5 2 7 4 4 4" xfId="32662" xr:uid="{00000000-0005-0000-0000-0000F9C90000}"/>
    <cellStyle name="Normal 5 2 7 4 5" xfId="9213" xr:uid="{00000000-0005-0000-0000-0000FAC90000}"/>
    <cellStyle name="Normal 5 2 7 4 5 2" xfId="21833" xr:uid="{00000000-0005-0000-0000-0000FBC90000}"/>
    <cellStyle name="Normal 5 2 7 4 5 2 2" xfId="57049" xr:uid="{00000000-0005-0000-0000-0000FCC90000}"/>
    <cellStyle name="Normal 5 2 7 4 5 3" xfId="44452" xr:uid="{00000000-0005-0000-0000-0000FDC90000}"/>
    <cellStyle name="Normal 5 2 7 4 5 4" xfId="34438" xr:uid="{00000000-0005-0000-0000-0000FEC90000}"/>
    <cellStyle name="Normal 5 2 7 4 6" xfId="11006" xr:uid="{00000000-0005-0000-0000-0000FFC90000}"/>
    <cellStyle name="Normal 5 2 7 4 6 2" xfId="23609" xr:uid="{00000000-0005-0000-0000-000000CA0000}"/>
    <cellStyle name="Normal 5 2 7 4 6 2 2" xfId="58825" xr:uid="{00000000-0005-0000-0000-000001CA0000}"/>
    <cellStyle name="Normal 5 2 7 4 6 3" xfId="46228" xr:uid="{00000000-0005-0000-0000-000002CA0000}"/>
    <cellStyle name="Normal 5 2 7 4 6 4" xfId="36214" xr:uid="{00000000-0005-0000-0000-000003CA0000}"/>
    <cellStyle name="Normal 5 2 7 4 7" xfId="15373" xr:uid="{00000000-0005-0000-0000-000004CA0000}"/>
    <cellStyle name="Normal 5 2 7 4 7 2" xfId="50589" xr:uid="{00000000-0005-0000-0000-000005CA0000}"/>
    <cellStyle name="Normal 5 2 7 4 7 3" xfId="27978" xr:uid="{00000000-0005-0000-0000-000006CA0000}"/>
    <cellStyle name="Normal 5 2 7 4 8" xfId="13595" xr:uid="{00000000-0005-0000-0000-000007CA0000}"/>
    <cellStyle name="Normal 5 2 7 4 8 2" xfId="48813" xr:uid="{00000000-0005-0000-0000-000008CA0000}"/>
    <cellStyle name="Normal 5 2 7 4 9" xfId="37992" xr:uid="{00000000-0005-0000-0000-000009CA0000}"/>
    <cellStyle name="Normal 5 2 7 5" xfId="3841" xr:uid="{00000000-0005-0000-0000-00000ACA0000}"/>
    <cellStyle name="Normal 5 2 7 5 2" xfId="8564" xr:uid="{00000000-0005-0000-0000-00000BCA0000}"/>
    <cellStyle name="Normal 5 2 7 5 2 2" xfId="21189" xr:uid="{00000000-0005-0000-0000-00000CCA0000}"/>
    <cellStyle name="Normal 5 2 7 5 2 2 2" xfId="56405" xr:uid="{00000000-0005-0000-0000-00000DCA0000}"/>
    <cellStyle name="Normal 5 2 7 5 2 3" xfId="43808" xr:uid="{00000000-0005-0000-0000-00000ECA0000}"/>
    <cellStyle name="Normal 5 2 7 5 2 4" xfId="33794" xr:uid="{00000000-0005-0000-0000-00000FCA0000}"/>
    <cellStyle name="Normal 5 2 7 5 3" xfId="10345" xr:uid="{00000000-0005-0000-0000-000010CA0000}"/>
    <cellStyle name="Normal 5 2 7 5 3 2" xfId="22965" xr:uid="{00000000-0005-0000-0000-000011CA0000}"/>
    <cellStyle name="Normal 5 2 7 5 3 2 2" xfId="58181" xr:uid="{00000000-0005-0000-0000-000012CA0000}"/>
    <cellStyle name="Normal 5 2 7 5 3 3" xfId="45584" xr:uid="{00000000-0005-0000-0000-000013CA0000}"/>
    <cellStyle name="Normal 5 2 7 5 3 4" xfId="35570" xr:uid="{00000000-0005-0000-0000-000014CA0000}"/>
    <cellStyle name="Normal 5 2 7 5 4" xfId="12140" xr:uid="{00000000-0005-0000-0000-000015CA0000}"/>
    <cellStyle name="Normal 5 2 7 5 4 2" xfId="24741" xr:uid="{00000000-0005-0000-0000-000016CA0000}"/>
    <cellStyle name="Normal 5 2 7 5 4 2 2" xfId="59957" xr:uid="{00000000-0005-0000-0000-000017CA0000}"/>
    <cellStyle name="Normal 5 2 7 5 4 3" xfId="47360" xr:uid="{00000000-0005-0000-0000-000018CA0000}"/>
    <cellStyle name="Normal 5 2 7 5 4 4" xfId="37346" xr:uid="{00000000-0005-0000-0000-000019CA0000}"/>
    <cellStyle name="Normal 5 2 7 5 5" xfId="16505" xr:uid="{00000000-0005-0000-0000-00001ACA0000}"/>
    <cellStyle name="Normal 5 2 7 5 5 2" xfId="51721" xr:uid="{00000000-0005-0000-0000-00001BCA0000}"/>
    <cellStyle name="Normal 5 2 7 5 5 3" xfId="29110" xr:uid="{00000000-0005-0000-0000-00001CCA0000}"/>
    <cellStyle name="Normal 5 2 7 5 6" xfId="14727" xr:uid="{00000000-0005-0000-0000-00001DCA0000}"/>
    <cellStyle name="Normal 5 2 7 5 6 2" xfId="49945" xr:uid="{00000000-0005-0000-0000-00001ECA0000}"/>
    <cellStyle name="Normal 5 2 7 5 7" xfId="39124" xr:uid="{00000000-0005-0000-0000-00001FCA0000}"/>
    <cellStyle name="Normal 5 2 7 5 8" xfId="27334" xr:uid="{00000000-0005-0000-0000-000020CA0000}"/>
    <cellStyle name="Normal 5 2 7 6" xfId="4181" xr:uid="{00000000-0005-0000-0000-000021CA0000}"/>
    <cellStyle name="Normal 5 2 7 6 2" xfId="16827" xr:uid="{00000000-0005-0000-0000-000022CA0000}"/>
    <cellStyle name="Normal 5 2 7 6 2 2" xfId="52043" xr:uid="{00000000-0005-0000-0000-000023CA0000}"/>
    <cellStyle name="Normal 5 2 7 6 2 3" xfId="29432" xr:uid="{00000000-0005-0000-0000-000024CA0000}"/>
    <cellStyle name="Normal 5 2 7 6 3" xfId="13273" xr:uid="{00000000-0005-0000-0000-000025CA0000}"/>
    <cellStyle name="Normal 5 2 7 6 3 2" xfId="48491" xr:uid="{00000000-0005-0000-0000-000026CA0000}"/>
    <cellStyle name="Normal 5 2 7 6 4" xfId="39446" xr:uid="{00000000-0005-0000-0000-000027CA0000}"/>
    <cellStyle name="Normal 5 2 7 6 5" xfId="25880" xr:uid="{00000000-0005-0000-0000-000028CA0000}"/>
    <cellStyle name="Normal 5 2 7 7" xfId="5651" xr:uid="{00000000-0005-0000-0000-000029CA0000}"/>
    <cellStyle name="Normal 5 2 7 7 2" xfId="18281" xr:uid="{00000000-0005-0000-0000-00002ACA0000}"/>
    <cellStyle name="Normal 5 2 7 7 2 2" xfId="53497" xr:uid="{00000000-0005-0000-0000-00002BCA0000}"/>
    <cellStyle name="Normal 5 2 7 7 3" xfId="40900" xr:uid="{00000000-0005-0000-0000-00002CCA0000}"/>
    <cellStyle name="Normal 5 2 7 7 4" xfId="30886" xr:uid="{00000000-0005-0000-0000-00002DCA0000}"/>
    <cellStyle name="Normal 5 2 7 8" xfId="7110" xr:uid="{00000000-0005-0000-0000-00002ECA0000}"/>
    <cellStyle name="Normal 5 2 7 8 2" xfId="19735" xr:uid="{00000000-0005-0000-0000-00002FCA0000}"/>
    <cellStyle name="Normal 5 2 7 8 2 2" xfId="54951" xr:uid="{00000000-0005-0000-0000-000030CA0000}"/>
    <cellStyle name="Normal 5 2 7 8 3" xfId="42354" xr:uid="{00000000-0005-0000-0000-000031CA0000}"/>
    <cellStyle name="Normal 5 2 7 8 4" xfId="32340" xr:uid="{00000000-0005-0000-0000-000032CA0000}"/>
    <cellStyle name="Normal 5 2 7 9" xfId="8891" xr:uid="{00000000-0005-0000-0000-000033CA0000}"/>
    <cellStyle name="Normal 5 2 7 9 2" xfId="21511" xr:uid="{00000000-0005-0000-0000-000034CA0000}"/>
    <cellStyle name="Normal 5 2 7 9 2 2" xfId="56727" xr:uid="{00000000-0005-0000-0000-000035CA0000}"/>
    <cellStyle name="Normal 5 2 7 9 3" xfId="44130" xr:uid="{00000000-0005-0000-0000-000036CA0000}"/>
    <cellStyle name="Normal 5 2 7 9 4" xfId="34116" xr:uid="{00000000-0005-0000-0000-000037CA0000}"/>
    <cellStyle name="Normal 5 2 8" xfId="3012" xr:uid="{00000000-0005-0000-0000-000038CA0000}"/>
    <cellStyle name="Normal 5 2 8 10" xfId="25386" xr:uid="{00000000-0005-0000-0000-000039CA0000}"/>
    <cellStyle name="Normal 5 2 8 11" xfId="60921" xr:uid="{00000000-0005-0000-0000-00003ACA0000}"/>
    <cellStyle name="Normal 5 2 8 2" xfId="4818" xr:uid="{00000000-0005-0000-0000-00003BCA0000}"/>
    <cellStyle name="Normal 5 2 8 2 2" xfId="17464" xr:uid="{00000000-0005-0000-0000-00003CCA0000}"/>
    <cellStyle name="Normal 5 2 8 2 2 2" xfId="52680" xr:uid="{00000000-0005-0000-0000-00003DCA0000}"/>
    <cellStyle name="Normal 5 2 8 2 2 3" xfId="30069" xr:uid="{00000000-0005-0000-0000-00003ECA0000}"/>
    <cellStyle name="Normal 5 2 8 2 3" xfId="13910" xr:uid="{00000000-0005-0000-0000-00003FCA0000}"/>
    <cellStyle name="Normal 5 2 8 2 3 2" xfId="49128" xr:uid="{00000000-0005-0000-0000-000040CA0000}"/>
    <cellStyle name="Normal 5 2 8 2 4" xfId="40083" xr:uid="{00000000-0005-0000-0000-000041CA0000}"/>
    <cellStyle name="Normal 5 2 8 2 5" xfId="26517" xr:uid="{00000000-0005-0000-0000-000042CA0000}"/>
    <cellStyle name="Normal 5 2 8 3" xfId="6288" xr:uid="{00000000-0005-0000-0000-000043CA0000}"/>
    <cellStyle name="Normal 5 2 8 3 2" xfId="18918" xr:uid="{00000000-0005-0000-0000-000044CA0000}"/>
    <cellStyle name="Normal 5 2 8 3 2 2" xfId="54134" xr:uid="{00000000-0005-0000-0000-000045CA0000}"/>
    <cellStyle name="Normal 5 2 8 3 3" xfId="41537" xr:uid="{00000000-0005-0000-0000-000046CA0000}"/>
    <cellStyle name="Normal 5 2 8 3 4" xfId="31523" xr:uid="{00000000-0005-0000-0000-000047CA0000}"/>
    <cellStyle name="Normal 5 2 8 4" xfId="7747" xr:uid="{00000000-0005-0000-0000-000048CA0000}"/>
    <cellStyle name="Normal 5 2 8 4 2" xfId="20372" xr:uid="{00000000-0005-0000-0000-000049CA0000}"/>
    <cellStyle name="Normal 5 2 8 4 2 2" xfId="55588" xr:uid="{00000000-0005-0000-0000-00004ACA0000}"/>
    <cellStyle name="Normal 5 2 8 4 3" xfId="42991" xr:uid="{00000000-0005-0000-0000-00004BCA0000}"/>
    <cellStyle name="Normal 5 2 8 4 4" xfId="32977" xr:uid="{00000000-0005-0000-0000-00004CCA0000}"/>
    <cellStyle name="Normal 5 2 8 5" xfId="9528" xr:uid="{00000000-0005-0000-0000-00004DCA0000}"/>
    <cellStyle name="Normal 5 2 8 5 2" xfId="22148" xr:uid="{00000000-0005-0000-0000-00004ECA0000}"/>
    <cellStyle name="Normal 5 2 8 5 2 2" xfId="57364" xr:uid="{00000000-0005-0000-0000-00004FCA0000}"/>
    <cellStyle name="Normal 5 2 8 5 3" xfId="44767" xr:uid="{00000000-0005-0000-0000-000050CA0000}"/>
    <cellStyle name="Normal 5 2 8 5 4" xfId="34753" xr:uid="{00000000-0005-0000-0000-000051CA0000}"/>
    <cellStyle name="Normal 5 2 8 6" xfId="11321" xr:uid="{00000000-0005-0000-0000-000052CA0000}"/>
    <cellStyle name="Normal 5 2 8 6 2" xfId="23924" xr:uid="{00000000-0005-0000-0000-000053CA0000}"/>
    <cellStyle name="Normal 5 2 8 6 2 2" xfId="59140" xr:uid="{00000000-0005-0000-0000-000054CA0000}"/>
    <cellStyle name="Normal 5 2 8 6 3" xfId="46543" xr:uid="{00000000-0005-0000-0000-000055CA0000}"/>
    <cellStyle name="Normal 5 2 8 6 4" xfId="36529" xr:uid="{00000000-0005-0000-0000-000056CA0000}"/>
    <cellStyle name="Normal 5 2 8 7" xfId="15688" xr:uid="{00000000-0005-0000-0000-000057CA0000}"/>
    <cellStyle name="Normal 5 2 8 7 2" xfId="50904" xr:uid="{00000000-0005-0000-0000-000058CA0000}"/>
    <cellStyle name="Normal 5 2 8 7 3" xfId="28293" xr:uid="{00000000-0005-0000-0000-000059CA0000}"/>
    <cellStyle name="Normal 5 2 8 8" xfId="12779" xr:uid="{00000000-0005-0000-0000-00005ACA0000}"/>
    <cellStyle name="Normal 5 2 8 8 2" xfId="47997" xr:uid="{00000000-0005-0000-0000-00005BCA0000}"/>
    <cellStyle name="Normal 5 2 8 9" xfId="38307" xr:uid="{00000000-0005-0000-0000-00005CCA0000}"/>
    <cellStyle name="Normal 5 2 9" xfId="3024" xr:uid="{00000000-0005-0000-0000-00005DCA0000}"/>
    <cellStyle name="Normal 5 2 9 10" xfId="25398" xr:uid="{00000000-0005-0000-0000-00005ECA0000}"/>
    <cellStyle name="Normal 5 2 9 11" xfId="60933" xr:uid="{00000000-0005-0000-0000-00005FCA0000}"/>
    <cellStyle name="Normal 5 2 9 2" xfId="4830" xr:uid="{00000000-0005-0000-0000-000060CA0000}"/>
    <cellStyle name="Normal 5 2 9 2 2" xfId="17476" xr:uid="{00000000-0005-0000-0000-000061CA0000}"/>
    <cellStyle name="Normal 5 2 9 2 2 2" xfId="52692" xr:uid="{00000000-0005-0000-0000-000062CA0000}"/>
    <cellStyle name="Normal 5 2 9 2 2 3" xfId="30081" xr:uid="{00000000-0005-0000-0000-000063CA0000}"/>
    <cellStyle name="Normal 5 2 9 2 3" xfId="13922" xr:uid="{00000000-0005-0000-0000-000064CA0000}"/>
    <cellStyle name="Normal 5 2 9 2 3 2" xfId="49140" xr:uid="{00000000-0005-0000-0000-000065CA0000}"/>
    <cellStyle name="Normal 5 2 9 2 4" xfId="40095" xr:uid="{00000000-0005-0000-0000-000066CA0000}"/>
    <cellStyle name="Normal 5 2 9 2 5" xfId="26529" xr:uid="{00000000-0005-0000-0000-000067CA0000}"/>
    <cellStyle name="Normal 5 2 9 3" xfId="6300" xr:uid="{00000000-0005-0000-0000-000068CA0000}"/>
    <cellStyle name="Normal 5 2 9 3 2" xfId="18930" xr:uid="{00000000-0005-0000-0000-000069CA0000}"/>
    <cellStyle name="Normal 5 2 9 3 2 2" xfId="54146" xr:uid="{00000000-0005-0000-0000-00006ACA0000}"/>
    <cellStyle name="Normal 5 2 9 3 3" xfId="41549" xr:uid="{00000000-0005-0000-0000-00006BCA0000}"/>
    <cellStyle name="Normal 5 2 9 3 4" xfId="31535" xr:uid="{00000000-0005-0000-0000-00006CCA0000}"/>
    <cellStyle name="Normal 5 2 9 4" xfId="7759" xr:uid="{00000000-0005-0000-0000-00006DCA0000}"/>
    <cellStyle name="Normal 5 2 9 4 2" xfId="20384" xr:uid="{00000000-0005-0000-0000-00006ECA0000}"/>
    <cellStyle name="Normal 5 2 9 4 2 2" xfId="55600" xr:uid="{00000000-0005-0000-0000-00006FCA0000}"/>
    <cellStyle name="Normal 5 2 9 4 3" xfId="43003" xr:uid="{00000000-0005-0000-0000-000070CA0000}"/>
    <cellStyle name="Normal 5 2 9 4 4" xfId="32989" xr:uid="{00000000-0005-0000-0000-000071CA0000}"/>
    <cellStyle name="Normal 5 2 9 5" xfId="9540" xr:uid="{00000000-0005-0000-0000-000072CA0000}"/>
    <cellStyle name="Normal 5 2 9 5 2" xfId="22160" xr:uid="{00000000-0005-0000-0000-000073CA0000}"/>
    <cellStyle name="Normal 5 2 9 5 2 2" xfId="57376" xr:uid="{00000000-0005-0000-0000-000074CA0000}"/>
    <cellStyle name="Normal 5 2 9 5 3" xfId="44779" xr:uid="{00000000-0005-0000-0000-000075CA0000}"/>
    <cellStyle name="Normal 5 2 9 5 4" xfId="34765" xr:uid="{00000000-0005-0000-0000-000076CA0000}"/>
    <cellStyle name="Normal 5 2 9 6" xfId="11333" xr:uid="{00000000-0005-0000-0000-000077CA0000}"/>
    <cellStyle name="Normal 5 2 9 6 2" xfId="23936" xr:uid="{00000000-0005-0000-0000-000078CA0000}"/>
    <cellStyle name="Normal 5 2 9 6 2 2" xfId="59152" xr:uid="{00000000-0005-0000-0000-000079CA0000}"/>
    <cellStyle name="Normal 5 2 9 6 3" xfId="46555" xr:uid="{00000000-0005-0000-0000-00007ACA0000}"/>
    <cellStyle name="Normal 5 2 9 6 4" xfId="36541" xr:uid="{00000000-0005-0000-0000-00007BCA0000}"/>
    <cellStyle name="Normal 5 2 9 7" xfId="15700" xr:uid="{00000000-0005-0000-0000-00007CCA0000}"/>
    <cellStyle name="Normal 5 2 9 7 2" xfId="50916" xr:uid="{00000000-0005-0000-0000-00007DCA0000}"/>
    <cellStyle name="Normal 5 2 9 7 3" xfId="28305" xr:uid="{00000000-0005-0000-0000-00007ECA0000}"/>
    <cellStyle name="Normal 5 2 9 8" xfId="12791" xr:uid="{00000000-0005-0000-0000-00007FCA0000}"/>
    <cellStyle name="Normal 5 2 9 8 2" xfId="48009" xr:uid="{00000000-0005-0000-0000-000080CA0000}"/>
    <cellStyle name="Normal 5 2 9 9" xfId="38319" xr:uid="{00000000-0005-0000-0000-000081CA0000}"/>
    <cellStyle name="Normal 5 2_District Target Attainment" xfId="1403" xr:uid="{00000000-0005-0000-0000-000082CA0000}"/>
    <cellStyle name="Normal 5 3" xfId="1404" xr:uid="{00000000-0005-0000-0000-000083CA0000}"/>
    <cellStyle name="Normal 5 3 10" xfId="3680" xr:uid="{00000000-0005-0000-0000-000084CA0000}"/>
    <cellStyle name="Normal 5 3 10 2" xfId="8404" xr:uid="{00000000-0005-0000-0000-000085CA0000}"/>
    <cellStyle name="Normal 5 3 10 2 2" xfId="21029" xr:uid="{00000000-0005-0000-0000-000086CA0000}"/>
    <cellStyle name="Normal 5 3 10 2 2 2" xfId="56245" xr:uid="{00000000-0005-0000-0000-000087CA0000}"/>
    <cellStyle name="Normal 5 3 10 2 3" xfId="43648" xr:uid="{00000000-0005-0000-0000-000088CA0000}"/>
    <cellStyle name="Normal 5 3 10 2 4" xfId="33634" xr:uid="{00000000-0005-0000-0000-000089CA0000}"/>
    <cellStyle name="Normal 5 3 10 3" xfId="10185" xr:uid="{00000000-0005-0000-0000-00008ACA0000}"/>
    <cellStyle name="Normal 5 3 10 3 2" xfId="22805" xr:uid="{00000000-0005-0000-0000-00008BCA0000}"/>
    <cellStyle name="Normal 5 3 10 3 2 2" xfId="58021" xr:uid="{00000000-0005-0000-0000-00008CCA0000}"/>
    <cellStyle name="Normal 5 3 10 3 3" xfId="45424" xr:uid="{00000000-0005-0000-0000-00008DCA0000}"/>
    <cellStyle name="Normal 5 3 10 3 4" xfId="35410" xr:uid="{00000000-0005-0000-0000-00008ECA0000}"/>
    <cellStyle name="Normal 5 3 10 4" xfId="11980" xr:uid="{00000000-0005-0000-0000-00008FCA0000}"/>
    <cellStyle name="Normal 5 3 10 4 2" xfId="24581" xr:uid="{00000000-0005-0000-0000-000090CA0000}"/>
    <cellStyle name="Normal 5 3 10 4 2 2" xfId="59797" xr:uid="{00000000-0005-0000-0000-000091CA0000}"/>
    <cellStyle name="Normal 5 3 10 4 3" xfId="47200" xr:uid="{00000000-0005-0000-0000-000092CA0000}"/>
    <cellStyle name="Normal 5 3 10 4 4" xfId="37186" xr:uid="{00000000-0005-0000-0000-000093CA0000}"/>
    <cellStyle name="Normal 5 3 10 5" xfId="16345" xr:uid="{00000000-0005-0000-0000-000094CA0000}"/>
    <cellStyle name="Normal 5 3 10 5 2" xfId="51561" xr:uid="{00000000-0005-0000-0000-000095CA0000}"/>
    <cellStyle name="Normal 5 3 10 5 3" xfId="28950" xr:uid="{00000000-0005-0000-0000-000096CA0000}"/>
    <cellStyle name="Normal 5 3 10 6" xfId="14567" xr:uid="{00000000-0005-0000-0000-000097CA0000}"/>
    <cellStyle name="Normal 5 3 10 6 2" xfId="49785" xr:uid="{00000000-0005-0000-0000-000098CA0000}"/>
    <cellStyle name="Normal 5 3 10 7" xfId="38964" xr:uid="{00000000-0005-0000-0000-000099CA0000}"/>
    <cellStyle name="Normal 5 3 10 8" xfId="27174" xr:uid="{00000000-0005-0000-0000-00009ACA0000}"/>
    <cellStyle name="Normal 5 3 11" xfId="4012" xr:uid="{00000000-0005-0000-0000-00009BCA0000}"/>
    <cellStyle name="Normal 5 3 11 2" xfId="16667" xr:uid="{00000000-0005-0000-0000-00009CCA0000}"/>
    <cellStyle name="Normal 5 3 11 2 2" xfId="51883" xr:uid="{00000000-0005-0000-0000-00009DCA0000}"/>
    <cellStyle name="Normal 5 3 11 2 3" xfId="29272" xr:uid="{00000000-0005-0000-0000-00009ECA0000}"/>
    <cellStyle name="Normal 5 3 11 3" xfId="13113" xr:uid="{00000000-0005-0000-0000-00009FCA0000}"/>
    <cellStyle name="Normal 5 3 11 3 2" xfId="48331" xr:uid="{00000000-0005-0000-0000-0000A0CA0000}"/>
    <cellStyle name="Normal 5 3 11 4" xfId="39286" xr:uid="{00000000-0005-0000-0000-0000A1CA0000}"/>
    <cellStyle name="Normal 5 3 11 5" xfId="25720" xr:uid="{00000000-0005-0000-0000-0000A2CA0000}"/>
    <cellStyle name="Normal 5 3 12" xfId="5491" xr:uid="{00000000-0005-0000-0000-0000A3CA0000}"/>
    <cellStyle name="Normal 5 3 12 2" xfId="18121" xr:uid="{00000000-0005-0000-0000-0000A4CA0000}"/>
    <cellStyle name="Normal 5 3 12 2 2" xfId="53337" xr:uid="{00000000-0005-0000-0000-0000A5CA0000}"/>
    <cellStyle name="Normal 5 3 12 3" xfId="40740" xr:uid="{00000000-0005-0000-0000-0000A6CA0000}"/>
    <cellStyle name="Normal 5 3 12 4" xfId="30726" xr:uid="{00000000-0005-0000-0000-0000A7CA0000}"/>
    <cellStyle name="Normal 5 3 13" xfId="6947" xr:uid="{00000000-0005-0000-0000-0000A8CA0000}"/>
    <cellStyle name="Normal 5 3 13 2" xfId="19575" xr:uid="{00000000-0005-0000-0000-0000A9CA0000}"/>
    <cellStyle name="Normal 5 3 13 2 2" xfId="54791" xr:uid="{00000000-0005-0000-0000-0000AACA0000}"/>
    <cellStyle name="Normal 5 3 13 3" xfId="42194" xr:uid="{00000000-0005-0000-0000-0000ABCA0000}"/>
    <cellStyle name="Normal 5 3 13 4" xfId="32180" xr:uid="{00000000-0005-0000-0000-0000ACCA0000}"/>
    <cellStyle name="Normal 5 3 14" xfId="8729" xr:uid="{00000000-0005-0000-0000-0000ADCA0000}"/>
    <cellStyle name="Normal 5 3 14 2" xfId="21351" xr:uid="{00000000-0005-0000-0000-0000AECA0000}"/>
    <cellStyle name="Normal 5 3 14 2 2" xfId="56567" xr:uid="{00000000-0005-0000-0000-0000AFCA0000}"/>
    <cellStyle name="Normal 5 3 14 3" xfId="43970" xr:uid="{00000000-0005-0000-0000-0000B0CA0000}"/>
    <cellStyle name="Normal 5 3 14 4" xfId="33956" xr:uid="{00000000-0005-0000-0000-0000B1CA0000}"/>
    <cellStyle name="Normal 5 3 15" xfId="10728" xr:uid="{00000000-0005-0000-0000-0000B2CA0000}"/>
    <cellStyle name="Normal 5 3 15 2" xfId="23339" xr:uid="{00000000-0005-0000-0000-0000B3CA0000}"/>
    <cellStyle name="Normal 5 3 15 2 2" xfId="58555" xr:uid="{00000000-0005-0000-0000-0000B4CA0000}"/>
    <cellStyle name="Normal 5 3 15 3" xfId="45958" xr:uid="{00000000-0005-0000-0000-0000B5CA0000}"/>
    <cellStyle name="Normal 5 3 15 4" xfId="35944" xr:uid="{00000000-0005-0000-0000-0000B6CA0000}"/>
    <cellStyle name="Normal 5 3 16" xfId="14890" xr:uid="{00000000-0005-0000-0000-0000B7CA0000}"/>
    <cellStyle name="Normal 5 3 16 2" xfId="50107" xr:uid="{00000000-0005-0000-0000-0000B8CA0000}"/>
    <cellStyle name="Normal 5 3 16 3" xfId="27496" xr:uid="{00000000-0005-0000-0000-0000B9CA0000}"/>
    <cellStyle name="Normal 5 3 17" xfId="12304" xr:uid="{00000000-0005-0000-0000-0000BACA0000}"/>
    <cellStyle name="Normal 5 3 17 2" xfId="47522" xr:uid="{00000000-0005-0000-0000-0000BBCA0000}"/>
    <cellStyle name="Normal 5 3 18" xfId="37509" xr:uid="{00000000-0005-0000-0000-0000BCCA0000}"/>
    <cellStyle name="Normal 5 3 19" xfId="24911" xr:uid="{00000000-0005-0000-0000-0000BDCA0000}"/>
    <cellStyle name="Normal 5 3 2" xfId="1405" xr:uid="{00000000-0005-0000-0000-0000BECA0000}"/>
    <cellStyle name="Normal 5 3 2 10" xfId="5492" xr:uid="{00000000-0005-0000-0000-0000BFCA0000}"/>
    <cellStyle name="Normal 5 3 2 10 2" xfId="18122" xr:uid="{00000000-0005-0000-0000-0000C0CA0000}"/>
    <cellStyle name="Normal 5 3 2 10 2 2" xfId="53338" xr:uid="{00000000-0005-0000-0000-0000C1CA0000}"/>
    <cellStyle name="Normal 5 3 2 10 3" xfId="40741" xr:uid="{00000000-0005-0000-0000-0000C2CA0000}"/>
    <cellStyle name="Normal 5 3 2 10 4" xfId="30727" xr:uid="{00000000-0005-0000-0000-0000C3CA0000}"/>
    <cellStyle name="Normal 5 3 2 11" xfId="6948" xr:uid="{00000000-0005-0000-0000-0000C4CA0000}"/>
    <cellStyle name="Normal 5 3 2 11 2" xfId="19576" xr:uid="{00000000-0005-0000-0000-0000C5CA0000}"/>
    <cellStyle name="Normal 5 3 2 11 2 2" xfId="54792" xr:uid="{00000000-0005-0000-0000-0000C6CA0000}"/>
    <cellStyle name="Normal 5 3 2 11 3" xfId="42195" xr:uid="{00000000-0005-0000-0000-0000C7CA0000}"/>
    <cellStyle name="Normal 5 3 2 11 4" xfId="32181" xr:uid="{00000000-0005-0000-0000-0000C8CA0000}"/>
    <cellStyle name="Normal 5 3 2 12" xfId="8730" xr:uid="{00000000-0005-0000-0000-0000C9CA0000}"/>
    <cellStyle name="Normal 5 3 2 12 2" xfId="21352" xr:uid="{00000000-0005-0000-0000-0000CACA0000}"/>
    <cellStyle name="Normal 5 3 2 12 2 2" xfId="56568" xr:uid="{00000000-0005-0000-0000-0000CBCA0000}"/>
    <cellStyle name="Normal 5 3 2 12 3" xfId="43971" xr:uid="{00000000-0005-0000-0000-0000CCCA0000}"/>
    <cellStyle name="Normal 5 3 2 12 4" xfId="33957" xr:uid="{00000000-0005-0000-0000-0000CDCA0000}"/>
    <cellStyle name="Normal 5 3 2 13" xfId="10729" xr:uid="{00000000-0005-0000-0000-0000CECA0000}"/>
    <cellStyle name="Normal 5 3 2 13 2" xfId="23340" xr:uid="{00000000-0005-0000-0000-0000CFCA0000}"/>
    <cellStyle name="Normal 5 3 2 13 2 2" xfId="58556" xr:uid="{00000000-0005-0000-0000-0000D0CA0000}"/>
    <cellStyle name="Normal 5 3 2 13 3" xfId="45959" xr:uid="{00000000-0005-0000-0000-0000D1CA0000}"/>
    <cellStyle name="Normal 5 3 2 13 4" xfId="35945" xr:uid="{00000000-0005-0000-0000-0000D2CA0000}"/>
    <cellStyle name="Normal 5 3 2 14" xfId="14891" xr:uid="{00000000-0005-0000-0000-0000D3CA0000}"/>
    <cellStyle name="Normal 5 3 2 14 2" xfId="50108" xr:uid="{00000000-0005-0000-0000-0000D4CA0000}"/>
    <cellStyle name="Normal 5 3 2 14 3" xfId="27497" xr:uid="{00000000-0005-0000-0000-0000D5CA0000}"/>
    <cellStyle name="Normal 5 3 2 15" xfId="12305" xr:uid="{00000000-0005-0000-0000-0000D6CA0000}"/>
    <cellStyle name="Normal 5 3 2 15 2" xfId="47523" xr:uid="{00000000-0005-0000-0000-0000D7CA0000}"/>
    <cellStyle name="Normal 5 3 2 16" xfId="37510" xr:uid="{00000000-0005-0000-0000-0000D8CA0000}"/>
    <cellStyle name="Normal 5 3 2 17" xfId="24912" xr:uid="{00000000-0005-0000-0000-0000D9CA0000}"/>
    <cellStyle name="Normal 5 3 2 18" xfId="60125" xr:uid="{00000000-0005-0000-0000-0000DACA0000}"/>
    <cellStyle name="Normal 5 3 2 2" xfId="1406" xr:uid="{00000000-0005-0000-0000-0000DBCA0000}"/>
    <cellStyle name="Normal 5 3 2 2 10" xfId="7022" xr:uid="{00000000-0005-0000-0000-0000DCCA0000}"/>
    <cellStyle name="Normal 5 3 2 2 10 2" xfId="19648" xr:uid="{00000000-0005-0000-0000-0000DDCA0000}"/>
    <cellStyle name="Normal 5 3 2 2 10 2 2" xfId="54864" xr:uid="{00000000-0005-0000-0000-0000DECA0000}"/>
    <cellStyle name="Normal 5 3 2 2 10 3" xfId="42267" xr:uid="{00000000-0005-0000-0000-0000DFCA0000}"/>
    <cellStyle name="Normal 5 3 2 2 10 4" xfId="32253" xr:uid="{00000000-0005-0000-0000-0000E0CA0000}"/>
    <cellStyle name="Normal 5 3 2 2 11" xfId="8803" xr:uid="{00000000-0005-0000-0000-0000E1CA0000}"/>
    <cellStyle name="Normal 5 3 2 2 11 2" xfId="21424" xr:uid="{00000000-0005-0000-0000-0000E2CA0000}"/>
    <cellStyle name="Normal 5 3 2 2 11 2 2" xfId="56640" xr:uid="{00000000-0005-0000-0000-0000E3CA0000}"/>
    <cellStyle name="Normal 5 3 2 2 11 3" xfId="44043" xr:uid="{00000000-0005-0000-0000-0000E4CA0000}"/>
    <cellStyle name="Normal 5 3 2 2 11 4" xfId="34029" xr:uid="{00000000-0005-0000-0000-0000E5CA0000}"/>
    <cellStyle name="Normal 5 3 2 2 12" xfId="10730" xr:uid="{00000000-0005-0000-0000-0000E6CA0000}"/>
    <cellStyle name="Normal 5 3 2 2 12 2" xfId="23341" xr:uid="{00000000-0005-0000-0000-0000E7CA0000}"/>
    <cellStyle name="Normal 5 3 2 2 12 2 2" xfId="58557" xr:uid="{00000000-0005-0000-0000-0000E8CA0000}"/>
    <cellStyle name="Normal 5 3 2 2 12 3" xfId="45960" xr:uid="{00000000-0005-0000-0000-0000E9CA0000}"/>
    <cellStyle name="Normal 5 3 2 2 12 4" xfId="35946" xr:uid="{00000000-0005-0000-0000-0000EACA0000}"/>
    <cellStyle name="Normal 5 3 2 2 13" xfId="14963" xr:uid="{00000000-0005-0000-0000-0000EBCA0000}"/>
    <cellStyle name="Normal 5 3 2 2 13 2" xfId="50180" xr:uid="{00000000-0005-0000-0000-0000ECCA0000}"/>
    <cellStyle name="Normal 5 3 2 2 13 3" xfId="27569" xr:uid="{00000000-0005-0000-0000-0000EDCA0000}"/>
    <cellStyle name="Normal 5 3 2 2 14" xfId="12377" xr:uid="{00000000-0005-0000-0000-0000EECA0000}"/>
    <cellStyle name="Normal 5 3 2 2 14 2" xfId="47595" xr:uid="{00000000-0005-0000-0000-0000EFCA0000}"/>
    <cellStyle name="Normal 5 3 2 2 15" xfId="37582" xr:uid="{00000000-0005-0000-0000-0000F0CA0000}"/>
    <cellStyle name="Normal 5 3 2 2 16" xfId="24984" xr:uid="{00000000-0005-0000-0000-0000F1CA0000}"/>
    <cellStyle name="Normal 5 3 2 2 17" xfId="60197" xr:uid="{00000000-0005-0000-0000-0000F2CA0000}"/>
    <cellStyle name="Normal 5 3 2 2 2" xfId="1407" xr:uid="{00000000-0005-0000-0000-0000F3CA0000}"/>
    <cellStyle name="Normal 5 3 2 2 2 10" xfId="10731" xr:uid="{00000000-0005-0000-0000-0000F4CA0000}"/>
    <cellStyle name="Normal 5 3 2 2 2 10 2" xfId="23342" xr:uid="{00000000-0005-0000-0000-0000F5CA0000}"/>
    <cellStyle name="Normal 5 3 2 2 2 10 2 2" xfId="58558" xr:uid="{00000000-0005-0000-0000-0000F6CA0000}"/>
    <cellStyle name="Normal 5 3 2 2 2 10 3" xfId="45961" xr:uid="{00000000-0005-0000-0000-0000F7CA0000}"/>
    <cellStyle name="Normal 5 3 2 2 2 10 4" xfId="35947" xr:uid="{00000000-0005-0000-0000-0000F8CA0000}"/>
    <cellStyle name="Normal 5 3 2 2 2 11" xfId="15118" xr:uid="{00000000-0005-0000-0000-0000F9CA0000}"/>
    <cellStyle name="Normal 5 3 2 2 2 11 2" xfId="50334" xr:uid="{00000000-0005-0000-0000-0000FACA0000}"/>
    <cellStyle name="Normal 5 3 2 2 2 11 3" xfId="27723" xr:uid="{00000000-0005-0000-0000-0000FBCA0000}"/>
    <cellStyle name="Normal 5 3 2 2 2 12" xfId="12531" xr:uid="{00000000-0005-0000-0000-0000FCCA0000}"/>
    <cellStyle name="Normal 5 3 2 2 2 12 2" xfId="47749" xr:uid="{00000000-0005-0000-0000-0000FDCA0000}"/>
    <cellStyle name="Normal 5 3 2 2 2 13" xfId="37737" xr:uid="{00000000-0005-0000-0000-0000FECA0000}"/>
    <cellStyle name="Normal 5 3 2 2 2 14" xfId="25138" xr:uid="{00000000-0005-0000-0000-0000FFCA0000}"/>
    <cellStyle name="Normal 5 3 2 2 2 15" xfId="60351" xr:uid="{00000000-0005-0000-0000-000000CB0000}"/>
    <cellStyle name="Normal 5 3 2 2 2 2" xfId="3254" xr:uid="{00000000-0005-0000-0000-000001CB0000}"/>
    <cellStyle name="Normal 5 3 2 2 2 2 10" xfId="25622" xr:uid="{00000000-0005-0000-0000-000002CB0000}"/>
    <cellStyle name="Normal 5 3 2 2 2 2 11" xfId="61157" xr:uid="{00000000-0005-0000-0000-000003CB0000}"/>
    <cellStyle name="Normal 5 3 2 2 2 2 2" xfId="5054" xr:uid="{00000000-0005-0000-0000-000004CB0000}"/>
    <cellStyle name="Normal 5 3 2 2 2 2 2 2" xfId="17700" xr:uid="{00000000-0005-0000-0000-000005CB0000}"/>
    <cellStyle name="Normal 5 3 2 2 2 2 2 2 2" xfId="52916" xr:uid="{00000000-0005-0000-0000-000006CB0000}"/>
    <cellStyle name="Normal 5 3 2 2 2 2 2 2 3" xfId="30305" xr:uid="{00000000-0005-0000-0000-000007CB0000}"/>
    <cellStyle name="Normal 5 3 2 2 2 2 2 3" xfId="14146" xr:uid="{00000000-0005-0000-0000-000008CB0000}"/>
    <cellStyle name="Normal 5 3 2 2 2 2 2 3 2" xfId="49364" xr:uid="{00000000-0005-0000-0000-000009CB0000}"/>
    <cellStyle name="Normal 5 3 2 2 2 2 2 4" xfId="40319" xr:uid="{00000000-0005-0000-0000-00000ACB0000}"/>
    <cellStyle name="Normal 5 3 2 2 2 2 2 5" xfId="26753" xr:uid="{00000000-0005-0000-0000-00000BCB0000}"/>
    <cellStyle name="Normal 5 3 2 2 2 2 3" xfId="6524" xr:uid="{00000000-0005-0000-0000-00000CCB0000}"/>
    <cellStyle name="Normal 5 3 2 2 2 2 3 2" xfId="19154" xr:uid="{00000000-0005-0000-0000-00000DCB0000}"/>
    <cellStyle name="Normal 5 3 2 2 2 2 3 2 2" xfId="54370" xr:uid="{00000000-0005-0000-0000-00000ECB0000}"/>
    <cellStyle name="Normal 5 3 2 2 2 2 3 3" xfId="41773" xr:uid="{00000000-0005-0000-0000-00000FCB0000}"/>
    <cellStyle name="Normal 5 3 2 2 2 2 3 4" xfId="31759" xr:uid="{00000000-0005-0000-0000-000010CB0000}"/>
    <cellStyle name="Normal 5 3 2 2 2 2 4" xfId="7983" xr:uid="{00000000-0005-0000-0000-000011CB0000}"/>
    <cellStyle name="Normal 5 3 2 2 2 2 4 2" xfId="20608" xr:uid="{00000000-0005-0000-0000-000012CB0000}"/>
    <cellStyle name="Normal 5 3 2 2 2 2 4 2 2" xfId="55824" xr:uid="{00000000-0005-0000-0000-000013CB0000}"/>
    <cellStyle name="Normal 5 3 2 2 2 2 4 3" xfId="43227" xr:uid="{00000000-0005-0000-0000-000014CB0000}"/>
    <cellStyle name="Normal 5 3 2 2 2 2 4 4" xfId="33213" xr:uid="{00000000-0005-0000-0000-000015CB0000}"/>
    <cellStyle name="Normal 5 3 2 2 2 2 5" xfId="9764" xr:uid="{00000000-0005-0000-0000-000016CB0000}"/>
    <cellStyle name="Normal 5 3 2 2 2 2 5 2" xfId="22384" xr:uid="{00000000-0005-0000-0000-000017CB0000}"/>
    <cellStyle name="Normal 5 3 2 2 2 2 5 2 2" xfId="57600" xr:uid="{00000000-0005-0000-0000-000018CB0000}"/>
    <cellStyle name="Normal 5 3 2 2 2 2 5 3" xfId="45003" xr:uid="{00000000-0005-0000-0000-000019CB0000}"/>
    <cellStyle name="Normal 5 3 2 2 2 2 5 4" xfId="34989" xr:uid="{00000000-0005-0000-0000-00001ACB0000}"/>
    <cellStyle name="Normal 5 3 2 2 2 2 6" xfId="11557" xr:uid="{00000000-0005-0000-0000-00001BCB0000}"/>
    <cellStyle name="Normal 5 3 2 2 2 2 6 2" xfId="24160" xr:uid="{00000000-0005-0000-0000-00001CCB0000}"/>
    <cellStyle name="Normal 5 3 2 2 2 2 6 2 2" xfId="59376" xr:uid="{00000000-0005-0000-0000-00001DCB0000}"/>
    <cellStyle name="Normal 5 3 2 2 2 2 6 3" xfId="46779" xr:uid="{00000000-0005-0000-0000-00001ECB0000}"/>
    <cellStyle name="Normal 5 3 2 2 2 2 6 4" xfId="36765" xr:uid="{00000000-0005-0000-0000-00001FCB0000}"/>
    <cellStyle name="Normal 5 3 2 2 2 2 7" xfId="15924" xr:uid="{00000000-0005-0000-0000-000020CB0000}"/>
    <cellStyle name="Normal 5 3 2 2 2 2 7 2" xfId="51140" xr:uid="{00000000-0005-0000-0000-000021CB0000}"/>
    <cellStyle name="Normal 5 3 2 2 2 2 7 3" xfId="28529" xr:uid="{00000000-0005-0000-0000-000022CB0000}"/>
    <cellStyle name="Normal 5 3 2 2 2 2 8" xfId="13015" xr:uid="{00000000-0005-0000-0000-000023CB0000}"/>
    <cellStyle name="Normal 5 3 2 2 2 2 8 2" xfId="48233" xr:uid="{00000000-0005-0000-0000-000024CB0000}"/>
    <cellStyle name="Normal 5 3 2 2 2 2 9" xfId="38543" xr:uid="{00000000-0005-0000-0000-000025CB0000}"/>
    <cellStyle name="Normal 5 3 2 2 2 3" xfId="3583" xr:uid="{00000000-0005-0000-0000-000026CB0000}"/>
    <cellStyle name="Normal 5 3 2 2 2 3 10" xfId="27078" xr:uid="{00000000-0005-0000-0000-000027CB0000}"/>
    <cellStyle name="Normal 5 3 2 2 2 3 11" xfId="61482" xr:uid="{00000000-0005-0000-0000-000028CB0000}"/>
    <cellStyle name="Normal 5 3 2 2 2 3 2" xfId="5379" xr:uid="{00000000-0005-0000-0000-000029CB0000}"/>
    <cellStyle name="Normal 5 3 2 2 2 3 2 2" xfId="18025" xr:uid="{00000000-0005-0000-0000-00002ACB0000}"/>
    <cellStyle name="Normal 5 3 2 2 2 3 2 2 2" xfId="53241" xr:uid="{00000000-0005-0000-0000-00002BCB0000}"/>
    <cellStyle name="Normal 5 3 2 2 2 3 2 3" xfId="40644" xr:uid="{00000000-0005-0000-0000-00002CCB0000}"/>
    <cellStyle name="Normal 5 3 2 2 2 3 2 4" xfId="30630" xr:uid="{00000000-0005-0000-0000-00002DCB0000}"/>
    <cellStyle name="Normal 5 3 2 2 2 3 3" xfId="6849" xr:uid="{00000000-0005-0000-0000-00002ECB0000}"/>
    <cellStyle name="Normal 5 3 2 2 2 3 3 2" xfId="19479" xr:uid="{00000000-0005-0000-0000-00002FCB0000}"/>
    <cellStyle name="Normal 5 3 2 2 2 3 3 2 2" xfId="54695" xr:uid="{00000000-0005-0000-0000-000030CB0000}"/>
    <cellStyle name="Normal 5 3 2 2 2 3 3 3" xfId="42098" xr:uid="{00000000-0005-0000-0000-000031CB0000}"/>
    <cellStyle name="Normal 5 3 2 2 2 3 3 4" xfId="32084" xr:uid="{00000000-0005-0000-0000-000032CB0000}"/>
    <cellStyle name="Normal 5 3 2 2 2 3 4" xfId="8308" xr:uid="{00000000-0005-0000-0000-000033CB0000}"/>
    <cellStyle name="Normal 5 3 2 2 2 3 4 2" xfId="20933" xr:uid="{00000000-0005-0000-0000-000034CB0000}"/>
    <cellStyle name="Normal 5 3 2 2 2 3 4 2 2" xfId="56149" xr:uid="{00000000-0005-0000-0000-000035CB0000}"/>
    <cellStyle name="Normal 5 3 2 2 2 3 4 3" xfId="43552" xr:uid="{00000000-0005-0000-0000-000036CB0000}"/>
    <cellStyle name="Normal 5 3 2 2 2 3 4 4" xfId="33538" xr:uid="{00000000-0005-0000-0000-000037CB0000}"/>
    <cellStyle name="Normal 5 3 2 2 2 3 5" xfId="10089" xr:uid="{00000000-0005-0000-0000-000038CB0000}"/>
    <cellStyle name="Normal 5 3 2 2 2 3 5 2" xfId="22709" xr:uid="{00000000-0005-0000-0000-000039CB0000}"/>
    <cellStyle name="Normal 5 3 2 2 2 3 5 2 2" xfId="57925" xr:uid="{00000000-0005-0000-0000-00003ACB0000}"/>
    <cellStyle name="Normal 5 3 2 2 2 3 5 3" xfId="45328" xr:uid="{00000000-0005-0000-0000-00003BCB0000}"/>
    <cellStyle name="Normal 5 3 2 2 2 3 5 4" xfId="35314" xr:uid="{00000000-0005-0000-0000-00003CCB0000}"/>
    <cellStyle name="Normal 5 3 2 2 2 3 6" xfId="11882" xr:uid="{00000000-0005-0000-0000-00003DCB0000}"/>
    <cellStyle name="Normal 5 3 2 2 2 3 6 2" xfId="24485" xr:uid="{00000000-0005-0000-0000-00003ECB0000}"/>
    <cellStyle name="Normal 5 3 2 2 2 3 6 2 2" xfId="59701" xr:uid="{00000000-0005-0000-0000-00003FCB0000}"/>
    <cellStyle name="Normal 5 3 2 2 2 3 6 3" xfId="47104" xr:uid="{00000000-0005-0000-0000-000040CB0000}"/>
    <cellStyle name="Normal 5 3 2 2 2 3 6 4" xfId="37090" xr:uid="{00000000-0005-0000-0000-000041CB0000}"/>
    <cellStyle name="Normal 5 3 2 2 2 3 7" xfId="16249" xr:uid="{00000000-0005-0000-0000-000042CB0000}"/>
    <cellStyle name="Normal 5 3 2 2 2 3 7 2" xfId="51465" xr:uid="{00000000-0005-0000-0000-000043CB0000}"/>
    <cellStyle name="Normal 5 3 2 2 2 3 7 3" xfId="28854" xr:uid="{00000000-0005-0000-0000-000044CB0000}"/>
    <cellStyle name="Normal 5 3 2 2 2 3 8" xfId="14471" xr:uid="{00000000-0005-0000-0000-000045CB0000}"/>
    <cellStyle name="Normal 5 3 2 2 2 3 8 2" xfId="49689" xr:uid="{00000000-0005-0000-0000-000046CB0000}"/>
    <cellStyle name="Normal 5 3 2 2 2 3 9" xfId="38868" xr:uid="{00000000-0005-0000-0000-000047CB0000}"/>
    <cellStyle name="Normal 5 3 2 2 2 4" xfId="2745" xr:uid="{00000000-0005-0000-0000-000048CB0000}"/>
    <cellStyle name="Normal 5 3 2 2 2 4 10" xfId="26269" xr:uid="{00000000-0005-0000-0000-000049CB0000}"/>
    <cellStyle name="Normal 5 3 2 2 2 4 11" xfId="60673" xr:uid="{00000000-0005-0000-0000-00004ACB0000}"/>
    <cellStyle name="Normal 5 3 2 2 2 4 2" xfId="4570" xr:uid="{00000000-0005-0000-0000-00004BCB0000}"/>
    <cellStyle name="Normal 5 3 2 2 2 4 2 2" xfId="17216" xr:uid="{00000000-0005-0000-0000-00004CCB0000}"/>
    <cellStyle name="Normal 5 3 2 2 2 4 2 2 2" xfId="52432" xr:uid="{00000000-0005-0000-0000-00004DCB0000}"/>
    <cellStyle name="Normal 5 3 2 2 2 4 2 3" xfId="39835" xr:uid="{00000000-0005-0000-0000-00004ECB0000}"/>
    <cellStyle name="Normal 5 3 2 2 2 4 2 4" xfId="29821" xr:uid="{00000000-0005-0000-0000-00004FCB0000}"/>
    <cellStyle name="Normal 5 3 2 2 2 4 3" xfId="6040" xr:uid="{00000000-0005-0000-0000-000050CB0000}"/>
    <cellStyle name="Normal 5 3 2 2 2 4 3 2" xfId="18670" xr:uid="{00000000-0005-0000-0000-000051CB0000}"/>
    <cellStyle name="Normal 5 3 2 2 2 4 3 2 2" xfId="53886" xr:uid="{00000000-0005-0000-0000-000052CB0000}"/>
    <cellStyle name="Normal 5 3 2 2 2 4 3 3" xfId="41289" xr:uid="{00000000-0005-0000-0000-000053CB0000}"/>
    <cellStyle name="Normal 5 3 2 2 2 4 3 4" xfId="31275" xr:uid="{00000000-0005-0000-0000-000054CB0000}"/>
    <cellStyle name="Normal 5 3 2 2 2 4 4" xfId="7499" xr:uid="{00000000-0005-0000-0000-000055CB0000}"/>
    <cellStyle name="Normal 5 3 2 2 2 4 4 2" xfId="20124" xr:uid="{00000000-0005-0000-0000-000056CB0000}"/>
    <cellStyle name="Normal 5 3 2 2 2 4 4 2 2" xfId="55340" xr:uid="{00000000-0005-0000-0000-000057CB0000}"/>
    <cellStyle name="Normal 5 3 2 2 2 4 4 3" xfId="42743" xr:uid="{00000000-0005-0000-0000-000058CB0000}"/>
    <cellStyle name="Normal 5 3 2 2 2 4 4 4" xfId="32729" xr:uid="{00000000-0005-0000-0000-000059CB0000}"/>
    <cellStyle name="Normal 5 3 2 2 2 4 5" xfId="9280" xr:uid="{00000000-0005-0000-0000-00005ACB0000}"/>
    <cellStyle name="Normal 5 3 2 2 2 4 5 2" xfId="21900" xr:uid="{00000000-0005-0000-0000-00005BCB0000}"/>
    <cellStyle name="Normal 5 3 2 2 2 4 5 2 2" xfId="57116" xr:uid="{00000000-0005-0000-0000-00005CCB0000}"/>
    <cellStyle name="Normal 5 3 2 2 2 4 5 3" xfId="44519" xr:uid="{00000000-0005-0000-0000-00005DCB0000}"/>
    <cellStyle name="Normal 5 3 2 2 2 4 5 4" xfId="34505" xr:uid="{00000000-0005-0000-0000-00005ECB0000}"/>
    <cellStyle name="Normal 5 3 2 2 2 4 6" xfId="11073" xr:uid="{00000000-0005-0000-0000-00005FCB0000}"/>
    <cellStyle name="Normal 5 3 2 2 2 4 6 2" xfId="23676" xr:uid="{00000000-0005-0000-0000-000060CB0000}"/>
    <cellStyle name="Normal 5 3 2 2 2 4 6 2 2" xfId="58892" xr:uid="{00000000-0005-0000-0000-000061CB0000}"/>
    <cellStyle name="Normal 5 3 2 2 2 4 6 3" xfId="46295" xr:uid="{00000000-0005-0000-0000-000062CB0000}"/>
    <cellStyle name="Normal 5 3 2 2 2 4 6 4" xfId="36281" xr:uid="{00000000-0005-0000-0000-000063CB0000}"/>
    <cellStyle name="Normal 5 3 2 2 2 4 7" xfId="15440" xr:uid="{00000000-0005-0000-0000-000064CB0000}"/>
    <cellStyle name="Normal 5 3 2 2 2 4 7 2" xfId="50656" xr:uid="{00000000-0005-0000-0000-000065CB0000}"/>
    <cellStyle name="Normal 5 3 2 2 2 4 7 3" xfId="28045" xr:uid="{00000000-0005-0000-0000-000066CB0000}"/>
    <cellStyle name="Normal 5 3 2 2 2 4 8" xfId="13662" xr:uid="{00000000-0005-0000-0000-000067CB0000}"/>
    <cellStyle name="Normal 5 3 2 2 2 4 8 2" xfId="48880" xr:uid="{00000000-0005-0000-0000-000068CB0000}"/>
    <cellStyle name="Normal 5 3 2 2 2 4 9" xfId="38059" xr:uid="{00000000-0005-0000-0000-000069CB0000}"/>
    <cellStyle name="Normal 5 3 2 2 2 5" xfId="3908" xr:uid="{00000000-0005-0000-0000-00006ACB0000}"/>
    <cellStyle name="Normal 5 3 2 2 2 5 2" xfId="8631" xr:uid="{00000000-0005-0000-0000-00006BCB0000}"/>
    <cellStyle name="Normal 5 3 2 2 2 5 2 2" xfId="21256" xr:uid="{00000000-0005-0000-0000-00006CCB0000}"/>
    <cellStyle name="Normal 5 3 2 2 2 5 2 2 2" xfId="56472" xr:uid="{00000000-0005-0000-0000-00006DCB0000}"/>
    <cellStyle name="Normal 5 3 2 2 2 5 2 3" xfId="43875" xr:uid="{00000000-0005-0000-0000-00006ECB0000}"/>
    <cellStyle name="Normal 5 3 2 2 2 5 2 4" xfId="33861" xr:uid="{00000000-0005-0000-0000-00006FCB0000}"/>
    <cellStyle name="Normal 5 3 2 2 2 5 3" xfId="10412" xr:uid="{00000000-0005-0000-0000-000070CB0000}"/>
    <cellStyle name="Normal 5 3 2 2 2 5 3 2" xfId="23032" xr:uid="{00000000-0005-0000-0000-000071CB0000}"/>
    <cellStyle name="Normal 5 3 2 2 2 5 3 2 2" xfId="58248" xr:uid="{00000000-0005-0000-0000-000072CB0000}"/>
    <cellStyle name="Normal 5 3 2 2 2 5 3 3" xfId="45651" xr:uid="{00000000-0005-0000-0000-000073CB0000}"/>
    <cellStyle name="Normal 5 3 2 2 2 5 3 4" xfId="35637" xr:uid="{00000000-0005-0000-0000-000074CB0000}"/>
    <cellStyle name="Normal 5 3 2 2 2 5 4" xfId="12207" xr:uid="{00000000-0005-0000-0000-000075CB0000}"/>
    <cellStyle name="Normal 5 3 2 2 2 5 4 2" xfId="24808" xr:uid="{00000000-0005-0000-0000-000076CB0000}"/>
    <cellStyle name="Normal 5 3 2 2 2 5 4 2 2" xfId="60024" xr:uid="{00000000-0005-0000-0000-000077CB0000}"/>
    <cellStyle name="Normal 5 3 2 2 2 5 4 3" xfId="47427" xr:uid="{00000000-0005-0000-0000-000078CB0000}"/>
    <cellStyle name="Normal 5 3 2 2 2 5 4 4" xfId="37413" xr:uid="{00000000-0005-0000-0000-000079CB0000}"/>
    <cellStyle name="Normal 5 3 2 2 2 5 5" xfId="16572" xr:uid="{00000000-0005-0000-0000-00007ACB0000}"/>
    <cellStyle name="Normal 5 3 2 2 2 5 5 2" xfId="51788" xr:uid="{00000000-0005-0000-0000-00007BCB0000}"/>
    <cellStyle name="Normal 5 3 2 2 2 5 5 3" xfId="29177" xr:uid="{00000000-0005-0000-0000-00007CCB0000}"/>
    <cellStyle name="Normal 5 3 2 2 2 5 6" xfId="14794" xr:uid="{00000000-0005-0000-0000-00007DCB0000}"/>
    <cellStyle name="Normal 5 3 2 2 2 5 6 2" xfId="50012" xr:uid="{00000000-0005-0000-0000-00007ECB0000}"/>
    <cellStyle name="Normal 5 3 2 2 2 5 7" xfId="39191" xr:uid="{00000000-0005-0000-0000-00007FCB0000}"/>
    <cellStyle name="Normal 5 3 2 2 2 5 8" xfId="27401" xr:uid="{00000000-0005-0000-0000-000080CB0000}"/>
    <cellStyle name="Normal 5 3 2 2 2 6" xfId="4248" xr:uid="{00000000-0005-0000-0000-000081CB0000}"/>
    <cellStyle name="Normal 5 3 2 2 2 6 2" xfId="16894" xr:uid="{00000000-0005-0000-0000-000082CB0000}"/>
    <cellStyle name="Normal 5 3 2 2 2 6 2 2" xfId="52110" xr:uid="{00000000-0005-0000-0000-000083CB0000}"/>
    <cellStyle name="Normal 5 3 2 2 2 6 2 3" xfId="29499" xr:uid="{00000000-0005-0000-0000-000084CB0000}"/>
    <cellStyle name="Normal 5 3 2 2 2 6 3" xfId="13340" xr:uid="{00000000-0005-0000-0000-000085CB0000}"/>
    <cellStyle name="Normal 5 3 2 2 2 6 3 2" xfId="48558" xr:uid="{00000000-0005-0000-0000-000086CB0000}"/>
    <cellStyle name="Normal 5 3 2 2 2 6 4" xfId="39513" xr:uid="{00000000-0005-0000-0000-000087CB0000}"/>
    <cellStyle name="Normal 5 3 2 2 2 6 5" xfId="25947" xr:uid="{00000000-0005-0000-0000-000088CB0000}"/>
    <cellStyle name="Normal 5 3 2 2 2 7" xfId="5718" xr:uid="{00000000-0005-0000-0000-000089CB0000}"/>
    <cellStyle name="Normal 5 3 2 2 2 7 2" xfId="18348" xr:uid="{00000000-0005-0000-0000-00008ACB0000}"/>
    <cellStyle name="Normal 5 3 2 2 2 7 2 2" xfId="53564" xr:uid="{00000000-0005-0000-0000-00008BCB0000}"/>
    <cellStyle name="Normal 5 3 2 2 2 7 3" xfId="40967" xr:uid="{00000000-0005-0000-0000-00008CCB0000}"/>
    <cellStyle name="Normal 5 3 2 2 2 7 4" xfId="30953" xr:uid="{00000000-0005-0000-0000-00008DCB0000}"/>
    <cellStyle name="Normal 5 3 2 2 2 8" xfId="7177" xr:uid="{00000000-0005-0000-0000-00008ECB0000}"/>
    <cellStyle name="Normal 5 3 2 2 2 8 2" xfId="19802" xr:uid="{00000000-0005-0000-0000-00008FCB0000}"/>
    <cellStyle name="Normal 5 3 2 2 2 8 2 2" xfId="55018" xr:uid="{00000000-0005-0000-0000-000090CB0000}"/>
    <cellStyle name="Normal 5 3 2 2 2 8 3" xfId="42421" xr:uid="{00000000-0005-0000-0000-000091CB0000}"/>
    <cellStyle name="Normal 5 3 2 2 2 8 4" xfId="32407" xr:uid="{00000000-0005-0000-0000-000092CB0000}"/>
    <cellStyle name="Normal 5 3 2 2 2 9" xfId="8958" xr:uid="{00000000-0005-0000-0000-000093CB0000}"/>
    <cellStyle name="Normal 5 3 2 2 2 9 2" xfId="21578" xr:uid="{00000000-0005-0000-0000-000094CB0000}"/>
    <cellStyle name="Normal 5 3 2 2 2 9 2 2" xfId="56794" xr:uid="{00000000-0005-0000-0000-000095CB0000}"/>
    <cellStyle name="Normal 5 3 2 2 2 9 3" xfId="44197" xr:uid="{00000000-0005-0000-0000-000096CB0000}"/>
    <cellStyle name="Normal 5 3 2 2 2 9 4" xfId="34183" xr:uid="{00000000-0005-0000-0000-000097CB0000}"/>
    <cellStyle name="Normal 5 3 2 2 3" xfId="3094" xr:uid="{00000000-0005-0000-0000-000098CB0000}"/>
    <cellStyle name="Normal 5 3 2 2 3 10" xfId="25465" xr:uid="{00000000-0005-0000-0000-000099CB0000}"/>
    <cellStyle name="Normal 5 3 2 2 3 11" xfId="61000" xr:uid="{00000000-0005-0000-0000-00009ACB0000}"/>
    <cellStyle name="Normal 5 3 2 2 3 2" xfId="4897" xr:uid="{00000000-0005-0000-0000-00009BCB0000}"/>
    <cellStyle name="Normal 5 3 2 2 3 2 2" xfId="17543" xr:uid="{00000000-0005-0000-0000-00009CCB0000}"/>
    <cellStyle name="Normal 5 3 2 2 3 2 2 2" xfId="52759" xr:uid="{00000000-0005-0000-0000-00009DCB0000}"/>
    <cellStyle name="Normal 5 3 2 2 3 2 2 3" xfId="30148" xr:uid="{00000000-0005-0000-0000-00009ECB0000}"/>
    <cellStyle name="Normal 5 3 2 2 3 2 3" xfId="13989" xr:uid="{00000000-0005-0000-0000-00009FCB0000}"/>
    <cellStyle name="Normal 5 3 2 2 3 2 3 2" xfId="49207" xr:uid="{00000000-0005-0000-0000-0000A0CB0000}"/>
    <cellStyle name="Normal 5 3 2 2 3 2 4" xfId="40162" xr:uid="{00000000-0005-0000-0000-0000A1CB0000}"/>
    <cellStyle name="Normal 5 3 2 2 3 2 5" xfId="26596" xr:uid="{00000000-0005-0000-0000-0000A2CB0000}"/>
    <cellStyle name="Normal 5 3 2 2 3 3" xfId="6367" xr:uid="{00000000-0005-0000-0000-0000A3CB0000}"/>
    <cellStyle name="Normal 5 3 2 2 3 3 2" xfId="18997" xr:uid="{00000000-0005-0000-0000-0000A4CB0000}"/>
    <cellStyle name="Normal 5 3 2 2 3 3 2 2" xfId="54213" xr:uid="{00000000-0005-0000-0000-0000A5CB0000}"/>
    <cellStyle name="Normal 5 3 2 2 3 3 3" xfId="41616" xr:uid="{00000000-0005-0000-0000-0000A6CB0000}"/>
    <cellStyle name="Normal 5 3 2 2 3 3 4" xfId="31602" xr:uid="{00000000-0005-0000-0000-0000A7CB0000}"/>
    <cellStyle name="Normal 5 3 2 2 3 4" xfId="7826" xr:uid="{00000000-0005-0000-0000-0000A8CB0000}"/>
    <cellStyle name="Normal 5 3 2 2 3 4 2" xfId="20451" xr:uid="{00000000-0005-0000-0000-0000A9CB0000}"/>
    <cellStyle name="Normal 5 3 2 2 3 4 2 2" xfId="55667" xr:uid="{00000000-0005-0000-0000-0000AACB0000}"/>
    <cellStyle name="Normal 5 3 2 2 3 4 3" xfId="43070" xr:uid="{00000000-0005-0000-0000-0000ABCB0000}"/>
    <cellStyle name="Normal 5 3 2 2 3 4 4" xfId="33056" xr:uid="{00000000-0005-0000-0000-0000ACCB0000}"/>
    <cellStyle name="Normal 5 3 2 2 3 5" xfId="9607" xr:uid="{00000000-0005-0000-0000-0000ADCB0000}"/>
    <cellStyle name="Normal 5 3 2 2 3 5 2" xfId="22227" xr:uid="{00000000-0005-0000-0000-0000AECB0000}"/>
    <cellStyle name="Normal 5 3 2 2 3 5 2 2" xfId="57443" xr:uid="{00000000-0005-0000-0000-0000AFCB0000}"/>
    <cellStyle name="Normal 5 3 2 2 3 5 3" xfId="44846" xr:uid="{00000000-0005-0000-0000-0000B0CB0000}"/>
    <cellStyle name="Normal 5 3 2 2 3 5 4" xfId="34832" xr:uid="{00000000-0005-0000-0000-0000B1CB0000}"/>
    <cellStyle name="Normal 5 3 2 2 3 6" xfId="11400" xr:uid="{00000000-0005-0000-0000-0000B2CB0000}"/>
    <cellStyle name="Normal 5 3 2 2 3 6 2" xfId="24003" xr:uid="{00000000-0005-0000-0000-0000B3CB0000}"/>
    <cellStyle name="Normal 5 3 2 2 3 6 2 2" xfId="59219" xr:uid="{00000000-0005-0000-0000-0000B4CB0000}"/>
    <cellStyle name="Normal 5 3 2 2 3 6 3" xfId="46622" xr:uid="{00000000-0005-0000-0000-0000B5CB0000}"/>
    <cellStyle name="Normal 5 3 2 2 3 6 4" xfId="36608" xr:uid="{00000000-0005-0000-0000-0000B6CB0000}"/>
    <cellStyle name="Normal 5 3 2 2 3 7" xfId="15767" xr:uid="{00000000-0005-0000-0000-0000B7CB0000}"/>
    <cellStyle name="Normal 5 3 2 2 3 7 2" xfId="50983" xr:uid="{00000000-0005-0000-0000-0000B8CB0000}"/>
    <cellStyle name="Normal 5 3 2 2 3 7 3" xfId="28372" xr:uid="{00000000-0005-0000-0000-0000B9CB0000}"/>
    <cellStyle name="Normal 5 3 2 2 3 8" xfId="12858" xr:uid="{00000000-0005-0000-0000-0000BACB0000}"/>
    <cellStyle name="Normal 5 3 2 2 3 8 2" xfId="48076" xr:uid="{00000000-0005-0000-0000-0000BBCB0000}"/>
    <cellStyle name="Normal 5 3 2 2 3 9" xfId="38386" xr:uid="{00000000-0005-0000-0000-0000BCCB0000}"/>
    <cellStyle name="Normal 5 3 2 2 4" xfId="2921" xr:uid="{00000000-0005-0000-0000-0000BDCB0000}"/>
    <cellStyle name="Normal 5 3 2 2 4 10" xfId="25306" xr:uid="{00000000-0005-0000-0000-0000BECB0000}"/>
    <cellStyle name="Normal 5 3 2 2 4 11" xfId="60841" xr:uid="{00000000-0005-0000-0000-0000BFCB0000}"/>
    <cellStyle name="Normal 5 3 2 2 4 2" xfId="4738" xr:uid="{00000000-0005-0000-0000-0000C0CB0000}"/>
    <cellStyle name="Normal 5 3 2 2 4 2 2" xfId="17384" xr:uid="{00000000-0005-0000-0000-0000C1CB0000}"/>
    <cellStyle name="Normal 5 3 2 2 4 2 2 2" xfId="52600" xr:uid="{00000000-0005-0000-0000-0000C2CB0000}"/>
    <cellStyle name="Normal 5 3 2 2 4 2 2 3" xfId="29989" xr:uid="{00000000-0005-0000-0000-0000C3CB0000}"/>
    <cellStyle name="Normal 5 3 2 2 4 2 3" xfId="13830" xr:uid="{00000000-0005-0000-0000-0000C4CB0000}"/>
    <cellStyle name="Normal 5 3 2 2 4 2 3 2" xfId="49048" xr:uid="{00000000-0005-0000-0000-0000C5CB0000}"/>
    <cellStyle name="Normal 5 3 2 2 4 2 4" xfId="40003" xr:uid="{00000000-0005-0000-0000-0000C6CB0000}"/>
    <cellStyle name="Normal 5 3 2 2 4 2 5" xfId="26437" xr:uid="{00000000-0005-0000-0000-0000C7CB0000}"/>
    <cellStyle name="Normal 5 3 2 2 4 3" xfId="6208" xr:uid="{00000000-0005-0000-0000-0000C8CB0000}"/>
    <cellStyle name="Normal 5 3 2 2 4 3 2" xfId="18838" xr:uid="{00000000-0005-0000-0000-0000C9CB0000}"/>
    <cellStyle name="Normal 5 3 2 2 4 3 2 2" xfId="54054" xr:uid="{00000000-0005-0000-0000-0000CACB0000}"/>
    <cellStyle name="Normal 5 3 2 2 4 3 3" xfId="41457" xr:uid="{00000000-0005-0000-0000-0000CBCB0000}"/>
    <cellStyle name="Normal 5 3 2 2 4 3 4" xfId="31443" xr:uid="{00000000-0005-0000-0000-0000CCCB0000}"/>
    <cellStyle name="Normal 5 3 2 2 4 4" xfId="7667" xr:uid="{00000000-0005-0000-0000-0000CDCB0000}"/>
    <cellStyle name="Normal 5 3 2 2 4 4 2" xfId="20292" xr:uid="{00000000-0005-0000-0000-0000CECB0000}"/>
    <cellStyle name="Normal 5 3 2 2 4 4 2 2" xfId="55508" xr:uid="{00000000-0005-0000-0000-0000CFCB0000}"/>
    <cellStyle name="Normal 5 3 2 2 4 4 3" xfId="42911" xr:uid="{00000000-0005-0000-0000-0000D0CB0000}"/>
    <cellStyle name="Normal 5 3 2 2 4 4 4" xfId="32897" xr:uid="{00000000-0005-0000-0000-0000D1CB0000}"/>
    <cellStyle name="Normal 5 3 2 2 4 5" xfId="9448" xr:uid="{00000000-0005-0000-0000-0000D2CB0000}"/>
    <cellStyle name="Normal 5 3 2 2 4 5 2" xfId="22068" xr:uid="{00000000-0005-0000-0000-0000D3CB0000}"/>
    <cellStyle name="Normal 5 3 2 2 4 5 2 2" xfId="57284" xr:uid="{00000000-0005-0000-0000-0000D4CB0000}"/>
    <cellStyle name="Normal 5 3 2 2 4 5 3" xfId="44687" xr:uid="{00000000-0005-0000-0000-0000D5CB0000}"/>
    <cellStyle name="Normal 5 3 2 2 4 5 4" xfId="34673" xr:uid="{00000000-0005-0000-0000-0000D6CB0000}"/>
    <cellStyle name="Normal 5 3 2 2 4 6" xfId="11241" xr:uid="{00000000-0005-0000-0000-0000D7CB0000}"/>
    <cellStyle name="Normal 5 3 2 2 4 6 2" xfId="23844" xr:uid="{00000000-0005-0000-0000-0000D8CB0000}"/>
    <cellStyle name="Normal 5 3 2 2 4 6 2 2" xfId="59060" xr:uid="{00000000-0005-0000-0000-0000D9CB0000}"/>
    <cellStyle name="Normal 5 3 2 2 4 6 3" xfId="46463" xr:uid="{00000000-0005-0000-0000-0000DACB0000}"/>
    <cellStyle name="Normal 5 3 2 2 4 6 4" xfId="36449" xr:uid="{00000000-0005-0000-0000-0000DBCB0000}"/>
    <cellStyle name="Normal 5 3 2 2 4 7" xfId="15608" xr:uid="{00000000-0005-0000-0000-0000DCCB0000}"/>
    <cellStyle name="Normal 5 3 2 2 4 7 2" xfId="50824" xr:uid="{00000000-0005-0000-0000-0000DDCB0000}"/>
    <cellStyle name="Normal 5 3 2 2 4 7 3" xfId="28213" xr:uid="{00000000-0005-0000-0000-0000DECB0000}"/>
    <cellStyle name="Normal 5 3 2 2 4 8" xfId="12699" xr:uid="{00000000-0005-0000-0000-0000DFCB0000}"/>
    <cellStyle name="Normal 5 3 2 2 4 8 2" xfId="47917" xr:uid="{00000000-0005-0000-0000-0000E0CB0000}"/>
    <cellStyle name="Normal 5 3 2 2 4 9" xfId="38227" xr:uid="{00000000-0005-0000-0000-0000E1CB0000}"/>
    <cellStyle name="Normal 5 3 2 2 5" xfId="3429" xr:uid="{00000000-0005-0000-0000-0000E2CB0000}"/>
    <cellStyle name="Normal 5 3 2 2 5 10" xfId="26924" xr:uid="{00000000-0005-0000-0000-0000E3CB0000}"/>
    <cellStyle name="Normal 5 3 2 2 5 11" xfId="61328" xr:uid="{00000000-0005-0000-0000-0000E4CB0000}"/>
    <cellStyle name="Normal 5 3 2 2 5 2" xfId="5225" xr:uid="{00000000-0005-0000-0000-0000E5CB0000}"/>
    <cellStyle name="Normal 5 3 2 2 5 2 2" xfId="17871" xr:uid="{00000000-0005-0000-0000-0000E6CB0000}"/>
    <cellStyle name="Normal 5 3 2 2 5 2 2 2" xfId="53087" xr:uid="{00000000-0005-0000-0000-0000E7CB0000}"/>
    <cellStyle name="Normal 5 3 2 2 5 2 3" xfId="40490" xr:uid="{00000000-0005-0000-0000-0000E8CB0000}"/>
    <cellStyle name="Normal 5 3 2 2 5 2 4" xfId="30476" xr:uid="{00000000-0005-0000-0000-0000E9CB0000}"/>
    <cellStyle name="Normal 5 3 2 2 5 3" xfId="6695" xr:uid="{00000000-0005-0000-0000-0000EACB0000}"/>
    <cellStyle name="Normal 5 3 2 2 5 3 2" xfId="19325" xr:uid="{00000000-0005-0000-0000-0000EBCB0000}"/>
    <cellStyle name="Normal 5 3 2 2 5 3 2 2" xfId="54541" xr:uid="{00000000-0005-0000-0000-0000ECCB0000}"/>
    <cellStyle name="Normal 5 3 2 2 5 3 3" xfId="41944" xr:uid="{00000000-0005-0000-0000-0000EDCB0000}"/>
    <cellStyle name="Normal 5 3 2 2 5 3 4" xfId="31930" xr:uid="{00000000-0005-0000-0000-0000EECB0000}"/>
    <cellStyle name="Normal 5 3 2 2 5 4" xfId="8154" xr:uid="{00000000-0005-0000-0000-0000EFCB0000}"/>
    <cellStyle name="Normal 5 3 2 2 5 4 2" xfId="20779" xr:uid="{00000000-0005-0000-0000-0000F0CB0000}"/>
    <cellStyle name="Normal 5 3 2 2 5 4 2 2" xfId="55995" xr:uid="{00000000-0005-0000-0000-0000F1CB0000}"/>
    <cellStyle name="Normal 5 3 2 2 5 4 3" xfId="43398" xr:uid="{00000000-0005-0000-0000-0000F2CB0000}"/>
    <cellStyle name="Normal 5 3 2 2 5 4 4" xfId="33384" xr:uid="{00000000-0005-0000-0000-0000F3CB0000}"/>
    <cellStyle name="Normal 5 3 2 2 5 5" xfId="9935" xr:uid="{00000000-0005-0000-0000-0000F4CB0000}"/>
    <cellStyle name="Normal 5 3 2 2 5 5 2" xfId="22555" xr:uid="{00000000-0005-0000-0000-0000F5CB0000}"/>
    <cellStyle name="Normal 5 3 2 2 5 5 2 2" xfId="57771" xr:uid="{00000000-0005-0000-0000-0000F6CB0000}"/>
    <cellStyle name="Normal 5 3 2 2 5 5 3" xfId="45174" xr:uid="{00000000-0005-0000-0000-0000F7CB0000}"/>
    <cellStyle name="Normal 5 3 2 2 5 5 4" xfId="35160" xr:uid="{00000000-0005-0000-0000-0000F8CB0000}"/>
    <cellStyle name="Normal 5 3 2 2 5 6" xfId="11728" xr:uid="{00000000-0005-0000-0000-0000F9CB0000}"/>
    <cellStyle name="Normal 5 3 2 2 5 6 2" xfId="24331" xr:uid="{00000000-0005-0000-0000-0000FACB0000}"/>
    <cellStyle name="Normal 5 3 2 2 5 6 2 2" xfId="59547" xr:uid="{00000000-0005-0000-0000-0000FBCB0000}"/>
    <cellStyle name="Normal 5 3 2 2 5 6 3" xfId="46950" xr:uid="{00000000-0005-0000-0000-0000FCCB0000}"/>
    <cellStyle name="Normal 5 3 2 2 5 6 4" xfId="36936" xr:uid="{00000000-0005-0000-0000-0000FDCB0000}"/>
    <cellStyle name="Normal 5 3 2 2 5 7" xfId="16095" xr:uid="{00000000-0005-0000-0000-0000FECB0000}"/>
    <cellStyle name="Normal 5 3 2 2 5 7 2" xfId="51311" xr:uid="{00000000-0005-0000-0000-0000FFCB0000}"/>
    <cellStyle name="Normal 5 3 2 2 5 7 3" xfId="28700" xr:uid="{00000000-0005-0000-0000-000000CC0000}"/>
    <cellStyle name="Normal 5 3 2 2 5 8" xfId="14317" xr:uid="{00000000-0005-0000-0000-000001CC0000}"/>
    <cellStyle name="Normal 5 3 2 2 5 8 2" xfId="49535" xr:uid="{00000000-0005-0000-0000-000002CC0000}"/>
    <cellStyle name="Normal 5 3 2 2 5 9" xfId="38714" xr:uid="{00000000-0005-0000-0000-000003CC0000}"/>
    <cellStyle name="Normal 5 3 2 2 6" xfId="2590" xr:uid="{00000000-0005-0000-0000-000004CC0000}"/>
    <cellStyle name="Normal 5 3 2 2 6 10" xfId="26115" xr:uid="{00000000-0005-0000-0000-000005CC0000}"/>
    <cellStyle name="Normal 5 3 2 2 6 11" xfId="60519" xr:uid="{00000000-0005-0000-0000-000006CC0000}"/>
    <cellStyle name="Normal 5 3 2 2 6 2" xfId="4416" xr:uid="{00000000-0005-0000-0000-000007CC0000}"/>
    <cellStyle name="Normal 5 3 2 2 6 2 2" xfId="17062" xr:uid="{00000000-0005-0000-0000-000008CC0000}"/>
    <cellStyle name="Normal 5 3 2 2 6 2 2 2" xfId="52278" xr:uid="{00000000-0005-0000-0000-000009CC0000}"/>
    <cellStyle name="Normal 5 3 2 2 6 2 3" xfId="39681" xr:uid="{00000000-0005-0000-0000-00000ACC0000}"/>
    <cellStyle name="Normal 5 3 2 2 6 2 4" xfId="29667" xr:uid="{00000000-0005-0000-0000-00000BCC0000}"/>
    <cellStyle name="Normal 5 3 2 2 6 3" xfId="5886" xr:uid="{00000000-0005-0000-0000-00000CCC0000}"/>
    <cellStyle name="Normal 5 3 2 2 6 3 2" xfId="18516" xr:uid="{00000000-0005-0000-0000-00000DCC0000}"/>
    <cellStyle name="Normal 5 3 2 2 6 3 2 2" xfId="53732" xr:uid="{00000000-0005-0000-0000-00000ECC0000}"/>
    <cellStyle name="Normal 5 3 2 2 6 3 3" xfId="41135" xr:uid="{00000000-0005-0000-0000-00000FCC0000}"/>
    <cellStyle name="Normal 5 3 2 2 6 3 4" xfId="31121" xr:uid="{00000000-0005-0000-0000-000010CC0000}"/>
    <cellStyle name="Normal 5 3 2 2 6 4" xfId="7345" xr:uid="{00000000-0005-0000-0000-000011CC0000}"/>
    <cellStyle name="Normal 5 3 2 2 6 4 2" xfId="19970" xr:uid="{00000000-0005-0000-0000-000012CC0000}"/>
    <cellStyle name="Normal 5 3 2 2 6 4 2 2" xfId="55186" xr:uid="{00000000-0005-0000-0000-000013CC0000}"/>
    <cellStyle name="Normal 5 3 2 2 6 4 3" xfId="42589" xr:uid="{00000000-0005-0000-0000-000014CC0000}"/>
    <cellStyle name="Normal 5 3 2 2 6 4 4" xfId="32575" xr:uid="{00000000-0005-0000-0000-000015CC0000}"/>
    <cellStyle name="Normal 5 3 2 2 6 5" xfId="9126" xr:uid="{00000000-0005-0000-0000-000016CC0000}"/>
    <cellStyle name="Normal 5 3 2 2 6 5 2" xfId="21746" xr:uid="{00000000-0005-0000-0000-000017CC0000}"/>
    <cellStyle name="Normal 5 3 2 2 6 5 2 2" xfId="56962" xr:uid="{00000000-0005-0000-0000-000018CC0000}"/>
    <cellStyle name="Normal 5 3 2 2 6 5 3" xfId="44365" xr:uid="{00000000-0005-0000-0000-000019CC0000}"/>
    <cellStyle name="Normal 5 3 2 2 6 5 4" xfId="34351" xr:uid="{00000000-0005-0000-0000-00001ACC0000}"/>
    <cellStyle name="Normal 5 3 2 2 6 6" xfId="10919" xr:uid="{00000000-0005-0000-0000-00001BCC0000}"/>
    <cellStyle name="Normal 5 3 2 2 6 6 2" xfId="23522" xr:uid="{00000000-0005-0000-0000-00001CCC0000}"/>
    <cellStyle name="Normal 5 3 2 2 6 6 2 2" xfId="58738" xr:uid="{00000000-0005-0000-0000-00001DCC0000}"/>
    <cellStyle name="Normal 5 3 2 2 6 6 3" xfId="46141" xr:uid="{00000000-0005-0000-0000-00001ECC0000}"/>
    <cellStyle name="Normal 5 3 2 2 6 6 4" xfId="36127" xr:uid="{00000000-0005-0000-0000-00001FCC0000}"/>
    <cellStyle name="Normal 5 3 2 2 6 7" xfId="15286" xr:uid="{00000000-0005-0000-0000-000020CC0000}"/>
    <cellStyle name="Normal 5 3 2 2 6 7 2" xfId="50502" xr:uid="{00000000-0005-0000-0000-000021CC0000}"/>
    <cellStyle name="Normal 5 3 2 2 6 7 3" xfId="27891" xr:uid="{00000000-0005-0000-0000-000022CC0000}"/>
    <cellStyle name="Normal 5 3 2 2 6 8" xfId="13508" xr:uid="{00000000-0005-0000-0000-000023CC0000}"/>
    <cellStyle name="Normal 5 3 2 2 6 8 2" xfId="48726" xr:uid="{00000000-0005-0000-0000-000024CC0000}"/>
    <cellStyle name="Normal 5 3 2 2 6 9" xfId="37905" xr:uid="{00000000-0005-0000-0000-000025CC0000}"/>
    <cellStyle name="Normal 5 3 2 2 7" xfId="3753" xr:uid="{00000000-0005-0000-0000-000026CC0000}"/>
    <cellStyle name="Normal 5 3 2 2 7 2" xfId="8477" xr:uid="{00000000-0005-0000-0000-000027CC0000}"/>
    <cellStyle name="Normal 5 3 2 2 7 2 2" xfId="21102" xr:uid="{00000000-0005-0000-0000-000028CC0000}"/>
    <cellStyle name="Normal 5 3 2 2 7 2 2 2" xfId="56318" xr:uid="{00000000-0005-0000-0000-000029CC0000}"/>
    <cellStyle name="Normal 5 3 2 2 7 2 3" xfId="43721" xr:uid="{00000000-0005-0000-0000-00002ACC0000}"/>
    <cellStyle name="Normal 5 3 2 2 7 2 4" xfId="33707" xr:uid="{00000000-0005-0000-0000-00002BCC0000}"/>
    <cellStyle name="Normal 5 3 2 2 7 3" xfId="10258" xr:uid="{00000000-0005-0000-0000-00002CCC0000}"/>
    <cellStyle name="Normal 5 3 2 2 7 3 2" xfId="22878" xr:uid="{00000000-0005-0000-0000-00002DCC0000}"/>
    <cellStyle name="Normal 5 3 2 2 7 3 2 2" xfId="58094" xr:uid="{00000000-0005-0000-0000-00002ECC0000}"/>
    <cellStyle name="Normal 5 3 2 2 7 3 3" xfId="45497" xr:uid="{00000000-0005-0000-0000-00002FCC0000}"/>
    <cellStyle name="Normal 5 3 2 2 7 3 4" xfId="35483" xr:uid="{00000000-0005-0000-0000-000030CC0000}"/>
    <cellStyle name="Normal 5 3 2 2 7 4" xfId="12053" xr:uid="{00000000-0005-0000-0000-000031CC0000}"/>
    <cellStyle name="Normal 5 3 2 2 7 4 2" xfId="24654" xr:uid="{00000000-0005-0000-0000-000032CC0000}"/>
    <cellStyle name="Normal 5 3 2 2 7 4 2 2" xfId="59870" xr:uid="{00000000-0005-0000-0000-000033CC0000}"/>
    <cellStyle name="Normal 5 3 2 2 7 4 3" xfId="47273" xr:uid="{00000000-0005-0000-0000-000034CC0000}"/>
    <cellStyle name="Normal 5 3 2 2 7 4 4" xfId="37259" xr:uid="{00000000-0005-0000-0000-000035CC0000}"/>
    <cellStyle name="Normal 5 3 2 2 7 5" xfId="16418" xr:uid="{00000000-0005-0000-0000-000036CC0000}"/>
    <cellStyle name="Normal 5 3 2 2 7 5 2" xfId="51634" xr:uid="{00000000-0005-0000-0000-000037CC0000}"/>
    <cellStyle name="Normal 5 3 2 2 7 5 3" xfId="29023" xr:uid="{00000000-0005-0000-0000-000038CC0000}"/>
    <cellStyle name="Normal 5 3 2 2 7 6" xfId="14640" xr:uid="{00000000-0005-0000-0000-000039CC0000}"/>
    <cellStyle name="Normal 5 3 2 2 7 6 2" xfId="49858" xr:uid="{00000000-0005-0000-0000-00003ACC0000}"/>
    <cellStyle name="Normal 5 3 2 2 7 7" xfId="39037" xr:uid="{00000000-0005-0000-0000-00003BCC0000}"/>
    <cellStyle name="Normal 5 3 2 2 7 8" xfId="27247" xr:uid="{00000000-0005-0000-0000-00003CCC0000}"/>
    <cellStyle name="Normal 5 3 2 2 8" xfId="4091" xr:uid="{00000000-0005-0000-0000-00003DCC0000}"/>
    <cellStyle name="Normal 5 3 2 2 8 2" xfId="16740" xr:uid="{00000000-0005-0000-0000-00003ECC0000}"/>
    <cellStyle name="Normal 5 3 2 2 8 2 2" xfId="51956" xr:uid="{00000000-0005-0000-0000-00003FCC0000}"/>
    <cellStyle name="Normal 5 3 2 2 8 2 3" xfId="29345" xr:uid="{00000000-0005-0000-0000-000040CC0000}"/>
    <cellStyle name="Normal 5 3 2 2 8 3" xfId="13186" xr:uid="{00000000-0005-0000-0000-000041CC0000}"/>
    <cellStyle name="Normal 5 3 2 2 8 3 2" xfId="48404" xr:uid="{00000000-0005-0000-0000-000042CC0000}"/>
    <cellStyle name="Normal 5 3 2 2 8 4" xfId="39359" xr:uid="{00000000-0005-0000-0000-000043CC0000}"/>
    <cellStyle name="Normal 5 3 2 2 8 5" xfId="25793" xr:uid="{00000000-0005-0000-0000-000044CC0000}"/>
    <cellStyle name="Normal 5 3 2 2 9" xfId="5564" xr:uid="{00000000-0005-0000-0000-000045CC0000}"/>
    <cellStyle name="Normal 5 3 2 2 9 2" xfId="18194" xr:uid="{00000000-0005-0000-0000-000046CC0000}"/>
    <cellStyle name="Normal 5 3 2 2 9 2 2" xfId="53410" xr:uid="{00000000-0005-0000-0000-000047CC0000}"/>
    <cellStyle name="Normal 5 3 2 2 9 3" xfId="40813" xr:uid="{00000000-0005-0000-0000-000048CC0000}"/>
    <cellStyle name="Normal 5 3 2 2 9 4" xfId="30799" xr:uid="{00000000-0005-0000-0000-000049CC0000}"/>
    <cellStyle name="Normal 5 3 2 3" xfId="1408" xr:uid="{00000000-0005-0000-0000-00004ACC0000}"/>
    <cellStyle name="Normal 5 3 2 3 10" xfId="10732" xr:uid="{00000000-0005-0000-0000-00004BCC0000}"/>
    <cellStyle name="Normal 5 3 2 3 10 2" xfId="23343" xr:uid="{00000000-0005-0000-0000-00004CCC0000}"/>
    <cellStyle name="Normal 5 3 2 3 10 2 2" xfId="58559" xr:uid="{00000000-0005-0000-0000-00004DCC0000}"/>
    <cellStyle name="Normal 5 3 2 3 10 3" xfId="45962" xr:uid="{00000000-0005-0000-0000-00004ECC0000}"/>
    <cellStyle name="Normal 5 3 2 3 10 4" xfId="35948" xr:uid="{00000000-0005-0000-0000-00004FCC0000}"/>
    <cellStyle name="Normal 5 3 2 3 11" xfId="15044" xr:uid="{00000000-0005-0000-0000-000050CC0000}"/>
    <cellStyle name="Normal 5 3 2 3 11 2" xfId="50260" xr:uid="{00000000-0005-0000-0000-000051CC0000}"/>
    <cellStyle name="Normal 5 3 2 3 11 3" xfId="27649" xr:uid="{00000000-0005-0000-0000-000052CC0000}"/>
    <cellStyle name="Normal 5 3 2 3 12" xfId="12457" xr:uid="{00000000-0005-0000-0000-000053CC0000}"/>
    <cellStyle name="Normal 5 3 2 3 12 2" xfId="47675" xr:uid="{00000000-0005-0000-0000-000054CC0000}"/>
    <cellStyle name="Normal 5 3 2 3 13" xfId="37663" xr:uid="{00000000-0005-0000-0000-000055CC0000}"/>
    <cellStyle name="Normal 5 3 2 3 14" xfId="25064" xr:uid="{00000000-0005-0000-0000-000056CC0000}"/>
    <cellStyle name="Normal 5 3 2 3 15" xfId="60277" xr:uid="{00000000-0005-0000-0000-000057CC0000}"/>
    <cellStyle name="Normal 5 3 2 3 2" xfId="3180" xr:uid="{00000000-0005-0000-0000-000058CC0000}"/>
    <cellStyle name="Normal 5 3 2 3 2 10" xfId="25548" xr:uid="{00000000-0005-0000-0000-000059CC0000}"/>
    <cellStyle name="Normal 5 3 2 3 2 11" xfId="61083" xr:uid="{00000000-0005-0000-0000-00005ACC0000}"/>
    <cellStyle name="Normal 5 3 2 3 2 2" xfId="4980" xr:uid="{00000000-0005-0000-0000-00005BCC0000}"/>
    <cellStyle name="Normal 5 3 2 3 2 2 2" xfId="17626" xr:uid="{00000000-0005-0000-0000-00005CCC0000}"/>
    <cellStyle name="Normal 5 3 2 3 2 2 2 2" xfId="52842" xr:uid="{00000000-0005-0000-0000-00005DCC0000}"/>
    <cellStyle name="Normal 5 3 2 3 2 2 2 3" xfId="30231" xr:uid="{00000000-0005-0000-0000-00005ECC0000}"/>
    <cellStyle name="Normal 5 3 2 3 2 2 3" xfId="14072" xr:uid="{00000000-0005-0000-0000-00005FCC0000}"/>
    <cellStyle name="Normal 5 3 2 3 2 2 3 2" xfId="49290" xr:uid="{00000000-0005-0000-0000-000060CC0000}"/>
    <cellStyle name="Normal 5 3 2 3 2 2 4" xfId="40245" xr:uid="{00000000-0005-0000-0000-000061CC0000}"/>
    <cellStyle name="Normal 5 3 2 3 2 2 5" xfId="26679" xr:uid="{00000000-0005-0000-0000-000062CC0000}"/>
    <cellStyle name="Normal 5 3 2 3 2 3" xfId="6450" xr:uid="{00000000-0005-0000-0000-000063CC0000}"/>
    <cellStyle name="Normal 5 3 2 3 2 3 2" xfId="19080" xr:uid="{00000000-0005-0000-0000-000064CC0000}"/>
    <cellStyle name="Normal 5 3 2 3 2 3 2 2" xfId="54296" xr:uid="{00000000-0005-0000-0000-000065CC0000}"/>
    <cellStyle name="Normal 5 3 2 3 2 3 3" xfId="41699" xr:uid="{00000000-0005-0000-0000-000066CC0000}"/>
    <cellStyle name="Normal 5 3 2 3 2 3 4" xfId="31685" xr:uid="{00000000-0005-0000-0000-000067CC0000}"/>
    <cellStyle name="Normal 5 3 2 3 2 4" xfId="7909" xr:uid="{00000000-0005-0000-0000-000068CC0000}"/>
    <cellStyle name="Normal 5 3 2 3 2 4 2" xfId="20534" xr:uid="{00000000-0005-0000-0000-000069CC0000}"/>
    <cellStyle name="Normal 5 3 2 3 2 4 2 2" xfId="55750" xr:uid="{00000000-0005-0000-0000-00006ACC0000}"/>
    <cellStyle name="Normal 5 3 2 3 2 4 3" xfId="43153" xr:uid="{00000000-0005-0000-0000-00006BCC0000}"/>
    <cellStyle name="Normal 5 3 2 3 2 4 4" xfId="33139" xr:uid="{00000000-0005-0000-0000-00006CCC0000}"/>
    <cellStyle name="Normal 5 3 2 3 2 5" xfId="9690" xr:uid="{00000000-0005-0000-0000-00006DCC0000}"/>
    <cellStyle name="Normal 5 3 2 3 2 5 2" xfId="22310" xr:uid="{00000000-0005-0000-0000-00006ECC0000}"/>
    <cellStyle name="Normal 5 3 2 3 2 5 2 2" xfId="57526" xr:uid="{00000000-0005-0000-0000-00006FCC0000}"/>
    <cellStyle name="Normal 5 3 2 3 2 5 3" xfId="44929" xr:uid="{00000000-0005-0000-0000-000070CC0000}"/>
    <cellStyle name="Normal 5 3 2 3 2 5 4" xfId="34915" xr:uid="{00000000-0005-0000-0000-000071CC0000}"/>
    <cellStyle name="Normal 5 3 2 3 2 6" xfId="11483" xr:uid="{00000000-0005-0000-0000-000072CC0000}"/>
    <cellStyle name="Normal 5 3 2 3 2 6 2" xfId="24086" xr:uid="{00000000-0005-0000-0000-000073CC0000}"/>
    <cellStyle name="Normal 5 3 2 3 2 6 2 2" xfId="59302" xr:uid="{00000000-0005-0000-0000-000074CC0000}"/>
    <cellStyle name="Normal 5 3 2 3 2 6 3" xfId="46705" xr:uid="{00000000-0005-0000-0000-000075CC0000}"/>
    <cellStyle name="Normal 5 3 2 3 2 6 4" xfId="36691" xr:uid="{00000000-0005-0000-0000-000076CC0000}"/>
    <cellStyle name="Normal 5 3 2 3 2 7" xfId="15850" xr:uid="{00000000-0005-0000-0000-000077CC0000}"/>
    <cellStyle name="Normal 5 3 2 3 2 7 2" xfId="51066" xr:uid="{00000000-0005-0000-0000-000078CC0000}"/>
    <cellStyle name="Normal 5 3 2 3 2 7 3" xfId="28455" xr:uid="{00000000-0005-0000-0000-000079CC0000}"/>
    <cellStyle name="Normal 5 3 2 3 2 8" xfId="12941" xr:uid="{00000000-0005-0000-0000-00007ACC0000}"/>
    <cellStyle name="Normal 5 3 2 3 2 8 2" xfId="48159" xr:uid="{00000000-0005-0000-0000-00007BCC0000}"/>
    <cellStyle name="Normal 5 3 2 3 2 9" xfId="38469" xr:uid="{00000000-0005-0000-0000-00007CCC0000}"/>
    <cellStyle name="Normal 5 3 2 3 3" xfId="3509" xr:uid="{00000000-0005-0000-0000-00007DCC0000}"/>
    <cellStyle name="Normal 5 3 2 3 3 10" xfId="27004" xr:uid="{00000000-0005-0000-0000-00007ECC0000}"/>
    <cellStyle name="Normal 5 3 2 3 3 11" xfId="61408" xr:uid="{00000000-0005-0000-0000-00007FCC0000}"/>
    <cellStyle name="Normal 5 3 2 3 3 2" xfId="5305" xr:uid="{00000000-0005-0000-0000-000080CC0000}"/>
    <cellStyle name="Normal 5 3 2 3 3 2 2" xfId="17951" xr:uid="{00000000-0005-0000-0000-000081CC0000}"/>
    <cellStyle name="Normal 5 3 2 3 3 2 2 2" xfId="53167" xr:uid="{00000000-0005-0000-0000-000082CC0000}"/>
    <cellStyle name="Normal 5 3 2 3 3 2 3" xfId="40570" xr:uid="{00000000-0005-0000-0000-000083CC0000}"/>
    <cellStyle name="Normal 5 3 2 3 3 2 4" xfId="30556" xr:uid="{00000000-0005-0000-0000-000084CC0000}"/>
    <cellStyle name="Normal 5 3 2 3 3 3" xfId="6775" xr:uid="{00000000-0005-0000-0000-000085CC0000}"/>
    <cellStyle name="Normal 5 3 2 3 3 3 2" xfId="19405" xr:uid="{00000000-0005-0000-0000-000086CC0000}"/>
    <cellStyle name="Normal 5 3 2 3 3 3 2 2" xfId="54621" xr:uid="{00000000-0005-0000-0000-000087CC0000}"/>
    <cellStyle name="Normal 5 3 2 3 3 3 3" xfId="42024" xr:uid="{00000000-0005-0000-0000-000088CC0000}"/>
    <cellStyle name="Normal 5 3 2 3 3 3 4" xfId="32010" xr:uid="{00000000-0005-0000-0000-000089CC0000}"/>
    <cellStyle name="Normal 5 3 2 3 3 4" xfId="8234" xr:uid="{00000000-0005-0000-0000-00008ACC0000}"/>
    <cellStyle name="Normal 5 3 2 3 3 4 2" xfId="20859" xr:uid="{00000000-0005-0000-0000-00008BCC0000}"/>
    <cellStyle name="Normal 5 3 2 3 3 4 2 2" xfId="56075" xr:uid="{00000000-0005-0000-0000-00008CCC0000}"/>
    <cellStyle name="Normal 5 3 2 3 3 4 3" xfId="43478" xr:uid="{00000000-0005-0000-0000-00008DCC0000}"/>
    <cellStyle name="Normal 5 3 2 3 3 4 4" xfId="33464" xr:uid="{00000000-0005-0000-0000-00008ECC0000}"/>
    <cellStyle name="Normal 5 3 2 3 3 5" xfId="10015" xr:uid="{00000000-0005-0000-0000-00008FCC0000}"/>
    <cellStyle name="Normal 5 3 2 3 3 5 2" xfId="22635" xr:uid="{00000000-0005-0000-0000-000090CC0000}"/>
    <cellStyle name="Normal 5 3 2 3 3 5 2 2" xfId="57851" xr:uid="{00000000-0005-0000-0000-000091CC0000}"/>
    <cellStyle name="Normal 5 3 2 3 3 5 3" xfId="45254" xr:uid="{00000000-0005-0000-0000-000092CC0000}"/>
    <cellStyle name="Normal 5 3 2 3 3 5 4" xfId="35240" xr:uid="{00000000-0005-0000-0000-000093CC0000}"/>
    <cellStyle name="Normal 5 3 2 3 3 6" xfId="11808" xr:uid="{00000000-0005-0000-0000-000094CC0000}"/>
    <cellStyle name="Normal 5 3 2 3 3 6 2" xfId="24411" xr:uid="{00000000-0005-0000-0000-000095CC0000}"/>
    <cellStyle name="Normal 5 3 2 3 3 6 2 2" xfId="59627" xr:uid="{00000000-0005-0000-0000-000096CC0000}"/>
    <cellStyle name="Normal 5 3 2 3 3 6 3" xfId="47030" xr:uid="{00000000-0005-0000-0000-000097CC0000}"/>
    <cellStyle name="Normal 5 3 2 3 3 6 4" xfId="37016" xr:uid="{00000000-0005-0000-0000-000098CC0000}"/>
    <cellStyle name="Normal 5 3 2 3 3 7" xfId="16175" xr:uid="{00000000-0005-0000-0000-000099CC0000}"/>
    <cellStyle name="Normal 5 3 2 3 3 7 2" xfId="51391" xr:uid="{00000000-0005-0000-0000-00009ACC0000}"/>
    <cellStyle name="Normal 5 3 2 3 3 7 3" xfId="28780" xr:uid="{00000000-0005-0000-0000-00009BCC0000}"/>
    <cellStyle name="Normal 5 3 2 3 3 8" xfId="14397" xr:uid="{00000000-0005-0000-0000-00009CCC0000}"/>
    <cellStyle name="Normal 5 3 2 3 3 8 2" xfId="49615" xr:uid="{00000000-0005-0000-0000-00009DCC0000}"/>
    <cellStyle name="Normal 5 3 2 3 3 9" xfId="38794" xr:uid="{00000000-0005-0000-0000-00009ECC0000}"/>
    <cellStyle name="Normal 5 3 2 3 4" xfId="2671" xr:uid="{00000000-0005-0000-0000-00009FCC0000}"/>
    <cellStyle name="Normal 5 3 2 3 4 10" xfId="26195" xr:uid="{00000000-0005-0000-0000-0000A0CC0000}"/>
    <cellStyle name="Normal 5 3 2 3 4 11" xfId="60599" xr:uid="{00000000-0005-0000-0000-0000A1CC0000}"/>
    <cellStyle name="Normal 5 3 2 3 4 2" xfId="4496" xr:uid="{00000000-0005-0000-0000-0000A2CC0000}"/>
    <cellStyle name="Normal 5 3 2 3 4 2 2" xfId="17142" xr:uid="{00000000-0005-0000-0000-0000A3CC0000}"/>
    <cellStyle name="Normal 5 3 2 3 4 2 2 2" xfId="52358" xr:uid="{00000000-0005-0000-0000-0000A4CC0000}"/>
    <cellStyle name="Normal 5 3 2 3 4 2 3" xfId="39761" xr:uid="{00000000-0005-0000-0000-0000A5CC0000}"/>
    <cellStyle name="Normal 5 3 2 3 4 2 4" xfId="29747" xr:uid="{00000000-0005-0000-0000-0000A6CC0000}"/>
    <cellStyle name="Normal 5 3 2 3 4 3" xfId="5966" xr:uid="{00000000-0005-0000-0000-0000A7CC0000}"/>
    <cellStyle name="Normal 5 3 2 3 4 3 2" xfId="18596" xr:uid="{00000000-0005-0000-0000-0000A8CC0000}"/>
    <cellStyle name="Normal 5 3 2 3 4 3 2 2" xfId="53812" xr:uid="{00000000-0005-0000-0000-0000A9CC0000}"/>
    <cellStyle name="Normal 5 3 2 3 4 3 3" xfId="41215" xr:uid="{00000000-0005-0000-0000-0000AACC0000}"/>
    <cellStyle name="Normal 5 3 2 3 4 3 4" xfId="31201" xr:uid="{00000000-0005-0000-0000-0000ABCC0000}"/>
    <cellStyle name="Normal 5 3 2 3 4 4" xfId="7425" xr:uid="{00000000-0005-0000-0000-0000ACCC0000}"/>
    <cellStyle name="Normal 5 3 2 3 4 4 2" xfId="20050" xr:uid="{00000000-0005-0000-0000-0000ADCC0000}"/>
    <cellStyle name="Normal 5 3 2 3 4 4 2 2" xfId="55266" xr:uid="{00000000-0005-0000-0000-0000AECC0000}"/>
    <cellStyle name="Normal 5 3 2 3 4 4 3" xfId="42669" xr:uid="{00000000-0005-0000-0000-0000AFCC0000}"/>
    <cellStyle name="Normal 5 3 2 3 4 4 4" xfId="32655" xr:uid="{00000000-0005-0000-0000-0000B0CC0000}"/>
    <cellStyle name="Normal 5 3 2 3 4 5" xfId="9206" xr:uid="{00000000-0005-0000-0000-0000B1CC0000}"/>
    <cellStyle name="Normal 5 3 2 3 4 5 2" xfId="21826" xr:uid="{00000000-0005-0000-0000-0000B2CC0000}"/>
    <cellStyle name="Normal 5 3 2 3 4 5 2 2" xfId="57042" xr:uid="{00000000-0005-0000-0000-0000B3CC0000}"/>
    <cellStyle name="Normal 5 3 2 3 4 5 3" xfId="44445" xr:uid="{00000000-0005-0000-0000-0000B4CC0000}"/>
    <cellStyle name="Normal 5 3 2 3 4 5 4" xfId="34431" xr:uid="{00000000-0005-0000-0000-0000B5CC0000}"/>
    <cellStyle name="Normal 5 3 2 3 4 6" xfId="10999" xr:uid="{00000000-0005-0000-0000-0000B6CC0000}"/>
    <cellStyle name="Normal 5 3 2 3 4 6 2" xfId="23602" xr:uid="{00000000-0005-0000-0000-0000B7CC0000}"/>
    <cellStyle name="Normal 5 3 2 3 4 6 2 2" xfId="58818" xr:uid="{00000000-0005-0000-0000-0000B8CC0000}"/>
    <cellStyle name="Normal 5 3 2 3 4 6 3" xfId="46221" xr:uid="{00000000-0005-0000-0000-0000B9CC0000}"/>
    <cellStyle name="Normal 5 3 2 3 4 6 4" xfId="36207" xr:uid="{00000000-0005-0000-0000-0000BACC0000}"/>
    <cellStyle name="Normal 5 3 2 3 4 7" xfId="15366" xr:uid="{00000000-0005-0000-0000-0000BBCC0000}"/>
    <cellStyle name="Normal 5 3 2 3 4 7 2" xfId="50582" xr:uid="{00000000-0005-0000-0000-0000BCCC0000}"/>
    <cellStyle name="Normal 5 3 2 3 4 7 3" xfId="27971" xr:uid="{00000000-0005-0000-0000-0000BDCC0000}"/>
    <cellStyle name="Normal 5 3 2 3 4 8" xfId="13588" xr:uid="{00000000-0005-0000-0000-0000BECC0000}"/>
    <cellStyle name="Normal 5 3 2 3 4 8 2" xfId="48806" xr:uid="{00000000-0005-0000-0000-0000BFCC0000}"/>
    <cellStyle name="Normal 5 3 2 3 4 9" xfId="37985" xr:uid="{00000000-0005-0000-0000-0000C0CC0000}"/>
    <cellStyle name="Normal 5 3 2 3 5" xfId="3834" xr:uid="{00000000-0005-0000-0000-0000C1CC0000}"/>
    <cellStyle name="Normal 5 3 2 3 5 2" xfId="8557" xr:uid="{00000000-0005-0000-0000-0000C2CC0000}"/>
    <cellStyle name="Normal 5 3 2 3 5 2 2" xfId="21182" xr:uid="{00000000-0005-0000-0000-0000C3CC0000}"/>
    <cellStyle name="Normal 5 3 2 3 5 2 2 2" xfId="56398" xr:uid="{00000000-0005-0000-0000-0000C4CC0000}"/>
    <cellStyle name="Normal 5 3 2 3 5 2 3" xfId="43801" xr:uid="{00000000-0005-0000-0000-0000C5CC0000}"/>
    <cellStyle name="Normal 5 3 2 3 5 2 4" xfId="33787" xr:uid="{00000000-0005-0000-0000-0000C6CC0000}"/>
    <cellStyle name="Normal 5 3 2 3 5 3" xfId="10338" xr:uid="{00000000-0005-0000-0000-0000C7CC0000}"/>
    <cellStyle name="Normal 5 3 2 3 5 3 2" xfId="22958" xr:uid="{00000000-0005-0000-0000-0000C8CC0000}"/>
    <cellStyle name="Normal 5 3 2 3 5 3 2 2" xfId="58174" xr:uid="{00000000-0005-0000-0000-0000C9CC0000}"/>
    <cellStyle name="Normal 5 3 2 3 5 3 3" xfId="45577" xr:uid="{00000000-0005-0000-0000-0000CACC0000}"/>
    <cellStyle name="Normal 5 3 2 3 5 3 4" xfId="35563" xr:uid="{00000000-0005-0000-0000-0000CBCC0000}"/>
    <cellStyle name="Normal 5 3 2 3 5 4" xfId="12133" xr:uid="{00000000-0005-0000-0000-0000CCCC0000}"/>
    <cellStyle name="Normal 5 3 2 3 5 4 2" xfId="24734" xr:uid="{00000000-0005-0000-0000-0000CDCC0000}"/>
    <cellStyle name="Normal 5 3 2 3 5 4 2 2" xfId="59950" xr:uid="{00000000-0005-0000-0000-0000CECC0000}"/>
    <cellStyle name="Normal 5 3 2 3 5 4 3" xfId="47353" xr:uid="{00000000-0005-0000-0000-0000CFCC0000}"/>
    <cellStyle name="Normal 5 3 2 3 5 4 4" xfId="37339" xr:uid="{00000000-0005-0000-0000-0000D0CC0000}"/>
    <cellStyle name="Normal 5 3 2 3 5 5" xfId="16498" xr:uid="{00000000-0005-0000-0000-0000D1CC0000}"/>
    <cellStyle name="Normal 5 3 2 3 5 5 2" xfId="51714" xr:uid="{00000000-0005-0000-0000-0000D2CC0000}"/>
    <cellStyle name="Normal 5 3 2 3 5 5 3" xfId="29103" xr:uid="{00000000-0005-0000-0000-0000D3CC0000}"/>
    <cellStyle name="Normal 5 3 2 3 5 6" xfId="14720" xr:uid="{00000000-0005-0000-0000-0000D4CC0000}"/>
    <cellStyle name="Normal 5 3 2 3 5 6 2" xfId="49938" xr:uid="{00000000-0005-0000-0000-0000D5CC0000}"/>
    <cellStyle name="Normal 5 3 2 3 5 7" xfId="39117" xr:uid="{00000000-0005-0000-0000-0000D6CC0000}"/>
    <cellStyle name="Normal 5 3 2 3 5 8" xfId="27327" xr:uid="{00000000-0005-0000-0000-0000D7CC0000}"/>
    <cellStyle name="Normal 5 3 2 3 6" xfId="4174" xr:uid="{00000000-0005-0000-0000-0000D8CC0000}"/>
    <cellStyle name="Normal 5 3 2 3 6 2" xfId="16820" xr:uid="{00000000-0005-0000-0000-0000D9CC0000}"/>
    <cellStyle name="Normal 5 3 2 3 6 2 2" xfId="52036" xr:uid="{00000000-0005-0000-0000-0000DACC0000}"/>
    <cellStyle name="Normal 5 3 2 3 6 2 3" xfId="29425" xr:uid="{00000000-0005-0000-0000-0000DBCC0000}"/>
    <cellStyle name="Normal 5 3 2 3 6 3" xfId="13266" xr:uid="{00000000-0005-0000-0000-0000DCCC0000}"/>
    <cellStyle name="Normal 5 3 2 3 6 3 2" xfId="48484" xr:uid="{00000000-0005-0000-0000-0000DDCC0000}"/>
    <cellStyle name="Normal 5 3 2 3 6 4" xfId="39439" xr:uid="{00000000-0005-0000-0000-0000DECC0000}"/>
    <cellStyle name="Normal 5 3 2 3 6 5" xfId="25873" xr:uid="{00000000-0005-0000-0000-0000DFCC0000}"/>
    <cellStyle name="Normal 5 3 2 3 7" xfId="5644" xr:uid="{00000000-0005-0000-0000-0000E0CC0000}"/>
    <cellStyle name="Normal 5 3 2 3 7 2" xfId="18274" xr:uid="{00000000-0005-0000-0000-0000E1CC0000}"/>
    <cellStyle name="Normal 5 3 2 3 7 2 2" xfId="53490" xr:uid="{00000000-0005-0000-0000-0000E2CC0000}"/>
    <cellStyle name="Normal 5 3 2 3 7 3" xfId="40893" xr:uid="{00000000-0005-0000-0000-0000E3CC0000}"/>
    <cellStyle name="Normal 5 3 2 3 7 4" xfId="30879" xr:uid="{00000000-0005-0000-0000-0000E4CC0000}"/>
    <cellStyle name="Normal 5 3 2 3 8" xfId="7103" xr:uid="{00000000-0005-0000-0000-0000E5CC0000}"/>
    <cellStyle name="Normal 5 3 2 3 8 2" xfId="19728" xr:uid="{00000000-0005-0000-0000-0000E6CC0000}"/>
    <cellStyle name="Normal 5 3 2 3 8 2 2" xfId="54944" xr:uid="{00000000-0005-0000-0000-0000E7CC0000}"/>
    <cellStyle name="Normal 5 3 2 3 8 3" xfId="42347" xr:uid="{00000000-0005-0000-0000-0000E8CC0000}"/>
    <cellStyle name="Normal 5 3 2 3 8 4" xfId="32333" xr:uid="{00000000-0005-0000-0000-0000E9CC0000}"/>
    <cellStyle name="Normal 5 3 2 3 9" xfId="8884" xr:uid="{00000000-0005-0000-0000-0000EACC0000}"/>
    <cellStyle name="Normal 5 3 2 3 9 2" xfId="21504" xr:uid="{00000000-0005-0000-0000-0000EBCC0000}"/>
    <cellStyle name="Normal 5 3 2 3 9 2 2" xfId="56720" xr:uid="{00000000-0005-0000-0000-0000ECCC0000}"/>
    <cellStyle name="Normal 5 3 2 3 9 3" xfId="44123" xr:uid="{00000000-0005-0000-0000-0000EDCC0000}"/>
    <cellStyle name="Normal 5 3 2 3 9 4" xfId="34109" xr:uid="{00000000-0005-0000-0000-0000EECC0000}"/>
    <cellStyle name="Normal 5 3 2 4" xfId="3015" xr:uid="{00000000-0005-0000-0000-0000EFCC0000}"/>
    <cellStyle name="Normal 5 3 2 4 10" xfId="25389" xr:uid="{00000000-0005-0000-0000-0000F0CC0000}"/>
    <cellStyle name="Normal 5 3 2 4 11" xfId="60924" xr:uid="{00000000-0005-0000-0000-0000F1CC0000}"/>
    <cellStyle name="Normal 5 3 2 4 2" xfId="4821" xr:uid="{00000000-0005-0000-0000-0000F2CC0000}"/>
    <cellStyle name="Normal 5 3 2 4 2 2" xfId="17467" xr:uid="{00000000-0005-0000-0000-0000F3CC0000}"/>
    <cellStyle name="Normal 5 3 2 4 2 2 2" xfId="52683" xr:uid="{00000000-0005-0000-0000-0000F4CC0000}"/>
    <cellStyle name="Normal 5 3 2 4 2 2 3" xfId="30072" xr:uid="{00000000-0005-0000-0000-0000F5CC0000}"/>
    <cellStyle name="Normal 5 3 2 4 2 3" xfId="13913" xr:uid="{00000000-0005-0000-0000-0000F6CC0000}"/>
    <cellStyle name="Normal 5 3 2 4 2 3 2" xfId="49131" xr:uid="{00000000-0005-0000-0000-0000F7CC0000}"/>
    <cellStyle name="Normal 5 3 2 4 2 4" xfId="40086" xr:uid="{00000000-0005-0000-0000-0000F8CC0000}"/>
    <cellStyle name="Normal 5 3 2 4 2 5" xfId="26520" xr:uid="{00000000-0005-0000-0000-0000F9CC0000}"/>
    <cellStyle name="Normal 5 3 2 4 3" xfId="6291" xr:uid="{00000000-0005-0000-0000-0000FACC0000}"/>
    <cellStyle name="Normal 5 3 2 4 3 2" xfId="18921" xr:uid="{00000000-0005-0000-0000-0000FBCC0000}"/>
    <cellStyle name="Normal 5 3 2 4 3 2 2" xfId="54137" xr:uid="{00000000-0005-0000-0000-0000FCCC0000}"/>
    <cellStyle name="Normal 5 3 2 4 3 3" xfId="41540" xr:uid="{00000000-0005-0000-0000-0000FDCC0000}"/>
    <cellStyle name="Normal 5 3 2 4 3 4" xfId="31526" xr:uid="{00000000-0005-0000-0000-0000FECC0000}"/>
    <cellStyle name="Normal 5 3 2 4 4" xfId="7750" xr:uid="{00000000-0005-0000-0000-0000FFCC0000}"/>
    <cellStyle name="Normal 5 3 2 4 4 2" xfId="20375" xr:uid="{00000000-0005-0000-0000-000000CD0000}"/>
    <cellStyle name="Normal 5 3 2 4 4 2 2" xfId="55591" xr:uid="{00000000-0005-0000-0000-000001CD0000}"/>
    <cellStyle name="Normal 5 3 2 4 4 3" xfId="42994" xr:uid="{00000000-0005-0000-0000-000002CD0000}"/>
    <cellStyle name="Normal 5 3 2 4 4 4" xfId="32980" xr:uid="{00000000-0005-0000-0000-000003CD0000}"/>
    <cellStyle name="Normal 5 3 2 4 5" xfId="9531" xr:uid="{00000000-0005-0000-0000-000004CD0000}"/>
    <cellStyle name="Normal 5 3 2 4 5 2" xfId="22151" xr:uid="{00000000-0005-0000-0000-000005CD0000}"/>
    <cellStyle name="Normal 5 3 2 4 5 2 2" xfId="57367" xr:uid="{00000000-0005-0000-0000-000006CD0000}"/>
    <cellStyle name="Normal 5 3 2 4 5 3" xfId="44770" xr:uid="{00000000-0005-0000-0000-000007CD0000}"/>
    <cellStyle name="Normal 5 3 2 4 5 4" xfId="34756" xr:uid="{00000000-0005-0000-0000-000008CD0000}"/>
    <cellStyle name="Normal 5 3 2 4 6" xfId="11324" xr:uid="{00000000-0005-0000-0000-000009CD0000}"/>
    <cellStyle name="Normal 5 3 2 4 6 2" xfId="23927" xr:uid="{00000000-0005-0000-0000-00000ACD0000}"/>
    <cellStyle name="Normal 5 3 2 4 6 2 2" xfId="59143" xr:uid="{00000000-0005-0000-0000-00000BCD0000}"/>
    <cellStyle name="Normal 5 3 2 4 6 3" xfId="46546" xr:uid="{00000000-0005-0000-0000-00000CCD0000}"/>
    <cellStyle name="Normal 5 3 2 4 6 4" xfId="36532" xr:uid="{00000000-0005-0000-0000-00000DCD0000}"/>
    <cellStyle name="Normal 5 3 2 4 7" xfId="15691" xr:uid="{00000000-0005-0000-0000-00000ECD0000}"/>
    <cellStyle name="Normal 5 3 2 4 7 2" xfId="50907" xr:uid="{00000000-0005-0000-0000-00000FCD0000}"/>
    <cellStyle name="Normal 5 3 2 4 7 3" xfId="28296" xr:uid="{00000000-0005-0000-0000-000010CD0000}"/>
    <cellStyle name="Normal 5 3 2 4 8" xfId="12782" xr:uid="{00000000-0005-0000-0000-000011CD0000}"/>
    <cellStyle name="Normal 5 3 2 4 8 2" xfId="48000" xr:uid="{00000000-0005-0000-0000-000012CD0000}"/>
    <cellStyle name="Normal 5 3 2 4 9" xfId="38310" xr:uid="{00000000-0005-0000-0000-000013CD0000}"/>
    <cellStyle name="Normal 5 3 2 5" xfId="2848" xr:uid="{00000000-0005-0000-0000-000014CD0000}"/>
    <cellStyle name="Normal 5 3 2 5 10" xfId="25234" xr:uid="{00000000-0005-0000-0000-000015CD0000}"/>
    <cellStyle name="Normal 5 3 2 5 11" xfId="60769" xr:uid="{00000000-0005-0000-0000-000016CD0000}"/>
    <cellStyle name="Normal 5 3 2 5 2" xfId="4666" xr:uid="{00000000-0005-0000-0000-000017CD0000}"/>
    <cellStyle name="Normal 5 3 2 5 2 2" xfId="17312" xr:uid="{00000000-0005-0000-0000-000018CD0000}"/>
    <cellStyle name="Normal 5 3 2 5 2 2 2" xfId="52528" xr:uid="{00000000-0005-0000-0000-000019CD0000}"/>
    <cellStyle name="Normal 5 3 2 5 2 2 3" xfId="29917" xr:uid="{00000000-0005-0000-0000-00001ACD0000}"/>
    <cellStyle name="Normal 5 3 2 5 2 3" xfId="13758" xr:uid="{00000000-0005-0000-0000-00001BCD0000}"/>
    <cellStyle name="Normal 5 3 2 5 2 3 2" xfId="48976" xr:uid="{00000000-0005-0000-0000-00001CCD0000}"/>
    <cellStyle name="Normal 5 3 2 5 2 4" xfId="39931" xr:uid="{00000000-0005-0000-0000-00001DCD0000}"/>
    <cellStyle name="Normal 5 3 2 5 2 5" xfId="26365" xr:uid="{00000000-0005-0000-0000-00001ECD0000}"/>
    <cellStyle name="Normal 5 3 2 5 3" xfId="6136" xr:uid="{00000000-0005-0000-0000-00001FCD0000}"/>
    <cellStyle name="Normal 5 3 2 5 3 2" xfId="18766" xr:uid="{00000000-0005-0000-0000-000020CD0000}"/>
    <cellStyle name="Normal 5 3 2 5 3 2 2" xfId="53982" xr:uid="{00000000-0005-0000-0000-000021CD0000}"/>
    <cellStyle name="Normal 5 3 2 5 3 3" xfId="41385" xr:uid="{00000000-0005-0000-0000-000022CD0000}"/>
    <cellStyle name="Normal 5 3 2 5 3 4" xfId="31371" xr:uid="{00000000-0005-0000-0000-000023CD0000}"/>
    <cellStyle name="Normal 5 3 2 5 4" xfId="7595" xr:uid="{00000000-0005-0000-0000-000024CD0000}"/>
    <cellStyle name="Normal 5 3 2 5 4 2" xfId="20220" xr:uid="{00000000-0005-0000-0000-000025CD0000}"/>
    <cellStyle name="Normal 5 3 2 5 4 2 2" xfId="55436" xr:uid="{00000000-0005-0000-0000-000026CD0000}"/>
    <cellStyle name="Normal 5 3 2 5 4 3" xfId="42839" xr:uid="{00000000-0005-0000-0000-000027CD0000}"/>
    <cellStyle name="Normal 5 3 2 5 4 4" xfId="32825" xr:uid="{00000000-0005-0000-0000-000028CD0000}"/>
    <cellStyle name="Normal 5 3 2 5 5" xfId="9376" xr:uid="{00000000-0005-0000-0000-000029CD0000}"/>
    <cellStyle name="Normal 5 3 2 5 5 2" xfId="21996" xr:uid="{00000000-0005-0000-0000-00002ACD0000}"/>
    <cellStyle name="Normal 5 3 2 5 5 2 2" xfId="57212" xr:uid="{00000000-0005-0000-0000-00002BCD0000}"/>
    <cellStyle name="Normal 5 3 2 5 5 3" xfId="44615" xr:uid="{00000000-0005-0000-0000-00002CCD0000}"/>
    <cellStyle name="Normal 5 3 2 5 5 4" xfId="34601" xr:uid="{00000000-0005-0000-0000-00002DCD0000}"/>
    <cellStyle name="Normal 5 3 2 5 6" xfId="11169" xr:uid="{00000000-0005-0000-0000-00002ECD0000}"/>
    <cellStyle name="Normal 5 3 2 5 6 2" xfId="23772" xr:uid="{00000000-0005-0000-0000-00002FCD0000}"/>
    <cellStyle name="Normal 5 3 2 5 6 2 2" xfId="58988" xr:uid="{00000000-0005-0000-0000-000030CD0000}"/>
    <cellStyle name="Normal 5 3 2 5 6 3" xfId="46391" xr:uid="{00000000-0005-0000-0000-000031CD0000}"/>
    <cellStyle name="Normal 5 3 2 5 6 4" xfId="36377" xr:uid="{00000000-0005-0000-0000-000032CD0000}"/>
    <cellStyle name="Normal 5 3 2 5 7" xfId="15536" xr:uid="{00000000-0005-0000-0000-000033CD0000}"/>
    <cellStyle name="Normal 5 3 2 5 7 2" xfId="50752" xr:uid="{00000000-0005-0000-0000-000034CD0000}"/>
    <cellStyle name="Normal 5 3 2 5 7 3" xfId="28141" xr:uid="{00000000-0005-0000-0000-000035CD0000}"/>
    <cellStyle name="Normal 5 3 2 5 8" xfId="12627" xr:uid="{00000000-0005-0000-0000-000036CD0000}"/>
    <cellStyle name="Normal 5 3 2 5 8 2" xfId="47845" xr:uid="{00000000-0005-0000-0000-000037CD0000}"/>
    <cellStyle name="Normal 5 3 2 5 9" xfId="38155" xr:uid="{00000000-0005-0000-0000-000038CD0000}"/>
    <cellStyle name="Normal 5 3 2 6" xfId="3357" xr:uid="{00000000-0005-0000-0000-000039CD0000}"/>
    <cellStyle name="Normal 5 3 2 6 10" xfId="26852" xr:uid="{00000000-0005-0000-0000-00003ACD0000}"/>
    <cellStyle name="Normal 5 3 2 6 11" xfId="61256" xr:uid="{00000000-0005-0000-0000-00003BCD0000}"/>
    <cellStyle name="Normal 5 3 2 6 2" xfId="5153" xr:uid="{00000000-0005-0000-0000-00003CCD0000}"/>
    <cellStyle name="Normal 5 3 2 6 2 2" xfId="17799" xr:uid="{00000000-0005-0000-0000-00003DCD0000}"/>
    <cellStyle name="Normal 5 3 2 6 2 2 2" xfId="53015" xr:uid="{00000000-0005-0000-0000-00003ECD0000}"/>
    <cellStyle name="Normal 5 3 2 6 2 3" xfId="40418" xr:uid="{00000000-0005-0000-0000-00003FCD0000}"/>
    <cellStyle name="Normal 5 3 2 6 2 4" xfId="30404" xr:uid="{00000000-0005-0000-0000-000040CD0000}"/>
    <cellStyle name="Normal 5 3 2 6 3" xfId="6623" xr:uid="{00000000-0005-0000-0000-000041CD0000}"/>
    <cellStyle name="Normal 5 3 2 6 3 2" xfId="19253" xr:uid="{00000000-0005-0000-0000-000042CD0000}"/>
    <cellStyle name="Normal 5 3 2 6 3 2 2" xfId="54469" xr:uid="{00000000-0005-0000-0000-000043CD0000}"/>
    <cellStyle name="Normal 5 3 2 6 3 3" xfId="41872" xr:uid="{00000000-0005-0000-0000-000044CD0000}"/>
    <cellStyle name="Normal 5 3 2 6 3 4" xfId="31858" xr:uid="{00000000-0005-0000-0000-000045CD0000}"/>
    <cellStyle name="Normal 5 3 2 6 4" xfId="8082" xr:uid="{00000000-0005-0000-0000-000046CD0000}"/>
    <cellStyle name="Normal 5 3 2 6 4 2" xfId="20707" xr:uid="{00000000-0005-0000-0000-000047CD0000}"/>
    <cellStyle name="Normal 5 3 2 6 4 2 2" xfId="55923" xr:uid="{00000000-0005-0000-0000-000048CD0000}"/>
    <cellStyle name="Normal 5 3 2 6 4 3" xfId="43326" xr:uid="{00000000-0005-0000-0000-000049CD0000}"/>
    <cellStyle name="Normal 5 3 2 6 4 4" xfId="33312" xr:uid="{00000000-0005-0000-0000-00004ACD0000}"/>
    <cellStyle name="Normal 5 3 2 6 5" xfId="9863" xr:uid="{00000000-0005-0000-0000-00004BCD0000}"/>
    <cellStyle name="Normal 5 3 2 6 5 2" xfId="22483" xr:uid="{00000000-0005-0000-0000-00004CCD0000}"/>
    <cellStyle name="Normal 5 3 2 6 5 2 2" xfId="57699" xr:uid="{00000000-0005-0000-0000-00004DCD0000}"/>
    <cellStyle name="Normal 5 3 2 6 5 3" xfId="45102" xr:uid="{00000000-0005-0000-0000-00004ECD0000}"/>
    <cellStyle name="Normal 5 3 2 6 5 4" xfId="35088" xr:uid="{00000000-0005-0000-0000-00004FCD0000}"/>
    <cellStyle name="Normal 5 3 2 6 6" xfId="11656" xr:uid="{00000000-0005-0000-0000-000050CD0000}"/>
    <cellStyle name="Normal 5 3 2 6 6 2" xfId="24259" xr:uid="{00000000-0005-0000-0000-000051CD0000}"/>
    <cellStyle name="Normal 5 3 2 6 6 2 2" xfId="59475" xr:uid="{00000000-0005-0000-0000-000052CD0000}"/>
    <cellStyle name="Normal 5 3 2 6 6 3" xfId="46878" xr:uid="{00000000-0005-0000-0000-000053CD0000}"/>
    <cellStyle name="Normal 5 3 2 6 6 4" xfId="36864" xr:uid="{00000000-0005-0000-0000-000054CD0000}"/>
    <cellStyle name="Normal 5 3 2 6 7" xfId="16023" xr:uid="{00000000-0005-0000-0000-000055CD0000}"/>
    <cellStyle name="Normal 5 3 2 6 7 2" xfId="51239" xr:uid="{00000000-0005-0000-0000-000056CD0000}"/>
    <cellStyle name="Normal 5 3 2 6 7 3" xfId="28628" xr:uid="{00000000-0005-0000-0000-000057CD0000}"/>
    <cellStyle name="Normal 5 3 2 6 8" xfId="14245" xr:uid="{00000000-0005-0000-0000-000058CD0000}"/>
    <cellStyle name="Normal 5 3 2 6 8 2" xfId="49463" xr:uid="{00000000-0005-0000-0000-000059CD0000}"/>
    <cellStyle name="Normal 5 3 2 6 9" xfId="38642" xr:uid="{00000000-0005-0000-0000-00005ACD0000}"/>
    <cellStyle name="Normal 5 3 2 7" xfId="2518" xr:uid="{00000000-0005-0000-0000-00005BCD0000}"/>
    <cellStyle name="Normal 5 3 2 7 10" xfId="26043" xr:uid="{00000000-0005-0000-0000-00005CCD0000}"/>
    <cellStyle name="Normal 5 3 2 7 11" xfId="60447" xr:uid="{00000000-0005-0000-0000-00005DCD0000}"/>
    <cellStyle name="Normal 5 3 2 7 2" xfId="4344" xr:uid="{00000000-0005-0000-0000-00005ECD0000}"/>
    <cellStyle name="Normal 5 3 2 7 2 2" xfId="16990" xr:uid="{00000000-0005-0000-0000-00005FCD0000}"/>
    <cellStyle name="Normal 5 3 2 7 2 2 2" xfId="52206" xr:uid="{00000000-0005-0000-0000-000060CD0000}"/>
    <cellStyle name="Normal 5 3 2 7 2 3" xfId="39609" xr:uid="{00000000-0005-0000-0000-000061CD0000}"/>
    <cellStyle name="Normal 5 3 2 7 2 4" xfId="29595" xr:uid="{00000000-0005-0000-0000-000062CD0000}"/>
    <cellStyle name="Normal 5 3 2 7 3" xfId="5814" xr:uid="{00000000-0005-0000-0000-000063CD0000}"/>
    <cellStyle name="Normal 5 3 2 7 3 2" xfId="18444" xr:uid="{00000000-0005-0000-0000-000064CD0000}"/>
    <cellStyle name="Normal 5 3 2 7 3 2 2" xfId="53660" xr:uid="{00000000-0005-0000-0000-000065CD0000}"/>
    <cellStyle name="Normal 5 3 2 7 3 3" xfId="41063" xr:uid="{00000000-0005-0000-0000-000066CD0000}"/>
    <cellStyle name="Normal 5 3 2 7 3 4" xfId="31049" xr:uid="{00000000-0005-0000-0000-000067CD0000}"/>
    <cellStyle name="Normal 5 3 2 7 4" xfId="7273" xr:uid="{00000000-0005-0000-0000-000068CD0000}"/>
    <cellStyle name="Normal 5 3 2 7 4 2" xfId="19898" xr:uid="{00000000-0005-0000-0000-000069CD0000}"/>
    <cellStyle name="Normal 5 3 2 7 4 2 2" xfId="55114" xr:uid="{00000000-0005-0000-0000-00006ACD0000}"/>
    <cellStyle name="Normal 5 3 2 7 4 3" xfId="42517" xr:uid="{00000000-0005-0000-0000-00006BCD0000}"/>
    <cellStyle name="Normal 5 3 2 7 4 4" xfId="32503" xr:uid="{00000000-0005-0000-0000-00006CCD0000}"/>
    <cellStyle name="Normal 5 3 2 7 5" xfId="9054" xr:uid="{00000000-0005-0000-0000-00006DCD0000}"/>
    <cellStyle name="Normal 5 3 2 7 5 2" xfId="21674" xr:uid="{00000000-0005-0000-0000-00006ECD0000}"/>
    <cellStyle name="Normal 5 3 2 7 5 2 2" xfId="56890" xr:uid="{00000000-0005-0000-0000-00006FCD0000}"/>
    <cellStyle name="Normal 5 3 2 7 5 3" xfId="44293" xr:uid="{00000000-0005-0000-0000-000070CD0000}"/>
    <cellStyle name="Normal 5 3 2 7 5 4" xfId="34279" xr:uid="{00000000-0005-0000-0000-000071CD0000}"/>
    <cellStyle name="Normal 5 3 2 7 6" xfId="10847" xr:uid="{00000000-0005-0000-0000-000072CD0000}"/>
    <cellStyle name="Normal 5 3 2 7 6 2" xfId="23450" xr:uid="{00000000-0005-0000-0000-000073CD0000}"/>
    <cellStyle name="Normal 5 3 2 7 6 2 2" xfId="58666" xr:uid="{00000000-0005-0000-0000-000074CD0000}"/>
    <cellStyle name="Normal 5 3 2 7 6 3" xfId="46069" xr:uid="{00000000-0005-0000-0000-000075CD0000}"/>
    <cellStyle name="Normal 5 3 2 7 6 4" xfId="36055" xr:uid="{00000000-0005-0000-0000-000076CD0000}"/>
    <cellStyle name="Normal 5 3 2 7 7" xfId="15214" xr:uid="{00000000-0005-0000-0000-000077CD0000}"/>
    <cellStyle name="Normal 5 3 2 7 7 2" xfId="50430" xr:uid="{00000000-0005-0000-0000-000078CD0000}"/>
    <cellStyle name="Normal 5 3 2 7 7 3" xfId="27819" xr:uid="{00000000-0005-0000-0000-000079CD0000}"/>
    <cellStyle name="Normal 5 3 2 7 8" xfId="13436" xr:uid="{00000000-0005-0000-0000-00007ACD0000}"/>
    <cellStyle name="Normal 5 3 2 7 8 2" xfId="48654" xr:uid="{00000000-0005-0000-0000-00007BCD0000}"/>
    <cellStyle name="Normal 5 3 2 7 9" xfId="37833" xr:uid="{00000000-0005-0000-0000-00007CCD0000}"/>
    <cellStyle name="Normal 5 3 2 8" xfId="3681" xr:uid="{00000000-0005-0000-0000-00007DCD0000}"/>
    <cellStyle name="Normal 5 3 2 8 2" xfId="8405" xr:uid="{00000000-0005-0000-0000-00007ECD0000}"/>
    <cellStyle name="Normal 5 3 2 8 2 2" xfId="21030" xr:uid="{00000000-0005-0000-0000-00007FCD0000}"/>
    <cellStyle name="Normal 5 3 2 8 2 2 2" xfId="56246" xr:uid="{00000000-0005-0000-0000-000080CD0000}"/>
    <cellStyle name="Normal 5 3 2 8 2 3" xfId="43649" xr:uid="{00000000-0005-0000-0000-000081CD0000}"/>
    <cellStyle name="Normal 5 3 2 8 2 4" xfId="33635" xr:uid="{00000000-0005-0000-0000-000082CD0000}"/>
    <cellStyle name="Normal 5 3 2 8 3" xfId="10186" xr:uid="{00000000-0005-0000-0000-000083CD0000}"/>
    <cellStyle name="Normal 5 3 2 8 3 2" xfId="22806" xr:uid="{00000000-0005-0000-0000-000084CD0000}"/>
    <cellStyle name="Normal 5 3 2 8 3 2 2" xfId="58022" xr:uid="{00000000-0005-0000-0000-000085CD0000}"/>
    <cellStyle name="Normal 5 3 2 8 3 3" xfId="45425" xr:uid="{00000000-0005-0000-0000-000086CD0000}"/>
    <cellStyle name="Normal 5 3 2 8 3 4" xfId="35411" xr:uid="{00000000-0005-0000-0000-000087CD0000}"/>
    <cellStyle name="Normal 5 3 2 8 4" xfId="11981" xr:uid="{00000000-0005-0000-0000-000088CD0000}"/>
    <cellStyle name="Normal 5 3 2 8 4 2" xfId="24582" xr:uid="{00000000-0005-0000-0000-000089CD0000}"/>
    <cellStyle name="Normal 5 3 2 8 4 2 2" xfId="59798" xr:uid="{00000000-0005-0000-0000-00008ACD0000}"/>
    <cellStyle name="Normal 5 3 2 8 4 3" xfId="47201" xr:uid="{00000000-0005-0000-0000-00008BCD0000}"/>
    <cellStyle name="Normal 5 3 2 8 4 4" xfId="37187" xr:uid="{00000000-0005-0000-0000-00008CCD0000}"/>
    <cellStyle name="Normal 5 3 2 8 5" xfId="16346" xr:uid="{00000000-0005-0000-0000-00008DCD0000}"/>
    <cellStyle name="Normal 5 3 2 8 5 2" xfId="51562" xr:uid="{00000000-0005-0000-0000-00008ECD0000}"/>
    <cellStyle name="Normal 5 3 2 8 5 3" xfId="28951" xr:uid="{00000000-0005-0000-0000-00008FCD0000}"/>
    <cellStyle name="Normal 5 3 2 8 6" xfId="14568" xr:uid="{00000000-0005-0000-0000-000090CD0000}"/>
    <cellStyle name="Normal 5 3 2 8 6 2" xfId="49786" xr:uid="{00000000-0005-0000-0000-000091CD0000}"/>
    <cellStyle name="Normal 5 3 2 8 7" xfId="38965" xr:uid="{00000000-0005-0000-0000-000092CD0000}"/>
    <cellStyle name="Normal 5 3 2 8 8" xfId="27175" xr:uid="{00000000-0005-0000-0000-000093CD0000}"/>
    <cellStyle name="Normal 5 3 2 9" xfId="4013" xr:uid="{00000000-0005-0000-0000-000094CD0000}"/>
    <cellStyle name="Normal 5 3 2 9 2" xfId="16668" xr:uid="{00000000-0005-0000-0000-000095CD0000}"/>
    <cellStyle name="Normal 5 3 2 9 2 2" xfId="51884" xr:uid="{00000000-0005-0000-0000-000096CD0000}"/>
    <cellStyle name="Normal 5 3 2 9 2 3" xfId="29273" xr:uid="{00000000-0005-0000-0000-000097CD0000}"/>
    <cellStyle name="Normal 5 3 2 9 3" xfId="13114" xr:uid="{00000000-0005-0000-0000-000098CD0000}"/>
    <cellStyle name="Normal 5 3 2 9 3 2" xfId="48332" xr:uid="{00000000-0005-0000-0000-000099CD0000}"/>
    <cellStyle name="Normal 5 3 2 9 4" xfId="39287" xr:uid="{00000000-0005-0000-0000-00009ACD0000}"/>
    <cellStyle name="Normal 5 3 2 9 5" xfId="25721" xr:uid="{00000000-0005-0000-0000-00009BCD0000}"/>
    <cellStyle name="Normal 5 3 2_District Target Attainment" xfId="1409" xr:uid="{00000000-0005-0000-0000-00009CCD0000}"/>
    <cellStyle name="Normal 5 3 20" xfId="60124" xr:uid="{00000000-0005-0000-0000-00009DCD0000}"/>
    <cellStyle name="Normal 5 3 3" xfId="1410" xr:uid="{00000000-0005-0000-0000-00009ECD0000}"/>
    <cellStyle name="Normal 5 3 3 2" xfId="1411" xr:uid="{00000000-0005-0000-0000-00009FCD0000}"/>
    <cellStyle name="Normal 5 3 3_District Target Attainment" xfId="1412" xr:uid="{00000000-0005-0000-0000-0000A0CD0000}"/>
    <cellStyle name="Normal 5 3 4" xfId="1413" xr:uid="{00000000-0005-0000-0000-0000A1CD0000}"/>
    <cellStyle name="Normal 5 3 4 10" xfId="7021" xr:uid="{00000000-0005-0000-0000-0000A2CD0000}"/>
    <cellStyle name="Normal 5 3 4 10 2" xfId="19647" xr:uid="{00000000-0005-0000-0000-0000A3CD0000}"/>
    <cellStyle name="Normal 5 3 4 10 2 2" xfId="54863" xr:uid="{00000000-0005-0000-0000-0000A4CD0000}"/>
    <cellStyle name="Normal 5 3 4 10 3" xfId="42266" xr:uid="{00000000-0005-0000-0000-0000A5CD0000}"/>
    <cellStyle name="Normal 5 3 4 10 4" xfId="32252" xr:uid="{00000000-0005-0000-0000-0000A6CD0000}"/>
    <cellStyle name="Normal 5 3 4 11" xfId="8802" xr:uid="{00000000-0005-0000-0000-0000A7CD0000}"/>
    <cellStyle name="Normal 5 3 4 11 2" xfId="21423" xr:uid="{00000000-0005-0000-0000-0000A8CD0000}"/>
    <cellStyle name="Normal 5 3 4 11 2 2" xfId="56639" xr:uid="{00000000-0005-0000-0000-0000A9CD0000}"/>
    <cellStyle name="Normal 5 3 4 11 3" xfId="44042" xr:uid="{00000000-0005-0000-0000-0000AACD0000}"/>
    <cellStyle name="Normal 5 3 4 11 4" xfId="34028" xr:uid="{00000000-0005-0000-0000-0000ABCD0000}"/>
    <cellStyle name="Normal 5 3 4 12" xfId="10733" xr:uid="{00000000-0005-0000-0000-0000ACCD0000}"/>
    <cellStyle name="Normal 5 3 4 12 2" xfId="23344" xr:uid="{00000000-0005-0000-0000-0000ADCD0000}"/>
    <cellStyle name="Normal 5 3 4 12 2 2" xfId="58560" xr:uid="{00000000-0005-0000-0000-0000AECD0000}"/>
    <cellStyle name="Normal 5 3 4 12 3" xfId="45963" xr:uid="{00000000-0005-0000-0000-0000AFCD0000}"/>
    <cellStyle name="Normal 5 3 4 12 4" xfId="35949" xr:uid="{00000000-0005-0000-0000-0000B0CD0000}"/>
    <cellStyle name="Normal 5 3 4 13" xfId="14962" xr:uid="{00000000-0005-0000-0000-0000B1CD0000}"/>
    <cellStyle name="Normal 5 3 4 13 2" xfId="50179" xr:uid="{00000000-0005-0000-0000-0000B2CD0000}"/>
    <cellStyle name="Normal 5 3 4 13 3" xfId="27568" xr:uid="{00000000-0005-0000-0000-0000B3CD0000}"/>
    <cellStyle name="Normal 5 3 4 14" xfId="12376" xr:uid="{00000000-0005-0000-0000-0000B4CD0000}"/>
    <cellStyle name="Normal 5 3 4 14 2" xfId="47594" xr:uid="{00000000-0005-0000-0000-0000B5CD0000}"/>
    <cellStyle name="Normal 5 3 4 15" xfId="37581" xr:uid="{00000000-0005-0000-0000-0000B6CD0000}"/>
    <cellStyle name="Normal 5 3 4 16" xfId="24983" xr:uid="{00000000-0005-0000-0000-0000B7CD0000}"/>
    <cellStyle name="Normal 5 3 4 17" xfId="60196" xr:uid="{00000000-0005-0000-0000-0000B8CD0000}"/>
    <cellStyle name="Normal 5 3 4 2" xfId="1414" xr:uid="{00000000-0005-0000-0000-0000B9CD0000}"/>
    <cellStyle name="Normal 5 3 4 2 10" xfId="10734" xr:uid="{00000000-0005-0000-0000-0000BACD0000}"/>
    <cellStyle name="Normal 5 3 4 2 10 2" xfId="23345" xr:uid="{00000000-0005-0000-0000-0000BBCD0000}"/>
    <cellStyle name="Normal 5 3 4 2 10 2 2" xfId="58561" xr:uid="{00000000-0005-0000-0000-0000BCCD0000}"/>
    <cellStyle name="Normal 5 3 4 2 10 3" xfId="45964" xr:uid="{00000000-0005-0000-0000-0000BDCD0000}"/>
    <cellStyle name="Normal 5 3 4 2 10 4" xfId="35950" xr:uid="{00000000-0005-0000-0000-0000BECD0000}"/>
    <cellStyle name="Normal 5 3 4 2 11" xfId="15117" xr:uid="{00000000-0005-0000-0000-0000BFCD0000}"/>
    <cellStyle name="Normal 5 3 4 2 11 2" xfId="50333" xr:uid="{00000000-0005-0000-0000-0000C0CD0000}"/>
    <cellStyle name="Normal 5 3 4 2 11 3" xfId="27722" xr:uid="{00000000-0005-0000-0000-0000C1CD0000}"/>
    <cellStyle name="Normal 5 3 4 2 12" xfId="12530" xr:uid="{00000000-0005-0000-0000-0000C2CD0000}"/>
    <cellStyle name="Normal 5 3 4 2 12 2" xfId="47748" xr:uid="{00000000-0005-0000-0000-0000C3CD0000}"/>
    <cellStyle name="Normal 5 3 4 2 13" xfId="37736" xr:uid="{00000000-0005-0000-0000-0000C4CD0000}"/>
    <cellStyle name="Normal 5 3 4 2 14" xfId="25137" xr:uid="{00000000-0005-0000-0000-0000C5CD0000}"/>
    <cellStyle name="Normal 5 3 4 2 15" xfId="60350" xr:uid="{00000000-0005-0000-0000-0000C6CD0000}"/>
    <cellStyle name="Normal 5 3 4 2 2" xfId="3253" xr:uid="{00000000-0005-0000-0000-0000C7CD0000}"/>
    <cellStyle name="Normal 5 3 4 2 2 10" xfId="25621" xr:uid="{00000000-0005-0000-0000-0000C8CD0000}"/>
    <cellStyle name="Normal 5 3 4 2 2 11" xfId="61156" xr:uid="{00000000-0005-0000-0000-0000C9CD0000}"/>
    <cellStyle name="Normal 5 3 4 2 2 2" xfId="5053" xr:uid="{00000000-0005-0000-0000-0000CACD0000}"/>
    <cellStyle name="Normal 5 3 4 2 2 2 2" xfId="17699" xr:uid="{00000000-0005-0000-0000-0000CBCD0000}"/>
    <cellStyle name="Normal 5 3 4 2 2 2 2 2" xfId="52915" xr:uid="{00000000-0005-0000-0000-0000CCCD0000}"/>
    <cellStyle name="Normal 5 3 4 2 2 2 2 3" xfId="30304" xr:uid="{00000000-0005-0000-0000-0000CDCD0000}"/>
    <cellStyle name="Normal 5 3 4 2 2 2 3" xfId="14145" xr:uid="{00000000-0005-0000-0000-0000CECD0000}"/>
    <cellStyle name="Normal 5 3 4 2 2 2 3 2" xfId="49363" xr:uid="{00000000-0005-0000-0000-0000CFCD0000}"/>
    <cellStyle name="Normal 5 3 4 2 2 2 4" xfId="40318" xr:uid="{00000000-0005-0000-0000-0000D0CD0000}"/>
    <cellStyle name="Normal 5 3 4 2 2 2 5" xfId="26752" xr:uid="{00000000-0005-0000-0000-0000D1CD0000}"/>
    <cellStyle name="Normal 5 3 4 2 2 3" xfId="6523" xr:uid="{00000000-0005-0000-0000-0000D2CD0000}"/>
    <cellStyle name="Normal 5 3 4 2 2 3 2" xfId="19153" xr:uid="{00000000-0005-0000-0000-0000D3CD0000}"/>
    <cellStyle name="Normal 5 3 4 2 2 3 2 2" xfId="54369" xr:uid="{00000000-0005-0000-0000-0000D4CD0000}"/>
    <cellStyle name="Normal 5 3 4 2 2 3 3" xfId="41772" xr:uid="{00000000-0005-0000-0000-0000D5CD0000}"/>
    <cellStyle name="Normal 5 3 4 2 2 3 4" xfId="31758" xr:uid="{00000000-0005-0000-0000-0000D6CD0000}"/>
    <cellStyle name="Normal 5 3 4 2 2 4" xfId="7982" xr:uid="{00000000-0005-0000-0000-0000D7CD0000}"/>
    <cellStyle name="Normal 5 3 4 2 2 4 2" xfId="20607" xr:uid="{00000000-0005-0000-0000-0000D8CD0000}"/>
    <cellStyle name="Normal 5 3 4 2 2 4 2 2" xfId="55823" xr:uid="{00000000-0005-0000-0000-0000D9CD0000}"/>
    <cellStyle name="Normal 5 3 4 2 2 4 3" xfId="43226" xr:uid="{00000000-0005-0000-0000-0000DACD0000}"/>
    <cellStyle name="Normal 5 3 4 2 2 4 4" xfId="33212" xr:uid="{00000000-0005-0000-0000-0000DBCD0000}"/>
    <cellStyle name="Normal 5 3 4 2 2 5" xfId="9763" xr:uid="{00000000-0005-0000-0000-0000DCCD0000}"/>
    <cellStyle name="Normal 5 3 4 2 2 5 2" xfId="22383" xr:uid="{00000000-0005-0000-0000-0000DDCD0000}"/>
    <cellStyle name="Normal 5 3 4 2 2 5 2 2" xfId="57599" xr:uid="{00000000-0005-0000-0000-0000DECD0000}"/>
    <cellStyle name="Normal 5 3 4 2 2 5 3" xfId="45002" xr:uid="{00000000-0005-0000-0000-0000DFCD0000}"/>
    <cellStyle name="Normal 5 3 4 2 2 5 4" xfId="34988" xr:uid="{00000000-0005-0000-0000-0000E0CD0000}"/>
    <cellStyle name="Normal 5 3 4 2 2 6" xfId="11556" xr:uid="{00000000-0005-0000-0000-0000E1CD0000}"/>
    <cellStyle name="Normal 5 3 4 2 2 6 2" xfId="24159" xr:uid="{00000000-0005-0000-0000-0000E2CD0000}"/>
    <cellStyle name="Normal 5 3 4 2 2 6 2 2" xfId="59375" xr:uid="{00000000-0005-0000-0000-0000E3CD0000}"/>
    <cellStyle name="Normal 5 3 4 2 2 6 3" xfId="46778" xr:uid="{00000000-0005-0000-0000-0000E4CD0000}"/>
    <cellStyle name="Normal 5 3 4 2 2 6 4" xfId="36764" xr:uid="{00000000-0005-0000-0000-0000E5CD0000}"/>
    <cellStyle name="Normal 5 3 4 2 2 7" xfId="15923" xr:uid="{00000000-0005-0000-0000-0000E6CD0000}"/>
    <cellStyle name="Normal 5 3 4 2 2 7 2" xfId="51139" xr:uid="{00000000-0005-0000-0000-0000E7CD0000}"/>
    <cellStyle name="Normal 5 3 4 2 2 7 3" xfId="28528" xr:uid="{00000000-0005-0000-0000-0000E8CD0000}"/>
    <cellStyle name="Normal 5 3 4 2 2 8" xfId="13014" xr:uid="{00000000-0005-0000-0000-0000E9CD0000}"/>
    <cellStyle name="Normal 5 3 4 2 2 8 2" xfId="48232" xr:uid="{00000000-0005-0000-0000-0000EACD0000}"/>
    <cellStyle name="Normal 5 3 4 2 2 9" xfId="38542" xr:uid="{00000000-0005-0000-0000-0000EBCD0000}"/>
    <cellStyle name="Normal 5 3 4 2 3" xfId="3582" xr:uid="{00000000-0005-0000-0000-0000ECCD0000}"/>
    <cellStyle name="Normal 5 3 4 2 3 10" xfId="27077" xr:uid="{00000000-0005-0000-0000-0000EDCD0000}"/>
    <cellStyle name="Normal 5 3 4 2 3 11" xfId="61481" xr:uid="{00000000-0005-0000-0000-0000EECD0000}"/>
    <cellStyle name="Normal 5 3 4 2 3 2" xfId="5378" xr:uid="{00000000-0005-0000-0000-0000EFCD0000}"/>
    <cellStyle name="Normal 5 3 4 2 3 2 2" xfId="18024" xr:uid="{00000000-0005-0000-0000-0000F0CD0000}"/>
    <cellStyle name="Normal 5 3 4 2 3 2 2 2" xfId="53240" xr:uid="{00000000-0005-0000-0000-0000F1CD0000}"/>
    <cellStyle name="Normal 5 3 4 2 3 2 3" xfId="40643" xr:uid="{00000000-0005-0000-0000-0000F2CD0000}"/>
    <cellStyle name="Normal 5 3 4 2 3 2 4" xfId="30629" xr:uid="{00000000-0005-0000-0000-0000F3CD0000}"/>
    <cellStyle name="Normal 5 3 4 2 3 3" xfId="6848" xr:uid="{00000000-0005-0000-0000-0000F4CD0000}"/>
    <cellStyle name="Normal 5 3 4 2 3 3 2" xfId="19478" xr:uid="{00000000-0005-0000-0000-0000F5CD0000}"/>
    <cellStyle name="Normal 5 3 4 2 3 3 2 2" xfId="54694" xr:uid="{00000000-0005-0000-0000-0000F6CD0000}"/>
    <cellStyle name="Normal 5 3 4 2 3 3 3" xfId="42097" xr:uid="{00000000-0005-0000-0000-0000F7CD0000}"/>
    <cellStyle name="Normal 5 3 4 2 3 3 4" xfId="32083" xr:uid="{00000000-0005-0000-0000-0000F8CD0000}"/>
    <cellStyle name="Normal 5 3 4 2 3 4" xfId="8307" xr:uid="{00000000-0005-0000-0000-0000F9CD0000}"/>
    <cellStyle name="Normal 5 3 4 2 3 4 2" xfId="20932" xr:uid="{00000000-0005-0000-0000-0000FACD0000}"/>
    <cellStyle name="Normal 5 3 4 2 3 4 2 2" xfId="56148" xr:uid="{00000000-0005-0000-0000-0000FBCD0000}"/>
    <cellStyle name="Normal 5 3 4 2 3 4 3" xfId="43551" xr:uid="{00000000-0005-0000-0000-0000FCCD0000}"/>
    <cellStyle name="Normal 5 3 4 2 3 4 4" xfId="33537" xr:uid="{00000000-0005-0000-0000-0000FDCD0000}"/>
    <cellStyle name="Normal 5 3 4 2 3 5" xfId="10088" xr:uid="{00000000-0005-0000-0000-0000FECD0000}"/>
    <cellStyle name="Normal 5 3 4 2 3 5 2" xfId="22708" xr:uid="{00000000-0005-0000-0000-0000FFCD0000}"/>
    <cellStyle name="Normal 5 3 4 2 3 5 2 2" xfId="57924" xr:uid="{00000000-0005-0000-0000-000000CE0000}"/>
    <cellStyle name="Normal 5 3 4 2 3 5 3" xfId="45327" xr:uid="{00000000-0005-0000-0000-000001CE0000}"/>
    <cellStyle name="Normal 5 3 4 2 3 5 4" xfId="35313" xr:uid="{00000000-0005-0000-0000-000002CE0000}"/>
    <cellStyle name="Normal 5 3 4 2 3 6" xfId="11881" xr:uid="{00000000-0005-0000-0000-000003CE0000}"/>
    <cellStyle name="Normal 5 3 4 2 3 6 2" xfId="24484" xr:uid="{00000000-0005-0000-0000-000004CE0000}"/>
    <cellStyle name="Normal 5 3 4 2 3 6 2 2" xfId="59700" xr:uid="{00000000-0005-0000-0000-000005CE0000}"/>
    <cellStyle name="Normal 5 3 4 2 3 6 3" xfId="47103" xr:uid="{00000000-0005-0000-0000-000006CE0000}"/>
    <cellStyle name="Normal 5 3 4 2 3 6 4" xfId="37089" xr:uid="{00000000-0005-0000-0000-000007CE0000}"/>
    <cellStyle name="Normal 5 3 4 2 3 7" xfId="16248" xr:uid="{00000000-0005-0000-0000-000008CE0000}"/>
    <cellStyle name="Normal 5 3 4 2 3 7 2" xfId="51464" xr:uid="{00000000-0005-0000-0000-000009CE0000}"/>
    <cellStyle name="Normal 5 3 4 2 3 7 3" xfId="28853" xr:uid="{00000000-0005-0000-0000-00000ACE0000}"/>
    <cellStyle name="Normal 5 3 4 2 3 8" xfId="14470" xr:uid="{00000000-0005-0000-0000-00000BCE0000}"/>
    <cellStyle name="Normal 5 3 4 2 3 8 2" xfId="49688" xr:uid="{00000000-0005-0000-0000-00000CCE0000}"/>
    <cellStyle name="Normal 5 3 4 2 3 9" xfId="38867" xr:uid="{00000000-0005-0000-0000-00000DCE0000}"/>
    <cellStyle name="Normal 5 3 4 2 4" xfId="2744" xr:uid="{00000000-0005-0000-0000-00000ECE0000}"/>
    <cellStyle name="Normal 5 3 4 2 4 10" xfId="26268" xr:uid="{00000000-0005-0000-0000-00000FCE0000}"/>
    <cellStyle name="Normal 5 3 4 2 4 11" xfId="60672" xr:uid="{00000000-0005-0000-0000-000010CE0000}"/>
    <cellStyle name="Normal 5 3 4 2 4 2" xfId="4569" xr:uid="{00000000-0005-0000-0000-000011CE0000}"/>
    <cellStyle name="Normal 5 3 4 2 4 2 2" xfId="17215" xr:uid="{00000000-0005-0000-0000-000012CE0000}"/>
    <cellStyle name="Normal 5 3 4 2 4 2 2 2" xfId="52431" xr:uid="{00000000-0005-0000-0000-000013CE0000}"/>
    <cellStyle name="Normal 5 3 4 2 4 2 3" xfId="39834" xr:uid="{00000000-0005-0000-0000-000014CE0000}"/>
    <cellStyle name="Normal 5 3 4 2 4 2 4" xfId="29820" xr:uid="{00000000-0005-0000-0000-000015CE0000}"/>
    <cellStyle name="Normal 5 3 4 2 4 3" xfId="6039" xr:uid="{00000000-0005-0000-0000-000016CE0000}"/>
    <cellStyle name="Normal 5 3 4 2 4 3 2" xfId="18669" xr:uid="{00000000-0005-0000-0000-000017CE0000}"/>
    <cellStyle name="Normal 5 3 4 2 4 3 2 2" xfId="53885" xr:uid="{00000000-0005-0000-0000-000018CE0000}"/>
    <cellStyle name="Normal 5 3 4 2 4 3 3" xfId="41288" xr:uid="{00000000-0005-0000-0000-000019CE0000}"/>
    <cellStyle name="Normal 5 3 4 2 4 3 4" xfId="31274" xr:uid="{00000000-0005-0000-0000-00001ACE0000}"/>
    <cellStyle name="Normal 5 3 4 2 4 4" xfId="7498" xr:uid="{00000000-0005-0000-0000-00001BCE0000}"/>
    <cellStyle name="Normal 5 3 4 2 4 4 2" xfId="20123" xr:uid="{00000000-0005-0000-0000-00001CCE0000}"/>
    <cellStyle name="Normal 5 3 4 2 4 4 2 2" xfId="55339" xr:uid="{00000000-0005-0000-0000-00001DCE0000}"/>
    <cellStyle name="Normal 5 3 4 2 4 4 3" xfId="42742" xr:uid="{00000000-0005-0000-0000-00001ECE0000}"/>
    <cellStyle name="Normal 5 3 4 2 4 4 4" xfId="32728" xr:uid="{00000000-0005-0000-0000-00001FCE0000}"/>
    <cellStyle name="Normal 5 3 4 2 4 5" xfId="9279" xr:uid="{00000000-0005-0000-0000-000020CE0000}"/>
    <cellStyle name="Normal 5 3 4 2 4 5 2" xfId="21899" xr:uid="{00000000-0005-0000-0000-000021CE0000}"/>
    <cellStyle name="Normal 5 3 4 2 4 5 2 2" xfId="57115" xr:uid="{00000000-0005-0000-0000-000022CE0000}"/>
    <cellStyle name="Normal 5 3 4 2 4 5 3" xfId="44518" xr:uid="{00000000-0005-0000-0000-000023CE0000}"/>
    <cellStyle name="Normal 5 3 4 2 4 5 4" xfId="34504" xr:uid="{00000000-0005-0000-0000-000024CE0000}"/>
    <cellStyle name="Normal 5 3 4 2 4 6" xfId="11072" xr:uid="{00000000-0005-0000-0000-000025CE0000}"/>
    <cellStyle name="Normal 5 3 4 2 4 6 2" xfId="23675" xr:uid="{00000000-0005-0000-0000-000026CE0000}"/>
    <cellStyle name="Normal 5 3 4 2 4 6 2 2" xfId="58891" xr:uid="{00000000-0005-0000-0000-000027CE0000}"/>
    <cellStyle name="Normal 5 3 4 2 4 6 3" xfId="46294" xr:uid="{00000000-0005-0000-0000-000028CE0000}"/>
    <cellStyle name="Normal 5 3 4 2 4 6 4" xfId="36280" xr:uid="{00000000-0005-0000-0000-000029CE0000}"/>
    <cellStyle name="Normal 5 3 4 2 4 7" xfId="15439" xr:uid="{00000000-0005-0000-0000-00002ACE0000}"/>
    <cellStyle name="Normal 5 3 4 2 4 7 2" xfId="50655" xr:uid="{00000000-0005-0000-0000-00002BCE0000}"/>
    <cellStyle name="Normal 5 3 4 2 4 7 3" xfId="28044" xr:uid="{00000000-0005-0000-0000-00002CCE0000}"/>
    <cellStyle name="Normal 5 3 4 2 4 8" xfId="13661" xr:uid="{00000000-0005-0000-0000-00002DCE0000}"/>
    <cellStyle name="Normal 5 3 4 2 4 8 2" xfId="48879" xr:uid="{00000000-0005-0000-0000-00002ECE0000}"/>
    <cellStyle name="Normal 5 3 4 2 4 9" xfId="38058" xr:uid="{00000000-0005-0000-0000-00002FCE0000}"/>
    <cellStyle name="Normal 5 3 4 2 5" xfId="3907" xr:uid="{00000000-0005-0000-0000-000030CE0000}"/>
    <cellStyle name="Normal 5 3 4 2 5 2" xfId="8630" xr:uid="{00000000-0005-0000-0000-000031CE0000}"/>
    <cellStyle name="Normal 5 3 4 2 5 2 2" xfId="21255" xr:uid="{00000000-0005-0000-0000-000032CE0000}"/>
    <cellStyle name="Normal 5 3 4 2 5 2 2 2" xfId="56471" xr:uid="{00000000-0005-0000-0000-000033CE0000}"/>
    <cellStyle name="Normal 5 3 4 2 5 2 3" xfId="43874" xr:uid="{00000000-0005-0000-0000-000034CE0000}"/>
    <cellStyle name="Normal 5 3 4 2 5 2 4" xfId="33860" xr:uid="{00000000-0005-0000-0000-000035CE0000}"/>
    <cellStyle name="Normal 5 3 4 2 5 3" xfId="10411" xr:uid="{00000000-0005-0000-0000-000036CE0000}"/>
    <cellStyle name="Normal 5 3 4 2 5 3 2" xfId="23031" xr:uid="{00000000-0005-0000-0000-000037CE0000}"/>
    <cellStyle name="Normal 5 3 4 2 5 3 2 2" xfId="58247" xr:uid="{00000000-0005-0000-0000-000038CE0000}"/>
    <cellStyle name="Normal 5 3 4 2 5 3 3" xfId="45650" xr:uid="{00000000-0005-0000-0000-000039CE0000}"/>
    <cellStyle name="Normal 5 3 4 2 5 3 4" xfId="35636" xr:uid="{00000000-0005-0000-0000-00003ACE0000}"/>
    <cellStyle name="Normal 5 3 4 2 5 4" xfId="12206" xr:uid="{00000000-0005-0000-0000-00003BCE0000}"/>
    <cellStyle name="Normal 5 3 4 2 5 4 2" xfId="24807" xr:uid="{00000000-0005-0000-0000-00003CCE0000}"/>
    <cellStyle name="Normal 5 3 4 2 5 4 2 2" xfId="60023" xr:uid="{00000000-0005-0000-0000-00003DCE0000}"/>
    <cellStyle name="Normal 5 3 4 2 5 4 3" xfId="47426" xr:uid="{00000000-0005-0000-0000-00003ECE0000}"/>
    <cellStyle name="Normal 5 3 4 2 5 4 4" xfId="37412" xr:uid="{00000000-0005-0000-0000-00003FCE0000}"/>
    <cellStyle name="Normal 5 3 4 2 5 5" xfId="16571" xr:uid="{00000000-0005-0000-0000-000040CE0000}"/>
    <cellStyle name="Normal 5 3 4 2 5 5 2" xfId="51787" xr:uid="{00000000-0005-0000-0000-000041CE0000}"/>
    <cellStyle name="Normal 5 3 4 2 5 5 3" xfId="29176" xr:uid="{00000000-0005-0000-0000-000042CE0000}"/>
    <cellStyle name="Normal 5 3 4 2 5 6" xfId="14793" xr:uid="{00000000-0005-0000-0000-000043CE0000}"/>
    <cellStyle name="Normal 5 3 4 2 5 6 2" xfId="50011" xr:uid="{00000000-0005-0000-0000-000044CE0000}"/>
    <cellStyle name="Normal 5 3 4 2 5 7" xfId="39190" xr:uid="{00000000-0005-0000-0000-000045CE0000}"/>
    <cellStyle name="Normal 5 3 4 2 5 8" xfId="27400" xr:uid="{00000000-0005-0000-0000-000046CE0000}"/>
    <cellStyle name="Normal 5 3 4 2 6" xfId="4247" xr:uid="{00000000-0005-0000-0000-000047CE0000}"/>
    <cellStyle name="Normal 5 3 4 2 6 2" xfId="16893" xr:uid="{00000000-0005-0000-0000-000048CE0000}"/>
    <cellStyle name="Normal 5 3 4 2 6 2 2" xfId="52109" xr:uid="{00000000-0005-0000-0000-000049CE0000}"/>
    <cellStyle name="Normal 5 3 4 2 6 2 3" xfId="29498" xr:uid="{00000000-0005-0000-0000-00004ACE0000}"/>
    <cellStyle name="Normal 5 3 4 2 6 3" xfId="13339" xr:uid="{00000000-0005-0000-0000-00004BCE0000}"/>
    <cellStyle name="Normal 5 3 4 2 6 3 2" xfId="48557" xr:uid="{00000000-0005-0000-0000-00004CCE0000}"/>
    <cellStyle name="Normal 5 3 4 2 6 4" xfId="39512" xr:uid="{00000000-0005-0000-0000-00004DCE0000}"/>
    <cellStyle name="Normal 5 3 4 2 6 5" xfId="25946" xr:uid="{00000000-0005-0000-0000-00004ECE0000}"/>
    <cellStyle name="Normal 5 3 4 2 7" xfId="5717" xr:uid="{00000000-0005-0000-0000-00004FCE0000}"/>
    <cellStyle name="Normal 5 3 4 2 7 2" xfId="18347" xr:uid="{00000000-0005-0000-0000-000050CE0000}"/>
    <cellStyle name="Normal 5 3 4 2 7 2 2" xfId="53563" xr:uid="{00000000-0005-0000-0000-000051CE0000}"/>
    <cellStyle name="Normal 5 3 4 2 7 3" xfId="40966" xr:uid="{00000000-0005-0000-0000-000052CE0000}"/>
    <cellStyle name="Normal 5 3 4 2 7 4" xfId="30952" xr:uid="{00000000-0005-0000-0000-000053CE0000}"/>
    <cellStyle name="Normal 5 3 4 2 8" xfId="7176" xr:uid="{00000000-0005-0000-0000-000054CE0000}"/>
    <cellStyle name="Normal 5 3 4 2 8 2" xfId="19801" xr:uid="{00000000-0005-0000-0000-000055CE0000}"/>
    <cellStyle name="Normal 5 3 4 2 8 2 2" xfId="55017" xr:uid="{00000000-0005-0000-0000-000056CE0000}"/>
    <cellStyle name="Normal 5 3 4 2 8 3" xfId="42420" xr:uid="{00000000-0005-0000-0000-000057CE0000}"/>
    <cellStyle name="Normal 5 3 4 2 8 4" xfId="32406" xr:uid="{00000000-0005-0000-0000-000058CE0000}"/>
    <cellStyle name="Normal 5 3 4 2 9" xfId="8957" xr:uid="{00000000-0005-0000-0000-000059CE0000}"/>
    <cellStyle name="Normal 5 3 4 2 9 2" xfId="21577" xr:uid="{00000000-0005-0000-0000-00005ACE0000}"/>
    <cellStyle name="Normal 5 3 4 2 9 2 2" xfId="56793" xr:uid="{00000000-0005-0000-0000-00005BCE0000}"/>
    <cellStyle name="Normal 5 3 4 2 9 3" xfId="44196" xr:uid="{00000000-0005-0000-0000-00005CCE0000}"/>
    <cellStyle name="Normal 5 3 4 2 9 4" xfId="34182" xr:uid="{00000000-0005-0000-0000-00005DCE0000}"/>
    <cellStyle name="Normal 5 3 4 3" xfId="3093" xr:uid="{00000000-0005-0000-0000-00005ECE0000}"/>
    <cellStyle name="Normal 5 3 4 3 10" xfId="25464" xr:uid="{00000000-0005-0000-0000-00005FCE0000}"/>
    <cellStyle name="Normal 5 3 4 3 11" xfId="60999" xr:uid="{00000000-0005-0000-0000-000060CE0000}"/>
    <cellStyle name="Normal 5 3 4 3 2" xfId="4896" xr:uid="{00000000-0005-0000-0000-000061CE0000}"/>
    <cellStyle name="Normal 5 3 4 3 2 2" xfId="17542" xr:uid="{00000000-0005-0000-0000-000062CE0000}"/>
    <cellStyle name="Normal 5 3 4 3 2 2 2" xfId="52758" xr:uid="{00000000-0005-0000-0000-000063CE0000}"/>
    <cellStyle name="Normal 5 3 4 3 2 2 3" xfId="30147" xr:uid="{00000000-0005-0000-0000-000064CE0000}"/>
    <cellStyle name="Normal 5 3 4 3 2 3" xfId="13988" xr:uid="{00000000-0005-0000-0000-000065CE0000}"/>
    <cellStyle name="Normal 5 3 4 3 2 3 2" xfId="49206" xr:uid="{00000000-0005-0000-0000-000066CE0000}"/>
    <cellStyle name="Normal 5 3 4 3 2 4" xfId="40161" xr:uid="{00000000-0005-0000-0000-000067CE0000}"/>
    <cellStyle name="Normal 5 3 4 3 2 5" xfId="26595" xr:uid="{00000000-0005-0000-0000-000068CE0000}"/>
    <cellStyle name="Normal 5 3 4 3 3" xfId="6366" xr:uid="{00000000-0005-0000-0000-000069CE0000}"/>
    <cellStyle name="Normal 5 3 4 3 3 2" xfId="18996" xr:uid="{00000000-0005-0000-0000-00006ACE0000}"/>
    <cellStyle name="Normal 5 3 4 3 3 2 2" xfId="54212" xr:uid="{00000000-0005-0000-0000-00006BCE0000}"/>
    <cellStyle name="Normal 5 3 4 3 3 3" xfId="41615" xr:uid="{00000000-0005-0000-0000-00006CCE0000}"/>
    <cellStyle name="Normal 5 3 4 3 3 4" xfId="31601" xr:uid="{00000000-0005-0000-0000-00006DCE0000}"/>
    <cellStyle name="Normal 5 3 4 3 4" xfId="7825" xr:uid="{00000000-0005-0000-0000-00006ECE0000}"/>
    <cellStyle name="Normal 5 3 4 3 4 2" xfId="20450" xr:uid="{00000000-0005-0000-0000-00006FCE0000}"/>
    <cellStyle name="Normal 5 3 4 3 4 2 2" xfId="55666" xr:uid="{00000000-0005-0000-0000-000070CE0000}"/>
    <cellStyle name="Normal 5 3 4 3 4 3" xfId="43069" xr:uid="{00000000-0005-0000-0000-000071CE0000}"/>
    <cellStyle name="Normal 5 3 4 3 4 4" xfId="33055" xr:uid="{00000000-0005-0000-0000-000072CE0000}"/>
    <cellStyle name="Normal 5 3 4 3 5" xfId="9606" xr:uid="{00000000-0005-0000-0000-000073CE0000}"/>
    <cellStyle name="Normal 5 3 4 3 5 2" xfId="22226" xr:uid="{00000000-0005-0000-0000-000074CE0000}"/>
    <cellStyle name="Normal 5 3 4 3 5 2 2" xfId="57442" xr:uid="{00000000-0005-0000-0000-000075CE0000}"/>
    <cellStyle name="Normal 5 3 4 3 5 3" xfId="44845" xr:uid="{00000000-0005-0000-0000-000076CE0000}"/>
    <cellStyle name="Normal 5 3 4 3 5 4" xfId="34831" xr:uid="{00000000-0005-0000-0000-000077CE0000}"/>
    <cellStyle name="Normal 5 3 4 3 6" xfId="11399" xr:uid="{00000000-0005-0000-0000-000078CE0000}"/>
    <cellStyle name="Normal 5 3 4 3 6 2" xfId="24002" xr:uid="{00000000-0005-0000-0000-000079CE0000}"/>
    <cellStyle name="Normal 5 3 4 3 6 2 2" xfId="59218" xr:uid="{00000000-0005-0000-0000-00007ACE0000}"/>
    <cellStyle name="Normal 5 3 4 3 6 3" xfId="46621" xr:uid="{00000000-0005-0000-0000-00007BCE0000}"/>
    <cellStyle name="Normal 5 3 4 3 6 4" xfId="36607" xr:uid="{00000000-0005-0000-0000-00007CCE0000}"/>
    <cellStyle name="Normal 5 3 4 3 7" xfId="15766" xr:uid="{00000000-0005-0000-0000-00007DCE0000}"/>
    <cellStyle name="Normal 5 3 4 3 7 2" xfId="50982" xr:uid="{00000000-0005-0000-0000-00007ECE0000}"/>
    <cellStyle name="Normal 5 3 4 3 7 3" xfId="28371" xr:uid="{00000000-0005-0000-0000-00007FCE0000}"/>
    <cellStyle name="Normal 5 3 4 3 8" xfId="12857" xr:uid="{00000000-0005-0000-0000-000080CE0000}"/>
    <cellStyle name="Normal 5 3 4 3 8 2" xfId="48075" xr:uid="{00000000-0005-0000-0000-000081CE0000}"/>
    <cellStyle name="Normal 5 3 4 3 9" xfId="38385" xr:uid="{00000000-0005-0000-0000-000082CE0000}"/>
    <cellStyle name="Normal 5 3 4 4" xfId="2920" xr:uid="{00000000-0005-0000-0000-000083CE0000}"/>
    <cellStyle name="Normal 5 3 4 4 10" xfId="25305" xr:uid="{00000000-0005-0000-0000-000084CE0000}"/>
    <cellStyle name="Normal 5 3 4 4 11" xfId="60840" xr:uid="{00000000-0005-0000-0000-000085CE0000}"/>
    <cellStyle name="Normal 5 3 4 4 2" xfId="4737" xr:uid="{00000000-0005-0000-0000-000086CE0000}"/>
    <cellStyle name="Normal 5 3 4 4 2 2" xfId="17383" xr:uid="{00000000-0005-0000-0000-000087CE0000}"/>
    <cellStyle name="Normal 5 3 4 4 2 2 2" xfId="52599" xr:uid="{00000000-0005-0000-0000-000088CE0000}"/>
    <cellStyle name="Normal 5 3 4 4 2 2 3" xfId="29988" xr:uid="{00000000-0005-0000-0000-000089CE0000}"/>
    <cellStyle name="Normal 5 3 4 4 2 3" xfId="13829" xr:uid="{00000000-0005-0000-0000-00008ACE0000}"/>
    <cellStyle name="Normal 5 3 4 4 2 3 2" xfId="49047" xr:uid="{00000000-0005-0000-0000-00008BCE0000}"/>
    <cellStyle name="Normal 5 3 4 4 2 4" xfId="40002" xr:uid="{00000000-0005-0000-0000-00008CCE0000}"/>
    <cellStyle name="Normal 5 3 4 4 2 5" xfId="26436" xr:uid="{00000000-0005-0000-0000-00008DCE0000}"/>
    <cellStyle name="Normal 5 3 4 4 3" xfId="6207" xr:uid="{00000000-0005-0000-0000-00008ECE0000}"/>
    <cellStyle name="Normal 5 3 4 4 3 2" xfId="18837" xr:uid="{00000000-0005-0000-0000-00008FCE0000}"/>
    <cellStyle name="Normal 5 3 4 4 3 2 2" xfId="54053" xr:uid="{00000000-0005-0000-0000-000090CE0000}"/>
    <cellStyle name="Normal 5 3 4 4 3 3" xfId="41456" xr:uid="{00000000-0005-0000-0000-000091CE0000}"/>
    <cellStyle name="Normal 5 3 4 4 3 4" xfId="31442" xr:uid="{00000000-0005-0000-0000-000092CE0000}"/>
    <cellStyle name="Normal 5 3 4 4 4" xfId="7666" xr:uid="{00000000-0005-0000-0000-000093CE0000}"/>
    <cellStyle name="Normal 5 3 4 4 4 2" xfId="20291" xr:uid="{00000000-0005-0000-0000-000094CE0000}"/>
    <cellStyle name="Normal 5 3 4 4 4 2 2" xfId="55507" xr:uid="{00000000-0005-0000-0000-000095CE0000}"/>
    <cellStyle name="Normal 5 3 4 4 4 3" xfId="42910" xr:uid="{00000000-0005-0000-0000-000096CE0000}"/>
    <cellStyle name="Normal 5 3 4 4 4 4" xfId="32896" xr:uid="{00000000-0005-0000-0000-000097CE0000}"/>
    <cellStyle name="Normal 5 3 4 4 5" xfId="9447" xr:uid="{00000000-0005-0000-0000-000098CE0000}"/>
    <cellStyle name="Normal 5 3 4 4 5 2" xfId="22067" xr:uid="{00000000-0005-0000-0000-000099CE0000}"/>
    <cellStyle name="Normal 5 3 4 4 5 2 2" xfId="57283" xr:uid="{00000000-0005-0000-0000-00009ACE0000}"/>
    <cellStyle name="Normal 5 3 4 4 5 3" xfId="44686" xr:uid="{00000000-0005-0000-0000-00009BCE0000}"/>
    <cellStyle name="Normal 5 3 4 4 5 4" xfId="34672" xr:uid="{00000000-0005-0000-0000-00009CCE0000}"/>
    <cellStyle name="Normal 5 3 4 4 6" xfId="11240" xr:uid="{00000000-0005-0000-0000-00009DCE0000}"/>
    <cellStyle name="Normal 5 3 4 4 6 2" xfId="23843" xr:uid="{00000000-0005-0000-0000-00009ECE0000}"/>
    <cellStyle name="Normal 5 3 4 4 6 2 2" xfId="59059" xr:uid="{00000000-0005-0000-0000-00009FCE0000}"/>
    <cellStyle name="Normal 5 3 4 4 6 3" xfId="46462" xr:uid="{00000000-0005-0000-0000-0000A0CE0000}"/>
    <cellStyle name="Normal 5 3 4 4 6 4" xfId="36448" xr:uid="{00000000-0005-0000-0000-0000A1CE0000}"/>
    <cellStyle name="Normal 5 3 4 4 7" xfId="15607" xr:uid="{00000000-0005-0000-0000-0000A2CE0000}"/>
    <cellStyle name="Normal 5 3 4 4 7 2" xfId="50823" xr:uid="{00000000-0005-0000-0000-0000A3CE0000}"/>
    <cellStyle name="Normal 5 3 4 4 7 3" xfId="28212" xr:uid="{00000000-0005-0000-0000-0000A4CE0000}"/>
    <cellStyle name="Normal 5 3 4 4 8" xfId="12698" xr:uid="{00000000-0005-0000-0000-0000A5CE0000}"/>
    <cellStyle name="Normal 5 3 4 4 8 2" xfId="47916" xr:uid="{00000000-0005-0000-0000-0000A6CE0000}"/>
    <cellStyle name="Normal 5 3 4 4 9" xfId="38226" xr:uid="{00000000-0005-0000-0000-0000A7CE0000}"/>
    <cellStyle name="Normal 5 3 4 5" xfId="3428" xr:uid="{00000000-0005-0000-0000-0000A8CE0000}"/>
    <cellStyle name="Normal 5 3 4 5 10" xfId="26923" xr:uid="{00000000-0005-0000-0000-0000A9CE0000}"/>
    <cellStyle name="Normal 5 3 4 5 11" xfId="61327" xr:uid="{00000000-0005-0000-0000-0000AACE0000}"/>
    <cellStyle name="Normal 5 3 4 5 2" xfId="5224" xr:uid="{00000000-0005-0000-0000-0000ABCE0000}"/>
    <cellStyle name="Normal 5 3 4 5 2 2" xfId="17870" xr:uid="{00000000-0005-0000-0000-0000ACCE0000}"/>
    <cellStyle name="Normal 5 3 4 5 2 2 2" xfId="53086" xr:uid="{00000000-0005-0000-0000-0000ADCE0000}"/>
    <cellStyle name="Normal 5 3 4 5 2 3" xfId="40489" xr:uid="{00000000-0005-0000-0000-0000AECE0000}"/>
    <cellStyle name="Normal 5 3 4 5 2 4" xfId="30475" xr:uid="{00000000-0005-0000-0000-0000AFCE0000}"/>
    <cellStyle name="Normal 5 3 4 5 3" xfId="6694" xr:uid="{00000000-0005-0000-0000-0000B0CE0000}"/>
    <cellStyle name="Normal 5 3 4 5 3 2" xfId="19324" xr:uid="{00000000-0005-0000-0000-0000B1CE0000}"/>
    <cellStyle name="Normal 5 3 4 5 3 2 2" xfId="54540" xr:uid="{00000000-0005-0000-0000-0000B2CE0000}"/>
    <cellStyle name="Normal 5 3 4 5 3 3" xfId="41943" xr:uid="{00000000-0005-0000-0000-0000B3CE0000}"/>
    <cellStyle name="Normal 5 3 4 5 3 4" xfId="31929" xr:uid="{00000000-0005-0000-0000-0000B4CE0000}"/>
    <cellStyle name="Normal 5 3 4 5 4" xfId="8153" xr:uid="{00000000-0005-0000-0000-0000B5CE0000}"/>
    <cellStyle name="Normal 5 3 4 5 4 2" xfId="20778" xr:uid="{00000000-0005-0000-0000-0000B6CE0000}"/>
    <cellStyle name="Normal 5 3 4 5 4 2 2" xfId="55994" xr:uid="{00000000-0005-0000-0000-0000B7CE0000}"/>
    <cellStyle name="Normal 5 3 4 5 4 3" xfId="43397" xr:uid="{00000000-0005-0000-0000-0000B8CE0000}"/>
    <cellStyle name="Normal 5 3 4 5 4 4" xfId="33383" xr:uid="{00000000-0005-0000-0000-0000B9CE0000}"/>
    <cellStyle name="Normal 5 3 4 5 5" xfId="9934" xr:uid="{00000000-0005-0000-0000-0000BACE0000}"/>
    <cellStyle name="Normal 5 3 4 5 5 2" xfId="22554" xr:uid="{00000000-0005-0000-0000-0000BBCE0000}"/>
    <cellStyle name="Normal 5 3 4 5 5 2 2" xfId="57770" xr:uid="{00000000-0005-0000-0000-0000BCCE0000}"/>
    <cellStyle name="Normal 5 3 4 5 5 3" xfId="45173" xr:uid="{00000000-0005-0000-0000-0000BDCE0000}"/>
    <cellStyle name="Normal 5 3 4 5 5 4" xfId="35159" xr:uid="{00000000-0005-0000-0000-0000BECE0000}"/>
    <cellStyle name="Normal 5 3 4 5 6" xfId="11727" xr:uid="{00000000-0005-0000-0000-0000BFCE0000}"/>
    <cellStyle name="Normal 5 3 4 5 6 2" xfId="24330" xr:uid="{00000000-0005-0000-0000-0000C0CE0000}"/>
    <cellStyle name="Normal 5 3 4 5 6 2 2" xfId="59546" xr:uid="{00000000-0005-0000-0000-0000C1CE0000}"/>
    <cellStyle name="Normal 5 3 4 5 6 3" xfId="46949" xr:uid="{00000000-0005-0000-0000-0000C2CE0000}"/>
    <cellStyle name="Normal 5 3 4 5 6 4" xfId="36935" xr:uid="{00000000-0005-0000-0000-0000C3CE0000}"/>
    <cellStyle name="Normal 5 3 4 5 7" xfId="16094" xr:uid="{00000000-0005-0000-0000-0000C4CE0000}"/>
    <cellStyle name="Normal 5 3 4 5 7 2" xfId="51310" xr:uid="{00000000-0005-0000-0000-0000C5CE0000}"/>
    <cellStyle name="Normal 5 3 4 5 7 3" xfId="28699" xr:uid="{00000000-0005-0000-0000-0000C6CE0000}"/>
    <cellStyle name="Normal 5 3 4 5 8" xfId="14316" xr:uid="{00000000-0005-0000-0000-0000C7CE0000}"/>
    <cellStyle name="Normal 5 3 4 5 8 2" xfId="49534" xr:uid="{00000000-0005-0000-0000-0000C8CE0000}"/>
    <cellStyle name="Normal 5 3 4 5 9" xfId="38713" xr:uid="{00000000-0005-0000-0000-0000C9CE0000}"/>
    <cellStyle name="Normal 5 3 4 6" xfId="2589" xr:uid="{00000000-0005-0000-0000-0000CACE0000}"/>
    <cellStyle name="Normal 5 3 4 6 10" xfId="26114" xr:uid="{00000000-0005-0000-0000-0000CBCE0000}"/>
    <cellStyle name="Normal 5 3 4 6 11" xfId="60518" xr:uid="{00000000-0005-0000-0000-0000CCCE0000}"/>
    <cellStyle name="Normal 5 3 4 6 2" xfId="4415" xr:uid="{00000000-0005-0000-0000-0000CDCE0000}"/>
    <cellStyle name="Normal 5 3 4 6 2 2" xfId="17061" xr:uid="{00000000-0005-0000-0000-0000CECE0000}"/>
    <cellStyle name="Normal 5 3 4 6 2 2 2" xfId="52277" xr:uid="{00000000-0005-0000-0000-0000CFCE0000}"/>
    <cellStyle name="Normal 5 3 4 6 2 3" xfId="39680" xr:uid="{00000000-0005-0000-0000-0000D0CE0000}"/>
    <cellStyle name="Normal 5 3 4 6 2 4" xfId="29666" xr:uid="{00000000-0005-0000-0000-0000D1CE0000}"/>
    <cellStyle name="Normal 5 3 4 6 3" xfId="5885" xr:uid="{00000000-0005-0000-0000-0000D2CE0000}"/>
    <cellStyle name="Normal 5 3 4 6 3 2" xfId="18515" xr:uid="{00000000-0005-0000-0000-0000D3CE0000}"/>
    <cellStyle name="Normal 5 3 4 6 3 2 2" xfId="53731" xr:uid="{00000000-0005-0000-0000-0000D4CE0000}"/>
    <cellStyle name="Normal 5 3 4 6 3 3" xfId="41134" xr:uid="{00000000-0005-0000-0000-0000D5CE0000}"/>
    <cellStyle name="Normal 5 3 4 6 3 4" xfId="31120" xr:uid="{00000000-0005-0000-0000-0000D6CE0000}"/>
    <cellStyle name="Normal 5 3 4 6 4" xfId="7344" xr:uid="{00000000-0005-0000-0000-0000D7CE0000}"/>
    <cellStyle name="Normal 5 3 4 6 4 2" xfId="19969" xr:uid="{00000000-0005-0000-0000-0000D8CE0000}"/>
    <cellStyle name="Normal 5 3 4 6 4 2 2" xfId="55185" xr:uid="{00000000-0005-0000-0000-0000D9CE0000}"/>
    <cellStyle name="Normal 5 3 4 6 4 3" xfId="42588" xr:uid="{00000000-0005-0000-0000-0000DACE0000}"/>
    <cellStyle name="Normal 5 3 4 6 4 4" xfId="32574" xr:uid="{00000000-0005-0000-0000-0000DBCE0000}"/>
    <cellStyle name="Normal 5 3 4 6 5" xfId="9125" xr:uid="{00000000-0005-0000-0000-0000DCCE0000}"/>
    <cellStyle name="Normal 5 3 4 6 5 2" xfId="21745" xr:uid="{00000000-0005-0000-0000-0000DDCE0000}"/>
    <cellStyle name="Normal 5 3 4 6 5 2 2" xfId="56961" xr:uid="{00000000-0005-0000-0000-0000DECE0000}"/>
    <cellStyle name="Normal 5 3 4 6 5 3" xfId="44364" xr:uid="{00000000-0005-0000-0000-0000DFCE0000}"/>
    <cellStyle name="Normal 5 3 4 6 5 4" xfId="34350" xr:uid="{00000000-0005-0000-0000-0000E0CE0000}"/>
    <cellStyle name="Normal 5 3 4 6 6" xfId="10918" xr:uid="{00000000-0005-0000-0000-0000E1CE0000}"/>
    <cellStyle name="Normal 5 3 4 6 6 2" xfId="23521" xr:uid="{00000000-0005-0000-0000-0000E2CE0000}"/>
    <cellStyle name="Normal 5 3 4 6 6 2 2" xfId="58737" xr:uid="{00000000-0005-0000-0000-0000E3CE0000}"/>
    <cellStyle name="Normal 5 3 4 6 6 3" xfId="46140" xr:uid="{00000000-0005-0000-0000-0000E4CE0000}"/>
    <cellStyle name="Normal 5 3 4 6 6 4" xfId="36126" xr:uid="{00000000-0005-0000-0000-0000E5CE0000}"/>
    <cellStyle name="Normal 5 3 4 6 7" xfId="15285" xr:uid="{00000000-0005-0000-0000-0000E6CE0000}"/>
    <cellStyle name="Normal 5 3 4 6 7 2" xfId="50501" xr:uid="{00000000-0005-0000-0000-0000E7CE0000}"/>
    <cellStyle name="Normal 5 3 4 6 7 3" xfId="27890" xr:uid="{00000000-0005-0000-0000-0000E8CE0000}"/>
    <cellStyle name="Normal 5 3 4 6 8" xfId="13507" xr:uid="{00000000-0005-0000-0000-0000E9CE0000}"/>
    <cellStyle name="Normal 5 3 4 6 8 2" xfId="48725" xr:uid="{00000000-0005-0000-0000-0000EACE0000}"/>
    <cellStyle name="Normal 5 3 4 6 9" xfId="37904" xr:uid="{00000000-0005-0000-0000-0000EBCE0000}"/>
    <cellStyle name="Normal 5 3 4 7" xfId="3752" xr:uid="{00000000-0005-0000-0000-0000ECCE0000}"/>
    <cellStyle name="Normal 5 3 4 7 2" xfId="8476" xr:uid="{00000000-0005-0000-0000-0000EDCE0000}"/>
    <cellStyle name="Normal 5 3 4 7 2 2" xfId="21101" xr:uid="{00000000-0005-0000-0000-0000EECE0000}"/>
    <cellStyle name="Normal 5 3 4 7 2 2 2" xfId="56317" xr:uid="{00000000-0005-0000-0000-0000EFCE0000}"/>
    <cellStyle name="Normal 5 3 4 7 2 3" xfId="43720" xr:uid="{00000000-0005-0000-0000-0000F0CE0000}"/>
    <cellStyle name="Normal 5 3 4 7 2 4" xfId="33706" xr:uid="{00000000-0005-0000-0000-0000F1CE0000}"/>
    <cellStyle name="Normal 5 3 4 7 3" xfId="10257" xr:uid="{00000000-0005-0000-0000-0000F2CE0000}"/>
    <cellStyle name="Normal 5 3 4 7 3 2" xfId="22877" xr:uid="{00000000-0005-0000-0000-0000F3CE0000}"/>
    <cellStyle name="Normal 5 3 4 7 3 2 2" xfId="58093" xr:uid="{00000000-0005-0000-0000-0000F4CE0000}"/>
    <cellStyle name="Normal 5 3 4 7 3 3" xfId="45496" xr:uid="{00000000-0005-0000-0000-0000F5CE0000}"/>
    <cellStyle name="Normal 5 3 4 7 3 4" xfId="35482" xr:uid="{00000000-0005-0000-0000-0000F6CE0000}"/>
    <cellStyle name="Normal 5 3 4 7 4" xfId="12052" xr:uid="{00000000-0005-0000-0000-0000F7CE0000}"/>
    <cellStyle name="Normal 5 3 4 7 4 2" xfId="24653" xr:uid="{00000000-0005-0000-0000-0000F8CE0000}"/>
    <cellStyle name="Normal 5 3 4 7 4 2 2" xfId="59869" xr:uid="{00000000-0005-0000-0000-0000F9CE0000}"/>
    <cellStyle name="Normal 5 3 4 7 4 3" xfId="47272" xr:uid="{00000000-0005-0000-0000-0000FACE0000}"/>
    <cellStyle name="Normal 5 3 4 7 4 4" xfId="37258" xr:uid="{00000000-0005-0000-0000-0000FBCE0000}"/>
    <cellStyle name="Normal 5 3 4 7 5" xfId="16417" xr:uid="{00000000-0005-0000-0000-0000FCCE0000}"/>
    <cellStyle name="Normal 5 3 4 7 5 2" xfId="51633" xr:uid="{00000000-0005-0000-0000-0000FDCE0000}"/>
    <cellStyle name="Normal 5 3 4 7 5 3" xfId="29022" xr:uid="{00000000-0005-0000-0000-0000FECE0000}"/>
    <cellStyle name="Normal 5 3 4 7 6" xfId="14639" xr:uid="{00000000-0005-0000-0000-0000FFCE0000}"/>
    <cellStyle name="Normal 5 3 4 7 6 2" xfId="49857" xr:uid="{00000000-0005-0000-0000-000000CF0000}"/>
    <cellStyle name="Normal 5 3 4 7 7" xfId="39036" xr:uid="{00000000-0005-0000-0000-000001CF0000}"/>
    <cellStyle name="Normal 5 3 4 7 8" xfId="27246" xr:uid="{00000000-0005-0000-0000-000002CF0000}"/>
    <cellStyle name="Normal 5 3 4 8" xfId="4090" xr:uid="{00000000-0005-0000-0000-000003CF0000}"/>
    <cellStyle name="Normal 5 3 4 8 2" xfId="16739" xr:uid="{00000000-0005-0000-0000-000004CF0000}"/>
    <cellStyle name="Normal 5 3 4 8 2 2" xfId="51955" xr:uid="{00000000-0005-0000-0000-000005CF0000}"/>
    <cellStyle name="Normal 5 3 4 8 2 3" xfId="29344" xr:uid="{00000000-0005-0000-0000-000006CF0000}"/>
    <cellStyle name="Normal 5 3 4 8 3" xfId="13185" xr:uid="{00000000-0005-0000-0000-000007CF0000}"/>
    <cellStyle name="Normal 5 3 4 8 3 2" xfId="48403" xr:uid="{00000000-0005-0000-0000-000008CF0000}"/>
    <cellStyle name="Normal 5 3 4 8 4" xfId="39358" xr:uid="{00000000-0005-0000-0000-000009CF0000}"/>
    <cellStyle name="Normal 5 3 4 8 5" xfId="25792" xr:uid="{00000000-0005-0000-0000-00000ACF0000}"/>
    <cellStyle name="Normal 5 3 4 9" xfId="5563" xr:uid="{00000000-0005-0000-0000-00000BCF0000}"/>
    <cellStyle name="Normal 5 3 4 9 2" xfId="18193" xr:uid="{00000000-0005-0000-0000-00000CCF0000}"/>
    <cellStyle name="Normal 5 3 4 9 2 2" xfId="53409" xr:uid="{00000000-0005-0000-0000-00000DCF0000}"/>
    <cellStyle name="Normal 5 3 4 9 3" xfId="40812" xr:uid="{00000000-0005-0000-0000-00000ECF0000}"/>
    <cellStyle name="Normal 5 3 4 9 4" xfId="30798" xr:uid="{00000000-0005-0000-0000-00000FCF0000}"/>
    <cellStyle name="Normal 5 3 5" xfId="1415" xr:uid="{00000000-0005-0000-0000-000010CF0000}"/>
    <cellStyle name="Normal 5 3 5 10" xfId="10735" xr:uid="{00000000-0005-0000-0000-000011CF0000}"/>
    <cellStyle name="Normal 5 3 5 10 2" xfId="23346" xr:uid="{00000000-0005-0000-0000-000012CF0000}"/>
    <cellStyle name="Normal 5 3 5 10 2 2" xfId="58562" xr:uid="{00000000-0005-0000-0000-000013CF0000}"/>
    <cellStyle name="Normal 5 3 5 10 3" xfId="45965" xr:uid="{00000000-0005-0000-0000-000014CF0000}"/>
    <cellStyle name="Normal 5 3 5 10 4" xfId="35951" xr:uid="{00000000-0005-0000-0000-000015CF0000}"/>
    <cellStyle name="Normal 5 3 5 11" xfId="15043" xr:uid="{00000000-0005-0000-0000-000016CF0000}"/>
    <cellStyle name="Normal 5 3 5 11 2" xfId="50259" xr:uid="{00000000-0005-0000-0000-000017CF0000}"/>
    <cellStyle name="Normal 5 3 5 11 3" xfId="27648" xr:uid="{00000000-0005-0000-0000-000018CF0000}"/>
    <cellStyle name="Normal 5 3 5 12" xfId="12456" xr:uid="{00000000-0005-0000-0000-000019CF0000}"/>
    <cellStyle name="Normal 5 3 5 12 2" xfId="47674" xr:uid="{00000000-0005-0000-0000-00001ACF0000}"/>
    <cellStyle name="Normal 5 3 5 13" xfId="37662" xr:uid="{00000000-0005-0000-0000-00001BCF0000}"/>
    <cellStyle name="Normal 5 3 5 14" xfId="25063" xr:uid="{00000000-0005-0000-0000-00001CCF0000}"/>
    <cellStyle name="Normal 5 3 5 15" xfId="60276" xr:uid="{00000000-0005-0000-0000-00001DCF0000}"/>
    <cellStyle name="Normal 5 3 5 2" xfId="3179" xr:uid="{00000000-0005-0000-0000-00001ECF0000}"/>
    <cellStyle name="Normal 5 3 5 2 10" xfId="25547" xr:uid="{00000000-0005-0000-0000-00001FCF0000}"/>
    <cellStyle name="Normal 5 3 5 2 11" xfId="61082" xr:uid="{00000000-0005-0000-0000-000020CF0000}"/>
    <cellStyle name="Normal 5 3 5 2 2" xfId="4979" xr:uid="{00000000-0005-0000-0000-000021CF0000}"/>
    <cellStyle name="Normal 5 3 5 2 2 2" xfId="17625" xr:uid="{00000000-0005-0000-0000-000022CF0000}"/>
    <cellStyle name="Normal 5 3 5 2 2 2 2" xfId="52841" xr:uid="{00000000-0005-0000-0000-000023CF0000}"/>
    <cellStyle name="Normal 5 3 5 2 2 2 3" xfId="30230" xr:uid="{00000000-0005-0000-0000-000024CF0000}"/>
    <cellStyle name="Normal 5 3 5 2 2 3" xfId="14071" xr:uid="{00000000-0005-0000-0000-000025CF0000}"/>
    <cellStyle name="Normal 5 3 5 2 2 3 2" xfId="49289" xr:uid="{00000000-0005-0000-0000-000026CF0000}"/>
    <cellStyle name="Normal 5 3 5 2 2 4" xfId="40244" xr:uid="{00000000-0005-0000-0000-000027CF0000}"/>
    <cellStyle name="Normal 5 3 5 2 2 5" xfId="26678" xr:uid="{00000000-0005-0000-0000-000028CF0000}"/>
    <cellStyle name="Normal 5 3 5 2 3" xfId="6449" xr:uid="{00000000-0005-0000-0000-000029CF0000}"/>
    <cellStyle name="Normal 5 3 5 2 3 2" xfId="19079" xr:uid="{00000000-0005-0000-0000-00002ACF0000}"/>
    <cellStyle name="Normal 5 3 5 2 3 2 2" xfId="54295" xr:uid="{00000000-0005-0000-0000-00002BCF0000}"/>
    <cellStyle name="Normal 5 3 5 2 3 3" xfId="41698" xr:uid="{00000000-0005-0000-0000-00002CCF0000}"/>
    <cellStyle name="Normal 5 3 5 2 3 4" xfId="31684" xr:uid="{00000000-0005-0000-0000-00002DCF0000}"/>
    <cellStyle name="Normal 5 3 5 2 4" xfId="7908" xr:uid="{00000000-0005-0000-0000-00002ECF0000}"/>
    <cellStyle name="Normal 5 3 5 2 4 2" xfId="20533" xr:uid="{00000000-0005-0000-0000-00002FCF0000}"/>
    <cellStyle name="Normal 5 3 5 2 4 2 2" xfId="55749" xr:uid="{00000000-0005-0000-0000-000030CF0000}"/>
    <cellStyle name="Normal 5 3 5 2 4 3" xfId="43152" xr:uid="{00000000-0005-0000-0000-000031CF0000}"/>
    <cellStyle name="Normal 5 3 5 2 4 4" xfId="33138" xr:uid="{00000000-0005-0000-0000-000032CF0000}"/>
    <cellStyle name="Normal 5 3 5 2 5" xfId="9689" xr:uid="{00000000-0005-0000-0000-000033CF0000}"/>
    <cellStyle name="Normal 5 3 5 2 5 2" xfId="22309" xr:uid="{00000000-0005-0000-0000-000034CF0000}"/>
    <cellStyle name="Normal 5 3 5 2 5 2 2" xfId="57525" xr:uid="{00000000-0005-0000-0000-000035CF0000}"/>
    <cellStyle name="Normal 5 3 5 2 5 3" xfId="44928" xr:uid="{00000000-0005-0000-0000-000036CF0000}"/>
    <cellStyle name="Normal 5 3 5 2 5 4" xfId="34914" xr:uid="{00000000-0005-0000-0000-000037CF0000}"/>
    <cellStyle name="Normal 5 3 5 2 6" xfId="11482" xr:uid="{00000000-0005-0000-0000-000038CF0000}"/>
    <cellStyle name="Normal 5 3 5 2 6 2" xfId="24085" xr:uid="{00000000-0005-0000-0000-000039CF0000}"/>
    <cellStyle name="Normal 5 3 5 2 6 2 2" xfId="59301" xr:uid="{00000000-0005-0000-0000-00003ACF0000}"/>
    <cellStyle name="Normal 5 3 5 2 6 3" xfId="46704" xr:uid="{00000000-0005-0000-0000-00003BCF0000}"/>
    <cellStyle name="Normal 5 3 5 2 6 4" xfId="36690" xr:uid="{00000000-0005-0000-0000-00003CCF0000}"/>
    <cellStyle name="Normal 5 3 5 2 7" xfId="15849" xr:uid="{00000000-0005-0000-0000-00003DCF0000}"/>
    <cellStyle name="Normal 5 3 5 2 7 2" xfId="51065" xr:uid="{00000000-0005-0000-0000-00003ECF0000}"/>
    <cellStyle name="Normal 5 3 5 2 7 3" xfId="28454" xr:uid="{00000000-0005-0000-0000-00003FCF0000}"/>
    <cellStyle name="Normal 5 3 5 2 8" xfId="12940" xr:uid="{00000000-0005-0000-0000-000040CF0000}"/>
    <cellStyle name="Normal 5 3 5 2 8 2" xfId="48158" xr:uid="{00000000-0005-0000-0000-000041CF0000}"/>
    <cellStyle name="Normal 5 3 5 2 9" xfId="38468" xr:uid="{00000000-0005-0000-0000-000042CF0000}"/>
    <cellStyle name="Normal 5 3 5 3" xfId="3508" xr:uid="{00000000-0005-0000-0000-000043CF0000}"/>
    <cellStyle name="Normal 5 3 5 3 10" xfId="27003" xr:uid="{00000000-0005-0000-0000-000044CF0000}"/>
    <cellStyle name="Normal 5 3 5 3 11" xfId="61407" xr:uid="{00000000-0005-0000-0000-000045CF0000}"/>
    <cellStyle name="Normal 5 3 5 3 2" xfId="5304" xr:uid="{00000000-0005-0000-0000-000046CF0000}"/>
    <cellStyle name="Normal 5 3 5 3 2 2" xfId="17950" xr:uid="{00000000-0005-0000-0000-000047CF0000}"/>
    <cellStyle name="Normal 5 3 5 3 2 2 2" xfId="53166" xr:uid="{00000000-0005-0000-0000-000048CF0000}"/>
    <cellStyle name="Normal 5 3 5 3 2 3" xfId="40569" xr:uid="{00000000-0005-0000-0000-000049CF0000}"/>
    <cellStyle name="Normal 5 3 5 3 2 4" xfId="30555" xr:uid="{00000000-0005-0000-0000-00004ACF0000}"/>
    <cellStyle name="Normal 5 3 5 3 3" xfId="6774" xr:uid="{00000000-0005-0000-0000-00004BCF0000}"/>
    <cellStyle name="Normal 5 3 5 3 3 2" xfId="19404" xr:uid="{00000000-0005-0000-0000-00004CCF0000}"/>
    <cellStyle name="Normal 5 3 5 3 3 2 2" xfId="54620" xr:uid="{00000000-0005-0000-0000-00004DCF0000}"/>
    <cellStyle name="Normal 5 3 5 3 3 3" xfId="42023" xr:uid="{00000000-0005-0000-0000-00004ECF0000}"/>
    <cellStyle name="Normal 5 3 5 3 3 4" xfId="32009" xr:uid="{00000000-0005-0000-0000-00004FCF0000}"/>
    <cellStyle name="Normal 5 3 5 3 4" xfId="8233" xr:uid="{00000000-0005-0000-0000-000050CF0000}"/>
    <cellStyle name="Normal 5 3 5 3 4 2" xfId="20858" xr:uid="{00000000-0005-0000-0000-000051CF0000}"/>
    <cellStyle name="Normal 5 3 5 3 4 2 2" xfId="56074" xr:uid="{00000000-0005-0000-0000-000052CF0000}"/>
    <cellStyle name="Normal 5 3 5 3 4 3" xfId="43477" xr:uid="{00000000-0005-0000-0000-000053CF0000}"/>
    <cellStyle name="Normal 5 3 5 3 4 4" xfId="33463" xr:uid="{00000000-0005-0000-0000-000054CF0000}"/>
    <cellStyle name="Normal 5 3 5 3 5" xfId="10014" xr:uid="{00000000-0005-0000-0000-000055CF0000}"/>
    <cellStyle name="Normal 5 3 5 3 5 2" xfId="22634" xr:uid="{00000000-0005-0000-0000-000056CF0000}"/>
    <cellStyle name="Normal 5 3 5 3 5 2 2" xfId="57850" xr:uid="{00000000-0005-0000-0000-000057CF0000}"/>
    <cellStyle name="Normal 5 3 5 3 5 3" xfId="45253" xr:uid="{00000000-0005-0000-0000-000058CF0000}"/>
    <cellStyle name="Normal 5 3 5 3 5 4" xfId="35239" xr:uid="{00000000-0005-0000-0000-000059CF0000}"/>
    <cellStyle name="Normal 5 3 5 3 6" xfId="11807" xr:uid="{00000000-0005-0000-0000-00005ACF0000}"/>
    <cellStyle name="Normal 5 3 5 3 6 2" xfId="24410" xr:uid="{00000000-0005-0000-0000-00005BCF0000}"/>
    <cellStyle name="Normal 5 3 5 3 6 2 2" xfId="59626" xr:uid="{00000000-0005-0000-0000-00005CCF0000}"/>
    <cellStyle name="Normal 5 3 5 3 6 3" xfId="47029" xr:uid="{00000000-0005-0000-0000-00005DCF0000}"/>
    <cellStyle name="Normal 5 3 5 3 6 4" xfId="37015" xr:uid="{00000000-0005-0000-0000-00005ECF0000}"/>
    <cellStyle name="Normal 5 3 5 3 7" xfId="16174" xr:uid="{00000000-0005-0000-0000-00005FCF0000}"/>
    <cellStyle name="Normal 5 3 5 3 7 2" xfId="51390" xr:uid="{00000000-0005-0000-0000-000060CF0000}"/>
    <cellStyle name="Normal 5 3 5 3 7 3" xfId="28779" xr:uid="{00000000-0005-0000-0000-000061CF0000}"/>
    <cellStyle name="Normal 5 3 5 3 8" xfId="14396" xr:uid="{00000000-0005-0000-0000-000062CF0000}"/>
    <cellStyle name="Normal 5 3 5 3 8 2" xfId="49614" xr:uid="{00000000-0005-0000-0000-000063CF0000}"/>
    <cellStyle name="Normal 5 3 5 3 9" xfId="38793" xr:uid="{00000000-0005-0000-0000-000064CF0000}"/>
    <cellStyle name="Normal 5 3 5 4" xfId="2670" xr:uid="{00000000-0005-0000-0000-000065CF0000}"/>
    <cellStyle name="Normal 5 3 5 4 10" xfId="26194" xr:uid="{00000000-0005-0000-0000-000066CF0000}"/>
    <cellStyle name="Normal 5 3 5 4 11" xfId="60598" xr:uid="{00000000-0005-0000-0000-000067CF0000}"/>
    <cellStyle name="Normal 5 3 5 4 2" xfId="4495" xr:uid="{00000000-0005-0000-0000-000068CF0000}"/>
    <cellStyle name="Normal 5 3 5 4 2 2" xfId="17141" xr:uid="{00000000-0005-0000-0000-000069CF0000}"/>
    <cellStyle name="Normal 5 3 5 4 2 2 2" xfId="52357" xr:uid="{00000000-0005-0000-0000-00006ACF0000}"/>
    <cellStyle name="Normal 5 3 5 4 2 3" xfId="39760" xr:uid="{00000000-0005-0000-0000-00006BCF0000}"/>
    <cellStyle name="Normal 5 3 5 4 2 4" xfId="29746" xr:uid="{00000000-0005-0000-0000-00006CCF0000}"/>
    <cellStyle name="Normal 5 3 5 4 3" xfId="5965" xr:uid="{00000000-0005-0000-0000-00006DCF0000}"/>
    <cellStyle name="Normal 5 3 5 4 3 2" xfId="18595" xr:uid="{00000000-0005-0000-0000-00006ECF0000}"/>
    <cellStyle name="Normal 5 3 5 4 3 2 2" xfId="53811" xr:uid="{00000000-0005-0000-0000-00006FCF0000}"/>
    <cellStyle name="Normal 5 3 5 4 3 3" xfId="41214" xr:uid="{00000000-0005-0000-0000-000070CF0000}"/>
    <cellStyle name="Normal 5 3 5 4 3 4" xfId="31200" xr:uid="{00000000-0005-0000-0000-000071CF0000}"/>
    <cellStyle name="Normal 5 3 5 4 4" xfId="7424" xr:uid="{00000000-0005-0000-0000-000072CF0000}"/>
    <cellStyle name="Normal 5 3 5 4 4 2" xfId="20049" xr:uid="{00000000-0005-0000-0000-000073CF0000}"/>
    <cellStyle name="Normal 5 3 5 4 4 2 2" xfId="55265" xr:uid="{00000000-0005-0000-0000-000074CF0000}"/>
    <cellStyle name="Normal 5 3 5 4 4 3" xfId="42668" xr:uid="{00000000-0005-0000-0000-000075CF0000}"/>
    <cellStyle name="Normal 5 3 5 4 4 4" xfId="32654" xr:uid="{00000000-0005-0000-0000-000076CF0000}"/>
    <cellStyle name="Normal 5 3 5 4 5" xfId="9205" xr:uid="{00000000-0005-0000-0000-000077CF0000}"/>
    <cellStyle name="Normal 5 3 5 4 5 2" xfId="21825" xr:uid="{00000000-0005-0000-0000-000078CF0000}"/>
    <cellStyle name="Normal 5 3 5 4 5 2 2" xfId="57041" xr:uid="{00000000-0005-0000-0000-000079CF0000}"/>
    <cellStyle name="Normal 5 3 5 4 5 3" xfId="44444" xr:uid="{00000000-0005-0000-0000-00007ACF0000}"/>
    <cellStyle name="Normal 5 3 5 4 5 4" xfId="34430" xr:uid="{00000000-0005-0000-0000-00007BCF0000}"/>
    <cellStyle name="Normal 5 3 5 4 6" xfId="10998" xr:uid="{00000000-0005-0000-0000-00007CCF0000}"/>
    <cellStyle name="Normal 5 3 5 4 6 2" xfId="23601" xr:uid="{00000000-0005-0000-0000-00007DCF0000}"/>
    <cellStyle name="Normal 5 3 5 4 6 2 2" xfId="58817" xr:uid="{00000000-0005-0000-0000-00007ECF0000}"/>
    <cellStyle name="Normal 5 3 5 4 6 3" xfId="46220" xr:uid="{00000000-0005-0000-0000-00007FCF0000}"/>
    <cellStyle name="Normal 5 3 5 4 6 4" xfId="36206" xr:uid="{00000000-0005-0000-0000-000080CF0000}"/>
    <cellStyle name="Normal 5 3 5 4 7" xfId="15365" xr:uid="{00000000-0005-0000-0000-000081CF0000}"/>
    <cellStyle name="Normal 5 3 5 4 7 2" xfId="50581" xr:uid="{00000000-0005-0000-0000-000082CF0000}"/>
    <cellStyle name="Normal 5 3 5 4 7 3" xfId="27970" xr:uid="{00000000-0005-0000-0000-000083CF0000}"/>
    <cellStyle name="Normal 5 3 5 4 8" xfId="13587" xr:uid="{00000000-0005-0000-0000-000084CF0000}"/>
    <cellStyle name="Normal 5 3 5 4 8 2" xfId="48805" xr:uid="{00000000-0005-0000-0000-000085CF0000}"/>
    <cellStyle name="Normal 5 3 5 4 9" xfId="37984" xr:uid="{00000000-0005-0000-0000-000086CF0000}"/>
    <cellStyle name="Normal 5 3 5 5" xfId="3833" xr:uid="{00000000-0005-0000-0000-000087CF0000}"/>
    <cellStyle name="Normal 5 3 5 5 2" xfId="8556" xr:uid="{00000000-0005-0000-0000-000088CF0000}"/>
    <cellStyle name="Normal 5 3 5 5 2 2" xfId="21181" xr:uid="{00000000-0005-0000-0000-000089CF0000}"/>
    <cellStyle name="Normal 5 3 5 5 2 2 2" xfId="56397" xr:uid="{00000000-0005-0000-0000-00008ACF0000}"/>
    <cellStyle name="Normal 5 3 5 5 2 3" xfId="43800" xr:uid="{00000000-0005-0000-0000-00008BCF0000}"/>
    <cellStyle name="Normal 5 3 5 5 2 4" xfId="33786" xr:uid="{00000000-0005-0000-0000-00008CCF0000}"/>
    <cellStyle name="Normal 5 3 5 5 3" xfId="10337" xr:uid="{00000000-0005-0000-0000-00008DCF0000}"/>
    <cellStyle name="Normal 5 3 5 5 3 2" xfId="22957" xr:uid="{00000000-0005-0000-0000-00008ECF0000}"/>
    <cellStyle name="Normal 5 3 5 5 3 2 2" xfId="58173" xr:uid="{00000000-0005-0000-0000-00008FCF0000}"/>
    <cellStyle name="Normal 5 3 5 5 3 3" xfId="45576" xr:uid="{00000000-0005-0000-0000-000090CF0000}"/>
    <cellStyle name="Normal 5 3 5 5 3 4" xfId="35562" xr:uid="{00000000-0005-0000-0000-000091CF0000}"/>
    <cellStyle name="Normal 5 3 5 5 4" xfId="12132" xr:uid="{00000000-0005-0000-0000-000092CF0000}"/>
    <cellStyle name="Normal 5 3 5 5 4 2" xfId="24733" xr:uid="{00000000-0005-0000-0000-000093CF0000}"/>
    <cellStyle name="Normal 5 3 5 5 4 2 2" xfId="59949" xr:uid="{00000000-0005-0000-0000-000094CF0000}"/>
    <cellStyle name="Normal 5 3 5 5 4 3" xfId="47352" xr:uid="{00000000-0005-0000-0000-000095CF0000}"/>
    <cellStyle name="Normal 5 3 5 5 4 4" xfId="37338" xr:uid="{00000000-0005-0000-0000-000096CF0000}"/>
    <cellStyle name="Normal 5 3 5 5 5" xfId="16497" xr:uid="{00000000-0005-0000-0000-000097CF0000}"/>
    <cellStyle name="Normal 5 3 5 5 5 2" xfId="51713" xr:uid="{00000000-0005-0000-0000-000098CF0000}"/>
    <cellStyle name="Normal 5 3 5 5 5 3" xfId="29102" xr:uid="{00000000-0005-0000-0000-000099CF0000}"/>
    <cellStyle name="Normal 5 3 5 5 6" xfId="14719" xr:uid="{00000000-0005-0000-0000-00009ACF0000}"/>
    <cellStyle name="Normal 5 3 5 5 6 2" xfId="49937" xr:uid="{00000000-0005-0000-0000-00009BCF0000}"/>
    <cellStyle name="Normal 5 3 5 5 7" xfId="39116" xr:uid="{00000000-0005-0000-0000-00009CCF0000}"/>
    <cellStyle name="Normal 5 3 5 5 8" xfId="27326" xr:uid="{00000000-0005-0000-0000-00009DCF0000}"/>
    <cellStyle name="Normal 5 3 5 6" xfId="4173" xr:uid="{00000000-0005-0000-0000-00009ECF0000}"/>
    <cellStyle name="Normal 5 3 5 6 2" xfId="16819" xr:uid="{00000000-0005-0000-0000-00009FCF0000}"/>
    <cellStyle name="Normal 5 3 5 6 2 2" xfId="52035" xr:uid="{00000000-0005-0000-0000-0000A0CF0000}"/>
    <cellStyle name="Normal 5 3 5 6 2 3" xfId="29424" xr:uid="{00000000-0005-0000-0000-0000A1CF0000}"/>
    <cellStyle name="Normal 5 3 5 6 3" xfId="13265" xr:uid="{00000000-0005-0000-0000-0000A2CF0000}"/>
    <cellStyle name="Normal 5 3 5 6 3 2" xfId="48483" xr:uid="{00000000-0005-0000-0000-0000A3CF0000}"/>
    <cellStyle name="Normal 5 3 5 6 4" xfId="39438" xr:uid="{00000000-0005-0000-0000-0000A4CF0000}"/>
    <cellStyle name="Normal 5 3 5 6 5" xfId="25872" xr:uid="{00000000-0005-0000-0000-0000A5CF0000}"/>
    <cellStyle name="Normal 5 3 5 7" xfId="5643" xr:uid="{00000000-0005-0000-0000-0000A6CF0000}"/>
    <cellStyle name="Normal 5 3 5 7 2" xfId="18273" xr:uid="{00000000-0005-0000-0000-0000A7CF0000}"/>
    <cellStyle name="Normal 5 3 5 7 2 2" xfId="53489" xr:uid="{00000000-0005-0000-0000-0000A8CF0000}"/>
    <cellStyle name="Normal 5 3 5 7 3" xfId="40892" xr:uid="{00000000-0005-0000-0000-0000A9CF0000}"/>
    <cellStyle name="Normal 5 3 5 7 4" xfId="30878" xr:uid="{00000000-0005-0000-0000-0000AACF0000}"/>
    <cellStyle name="Normal 5 3 5 8" xfId="7102" xr:uid="{00000000-0005-0000-0000-0000ABCF0000}"/>
    <cellStyle name="Normal 5 3 5 8 2" xfId="19727" xr:uid="{00000000-0005-0000-0000-0000ACCF0000}"/>
    <cellStyle name="Normal 5 3 5 8 2 2" xfId="54943" xr:uid="{00000000-0005-0000-0000-0000ADCF0000}"/>
    <cellStyle name="Normal 5 3 5 8 3" xfId="42346" xr:uid="{00000000-0005-0000-0000-0000AECF0000}"/>
    <cellStyle name="Normal 5 3 5 8 4" xfId="32332" xr:uid="{00000000-0005-0000-0000-0000AFCF0000}"/>
    <cellStyle name="Normal 5 3 5 9" xfId="8883" xr:uid="{00000000-0005-0000-0000-0000B0CF0000}"/>
    <cellStyle name="Normal 5 3 5 9 2" xfId="21503" xr:uid="{00000000-0005-0000-0000-0000B1CF0000}"/>
    <cellStyle name="Normal 5 3 5 9 2 2" xfId="56719" xr:uid="{00000000-0005-0000-0000-0000B2CF0000}"/>
    <cellStyle name="Normal 5 3 5 9 3" xfId="44122" xr:uid="{00000000-0005-0000-0000-0000B3CF0000}"/>
    <cellStyle name="Normal 5 3 5 9 4" xfId="34108" xr:uid="{00000000-0005-0000-0000-0000B4CF0000}"/>
    <cellStyle name="Normal 5 3 6" xfId="3014" xr:uid="{00000000-0005-0000-0000-0000B5CF0000}"/>
    <cellStyle name="Normal 5 3 6 10" xfId="25388" xr:uid="{00000000-0005-0000-0000-0000B6CF0000}"/>
    <cellStyle name="Normal 5 3 6 11" xfId="60923" xr:uid="{00000000-0005-0000-0000-0000B7CF0000}"/>
    <cellStyle name="Normal 5 3 6 2" xfId="4820" xr:uid="{00000000-0005-0000-0000-0000B8CF0000}"/>
    <cellStyle name="Normal 5 3 6 2 2" xfId="17466" xr:uid="{00000000-0005-0000-0000-0000B9CF0000}"/>
    <cellStyle name="Normal 5 3 6 2 2 2" xfId="52682" xr:uid="{00000000-0005-0000-0000-0000BACF0000}"/>
    <cellStyle name="Normal 5 3 6 2 2 3" xfId="30071" xr:uid="{00000000-0005-0000-0000-0000BBCF0000}"/>
    <cellStyle name="Normal 5 3 6 2 3" xfId="13912" xr:uid="{00000000-0005-0000-0000-0000BCCF0000}"/>
    <cellStyle name="Normal 5 3 6 2 3 2" xfId="49130" xr:uid="{00000000-0005-0000-0000-0000BDCF0000}"/>
    <cellStyle name="Normal 5 3 6 2 4" xfId="40085" xr:uid="{00000000-0005-0000-0000-0000BECF0000}"/>
    <cellStyle name="Normal 5 3 6 2 5" xfId="26519" xr:uid="{00000000-0005-0000-0000-0000BFCF0000}"/>
    <cellStyle name="Normal 5 3 6 3" xfId="6290" xr:uid="{00000000-0005-0000-0000-0000C0CF0000}"/>
    <cellStyle name="Normal 5 3 6 3 2" xfId="18920" xr:uid="{00000000-0005-0000-0000-0000C1CF0000}"/>
    <cellStyle name="Normal 5 3 6 3 2 2" xfId="54136" xr:uid="{00000000-0005-0000-0000-0000C2CF0000}"/>
    <cellStyle name="Normal 5 3 6 3 3" xfId="41539" xr:uid="{00000000-0005-0000-0000-0000C3CF0000}"/>
    <cellStyle name="Normal 5 3 6 3 4" xfId="31525" xr:uid="{00000000-0005-0000-0000-0000C4CF0000}"/>
    <cellStyle name="Normal 5 3 6 4" xfId="7749" xr:uid="{00000000-0005-0000-0000-0000C5CF0000}"/>
    <cellStyle name="Normal 5 3 6 4 2" xfId="20374" xr:uid="{00000000-0005-0000-0000-0000C6CF0000}"/>
    <cellStyle name="Normal 5 3 6 4 2 2" xfId="55590" xr:uid="{00000000-0005-0000-0000-0000C7CF0000}"/>
    <cellStyle name="Normal 5 3 6 4 3" xfId="42993" xr:uid="{00000000-0005-0000-0000-0000C8CF0000}"/>
    <cellStyle name="Normal 5 3 6 4 4" xfId="32979" xr:uid="{00000000-0005-0000-0000-0000C9CF0000}"/>
    <cellStyle name="Normal 5 3 6 5" xfId="9530" xr:uid="{00000000-0005-0000-0000-0000CACF0000}"/>
    <cellStyle name="Normal 5 3 6 5 2" xfId="22150" xr:uid="{00000000-0005-0000-0000-0000CBCF0000}"/>
    <cellStyle name="Normal 5 3 6 5 2 2" xfId="57366" xr:uid="{00000000-0005-0000-0000-0000CCCF0000}"/>
    <cellStyle name="Normal 5 3 6 5 3" xfId="44769" xr:uid="{00000000-0005-0000-0000-0000CDCF0000}"/>
    <cellStyle name="Normal 5 3 6 5 4" xfId="34755" xr:uid="{00000000-0005-0000-0000-0000CECF0000}"/>
    <cellStyle name="Normal 5 3 6 6" xfId="11323" xr:uid="{00000000-0005-0000-0000-0000CFCF0000}"/>
    <cellStyle name="Normal 5 3 6 6 2" xfId="23926" xr:uid="{00000000-0005-0000-0000-0000D0CF0000}"/>
    <cellStyle name="Normal 5 3 6 6 2 2" xfId="59142" xr:uid="{00000000-0005-0000-0000-0000D1CF0000}"/>
    <cellStyle name="Normal 5 3 6 6 3" xfId="46545" xr:uid="{00000000-0005-0000-0000-0000D2CF0000}"/>
    <cellStyle name="Normal 5 3 6 6 4" xfId="36531" xr:uid="{00000000-0005-0000-0000-0000D3CF0000}"/>
    <cellStyle name="Normal 5 3 6 7" xfId="15690" xr:uid="{00000000-0005-0000-0000-0000D4CF0000}"/>
    <cellStyle name="Normal 5 3 6 7 2" xfId="50906" xr:uid="{00000000-0005-0000-0000-0000D5CF0000}"/>
    <cellStyle name="Normal 5 3 6 7 3" xfId="28295" xr:uid="{00000000-0005-0000-0000-0000D6CF0000}"/>
    <cellStyle name="Normal 5 3 6 8" xfId="12781" xr:uid="{00000000-0005-0000-0000-0000D7CF0000}"/>
    <cellStyle name="Normal 5 3 6 8 2" xfId="47999" xr:uid="{00000000-0005-0000-0000-0000D8CF0000}"/>
    <cellStyle name="Normal 5 3 6 9" xfId="38309" xr:uid="{00000000-0005-0000-0000-0000D9CF0000}"/>
    <cellStyle name="Normal 5 3 7" xfId="2847" xr:uid="{00000000-0005-0000-0000-0000DACF0000}"/>
    <cellStyle name="Normal 5 3 7 10" xfId="25233" xr:uid="{00000000-0005-0000-0000-0000DBCF0000}"/>
    <cellStyle name="Normal 5 3 7 11" xfId="60768" xr:uid="{00000000-0005-0000-0000-0000DCCF0000}"/>
    <cellStyle name="Normal 5 3 7 2" xfId="4665" xr:uid="{00000000-0005-0000-0000-0000DDCF0000}"/>
    <cellStyle name="Normal 5 3 7 2 2" xfId="17311" xr:uid="{00000000-0005-0000-0000-0000DECF0000}"/>
    <cellStyle name="Normal 5 3 7 2 2 2" xfId="52527" xr:uid="{00000000-0005-0000-0000-0000DFCF0000}"/>
    <cellStyle name="Normal 5 3 7 2 2 3" xfId="29916" xr:uid="{00000000-0005-0000-0000-0000E0CF0000}"/>
    <cellStyle name="Normal 5 3 7 2 3" xfId="13757" xr:uid="{00000000-0005-0000-0000-0000E1CF0000}"/>
    <cellStyle name="Normal 5 3 7 2 3 2" xfId="48975" xr:uid="{00000000-0005-0000-0000-0000E2CF0000}"/>
    <cellStyle name="Normal 5 3 7 2 4" xfId="39930" xr:uid="{00000000-0005-0000-0000-0000E3CF0000}"/>
    <cellStyle name="Normal 5 3 7 2 5" xfId="26364" xr:uid="{00000000-0005-0000-0000-0000E4CF0000}"/>
    <cellStyle name="Normal 5 3 7 3" xfId="6135" xr:uid="{00000000-0005-0000-0000-0000E5CF0000}"/>
    <cellStyle name="Normal 5 3 7 3 2" xfId="18765" xr:uid="{00000000-0005-0000-0000-0000E6CF0000}"/>
    <cellStyle name="Normal 5 3 7 3 2 2" xfId="53981" xr:uid="{00000000-0005-0000-0000-0000E7CF0000}"/>
    <cellStyle name="Normal 5 3 7 3 3" xfId="41384" xr:uid="{00000000-0005-0000-0000-0000E8CF0000}"/>
    <cellStyle name="Normal 5 3 7 3 4" xfId="31370" xr:uid="{00000000-0005-0000-0000-0000E9CF0000}"/>
    <cellStyle name="Normal 5 3 7 4" xfId="7594" xr:uid="{00000000-0005-0000-0000-0000EACF0000}"/>
    <cellStyle name="Normal 5 3 7 4 2" xfId="20219" xr:uid="{00000000-0005-0000-0000-0000EBCF0000}"/>
    <cellStyle name="Normal 5 3 7 4 2 2" xfId="55435" xr:uid="{00000000-0005-0000-0000-0000ECCF0000}"/>
    <cellStyle name="Normal 5 3 7 4 3" xfId="42838" xr:uid="{00000000-0005-0000-0000-0000EDCF0000}"/>
    <cellStyle name="Normal 5 3 7 4 4" xfId="32824" xr:uid="{00000000-0005-0000-0000-0000EECF0000}"/>
    <cellStyle name="Normal 5 3 7 5" xfId="9375" xr:uid="{00000000-0005-0000-0000-0000EFCF0000}"/>
    <cellStyle name="Normal 5 3 7 5 2" xfId="21995" xr:uid="{00000000-0005-0000-0000-0000F0CF0000}"/>
    <cellStyle name="Normal 5 3 7 5 2 2" xfId="57211" xr:uid="{00000000-0005-0000-0000-0000F1CF0000}"/>
    <cellStyle name="Normal 5 3 7 5 3" xfId="44614" xr:uid="{00000000-0005-0000-0000-0000F2CF0000}"/>
    <cellStyle name="Normal 5 3 7 5 4" xfId="34600" xr:uid="{00000000-0005-0000-0000-0000F3CF0000}"/>
    <cellStyle name="Normal 5 3 7 6" xfId="11168" xr:uid="{00000000-0005-0000-0000-0000F4CF0000}"/>
    <cellStyle name="Normal 5 3 7 6 2" xfId="23771" xr:uid="{00000000-0005-0000-0000-0000F5CF0000}"/>
    <cellStyle name="Normal 5 3 7 6 2 2" xfId="58987" xr:uid="{00000000-0005-0000-0000-0000F6CF0000}"/>
    <cellStyle name="Normal 5 3 7 6 3" xfId="46390" xr:uid="{00000000-0005-0000-0000-0000F7CF0000}"/>
    <cellStyle name="Normal 5 3 7 6 4" xfId="36376" xr:uid="{00000000-0005-0000-0000-0000F8CF0000}"/>
    <cellStyle name="Normal 5 3 7 7" xfId="15535" xr:uid="{00000000-0005-0000-0000-0000F9CF0000}"/>
    <cellStyle name="Normal 5 3 7 7 2" xfId="50751" xr:uid="{00000000-0005-0000-0000-0000FACF0000}"/>
    <cellStyle name="Normal 5 3 7 7 3" xfId="28140" xr:uid="{00000000-0005-0000-0000-0000FBCF0000}"/>
    <cellStyle name="Normal 5 3 7 8" xfId="12626" xr:uid="{00000000-0005-0000-0000-0000FCCF0000}"/>
    <cellStyle name="Normal 5 3 7 8 2" xfId="47844" xr:uid="{00000000-0005-0000-0000-0000FDCF0000}"/>
    <cellStyle name="Normal 5 3 7 9" xfId="38154" xr:uid="{00000000-0005-0000-0000-0000FECF0000}"/>
    <cellStyle name="Normal 5 3 8" xfId="3356" xr:uid="{00000000-0005-0000-0000-0000FFCF0000}"/>
    <cellStyle name="Normal 5 3 8 10" xfId="26851" xr:uid="{00000000-0005-0000-0000-000000D00000}"/>
    <cellStyle name="Normal 5 3 8 11" xfId="61255" xr:uid="{00000000-0005-0000-0000-000001D00000}"/>
    <cellStyle name="Normal 5 3 8 2" xfId="5152" xr:uid="{00000000-0005-0000-0000-000002D00000}"/>
    <cellStyle name="Normal 5 3 8 2 2" xfId="17798" xr:uid="{00000000-0005-0000-0000-000003D00000}"/>
    <cellStyle name="Normal 5 3 8 2 2 2" xfId="53014" xr:uid="{00000000-0005-0000-0000-000004D00000}"/>
    <cellStyle name="Normal 5 3 8 2 3" xfId="40417" xr:uid="{00000000-0005-0000-0000-000005D00000}"/>
    <cellStyle name="Normal 5 3 8 2 4" xfId="30403" xr:uid="{00000000-0005-0000-0000-000006D00000}"/>
    <cellStyle name="Normal 5 3 8 3" xfId="6622" xr:uid="{00000000-0005-0000-0000-000007D00000}"/>
    <cellStyle name="Normal 5 3 8 3 2" xfId="19252" xr:uid="{00000000-0005-0000-0000-000008D00000}"/>
    <cellStyle name="Normal 5 3 8 3 2 2" xfId="54468" xr:uid="{00000000-0005-0000-0000-000009D00000}"/>
    <cellStyle name="Normal 5 3 8 3 3" xfId="41871" xr:uid="{00000000-0005-0000-0000-00000AD00000}"/>
    <cellStyle name="Normal 5 3 8 3 4" xfId="31857" xr:uid="{00000000-0005-0000-0000-00000BD00000}"/>
    <cellStyle name="Normal 5 3 8 4" xfId="8081" xr:uid="{00000000-0005-0000-0000-00000CD00000}"/>
    <cellStyle name="Normal 5 3 8 4 2" xfId="20706" xr:uid="{00000000-0005-0000-0000-00000DD00000}"/>
    <cellStyle name="Normal 5 3 8 4 2 2" xfId="55922" xr:uid="{00000000-0005-0000-0000-00000ED00000}"/>
    <cellStyle name="Normal 5 3 8 4 3" xfId="43325" xr:uid="{00000000-0005-0000-0000-00000FD00000}"/>
    <cellStyle name="Normal 5 3 8 4 4" xfId="33311" xr:uid="{00000000-0005-0000-0000-000010D00000}"/>
    <cellStyle name="Normal 5 3 8 5" xfId="9862" xr:uid="{00000000-0005-0000-0000-000011D00000}"/>
    <cellStyle name="Normal 5 3 8 5 2" xfId="22482" xr:uid="{00000000-0005-0000-0000-000012D00000}"/>
    <cellStyle name="Normal 5 3 8 5 2 2" xfId="57698" xr:uid="{00000000-0005-0000-0000-000013D00000}"/>
    <cellStyle name="Normal 5 3 8 5 3" xfId="45101" xr:uid="{00000000-0005-0000-0000-000014D00000}"/>
    <cellStyle name="Normal 5 3 8 5 4" xfId="35087" xr:uid="{00000000-0005-0000-0000-000015D00000}"/>
    <cellStyle name="Normal 5 3 8 6" xfId="11655" xr:uid="{00000000-0005-0000-0000-000016D00000}"/>
    <cellStyle name="Normal 5 3 8 6 2" xfId="24258" xr:uid="{00000000-0005-0000-0000-000017D00000}"/>
    <cellStyle name="Normal 5 3 8 6 2 2" xfId="59474" xr:uid="{00000000-0005-0000-0000-000018D00000}"/>
    <cellStyle name="Normal 5 3 8 6 3" xfId="46877" xr:uid="{00000000-0005-0000-0000-000019D00000}"/>
    <cellStyle name="Normal 5 3 8 6 4" xfId="36863" xr:uid="{00000000-0005-0000-0000-00001AD00000}"/>
    <cellStyle name="Normal 5 3 8 7" xfId="16022" xr:uid="{00000000-0005-0000-0000-00001BD00000}"/>
    <cellStyle name="Normal 5 3 8 7 2" xfId="51238" xr:uid="{00000000-0005-0000-0000-00001CD00000}"/>
    <cellStyle name="Normal 5 3 8 7 3" xfId="28627" xr:uid="{00000000-0005-0000-0000-00001DD00000}"/>
    <cellStyle name="Normal 5 3 8 8" xfId="14244" xr:uid="{00000000-0005-0000-0000-00001ED00000}"/>
    <cellStyle name="Normal 5 3 8 8 2" xfId="49462" xr:uid="{00000000-0005-0000-0000-00001FD00000}"/>
    <cellStyle name="Normal 5 3 8 9" xfId="38641" xr:uid="{00000000-0005-0000-0000-000020D00000}"/>
    <cellStyle name="Normal 5 3 9" xfId="2517" xr:uid="{00000000-0005-0000-0000-000021D00000}"/>
    <cellStyle name="Normal 5 3 9 10" xfId="26042" xr:uid="{00000000-0005-0000-0000-000022D00000}"/>
    <cellStyle name="Normal 5 3 9 11" xfId="60446" xr:uid="{00000000-0005-0000-0000-000023D00000}"/>
    <cellStyle name="Normal 5 3 9 2" xfId="4343" xr:uid="{00000000-0005-0000-0000-000024D00000}"/>
    <cellStyle name="Normal 5 3 9 2 2" xfId="16989" xr:uid="{00000000-0005-0000-0000-000025D00000}"/>
    <cellStyle name="Normal 5 3 9 2 2 2" xfId="52205" xr:uid="{00000000-0005-0000-0000-000026D00000}"/>
    <cellStyle name="Normal 5 3 9 2 3" xfId="39608" xr:uid="{00000000-0005-0000-0000-000027D00000}"/>
    <cellStyle name="Normal 5 3 9 2 4" xfId="29594" xr:uid="{00000000-0005-0000-0000-000028D00000}"/>
    <cellStyle name="Normal 5 3 9 3" xfId="5813" xr:uid="{00000000-0005-0000-0000-000029D00000}"/>
    <cellStyle name="Normal 5 3 9 3 2" xfId="18443" xr:uid="{00000000-0005-0000-0000-00002AD00000}"/>
    <cellStyle name="Normal 5 3 9 3 2 2" xfId="53659" xr:uid="{00000000-0005-0000-0000-00002BD00000}"/>
    <cellStyle name="Normal 5 3 9 3 3" xfId="41062" xr:uid="{00000000-0005-0000-0000-00002CD00000}"/>
    <cellStyle name="Normal 5 3 9 3 4" xfId="31048" xr:uid="{00000000-0005-0000-0000-00002DD00000}"/>
    <cellStyle name="Normal 5 3 9 4" xfId="7272" xr:uid="{00000000-0005-0000-0000-00002ED00000}"/>
    <cellStyle name="Normal 5 3 9 4 2" xfId="19897" xr:uid="{00000000-0005-0000-0000-00002FD00000}"/>
    <cellStyle name="Normal 5 3 9 4 2 2" xfId="55113" xr:uid="{00000000-0005-0000-0000-000030D00000}"/>
    <cellStyle name="Normal 5 3 9 4 3" xfId="42516" xr:uid="{00000000-0005-0000-0000-000031D00000}"/>
    <cellStyle name="Normal 5 3 9 4 4" xfId="32502" xr:uid="{00000000-0005-0000-0000-000032D00000}"/>
    <cellStyle name="Normal 5 3 9 5" xfId="9053" xr:uid="{00000000-0005-0000-0000-000033D00000}"/>
    <cellStyle name="Normal 5 3 9 5 2" xfId="21673" xr:uid="{00000000-0005-0000-0000-000034D00000}"/>
    <cellStyle name="Normal 5 3 9 5 2 2" xfId="56889" xr:uid="{00000000-0005-0000-0000-000035D00000}"/>
    <cellStyle name="Normal 5 3 9 5 3" xfId="44292" xr:uid="{00000000-0005-0000-0000-000036D00000}"/>
    <cellStyle name="Normal 5 3 9 5 4" xfId="34278" xr:uid="{00000000-0005-0000-0000-000037D00000}"/>
    <cellStyle name="Normal 5 3 9 6" xfId="10846" xr:uid="{00000000-0005-0000-0000-000038D00000}"/>
    <cellStyle name="Normal 5 3 9 6 2" xfId="23449" xr:uid="{00000000-0005-0000-0000-000039D00000}"/>
    <cellStyle name="Normal 5 3 9 6 2 2" xfId="58665" xr:uid="{00000000-0005-0000-0000-00003AD00000}"/>
    <cellStyle name="Normal 5 3 9 6 3" xfId="46068" xr:uid="{00000000-0005-0000-0000-00003BD00000}"/>
    <cellStyle name="Normal 5 3 9 6 4" xfId="36054" xr:uid="{00000000-0005-0000-0000-00003CD00000}"/>
    <cellStyle name="Normal 5 3 9 7" xfId="15213" xr:uid="{00000000-0005-0000-0000-00003DD00000}"/>
    <cellStyle name="Normal 5 3 9 7 2" xfId="50429" xr:uid="{00000000-0005-0000-0000-00003ED00000}"/>
    <cellStyle name="Normal 5 3 9 7 3" xfId="27818" xr:uid="{00000000-0005-0000-0000-00003FD00000}"/>
    <cellStyle name="Normal 5 3 9 8" xfId="13435" xr:uid="{00000000-0005-0000-0000-000040D00000}"/>
    <cellStyle name="Normal 5 3 9 8 2" xfId="48653" xr:uid="{00000000-0005-0000-0000-000041D00000}"/>
    <cellStyle name="Normal 5 3 9 9" xfId="37832" xr:uid="{00000000-0005-0000-0000-000042D00000}"/>
    <cellStyle name="Normal 5 3_District Target Attainment" xfId="1416" xr:uid="{00000000-0005-0000-0000-000043D00000}"/>
    <cellStyle name="Normal 5 4" xfId="1417" xr:uid="{00000000-0005-0000-0000-000044D00000}"/>
    <cellStyle name="Normal 5 5" xfId="2442" xr:uid="{00000000-0005-0000-0000-000045D00000}"/>
    <cellStyle name="Normal 5 6" xfId="10770" xr:uid="{00000000-0005-0000-0000-000046D00000}"/>
    <cellStyle name="Normal 5 7" xfId="2444" xr:uid="{00000000-0005-0000-0000-000047D00000}"/>
    <cellStyle name="Normal 5_Sheet1" xfId="1418" xr:uid="{00000000-0005-0000-0000-000048D00000}"/>
    <cellStyle name="Normal 50" xfId="5421" xr:uid="{00000000-0005-0000-0000-000049D00000}"/>
    <cellStyle name="Normal 51" xfId="3966" xr:uid="{00000000-0005-0000-0000-00004AD00000}"/>
    <cellStyle name="Normal 52" xfId="5423" xr:uid="{00000000-0005-0000-0000-00004BD00000}"/>
    <cellStyle name="Normal 53" xfId="4046" xr:uid="{00000000-0005-0000-0000-00004CD00000}"/>
    <cellStyle name="Normal 54" xfId="4048" xr:uid="{00000000-0005-0000-0000-00004DD00000}"/>
    <cellStyle name="Normal 55" xfId="5416" xr:uid="{00000000-0005-0000-0000-00004ED00000}"/>
    <cellStyle name="Normal 56" xfId="5425" xr:uid="{00000000-0005-0000-0000-00004FD00000}"/>
    <cellStyle name="Normal 57" xfId="4100" xr:uid="{00000000-0005-0000-0000-000050D00000}"/>
    <cellStyle name="Normal 58" xfId="5417" xr:uid="{00000000-0005-0000-0000-000051D00000}"/>
    <cellStyle name="Normal 59" xfId="3964" xr:uid="{00000000-0005-0000-0000-000052D00000}"/>
    <cellStyle name="Normal 6" xfId="1419" xr:uid="{00000000-0005-0000-0000-000053D00000}"/>
    <cellStyle name="Normal 6 10" xfId="2464" xr:uid="{00000000-0005-0000-0000-000054D00000}"/>
    <cellStyle name="Normal 6 10 10" xfId="25994" xr:uid="{00000000-0005-0000-0000-000055D00000}"/>
    <cellStyle name="Normal 6 10 11" xfId="60398" xr:uid="{00000000-0005-0000-0000-000056D00000}"/>
    <cellStyle name="Normal 6 10 2" xfId="4295" xr:uid="{00000000-0005-0000-0000-000057D00000}"/>
    <cellStyle name="Normal 6 10 2 2" xfId="16941" xr:uid="{00000000-0005-0000-0000-000058D00000}"/>
    <cellStyle name="Normal 6 10 2 2 2" xfId="52157" xr:uid="{00000000-0005-0000-0000-000059D00000}"/>
    <cellStyle name="Normal 6 10 2 3" xfId="39560" xr:uid="{00000000-0005-0000-0000-00005AD00000}"/>
    <cellStyle name="Normal 6 10 2 4" xfId="29546" xr:uid="{00000000-0005-0000-0000-00005BD00000}"/>
    <cellStyle name="Normal 6 10 3" xfId="5765" xr:uid="{00000000-0005-0000-0000-00005CD00000}"/>
    <cellStyle name="Normal 6 10 3 2" xfId="18395" xr:uid="{00000000-0005-0000-0000-00005DD00000}"/>
    <cellStyle name="Normal 6 10 3 2 2" xfId="53611" xr:uid="{00000000-0005-0000-0000-00005ED00000}"/>
    <cellStyle name="Normal 6 10 3 3" xfId="41014" xr:uid="{00000000-0005-0000-0000-00005FD00000}"/>
    <cellStyle name="Normal 6 10 3 4" xfId="31000" xr:uid="{00000000-0005-0000-0000-000060D00000}"/>
    <cellStyle name="Normal 6 10 4" xfId="7224" xr:uid="{00000000-0005-0000-0000-000061D00000}"/>
    <cellStyle name="Normal 6 10 4 2" xfId="19849" xr:uid="{00000000-0005-0000-0000-000062D00000}"/>
    <cellStyle name="Normal 6 10 4 2 2" xfId="55065" xr:uid="{00000000-0005-0000-0000-000063D00000}"/>
    <cellStyle name="Normal 6 10 4 3" xfId="42468" xr:uid="{00000000-0005-0000-0000-000064D00000}"/>
    <cellStyle name="Normal 6 10 4 4" xfId="32454" xr:uid="{00000000-0005-0000-0000-000065D00000}"/>
    <cellStyle name="Normal 6 10 5" xfId="9005" xr:uid="{00000000-0005-0000-0000-000066D00000}"/>
    <cellStyle name="Normal 6 10 5 2" xfId="21625" xr:uid="{00000000-0005-0000-0000-000067D00000}"/>
    <cellStyle name="Normal 6 10 5 2 2" xfId="56841" xr:uid="{00000000-0005-0000-0000-000068D00000}"/>
    <cellStyle name="Normal 6 10 5 3" xfId="44244" xr:uid="{00000000-0005-0000-0000-000069D00000}"/>
    <cellStyle name="Normal 6 10 5 4" xfId="34230" xr:uid="{00000000-0005-0000-0000-00006AD00000}"/>
    <cellStyle name="Normal 6 10 6" xfId="10798" xr:uid="{00000000-0005-0000-0000-00006BD00000}"/>
    <cellStyle name="Normal 6 10 6 2" xfId="23401" xr:uid="{00000000-0005-0000-0000-00006CD00000}"/>
    <cellStyle name="Normal 6 10 6 2 2" xfId="58617" xr:uid="{00000000-0005-0000-0000-00006DD00000}"/>
    <cellStyle name="Normal 6 10 6 3" xfId="46020" xr:uid="{00000000-0005-0000-0000-00006ED00000}"/>
    <cellStyle name="Normal 6 10 6 4" xfId="36006" xr:uid="{00000000-0005-0000-0000-00006FD00000}"/>
    <cellStyle name="Normal 6 10 7" xfId="15165" xr:uid="{00000000-0005-0000-0000-000070D00000}"/>
    <cellStyle name="Normal 6 10 7 2" xfId="50381" xr:uid="{00000000-0005-0000-0000-000071D00000}"/>
    <cellStyle name="Normal 6 10 7 3" xfId="27770" xr:uid="{00000000-0005-0000-0000-000072D00000}"/>
    <cellStyle name="Normal 6 10 8" xfId="13387" xr:uid="{00000000-0005-0000-0000-000073D00000}"/>
    <cellStyle name="Normal 6 10 8 2" xfId="48605" xr:uid="{00000000-0005-0000-0000-000074D00000}"/>
    <cellStyle name="Normal 6 10 9" xfId="37784" xr:uid="{00000000-0005-0000-0000-000075D00000}"/>
    <cellStyle name="Normal 6 11" xfId="3632" xr:uid="{00000000-0005-0000-0000-000076D00000}"/>
    <cellStyle name="Normal 6 11 2" xfId="8356" xr:uid="{00000000-0005-0000-0000-000077D00000}"/>
    <cellStyle name="Normal 6 11 2 2" xfId="20981" xr:uid="{00000000-0005-0000-0000-000078D00000}"/>
    <cellStyle name="Normal 6 11 2 2 2" xfId="56197" xr:uid="{00000000-0005-0000-0000-000079D00000}"/>
    <cellStyle name="Normal 6 11 2 3" xfId="43600" xr:uid="{00000000-0005-0000-0000-00007AD00000}"/>
    <cellStyle name="Normal 6 11 2 4" xfId="33586" xr:uid="{00000000-0005-0000-0000-00007BD00000}"/>
    <cellStyle name="Normal 6 11 3" xfId="10137" xr:uid="{00000000-0005-0000-0000-00007CD00000}"/>
    <cellStyle name="Normal 6 11 3 2" xfId="22757" xr:uid="{00000000-0005-0000-0000-00007DD00000}"/>
    <cellStyle name="Normal 6 11 3 2 2" xfId="57973" xr:uid="{00000000-0005-0000-0000-00007ED00000}"/>
    <cellStyle name="Normal 6 11 3 3" xfId="45376" xr:uid="{00000000-0005-0000-0000-00007FD00000}"/>
    <cellStyle name="Normal 6 11 3 4" xfId="35362" xr:uid="{00000000-0005-0000-0000-000080D00000}"/>
    <cellStyle name="Normal 6 11 4" xfId="11932" xr:uid="{00000000-0005-0000-0000-000081D00000}"/>
    <cellStyle name="Normal 6 11 4 2" xfId="24533" xr:uid="{00000000-0005-0000-0000-000082D00000}"/>
    <cellStyle name="Normal 6 11 4 2 2" xfId="59749" xr:uid="{00000000-0005-0000-0000-000083D00000}"/>
    <cellStyle name="Normal 6 11 4 3" xfId="47152" xr:uid="{00000000-0005-0000-0000-000084D00000}"/>
    <cellStyle name="Normal 6 11 4 4" xfId="37138" xr:uid="{00000000-0005-0000-0000-000085D00000}"/>
    <cellStyle name="Normal 6 11 5" xfId="16297" xr:uid="{00000000-0005-0000-0000-000086D00000}"/>
    <cellStyle name="Normal 6 11 5 2" xfId="51513" xr:uid="{00000000-0005-0000-0000-000087D00000}"/>
    <cellStyle name="Normal 6 11 5 3" xfId="28902" xr:uid="{00000000-0005-0000-0000-000088D00000}"/>
    <cellStyle name="Normal 6 11 6" xfId="14519" xr:uid="{00000000-0005-0000-0000-000089D00000}"/>
    <cellStyle name="Normal 6 11 6 2" xfId="49737" xr:uid="{00000000-0005-0000-0000-00008AD00000}"/>
    <cellStyle name="Normal 6 11 7" xfId="38916" xr:uid="{00000000-0005-0000-0000-00008BD00000}"/>
    <cellStyle name="Normal 6 11 8" xfId="27126" xr:uid="{00000000-0005-0000-0000-00008CD00000}"/>
    <cellStyle name="Normal 6 12" xfId="3957" xr:uid="{00000000-0005-0000-0000-00008DD00000}"/>
    <cellStyle name="Normal 6 12 2" xfId="16619" xr:uid="{00000000-0005-0000-0000-00008ED00000}"/>
    <cellStyle name="Normal 6 12 2 2" xfId="51835" xr:uid="{00000000-0005-0000-0000-00008FD00000}"/>
    <cellStyle name="Normal 6 12 2 3" xfId="29224" xr:uid="{00000000-0005-0000-0000-000090D00000}"/>
    <cellStyle name="Normal 6 12 3" xfId="13065" xr:uid="{00000000-0005-0000-0000-000091D00000}"/>
    <cellStyle name="Normal 6 12 3 2" xfId="48283" xr:uid="{00000000-0005-0000-0000-000092D00000}"/>
    <cellStyle name="Normal 6 12 4" xfId="39238" xr:uid="{00000000-0005-0000-0000-000093D00000}"/>
    <cellStyle name="Normal 6 12 5" xfId="25672" xr:uid="{00000000-0005-0000-0000-000094D00000}"/>
    <cellStyle name="Normal 6 13" xfId="5443" xr:uid="{00000000-0005-0000-0000-000095D00000}"/>
    <cellStyle name="Normal 6 13 2" xfId="18073" xr:uid="{00000000-0005-0000-0000-000096D00000}"/>
    <cellStyle name="Normal 6 13 2 2" xfId="53289" xr:uid="{00000000-0005-0000-0000-000097D00000}"/>
    <cellStyle name="Normal 6 13 3" xfId="40692" xr:uid="{00000000-0005-0000-0000-000098D00000}"/>
    <cellStyle name="Normal 6 13 4" xfId="30678" xr:uid="{00000000-0005-0000-0000-000099D00000}"/>
    <cellStyle name="Normal 6 14" xfId="6899" xr:uid="{00000000-0005-0000-0000-00009AD00000}"/>
    <cellStyle name="Normal 6 14 2" xfId="19527" xr:uid="{00000000-0005-0000-0000-00009BD00000}"/>
    <cellStyle name="Normal 6 14 2 2" xfId="54743" xr:uid="{00000000-0005-0000-0000-00009CD00000}"/>
    <cellStyle name="Normal 6 14 3" xfId="42146" xr:uid="{00000000-0005-0000-0000-00009DD00000}"/>
    <cellStyle name="Normal 6 14 4" xfId="32132" xr:uid="{00000000-0005-0000-0000-00009ED00000}"/>
    <cellStyle name="Normal 6 15" xfId="8681" xr:uid="{00000000-0005-0000-0000-00009FD00000}"/>
    <cellStyle name="Normal 6 15 2" xfId="21303" xr:uid="{00000000-0005-0000-0000-0000A0D00000}"/>
    <cellStyle name="Normal 6 15 2 2" xfId="56519" xr:uid="{00000000-0005-0000-0000-0000A1D00000}"/>
    <cellStyle name="Normal 6 15 3" xfId="43922" xr:uid="{00000000-0005-0000-0000-0000A2D00000}"/>
    <cellStyle name="Normal 6 15 4" xfId="33908" xr:uid="{00000000-0005-0000-0000-0000A3D00000}"/>
    <cellStyle name="Normal 6 16" xfId="10736" xr:uid="{00000000-0005-0000-0000-0000A4D00000}"/>
    <cellStyle name="Normal 6 16 2" xfId="23347" xr:uid="{00000000-0005-0000-0000-0000A5D00000}"/>
    <cellStyle name="Normal 6 16 2 2" xfId="58563" xr:uid="{00000000-0005-0000-0000-0000A6D00000}"/>
    <cellStyle name="Normal 6 16 3" xfId="45966" xr:uid="{00000000-0005-0000-0000-0000A7D00000}"/>
    <cellStyle name="Normal 6 16 4" xfId="35952" xr:uid="{00000000-0005-0000-0000-0000A8D00000}"/>
    <cellStyle name="Normal 6 17" xfId="14842" xr:uid="{00000000-0005-0000-0000-0000A9D00000}"/>
    <cellStyle name="Normal 6 17 2" xfId="50059" xr:uid="{00000000-0005-0000-0000-0000AAD00000}"/>
    <cellStyle name="Normal 6 17 3" xfId="27448" xr:uid="{00000000-0005-0000-0000-0000ABD00000}"/>
    <cellStyle name="Normal 6 18" xfId="12256" xr:uid="{00000000-0005-0000-0000-0000ACD00000}"/>
    <cellStyle name="Normal 6 18 2" xfId="47474" xr:uid="{00000000-0005-0000-0000-0000ADD00000}"/>
    <cellStyle name="Normal 6 19" xfId="37461" xr:uid="{00000000-0005-0000-0000-0000AED00000}"/>
    <cellStyle name="Normal 6 2" xfId="1420" xr:uid="{00000000-0005-0000-0000-0000AFD00000}"/>
    <cellStyle name="Normal 6 2 10" xfId="3682" xr:uid="{00000000-0005-0000-0000-0000B0D00000}"/>
    <cellStyle name="Normal 6 2 10 2" xfId="8406" xr:uid="{00000000-0005-0000-0000-0000B1D00000}"/>
    <cellStyle name="Normal 6 2 10 2 2" xfId="21031" xr:uid="{00000000-0005-0000-0000-0000B2D00000}"/>
    <cellStyle name="Normal 6 2 10 2 2 2" xfId="56247" xr:uid="{00000000-0005-0000-0000-0000B3D00000}"/>
    <cellStyle name="Normal 6 2 10 2 3" xfId="43650" xr:uid="{00000000-0005-0000-0000-0000B4D00000}"/>
    <cellStyle name="Normal 6 2 10 2 4" xfId="33636" xr:uid="{00000000-0005-0000-0000-0000B5D00000}"/>
    <cellStyle name="Normal 6 2 10 3" xfId="10187" xr:uid="{00000000-0005-0000-0000-0000B6D00000}"/>
    <cellStyle name="Normal 6 2 10 3 2" xfId="22807" xr:uid="{00000000-0005-0000-0000-0000B7D00000}"/>
    <cellStyle name="Normal 6 2 10 3 2 2" xfId="58023" xr:uid="{00000000-0005-0000-0000-0000B8D00000}"/>
    <cellStyle name="Normal 6 2 10 3 3" xfId="45426" xr:uid="{00000000-0005-0000-0000-0000B9D00000}"/>
    <cellStyle name="Normal 6 2 10 3 4" xfId="35412" xr:uid="{00000000-0005-0000-0000-0000BAD00000}"/>
    <cellStyle name="Normal 6 2 10 4" xfId="11982" xr:uid="{00000000-0005-0000-0000-0000BBD00000}"/>
    <cellStyle name="Normal 6 2 10 4 2" xfId="24583" xr:uid="{00000000-0005-0000-0000-0000BCD00000}"/>
    <cellStyle name="Normal 6 2 10 4 2 2" xfId="59799" xr:uid="{00000000-0005-0000-0000-0000BDD00000}"/>
    <cellStyle name="Normal 6 2 10 4 3" xfId="47202" xr:uid="{00000000-0005-0000-0000-0000BED00000}"/>
    <cellStyle name="Normal 6 2 10 4 4" xfId="37188" xr:uid="{00000000-0005-0000-0000-0000BFD00000}"/>
    <cellStyle name="Normal 6 2 10 5" xfId="16347" xr:uid="{00000000-0005-0000-0000-0000C0D00000}"/>
    <cellStyle name="Normal 6 2 10 5 2" xfId="51563" xr:uid="{00000000-0005-0000-0000-0000C1D00000}"/>
    <cellStyle name="Normal 6 2 10 5 3" xfId="28952" xr:uid="{00000000-0005-0000-0000-0000C2D00000}"/>
    <cellStyle name="Normal 6 2 10 6" xfId="14569" xr:uid="{00000000-0005-0000-0000-0000C3D00000}"/>
    <cellStyle name="Normal 6 2 10 6 2" xfId="49787" xr:uid="{00000000-0005-0000-0000-0000C4D00000}"/>
    <cellStyle name="Normal 6 2 10 7" xfId="38966" xr:uid="{00000000-0005-0000-0000-0000C5D00000}"/>
    <cellStyle name="Normal 6 2 10 8" xfId="27176" xr:uid="{00000000-0005-0000-0000-0000C6D00000}"/>
    <cellStyle name="Normal 6 2 11" xfId="4014" xr:uid="{00000000-0005-0000-0000-0000C7D00000}"/>
    <cellStyle name="Normal 6 2 11 2" xfId="16669" xr:uid="{00000000-0005-0000-0000-0000C8D00000}"/>
    <cellStyle name="Normal 6 2 11 2 2" xfId="51885" xr:uid="{00000000-0005-0000-0000-0000C9D00000}"/>
    <cellStyle name="Normal 6 2 11 2 3" xfId="29274" xr:uid="{00000000-0005-0000-0000-0000CAD00000}"/>
    <cellStyle name="Normal 6 2 11 3" xfId="13115" xr:uid="{00000000-0005-0000-0000-0000CBD00000}"/>
    <cellStyle name="Normal 6 2 11 3 2" xfId="48333" xr:uid="{00000000-0005-0000-0000-0000CCD00000}"/>
    <cellStyle name="Normal 6 2 11 4" xfId="39288" xr:uid="{00000000-0005-0000-0000-0000CDD00000}"/>
    <cellStyle name="Normal 6 2 11 5" xfId="25722" xr:uid="{00000000-0005-0000-0000-0000CED00000}"/>
    <cellStyle name="Normal 6 2 12" xfId="5493" xr:uid="{00000000-0005-0000-0000-0000CFD00000}"/>
    <cellStyle name="Normal 6 2 12 2" xfId="18123" xr:uid="{00000000-0005-0000-0000-0000D0D00000}"/>
    <cellStyle name="Normal 6 2 12 2 2" xfId="53339" xr:uid="{00000000-0005-0000-0000-0000D1D00000}"/>
    <cellStyle name="Normal 6 2 12 3" xfId="40742" xr:uid="{00000000-0005-0000-0000-0000D2D00000}"/>
    <cellStyle name="Normal 6 2 12 4" xfId="30728" xr:uid="{00000000-0005-0000-0000-0000D3D00000}"/>
    <cellStyle name="Normal 6 2 13" xfId="6949" xr:uid="{00000000-0005-0000-0000-0000D4D00000}"/>
    <cellStyle name="Normal 6 2 13 2" xfId="19577" xr:uid="{00000000-0005-0000-0000-0000D5D00000}"/>
    <cellStyle name="Normal 6 2 13 2 2" xfId="54793" xr:uid="{00000000-0005-0000-0000-0000D6D00000}"/>
    <cellStyle name="Normal 6 2 13 3" xfId="42196" xr:uid="{00000000-0005-0000-0000-0000D7D00000}"/>
    <cellStyle name="Normal 6 2 13 4" xfId="32182" xr:uid="{00000000-0005-0000-0000-0000D8D00000}"/>
    <cellStyle name="Normal 6 2 14" xfId="8731" xr:uid="{00000000-0005-0000-0000-0000D9D00000}"/>
    <cellStyle name="Normal 6 2 14 2" xfId="21353" xr:uid="{00000000-0005-0000-0000-0000DAD00000}"/>
    <cellStyle name="Normal 6 2 14 2 2" xfId="56569" xr:uid="{00000000-0005-0000-0000-0000DBD00000}"/>
    <cellStyle name="Normal 6 2 14 3" xfId="43972" xr:uid="{00000000-0005-0000-0000-0000DCD00000}"/>
    <cellStyle name="Normal 6 2 14 4" xfId="33958" xr:uid="{00000000-0005-0000-0000-0000DDD00000}"/>
    <cellStyle name="Normal 6 2 15" xfId="10737" xr:uid="{00000000-0005-0000-0000-0000DED00000}"/>
    <cellStyle name="Normal 6 2 15 2" xfId="23348" xr:uid="{00000000-0005-0000-0000-0000DFD00000}"/>
    <cellStyle name="Normal 6 2 15 2 2" xfId="58564" xr:uid="{00000000-0005-0000-0000-0000E0D00000}"/>
    <cellStyle name="Normal 6 2 15 3" xfId="45967" xr:uid="{00000000-0005-0000-0000-0000E1D00000}"/>
    <cellStyle name="Normal 6 2 15 4" xfId="35953" xr:uid="{00000000-0005-0000-0000-0000E2D00000}"/>
    <cellStyle name="Normal 6 2 16" xfId="14892" xr:uid="{00000000-0005-0000-0000-0000E3D00000}"/>
    <cellStyle name="Normal 6 2 16 2" xfId="50109" xr:uid="{00000000-0005-0000-0000-0000E4D00000}"/>
    <cellStyle name="Normal 6 2 16 3" xfId="27498" xr:uid="{00000000-0005-0000-0000-0000E5D00000}"/>
    <cellStyle name="Normal 6 2 17" xfId="12306" xr:uid="{00000000-0005-0000-0000-0000E6D00000}"/>
    <cellStyle name="Normal 6 2 17 2" xfId="47524" xr:uid="{00000000-0005-0000-0000-0000E7D00000}"/>
    <cellStyle name="Normal 6 2 18" xfId="37511" xr:uid="{00000000-0005-0000-0000-0000E8D00000}"/>
    <cellStyle name="Normal 6 2 19" xfId="24913" xr:uid="{00000000-0005-0000-0000-0000E9D00000}"/>
    <cellStyle name="Normal 6 2 2" xfId="1421" xr:uid="{00000000-0005-0000-0000-0000EAD00000}"/>
    <cellStyle name="Normal 6 2 20" xfId="60126" xr:uid="{00000000-0005-0000-0000-0000EBD00000}"/>
    <cellStyle name="Normal 6 2 3" xfId="1422" xr:uid="{00000000-0005-0000-0000-0000ECD00000}"/>
    <cellStyle name="Normal 6 2 3 10" xfId="5494" xr:uid="{00000000-0005-0000-0000-0000EDD00000}"/>
    <cellStyle name="Normal 6 2 3 10 2" xfId="18124" xr:uid="{00000000-0005-0000-0000-0000EED00000}"/>
    <cellStyle name="Normal 6 2 3 10 2 2" xfId="53340" xr:uid="{00000000-0005-0000-0000-0000EFD00000}"/>
    <cellStyle name="Normal 6 2 3 10 3" xfId="40743" xr:uid="{00000000-0005-0000-0000-0000F0D00000}"/>
    <cellStyle name="Normal 6 2 3 10 4" xfId="30729" xr:uid="{00000000-0005-0000-0000-0000F1D00000}"/>
    <cellStyle name="Normal 6 2 3 11" xfId="6950" xr:uid="{00000000-0005-0000-0000-0000F2D00000}"/>
    <cellStyle name="Normal 6 2 3 11 2" xfId="19578" xr:uid="{00000000-0005-0000-0000-0000F3D00000}"/>
    <cellStyle name="Normal 6 2 3 11 2 2" xfId="54794" xr:uid="{00000000-0005-0000-0000-0000F4D00000}"/>
    <cellStyle name="Normal 6 2 3 11 3" xfId="42197" xr:uid="{00000000-0005-0000-0000-0000F5D00000}"/>
    <cellStyle name="Normal 6 2 3 11 4" xfId="32183" xr:uid="{00000000-0005-0000-0000-0000F6D00000}"/>
    <cellStyle name="Normal 6 2 3 12" xfId="8732" xr:uid="{00000000-0005-0000-0000-0000F7D00000}"/>
    <cellStyle name="Normal 6 2 3 12 2" xfId="21354" xr:uid="{00000000-0005-0000-0000-0000F8D00000}"/>
    <cellStyle name="Normal 6 2 3 12 2 2" xfId="56570" xr:uid="{00000000-0005-0000-0000-0000F9D00000}"/>
    <cellStyle name="Normal 6 2 3 12 3" xfId="43973" xr:uid="{00000000-0005-0000-0000-0000FAD00000}"/>
    <cellStyle name="Normal 6 2 3 12 4" xfId="33959" xr:uid="{00000000-0005-0000-0000-0000FBD00000}"/>
    <cellStyle name="Normal 6 2 3 13" xfId="10738" xr:uid="{00000000-0005-0000-0000-0000FCD00000}"/>
    <cellStyle name="Normal 6 2 3 13 2" xfId="23349" xr:uid="{00000000-0005-0000-0000-0000FDD00000}"/>
    <cellStyle name="Normal 6 2 3 13 2 2" xfId="58565" xr:uid="{00000000-0005-0000-0000-0000FED00000}"/>
    <cellStyle name="Normal 6 2 3 13 3" xfId="45968" xr:uid="{00000000-0005-0000-0000-0000FFD00000}"/>
    <cellStyle name="Normal 6 2 3 13 4" xfId="35954" xr:uid="{00000000-0005-0000-0000-000000D10000}"/>
    <cellStyle name="Normal 6 2 3 14" xfId="14893" xr:uid="{00000000-0005-0000-0000-000001D10000}"/>
    <cellStyle name="Normal 6 2 3 14 2" xfId="50110" xr:uid="{00000000-0005-0000-0000-000002D10000}"/>
    <cellStyle name="Normal 6 2 3 14 3" xfId="27499" xr:uid="{00000000-0005-0000-0000-000003D10000}"/>
    <cellStyle name="Normal 6 2 3 15" xfId="12307" xr:uid="{00000000-0005-0000-0000-000004D10000}"/>
    <cellStyle name="Normal 6 2 3 15 2" xfId="47525" xr:uid="{00000000-0005-0000-0000-000005D10000}"/>
    <cellStyle name="Normal 6 2 3 16" xfId="37512" xr:uid="{00000000-0005-0000-0000-000006D10000}"/>
    <cellStyle name="Normal 6 2 3 17" xfId="24914" xr:uid="{00000000-0005-0000-0000-000007D10000}"/>
    <cellStyle name="Normal 6 2 3 18" xfId="60127" xr:uid="{00000000-0005-0000-0000-000008D10000}"/>
    <cellStyle name="Normal 6 2 3 2" xfId="1423" xr:uid="{00000000-0005-0000-0000-000009D10000}"/>
    <cellStyle name="Normal 6 2 3 2 10" xfId="7024" xr:uid="{00000000-0005-0000-0000-00000AD10000}"/>
    <cellStyle name="Normal 6 2 3 2 10 2" xfId="19650" xr:uid="{00000000-0005-0000-0000-00000BD10000}"/>
    <cellStyle name="Normal 6 2 3 2 10 2 2" xfId="54866" xr:uid="{00000000-0005-0000-0000-00000CD10000}"/>
    <cellStyle name="Normal 6 2 3 2 10 3" xfId="42269" xr:uid="{00000000-0005-0000-0000-00000DD10000}"/>
    <cellStyle name="Normal 6 2 3 2 10 4" xfId="32255" xr:uid="{00000000-0005-0000-0000-00000ED10000}"/>
    <cellStyle name="Normal 6 2 3 2 11" xfId="8805" xr:uid="{00000000-0005-0000-0000-00000FD10000}"/>
    <cellStyle name="Normal 6 2 3 2 11 2" xfId="21426" xr:uid="{00000000-0005-0000-0000-000010D10000}"/>
    <cellStyle name="Normal 6 2 3 2 11 2 2" xfId="56642" xr:uid="{00000000-0005-0000-0000-000011D10000}"/>
    <cellStyle name="Normal 6 2 3 2 11 3" xfId="44045" xr:uid="{00000000-0005-0000-0000-000012D10000}"/>
    <cellStyle name="Normal 6 2 3 2 11 4" xfId="34031" xr:uid="{00000000-0005-0000-0000-000013D10000}"/>
    <cellStyle name="Normal 6 2 3 2 12" xfId="10739" xr:uid="{00000000-0005-0000-0000-000014D10000}"/>
    <cellStyle name="Normal 6 2 3 2 12 2" xfId="23350" xr:uid="{00000000-0005-0000-0000-000015D10000}"/>
    <cellStyle name="Normal 6 2 3 2 12 2 2" xfId="58566" xr:uid="{00000000-0005-0000-0000-000016D10000}"/>
    <cellStyle name="Normal 6 2 3 2 12 3" xfId="45969" xr:uid="{00000000-0005-0000-0000-000017D10000}"/>
    <cellStyle name="Normal 6 2 3 2 12 4" xfId="35955" xr:uid="{00000000-0005-0000-0000-000018D10000}"/>
    <cellStyle name="Normal 6 2 3 2 13" xfId="14965" xr:uid="{00000000-0005-0000-0000-000019D10000}"/>
    <cellStyle name="Normal 6 2 3 2 13 2" xfId="50182" xr:uid="{00000000-0005-0000-0000-00001AD10000}"/>
    <cellStyle name="Normal 6 2 3 2 13 3" xfId="27571" xr:uid="{00000000-0005-0000-0000-00001BD10000}"/>
    <cellStyle name="Normal 6 2 3 2 14" xfId="12379" xr:uid="{00000000-0005-0000-0000-00001CD10000}"/>
    <cellStyle name="Normal 6 2 3 2 14 2" xfId="47597" xr:uid="{00000000-0005-0000-0000-00001DD10000}"/>
    <cellStyle name="Normal 6 2 3 2 15" xfId="37584" xr:uid="{00000000-0005-0000-0000-00001ED10000}"/>
    <cellStyle name="Normal 6 2 3 2 16" xfId="24986" xr:uid="{00000000-0005-0000-0000-00001FD10000}"/>
    <cellStyle name="Normal 6 2 3 2 17" xfId="60199" xr:uid="{00000000-0005-0000-0000-000020D10000}"/>
    <cellStyle name="Normal 6 2 3 2 2" xfId="1424" xr:uid="{00000000-0005-0000-0000-000021D10000}"/>
    <cellStyle name="Normal 6 2 3 2 2 10" xfId="10740" xr:uid="{00000000-0005-0000-0000-000022D10000}"/>
    <cellStyle name="Normal 6 2 3 2 2 10 2" xfId="23351" xr:uid="{00000000-0005-0000-0000-000023D10000}"/>
    <cellStyle name="Normal 6 2 3 2 2 10 2 2" xfId="58567" xr:uid="{00000000-0005-0000-0000-000024D10000}"/>
    <cellStyle name="Normal 6 2 3 2 2 10 3" xfId="45970" xr:uid="{00000000-0005-0000-0000-000025D10000}"/>
    <cellStyle name="Normal 6 2 3 2 2 10 4" xfId="35956" xr:uid="{00000000-0005-0000-0000-000026D10000}"/>
    <cellStyle name="Normal 6 2 3 2 2 11" xfId="15120" xr:uid="{00000000-0005-0000-0000-000027D10000}"/>
    <cellStyle name="Normal 6 2 3 2 2 11 2" xfId="50336" xr:uid="{00000000-0005-0000-0000-000028D10000}"/>
    <cellStyle name="Normal 6 2 3 2 2 11 3" xfId="27725" xr:uid="{00000000-0005-0000-0000-000029D10000}"/>
    <cellStyle name="Normal 6 2 3 2 2 12" xfId="12533" xr:uid="{00000000-0005-0000-0000-00002AD10000}"/>
    <cellStyle name="Normal 6 2 3 2 2 12 2" xfId="47751" xr:uid="{00000000-0005-0000-0000-00002BD10000}"/>
    <cellStyle name="Normal 6 2 3 2 2 13" xfId="37739" xr:uid="{00000000-0005-0000-0000-00002CD10000}"/>
    <cellStyle name="Normal 6 2 3 2 2 14" xfId="25140" xr:uid="{00000000-0005-0000-0000-00002DD10000}"/>
    <cellStyle name="Normal 6 2 3 2 2 15" xfId="60353" xr:uid="{00000000-0005-0000-0000-00002ED10000}"/>
    <cellStyle name="Normal 6 2 3 2 2 2" xfId="3256" xr:uid="{00000000-0005-0000-0000-00002FD10000}"/>
    <cellStyle name="Normal 6 2 3 2 2 2 10" xfId="25624" xr:uid="{00000000-0005-0000-0000-000030D10000}"/>
    <cellStyle name="Normal 6 2 3 2 2 2 11" xfId="61159" xr:uid="{00000000-0005-0000-0000-000031D10000}"/>
    <cellStyle name="Normal 6 2 3 2 2 2 2" xfId="5056" xr:uid="{00000000-0005-0000-0000-000032D10000}"/>
    <cellStyle name="Normal 6 2 3 2 2 2 2 2" xfId="17702" xr:uid="{00000000-0005-0000-0000-000033D10000}"/>
    <cellStyle name="Normal 6 2 3 2 2 2 2 2 2" xfId="52918" xr:uid="{00000000-0005-0000-0000-000034D10000}"/>
    <cellStyle name="Normal 6 2 3 2 2 2 2 2 3" xfId="30307" xr:uid="{00000000-0005-0000-0000-000035D10000}"/>
    <cellStyle name="Normal 6 2 3 2 2 2 2 3" xfId="14148" xr:uid="{00000000-0005-0000-0000-000036D10000}"/>
    <cellStyle name="Normal 6 2 3 2 2 2 2 3 2" xfId="49366" xr:uid="{00000000-0005-0000-0000-000037D10000}"/>
    <cellStyle name="Normal 6 2 3 2 2 2 2 4" xfId="40321" xr:uid="{00000000-0005-0000-0000-000038D10000}"/>
    <cellStyle name="Normal 6 2 3 2 2 2 2 5" xfId="26755" xr:uid="{00000000-0005-0000-0000-000039D10000}"/>
    <cellStyle name="Normal 6 2 3 2 2 2 3" xfId="6526" xr:uid="{00000000-0005-0000-0000-00003AD10000}"/>
    <cellStyle name="Normal 6 2 3 2 2 2 3 2" xfId="19156" xr:uid="{00000000-0005-0000-0000-00003BD10000}"/>
    <cellStyle name="Normal 6 2 3 2 2 2 3 2 2" xfId="54372" xr:uid="{00000000-0005-0000-0000-00003CD10000}"/>
    <cellStyle name="Normal 6 2 3 2 2 2 3 3" xfId="41775" xr:uid="{00000000-0005-0000-0000-00003DD10000}"/>
    <cellStyle name="Normal 6 2 3 2 2 2 3 4" xfId="31761" xr:uid="{00000000-0005-0000-0000-00003ED10000}"/>
    <cellStyle name="Normal 6 2 3 2 2 2 4" xfId="7985" xr:uid="{00000000-0005-0000-0000-00003FD10000}"/>
    <cellStyle name="Normal 6 2 3 2 2 2 4 2" xfId="20610" xr:uid="{00000000-0005-0000-0000-000040D10000}"/>
    <cellStyle name="Normal 6 2 3 2 2 2 4 2 2" xfId="55826" xr:uid="{00000000-0005-0000-0000-000041D10000}"/>
    <cellStyle name="Normal 6 2 3 2 2 2 4 3" xfId="43229" xr:uid="{00000000-0005-0000-0000-000042D10000}"/>
    <cellStyle name="Normal 6 2 3 2 2 2 4 4" xfId="33215" xr:uid="{00000000-0005-0000-0000-000043D10000}"/>
    <cellStyle name="Normal 6 2 3 2 2 2 5" xfId="9766" xr:uid="{00000000-0005-0000-0000-000044D10000}"/>
    <cellStyle name="Normal 6 2 3 2 2 2 5 2" xfId="22386" xr:uid="{00000000-0005-0000-0000-000045D10000}"/>
    <cellStyle name="Normal 6 2 3 2 2 2 5 2 2" xfId="57602" xr:uid="{00000000-0005-0000-0000-000046D10000}"/>
    <cellStyle name="Normal 6 2 3 2 2 2 5 3" xfId="45005" xr:uid="{00000000-0005-0000-0000-000047D10000}"/>
    <cellStyle name="Normal 6 2 3 2 2 2 5 4" xfId="34991" xr:uid="{00000000-0005-0000-0000-000048D10000}"/>
    <cellStyle name="Normal 6 2 3 2 2 2 6" xfId="11559" xr:uid="{00000000-0005-0000-0000-000049D10000}"/>
    <cellStyle name="Normal 6 2 3 2 2 2 6 2" xfId="24162" xr:uid="{00000000-0005-0000-0000-00004AD10000}"/>
    <cellStyle name="Normal 6 2 3 2 2 2 6 2 2" xfId="59378" xr:uid="{00000000-0005-0000-0000-00004BD10000}"/>
    <cellStyle name="Normal 6 2 3 2 2 2 6 3" xfId="46781" xr:uid="{00000000-0005-0000-0000-00004CD10000}"/>
    <cellStyle name="Normal 6 2 3 2 2 2 6 4" xfId="36767" xr:uid="{00000000-0005-0000-0000-00004DD10000}"/>
    <cellStyle name="Normal 6 2 3 2 2 2 7" xfId="15926" xr:uid="{00000000-0005-0000-0000-00004ED10000}"/>
    <cellStyle name="Normal 6 2 3 2 2 2 7 2" xfId="51142" xr:uid="{00000000-0005-0000-0000-00004FD10000}"/>
    <cellStyle name="Normal 6 2 3 2 2 2 7 3" xfId="28531" xr:uid="{00000000-0005-0000-0000-000050D10000}"/>
    <cellStyle name="Normal 6 2 3 2 2 2 8" xfId="13017" xr:uid="{00000000-0005-0000-0000-000051D10000}"/>
    <cellStyle name="Normal 6 2 3 2 2 2 8 2" xfId="48235" xr:uid="{00000000-0005-0000-0000-000052D10000}"/>
    <cellStyle name="Normal 6 2 3 2 2 2 9" xfId="38545" xr:uid="{00000000-0005-0000-0000-000053D10000}"/>
    <cellStyle name="Normal 6 2 3 2 2 3" xfId="3585" xr:uid="{00000000-0005-0000-0000-000054D10000}"/>
    <cellStyle name="Normal 6 2 3 2 2 3 10" xfId="27080" xr:uid="{00000000-0005-0000-0000-000055D10000}"/>
    <cellStyle name="Normal 6 2 3 2 2 3 11" xfId="61484" xr:uid="{00000000-0005-0000-0000-000056D10000}"/>
    <cellStyle name="Normal 6 2 3 2 2 3 2" xfId="5381" xr:uid="{00000000-0005-0000-0000-000057D10000}"/>
    <cellStyle name="Normal 6 2 3 2 2 3 2 2" xfId="18027" xr:uid="{00000000-0005-0000-0000-000058D10000}"/>
    <cellStyle name="Normal 6 2 3 2 2 3 2 2 2" xfId="53243" xr:uid="{00000000-0005-0000-0000-000059D10000}"/>
    <cellStyle name="Normal 6 2 3 2 2 3 2 3" xfId="40646" xr:uid="{00000000-0005-0000-0000-00005AD10000}"/>
    <cellStyle name="Normal 6 2 3 2 2 3 2 4" xfId="30632" xr:uid="{00000000-0005-0000-0000-00005BD10000}"/>
    <cellStyle name="Normal 6 2 3 2 2 3 3" xfId="6851" xr:uid="{00000000-0005-0000-0000-00005CD10000}"/>
    <cellStyle name="Normal 6 2 3 2 2 3 3 2" xfId="19481" xr:uid="{00000000-0005-0000-0000-00005DD10000}"/>
    <cellStyle name="Normal 6 2 3 2 2 3 3 2 2" xfId="54697" xr:uid="{00000000-0005-0000-0000-00005ED10000}"/>
    <cellStyle name="Normal 6 2 3 2 2 3 3 3" xfId="42100" xr:uid="{00000000-0005-0000-0000-00005FD10000}"/>
    <cellStyle name="Normal 6 2 3 2 2 3 3 4" xfId="32086" xr:uid="{00000000-0005-0000-0000-000060D10000}"/>
    <cellStyle name="Normal 6 2 3 2 2 3 4" xfId="8310" xr:uid="{00000000-0005-0000-0000-000061D10000}"/>
    <cellStyle name="Normal 6 2 3 2 2 3 4 2" xfId="20935" xr:uid="{00000000-0005-0000-0000-000062D10000}"/>
    <cellStyle name="Normal 6 2 3 2 2 3 4 2 2" xfId="56151" xr:uid="{00000000-0005-0000-0000-000063D10000}"/>
    <cellStyle name="Normal 6 2 3 2 2 3 4 3" xfId="43554" xr:uid="{00000000-0005-0000-0000-000064D10000}"/>
    <cellStyle name="Normal 6 2 3 2 2 3 4 4" xfId="33540" xr:uid="{00000000-0005-0000-0000-000065D10000}"/>
    <cellStyle name="Normal 6 2 3 2 2 3 5" xfId="10091" xr:uid="{00000000-0005-0000-0000-000066D10000}"/>
    <cellStyle name="Normal 6 2 3 2 2 3 5 2" xfId="22711" xr:uid="{00000000-0005-0000-0000-000067D10000}"/>
    <cellStyle name="Normal 6 2 3 2 2 3 5 2 2" xfId="57927" xr:uid="{00000000-0005-0000-0000-000068D10000}"/>
    <cellStyle name="Normal 6 2 3 2 2 3 5 3" xfId="45330" xr:uid="{00000000-0005-0000-0000-000069D10000}"/>
    <cellStyle name="Normal 6 2 3 2 2 3 5 4" xfId="35316" xr:uid="{00000000-0005-0000-0000-00006AD10000}"/>
    <cellStyle name="Normal 6 2 3 2 2 3 6" xfId="11884" xr:uid="{00000000-0005-0000-0000-00006BD10000}"/>
    <cellStyle name="Normal 6 2 3 2 2 3 6 2" xfId="24487" xr:uid="{00000000-0005-0000-0000-00006CD10000}"/>
    <cellStyle name="Normal 6 2 3 2 2 3 6 2 2" xfId="59703" xr:uid="{00000000-0005-0000-0000-00006DD10000}"/>
    <cellStyle name="Normal 6 2 3 2 2 3 6 3" xfId="47106" xr:uid="{00000000-0005-0000-0000-00006ED10000}"/>
    <cellStyle name="Normal 6 2 3 2 2 3 6 4" xfId="37092" xr:uid="{00000000-0005-0000-0000-00006FD10000}"/>
    <cellStyle name="Normal 6 2 3 2 2 3 7" xfId="16251" xr:uid="{00000000-0005-0000-0000-000070D10000}"/>
    <cellStyle name="Normal 6 2 3 2 2 3 7 2" xfId="51467" xr:uid="{00000000-0005-0000-0000-000071D10000}"/>
    <cellStyle name="Normal 6 2 3 2 2 3 7 3" xfId="28856" xr:uid="{00000000-0005-0000-0000-000072D10000}"/>
    <cellStyle name="Normal 6 2 3 2 2 3 8" xfId="14473" xr:uid="{00000000-0005-0000-0000-000073D10000}"/>
    <cellStyle name="Normal 6 2 3 2 2 3 8 2" xfId="49691" xr:uid="{00000000-0005-0000-0000-000074D10000}"/>
    <cellStyle name="Normal 6 2 3 2 2 3 9" xfId="38870" xr:uid="{00000000-0005-0000-0000-000075D10000}"/>
    <cellStyle name="Normal 6 2 3 2 2 4" xfId="2747" xr:uid="{00000000-0005-0000-0000-000076D10000}"/>
    <cellStyle name="Normal 6 2 3 2 2 4 10" xfId="26271" xr:uid="{00000000-0005-0000-0000-000077D10000}"/>
    <cellStyle name="Normal 6 2 3 2 2 4 11" xfId="60675" xr:uid="{00000000-0005-0000-0000-000078D10000}"/>
    <cellStyle name="Normal 6 2 3 2 2 4 2" xfId="4572" xr:uid="{00000000-0005-0000-0000-000079D10000}"/>
    <cellStyle name="Normal 6 2 3 2 2 4 2 2" xfId="17218" xr:uid="{00000000-0005-0000-0000-00007AD10000}"/>
    <cellStyle name="Normal 6 2 3 2 2 4 2 2 2" xfId="52434" xr:uid="{00000000-0005-0000-0000-00007BD10000}"/>
    <cellStyle name="Normal 6 2 3 2 2 4 2 3" xfId="39837" xr:uid="{00000000-0005-0000-0000-00007CD10000}"/>
    <cellStyle name="Normal 6 2 3 2 2 4 2 4" xfId="29823" xr:uid="{00000000-0005-0000-0000-00007DD10000}"/>
    <cellStyle name="Normal 6 2 3 2 2 4 3" xfId="6042" xr:uid="{00000000-0005-0000-0000-00007ED10000}"/>
    <cellStyle name="Normal 6 2 3 2 2 4 3 2" xfId="18672" xr:uid="{00000000-0005-0000-0000-00007FD10000}"/>
    <cellStyle name="Normal 6 2 3 2 2 4 3 2 2" xfId="53888" xr:uid="{00000000-0005-0000-0000-000080D10000}"/>
    <cellStyle name="Normal 6 2 3 2 2 4 3 3" xfId="41291" xr:uid="{00000000-0005-0000-0000-000081D10000}"/>
    <cellStyle name="Normal 6 2 3 2 2 4 3 4" xfId="31277" xr:uid="{00000000-0005-0000-0000-000082D10000}"/>
    <cellStyle name="Normal 6 2 3 2 2 4 4" xfId="7501" xr:uid="{00000000-0005-0000-0000-000083D10000}"/>
    <cellStyle name="Normal 6 2 3 2 2 4 4 2" xfId="20126" xr:uid="{00000000-0005-0000-0000-000084D10000}"/>
    <cellStyle name="Normal 6 2 3 2 2 4 4 2 2" xfId="55342" xr:uid="{00000000-0005-0000-0000-000085D10000}"/>
    <cellStyle name="Normal 6 2 3 2 2 4 4 3" xfId="42745" xr:uid="{00000000-0005-0000-0000-000086D10000}"/>
    <cellStyle name="Normal 6 2 3 2 2 4 4 4" xfId="32731" xr:uid="{00000000-0005-0000-0000-000087D10000}"/>
    <cellStyle name="Normal 6 2 3 2 2 4 5" xfId="9282" xr:uid="{00000000-0005-0000-0000-000088D10000}"/>
    <cellStyle name="Normal 6 2 3 2 2 4 5 2" xfId="21902" xr:uid="{00000000-0005-0000-0000-000089D10000}"/>
    <cellStyle name="Normal 6 2 3 2 2 4 5 2 2" xfId="57118" xr:uid="{00000000-0005-0000-0000-00008AD10000}"/>
    <cellStyle name="Normal 6 2 3 2 2 4 5 3" xfId="44521" xr:uid="{00000000-0005-0000-0000-00008BD10000}"/>
    <cellStyle name="Normal 6 2 3 2 2 4 5 4" xfId="34507" xr:uid="{00000000-0005-0000-0000-00008CD10000}"/>
    <cellStyle name="Normal 6 2 3 2 2 4 6" xfId="11075" xr:uid="{00000000-0005-0000-0000-00008DD10000}"/>
    <cellStyle name="Normal 6 2 3 2 2 4 6 2" xfId="23678" xr:uid="{00000000-0005-0000-0000-00008ED10000}"/>
    <cellStyle name="Normal 6 2 3 2 2 4 6 2 2" xfId="58894" xr:uid="{00000000-0005-0000-0000-00008FD10000}"/>
    <cellStyle name="Normal 6 2 3 2 2 4 6 3" xfId="46297" xr:uid="{00000000-0005-0000-0000-000090D10000}"/>
    <cellStyle name="Normal 6 2 3 2 2 4 6 4" xfId="36283" xr:uid="{00000000-0005-0000-0000-000091D10000}"/>
    <cellStyle name="Normal 6 2 3 2 2 4 7" xfId="15442" xr:uid="{00000000-0005-0000-0000-000092D10000}"/>
    <cellStyle name="Normal 6 2 3 2 2 4 7 2" xfId="50658" xr:uid="{00000000-0005-0000-0000-000093D10000}"/>
    <cellStyle name="Normal 6 2 3 2 2 4 7 3" xfId="28047" xr:uid="{00000000-0005-0000-0000-000094D10000}"/>
    <cellStyle name="Normal 6 2 3 2 2 4 8" xfId="13664" xr:uid="{00000000-0005-0000-0000-000095D10000}"/>
    <cellStyle name="Normal 6 2 3 2 2 4 8 2" xfId="48882" xr:uid="{00000000-0005-0000-0000-000096D10000}"/>
    <cellStyle name="Normal 6 2 3 2 2 4 9" xfId="38061" xr:uid="{00000000-0005-0000-0000-000097D10000}"/>
    <cellStyle name="Normal 6 2 3 2 2 5" xfId="3910" xr:uid="{00000000-0005-0000-0000-000098D10000}"/>
    <cellStyle name="Normal 6 2 3 2 2 5 2" xfId="8633" xr:uid="{00000000-0005-0000-0000-000099D10000}"/>
    <cellStyle name="Normal 6 2 3 2 2 5 2 2" xfId="21258" xr:uid="{00000000-0005-0000-0000-00009AD10000}"/>
    <cellStyle name="Normal 6 2 3 2 2 5 2 2 2" xfId="56474" xr:uid="{00000000-0005-0000-0000-00009BD10000}"/>
    <cellStyle name="Normal 6 2 3 2 2 5 2 3" xfId="43877" xr:uid="{00000000-0005-0000-0000-00009CD10000}"/>
    <cellStyle name="Normal 6 2 3 2 2 5 2 4" xfId="33863" xr:uid="{00000000-0005-0000-0000-00009DD10000}"/>
    <cellStyle name="Normal 6 2 3 2 2 5 3" xfId="10414" xr:uid="{00000000-0005-0000-0000-00009ED10000}"/>
    <cellStyle name="Normal 6 2 3 2 2 5 3 2" xfId="23034" xr:uid="{00000000-0005-0000-0000-00009FD10000}"/>
    <cellStyle name="Normal 6 2 3 2 2 5 3 2 2" xfId="58250" xr:uid="{00000000-0005-0000-0000-0000A0D10000}"/>
    <cellStyle name="Normal 6 2 3 2 2 5 3 3" xfId="45653" xr:uid="{00000000-0005-0000-0000-0000A1D10000}"/>
    <cellStyle name="Normal 6 2 3 2 2 5 3 4" xfId="35639" xr:uid="{00000000-0005-0000-0000-0000A2D10000}"/>
    <cellStyle name="Normal 6 2 3 2 2 5 4" xfId="12209" xr:uid="{00000000-0005-0000-0000-0000A3D10000}"/>
    <cellStyle name="Normal 6 2 3 2 2 5 4 2" xfId="24810" xr:uid="{00000000-0005-0000-0000-0000A4D10000}"/>
    <cellStyle name="Normal 6 2 3 2 2 5 4 2 2" xfId="60026" xr:uid="{00000000-0005-0000-0000-0000A5D10000}"/>
    <cellStyle name="Normal 6 2 3 2 2 5 4 3" xfId="47429" xr:uid="{00000000-0005-0000-0000-0000A6D10000}"/>
    <cellStyle name="Normal 6 2 3 2 2 5 4 4" xfId="37415" xr:uid="{00000000-0005-0000-0000-0000A7D10000}"/>
    <cellStyle name="Normal 6 2 3 2 2 5 5" xfId="16574" xr:uid="{00000000-0005-0000-0000-0000A8D10000}"/>
    <cellStyle name="Normal 6 2 3 2 2 5 5 2" xfId="51790" xr:uid="{00000000-0005-0000-0000-0000A9D10000}"/>
    <cellStyle name="Normal 6 2 3 2 2 5 5 3" xfId="29179" xr:uid="{00000000-0005-0000-0000-0000AAD10000}"/>
    <cellStyle name="Normal 6 2 3 2 2 5 6" xfId="14796" xr:uid="{00000000-0005-0000-0000-0000ABD10000}"/>
    <cellStyle name="Normal 6 2 3 2 2 5 6 2" xfId="50014" xr:uid="{00000000-0005-0000-0000-0000ACD10000}"/>
    <cellStyle name="Normal 6 2 3 2 2 5 7" xfId="39193" xr:uid="{00000000-0005-0000-0000-0000ADD10000}"/>
    <cellStyle name="Normal 6 2 3 2 2 5 8" xfId="27403" xr:uid="{00000000-0005-0000-0000-0000AED10000}"/>
    <cellStyle name="Normal 6 2 3 2 2 6" xfId="4250" xr:uid="{00000000-0005-0000-0000-0000AFD10000}"/>
    <cellStyle name="Normal 6 2 3 2 2 6 2" xfId="16896" xr:uid="{00000000-0005-0000-0000-0000B0D10000}"/>
    <cellStyle name="Normal 6 2 3 2 2 6 2 2" xfId="52112" xr:uid="{00000000-0005-0000-0000-0000B1D10000}"/>
    <cellStyle name="Normal 6 2 3 2 2 6 2 3" xfId="29501" xr:uid="{00000000-0005-0000-0000-0000B2D10000}"/>
    <cellStyle name="Normal 6 2 3 2 2 6 3" xfId="13342" xr:uid="{00000000-0005-0000-0000-0000B3D10000}"/>
    <cellStyle name="Normal 6 2 3 2 2 6 3 2" xfId="48560" xr:uid="{00000000-0005-0000-0000-0000B4D10000}"/>
    <cellStyle name="Normal 6 2 3 2 2 6 4" xfId="39515" xr:uid="{00000000-0005-0000-0000-0000B5D10000}"/>
    <cellStyle name="Normal 6 2 3 2 2 6 5" xfId="25949" xr:uid="{00000000-0005-0000-0000-0000B6D10000}"/>
    <cellStyle name="Normal 6 2 3 2 2 7" xfId="5720" xr:uid="{00000000-0005-0000-0000-0000B7D10000}"/>
    <cellStyle name="Normal 6 2 3 2 2 7 2" xfId="18350" xr:uid="{00000000-0005-0000-0000-0000B8D10000}"/>
    <cellStyle name="Normal 6 2 3 2 2 7 2 2" xfId="53566" xr:uid="{00000000-0005-0000-0000-0000B9D10000}"/>
    <cellStyle name="Normal 6 2 3 2 2 7 3" xfId="40969" xr:uid="{00000000-0005-0000-0000-0000BAD10000}"/>
    <cellStyle name="Normal 6 2 3 2 2 7 4" xfId="30955" xr:uid="{00000000-0005-0000-0000-0000BBD10000}"/>
    <cellStyle name="Normal 6 2 3 2 2 8" xfId="7179" xr:uid="{00000000-0005-0000-0000-0000BCD10000}"/>
    <cellStyle name="Normal 6 2 3 2 2 8 2" xfId="19804" xr:uid="{00000000-0005-0000-0000-0000BDD10000}"/>
    <cellStyle name="Normal 6 2 3 2 2 8 2 2" xfId="55020" xr:uid="{00000000-0005-0000-0000-0000BED10000}"/>
    <cellStyle name="Normal 6 2 3 2 2 8 3" xfId="42423" xr:uid="{00000000-0005-0000-0000-0000BFD10000}"/>
    <cellStyle name="Normal 6 2 3 2 2 8 4" xfId="32409" xr:uid="{00000000-0005-0000-0000-0000C0D10000}"/>
    <cellStyle name="Normal 6 2 3 2 2 9" xfId="8960" xr:uid="{00000000-0005-0000-0000-0000C1D10000}"/>
    <cellStyle name="Normal 6 2 3 2 2 9 2" xfId="21580" xr:uid="{00000000-0005-0000-0000-0000C2D10000}"/>
    <cellStyle name="Normal 6 2 3 2 2 9 2 2" xfId="56796" xr:uid="{00000000-0005-0000-0000-0000C3D10000}"/>
    <cellStyle name="Normal 6 2 3 2 2 9 3" xfId="44199" xr:uid="{00000000-0005-0000-0000-0000C4D10000}"/>
    <cellStyle name="Normal 6 2 3 2 2 9 4" xfId="34185" xr:uid="{00000000-0005-0000-0000-0000C5D10000}"/>
    <cellStyle name="Normal 6 2 3 2 3" xfId="3096" xr:uid="{00000000-0005-0000-0000-0000C6D10000}"/>
    <cellStyle name="Normal 6 2 3 2 3 10" xfId="25467" xr:uid="{00000000-0005-0000-0000-0000C7D10000}"/>
    <cellStyle name="Normal 6 2 3 2 3 11" xfId="61002" xr:uid="{00000000-0005-0000-0000-0000C8D10000}"/>
    <cellStyle name="Normal 6 2 3 2 3 2" xfId="4899" xr:uid="{00000000-0005-0000-0000-0000C9D10000}"/>
    <cellStyle name="Normal 6 2 3 2 3 2 2" xfId="17545" xr:uid="{00000000-0005-0000-0000-0000CAD10000}"/>
    <cellStyle name="Normal 6 2 3 2 3 2 2 2" xfId="52761" xr:uid="{00000000-0005-0000-0000-0000CBD10000}"/>
    <cellStyle name="Normal 6 2 3 2 3 2 2 3" xfId="30150" xr:uid="{00000000-0005-0000-0000-0000CCD10000}"/>
    <cellStyle name="Normal 6 2 3 2 3 2 3" xfId="13991" xr:uid="{00000000-0005-0000-0000-0000CDD10000}"/>
    <cellStyle name="Normal 6 2 3 2 3 2 3 2" xfId="49209" xr:uid="{00000000-0005-0000-0000-0000CED10000}"/>
    <cellStyle name="Normal 6 2 3 2 3 2 4" xfId="40164" xr:uid="{00000000-0005-0000-0000-0000CFD10000}"/>
    <cellStyle name="Normal 6 2 3 2 3 2 5" xfId="26598" xr:uid="{00000000-0005-0000-0000-0000D0D10000}"/>
    <cellStyle name="Normal 6 2 3 2 3 3" xfId="6369" xr:uid="{00000000-0005-0000-0000-0000D1D10000}"/>
    <cellStyle name="Normal 6 2 3 2 3 3 2" xfId="18999" xr:uid="{00000000-0005-0000-0000-0000D2D10000}"/>
    <cellStyle name="Normal 6 2 3 2 3 3 2 2" xfId="54215" xr:uid="{00000000-0005-0000-0000-0000D3D10000}"/>
    <cellStyle name="Normal 6 2 3 2 3 3 3" xfId="41618" xr:uid="{00000000-0005-0000-0000-0000D4D10000}"/>
    <cellStyle name="Normal 6 2 3 2 3 3 4" xfId="31604" xr:uid="{00000000-0005-0000-0000-0000D5D10000}"/>
    <cellStyle name="Normal 6 2 3 2 3 4" xfId="7828" xr:uid="{00000000-0005-0000-0000-0000D6D10000}"/>
    <cellStyle name="Normal 6 2 3 2 3 4 2" xfId="20453" xr:uid="{00000000-0005-0000-0000-0000D7D10000}"/>
    <cellStyle name="Normal 6 2 3 2 3 4 2 2" xfId="55669" xr:uid="{00000000-0005-0000-0000-0000D8D10000}"/>
    <cellStyle name="Normal 6 2 3 2 3 4 3" xfId="43072" xr:uid="{00000000-0005-0000-0000-0000D9D10000}"/>
    <cellStyle name="Normal 6 2 3 2 3 4 4" xfId="33058" xr:uid="{00000000-0005-0000-0000-0000DAD10000}"/>
    <cellStyle name="Normal 6 2 3 2 3 5" xfId="9609" xr:uid="{00000000-0005-0000-0000-0000DBD10000}"/>
    <cellStyle name="Normal 6 2 3 2 3 5 2" xfId="22229" xr:uid="{00000000-0005-0000-0000-0000DCD10000}"/>
    <cellStyle name="Normal 6 2 3 2 3 5 2 2" xfId="57445" xr:uid="{00000000-0005-0000-0000-0000DDD10000}"/>
    <cellStyle name="Normal 6 2 3 2 3 5 3" xfId="44848" xr:uid="{00000000-0005-0000-0000-0000DED10000}"/>
    <cellStyle name="Normal 6 2 3 2 3 5 4" xfId="34834" xr:uid="{00000000-0005-0000-0000-0000DFD10000}"/>
    <cellStyle name="Normal 6 2 3 2 3 6" xfId="11402" xr:uid="{00000000-0005-0000-0000-0000E0D10000}"/>
    <cellStyle name="Normal 6 2 3 2 3 6 2" xfId="24005" xr:uid="{00000000-0005-0000-0000-0000E1D10000}"/>
    <cellStyle name="Normal 6 2 3 2 3 6 2 2" xfId="59221" xr:uid="{00000000-0005-0000-0000-0000E2D10000}"/>
    <cellStyle name="Normal 6 2 3 2 3 6 3" xfId="46624" xr:uid="{00000000-0005-0000-0000-0000E3D10000}"/>
    <cellStyle name="Normal 6 2 3 2 3 6 4" xfId="36610" xr:uid="{00000000-0005-0000-0000-0000E4D10000}"/>
    <cellStyle name="Normal 6 2 3 2 3 7" xfId="15769" xr:uid="{00000000-0005-0000-0000-0000E5D10000}"/>
    <cellStyle name="Normal 6 2 3 2 3 7 2" xfId="50985" xr:uid="{00000000-0005-0000-0000-0000E6D10000}"/>
    <cellStyle name="Normal 6 2 3 2 3 7 3" xfId="28374" xr:uid="{00000000-0005-0000-0000-0000E7D10000}"/>
    <cellStyle name="Normal 6 2 3 2 3 8" xfId="12860" xr:uid="{00000000-0005-0000-0000-0000E8D10000}"/>
    <cellStyle name="Normal 6 2 3 2 3 8 2" xfId="48078" xr:uid="{00000000-0005-0000-0000-0000E9D10000}"/>
    <cellStyle name="Normal 6 2 3 2 3 9" xfId="38388" xr:uid="{00000000-0005-0000-0000-0000EAD10000}"/>
    <cellStyle name="Normal 6 2 3 2 4" xfId="2923" xr:uid="{00000000-0005-0000-0000-0000EBD10000}"/>
    <cellStyle name="Normal 6 2 3 2 4 10" xfId="25308" xr:uid="{00000000-0005-0000-0000-0000ECD10000}"/>
    <cellStyle name="Normal 6 2 3 2 4 11" xfId="60843" xr:uid="{00000000-0005-0000-0000-0000EDD10000}"/>
    <cellStyle name="Normal 6 2 3 2 4 2" xfId="4740" xr:uid="{00000000-0005-0000-0000-0000EED10000}"/>
    <cellStyle name="Normal 6 2 3 2 4 2 2" xfId="17386" xr:uid="{00000000-0005-0000-0000-0000EFD10000}"/>
    <cellStyle name="Normal 6 2 3 2 4 2 2 2" xfId="52602" xr:uid="{00000000-0005-0000-0000-0000F0D10000}"/>
    <cellStyle name="Normal 6 2 3 2 4 2 2 3" xfId="29991" xr:uid="{00000000-0005-0000-0000-0000F1D10000}"/>
    <cellStyle name="Normal 6 2 3 2 4 2 3" xfId="13832" xr:uid="{00000000-0005-0000-0000-0000F2D10000}"/>
    <cellStyle name="Normal 6 2 3 2 4 2 3 2" xfId="49050" xr:uid="{00000000-0005-0000-0000-0000F3D10000}"/>
    <cellStyle name="Normal 6 2 3 2 4 2 4" xfId="40005" xr:uid="{00000000-0005-0000-0000-0000F4D10000}"/>
    <cellStyle name="Normal 6 2 3 2 4 2 5" xfId="26439" xr:uid="{00000000-0005-0000-0000-0000F5D10000}"/>
    <cellStyle name="Normal 6 2 3 2 4 3" xfId="6210" xr:uid="{00000000-0005-0000-0000-0000F6D10000}"/>
    <cellStyle name="Normal 6 2 3 2 4 3 2" xfId="18840" xr:uid="{00000000-0005-0000-0000-0000F7D10000}"/>
    <cellStyle name="Normal 6 2 3 2 4 3 2 2" xfId="54056" xr:uid="{00000000-0005-0000-0000-0000F8D10000}"/>
    <cellStyle name="Normal 6 2 3 2 4 3 3" xfId="41459" xr:uid="{00000000-0005-0000-0000-0000F9D10000}"/>
    <cellStyle name="Normal 6 2 3 2 4 3 4" xfId="31445" xr:uid="{00000000-0005-0000-0000-0000FAD10000}"/>
    <cellStyle name="Normal 6 2 3 2 4 4" xfId="7669" xr:uid="{00000000-0005-0000-0000-0000FBD10000}"/>
    <cellStyle name="Normal 6 2 3 2 4 4 2" xfId="20294" xr:uid="{00000000-0005-0000-0000-0000FCD10000}"/>
    <cellStyle name="Normal 6 2 3 2 4 4 2 2" xfId="55510" xr:uid="{00000000-0005-0000-0000-0000FDD10000}"/>
    <cellStyle name="Normal 6 2 3 2 4 4 3" xfId="42913" xr:uid="{00000000-0005-0000-0000-0000FED10000}"/>
    <cellStyle name="Normal 6 2 3 2 4 4 4" xfId="32899" xr:uid="{00000000-0005-0000-0000-0000FFD10000}"/>
    <cellStyle name="Normal 6 2 3 2 4 5" xfId="9450" xr:uid="{00000000-0005-0000-0000-000000D20000}"/>
    <cellStyle name="Normal 6 2 3 2 4 5 2" xfId="22070" xr:uid="{00000000-0005-0000-0000-000001D20000}"/>
    <cellStyle name="Normal 6 2 3 2 4 5 2 2" xfId="57286" xr:uid="{00000000-0005-0000-0000-000002D20000}"/>
    <cellStyle name="Normal 6 2 3 2 4 5 3" xfId="44689" xr:uid="{00000000-0005-0000-0000-000003D20000}"/>
    <cellStyle name="Normal 6 2 3 2 4 5 4" xfId="34675" xr:uid="{00000000-0005-0000-0000-000004D20000}"/>
    <cellStyle name="Normal 6 2 3 2 4 6" xfId="11243" xr:uid="{00000000-0005-0000-0000-000005D20000}"/>
    <cellStyle name="Normal 6 2 3 2 4 6 2" xfId="23846" xr:uid="{00000000-0005-0000-0000-000006D20000}"/>
    <cellStyle name="Normal 6 2 3 2 4 6 2 2" xfId="59062" xr:uid="{00000000-0005-0000-0000-000007D20000}"/>
    <cellStyle name="Normal 6 2 3 2 4 6 3" xfId="46465" xr:uid="{00000000-0005-0000-0000-000008D20000}"/>
    <cellStyle name="Normal 6 2 3 2 4 6 4" xfId="36451" xr:uid="{00000000-0005-0000-0000-000009D20000}"/>
    <cellStyle name="Normal 6 2 3 2 4 7" xfId="15610" xr:uid="{00000000-0005-0000-0000-00000AD20000}"/>
    <cellStyle name="Normal 6 2 3 2 4 7 2" xfId="50826" xr:uid="{00000000-0005-0000-0000-00000BD20000}"/>
    <cellStyle name="Normal 6 2 3 2 4 7 3" xfId="28215" xr:uid="{00000000-0005-0000-0000-00000CD20000}"/>
    <cellStyle name="Normal 6 2 3 2 4 8" xfId="12701" xr:uid="{00000000-0005-0000-0000-00000DD20000}"/>
    <cellStyle name="Normal 6 2 3 2 4 8 2" xfId="47919" xr:uid="{00000000-0005-0000-0000-00000ED20000}"/>
    <cellStyle name="Normal 6 2 3 2 4 9" xfId="38229" xr:uid="{00000000-0005-0000-0000-00000FD20000}"/>
    <cellStyle name="Normal 6 2 3 2 5" xfId="3431" xr:uid="{00000000-0005-0000-0000-000010D20000}"/>
    <cellStyle name="Normal 6 2 3 2 5 10" xfId="26926" xr:uid="{00000000-0005-0000-0000-000011D20000}"/>
    <cellStyle name="Normal 6 2 3 2 5 11" xfId="61330" xr:uid="{00000000-0005-0000-0000-000012D20000}"/>
    <cellStyle name="Normal 6 2 3 2 5 2" xfId="5227" xr:uid="{00000000-0005-0000-0000-000013D20000}"/>
    <cellStyle name="Normal 6 2 3 2 5 2 2" xfId="17873" xr:uid="{00000000-0005-0000-0000-000014D20000}"/>
    <cellStyle name="Normal 6 2 3 2 5 2 2 2" xfId="53089" xr:uid="{00000000-0005-0000-0000-000015D20000}"/>
    <cellStyle name="Normal 6 2 3 2 5 2 3" xfId="40492" xr:uid="{00000000-0005-0000-0000-000016D20000}"/>
    <cellStyle name="Normal 6 2 3 2 5 2 4" xfId="30478" xr:uid="{00000000-0005-0000-0000-000017D20000}"/>
    <cellStyle name="Normal 6 2 3 2 5 3" xfId="6697" xr:uid="{00000000-0005-0000-0000-000018D20000}"/>
    <cellStyle name="Normal 6 2 3 2 5 3 2" xfId="19327" xr:uid="{00000000-0005-0000-0000-000019D20000}"/>
    <cellStyle name="Normal 6 2 3 2 5 3 2 2" xfId="54543" xr:uid="{00000000-0005-0000-0000-00001AD20000}"/>
    <cellStyle name="Normal 6 2 3 2 5 3 3" xfId="41946" xr:uid="{00000000-0005-0000-0000-00001BD20000}"/>
    <cellStyle name="Normal 6 2 3 2 5 3 4" xfId="31932" xr:uid="{00000000-0005-0000-0000-00001CD20000}"/>
    <cellStyle name="Normal 6 2 3 2 5 4" xfId="8156" xr:uid="{00000000-0005-0000-0000-00001DD20000}"/>
    <cellStyle name="Normal 6 2 3 2 5 4 2" xfId="20781" xr:uid="{00000000-0005-0000-0000-00001ED20000}"/>
    <cellStyle name="Normal 6 2 3 2 5 4 2 2" xfId="55997" xr:uid="{00000000-0005-0000-0000-00001FD20000}"/>
    <cellStyle name="Normal 6 2 3 2 5 4 3" xfId="43400" xr:uid="{00000000-0005-0000-0000-000020D20000}"/>
    <cellStyle name="Normal 6 2 3 2 5 4 4" xfId="33386" xr:uid="{00000000-0005-0000-0000-000021D20000}"/>
    <cellStyle name="Normal 6 2 3 2 5 5" xfId="9937" xr:uid="{00000000-0005-0000-0000-000022D20000}"/>
    <cellStyle name="Normal 6 2 3 2 5 5 2" xfId="22557" xr:uid="{00000000-0005-0000-0000-000023D20000}"/>
    <cellStyle name="Normal 6 2 3 2 5 5 2 2" xfId="57773" xr:uid="{00000000-0005-0000-0000-000024D20000}"/>
    <cellStyle name="Normal 6 2 3 2 5 5 3" xfId="45176" xr:uid="{00000000-0005-0000-0000-000025D20000}"/>
    <cellStyle name="Normal 6 2 3 2 5 5 4" xfId="35162" xr:uid="{00000000-0005-0000-0000-000026D20000}"/>
    <cellStyle name="Normal 6 2 3 2 5 6" xfId="11730" xr:uid="{00000000-0005-0000-0000-000027D20000}"/>
    <cellStyle name="Normal 6 2 3 2 5 6 2" xfId="24333" xr:uid="{00000000-0005-0000-0000-000028D20000}"/>
    <cellStyle name="Normal 6 2 3 2 5 6 2 2" xfId="59549" xr:uid="{00000000-0005-0000-0000-000029D20000}"/>
    <cellStyle name="Normal 6 2 3 2 5 6 3" xfId="46952" xr:uid="{00000000-0005-0000-0000-00002AD20000}"/>
    <cellStyle name="Normal 6 2 3 2 5 6 4" xfId="36938" xr:uid="{00000000-0005-0000-0000-00002BD20000}"/>
    <cellStyle name="Normal 6 2 3 2 5 7" xfId="16097" xr:uid="{00000000-0005-0000-0000-00002CD20000}"/>
    <cellStyle name="Normal 6 2 3 2 5 7 2" xfId="51313" xr:uid="{00000000-0005-0000-0000-00002DD20000}"/>
    <cellStyle name="Normal 6 2 3 2 5 7 3" xfId="28702" xr:uid="{00000000-0005-0000-0000-00002ED20000}"/>
    <cellStyle name="Normal 6 2 3 2 5 8" xfId="14319" xr:uid="{00000000-0005-0000-0000-00002FD20000}"/>
    <cellStyle name="Normal 6 2 3 2 5 8 2" xfId="49537" xr:uid="{00000000-0005-0000-0000-000030D20000}"/>
    <cellStyle name="Normal 6 2 3 2 5 9" xfId="38716" xr:uid="{00000000-0005-0000-0000-000031D20000}"/>
    <cellStyle name="Normal 6 2 3 2 6" xfId="2592" xr:uid="{00000000-0005-0000-0000-000032D20000}"/>
    <cellStyle name="Normal 6 2 3 2 6 10" xfId="26117" xr:uid="{00000000-0005-0000-0000-000033D20000}"/>
    <cellStyle name="Normal 6 2 3 2 6 11" xfId="60521" xr:uid="{00000000-0005-0000-0000-000034D20000}"/>
    <cellStyle name="Normal 6 2 3 2 6 2" xfId="4418" xr:uid="{00000000-0005-0000-0000-000035D20000}"/>
    <cellStyle name="Normal 6 2 3 2 6 2 2" xfId="17064" xr:uid="{00000000-0005-0000-0000-000036D20000}"/>
    <cellStyle name="Normal 6 2 3 2 6 2 2 2" xfId="52280" xr:uid="{00000000-0005-0000-0000-000037D20000}"/>
    <cellStyle name="Normal 6 2 3 2 6 2 3" xfId="39683" xr:uid="{00000000-0005-0000-0000-000038D20000}"/>
    <cellStyle name="Normal 6 2 3 2 6 2 4" xfId="29669" xr:uid="{00000000-0005-0000-0000-000039D20000}"/>
    <cellStyle name="Normal 6 2 3 2 6 3" xfId="5888" xr:uid="{00000000-0005-0000-0000-00003AD20000}"/>
    <cellStyle name="Normal 6 2 3 2 6 3 2" xfId="18518" xr:uid="{00000000-0005-0000-0000-00003BD20000}"/>
    <cellStyle name="Normal 6 2 3 2 6 3 2 2" xfId="53734" xr:uid="{00000000-0005-0000-0000-00003CD20000}"/>
    <cellStyle name="Normal 6 2 3 2 6 3 3" xfId="41137" xr:uid="{00000000-0005-0000-0000-00003DD20000}"/>
    <cellStyle name="Normal 6 2 3 2 6 3 4" xfId="31123" xr:uid="{00000000-0005-0000-0000-00003ED20000}"/>
    <cellStyle name="Normal 6 2 3 2 6 4" xfId="7347" xr:uid="{00000000-0005-0000-0000-00003FD20000}"/>
    <cellStyle name="Normal 6 2 3 2 6 4 2" xfId="19972" xr:uid="{00000000-0005-0000-0000-000040D20000}"/>
    <cellStyle name="Normal 6 2 3 2 6 4 2 2" xfId="55188" xr:uid="{00000000-0005-0000-0000-000041D20000}"/>
    <cellStyle name="Normal 6 2 3 2 6 4 3" xfId="42591" xr:uid="{00000000-0005-0000-0000-000042D20000}"/>
    <cellStyle name="Normal 6 2 3 2 6 4 4" xfId="32577" xr:uid="{00000000-0005-0000-0000-000043D20000}"/>
    <cellStyle name="Normal 6 2 3 2 6 5" xfId="9128" xr:uid="{00000000-0005-0000-0000-000044D20000}"/>
    <cellStyle name="Normal 6 2 3 2 6 5 2" xfId="21748" xr:uid="{00000000-0005-0000-0000-000045D20000}"/>
    <cellStyle name="Normal 6 2 3 2 6 5 2 2" xfId="56964" xr:uid="{00000000-0005-0000-0000-000046D20000}"/>
    <cellStyle name="Normal 6 2 3 2 6 5 3" xfId="44367" xr:uid="{00000000-0005-0000-0000-000047D20000}"/>
    <cellStyle name="Normal 6 2 3 2 6 5 4" xfId="34353" xr:uid="{00000000-0005-0000-0000-000048D20000}"/>
    <cellStyle name="Normal 6 2 3 2 6 6" xfId="10921" xr:uid="{00000000-0005-0000-0000-000049D20000}"/>
    <cellStyle name="Normal 6 2 3 2 6 6 2" xfId="23524" xr:uid="{00000000-0005-0000-0000-00004AD20000}"/>
    <cellStyle name="Normal 6 2 3 2 6 6 2 2" xfId="58740" xr:uid="{00000000-0005-0000-0000-00004BD20000}"/>
    <cellStyle name="Normal 6 2 3 2 6 6 3" xfId="46143" xr:uid="{00000000-0005-0000-0000-00004CD20000}"/>
    <cellStyle name="Normal 6 2 3 2 6 6 4" xfId="36129" xr:uid="{00000000-0005-0000-0000-00004DD20000}"/>
    <cellStyle name="Normal 6 2 3 2 6 7" xfId="15288" xr:uid="{00000000-0005-0000-0000-00004ED20000}"/>
    <cellStyle name="Normal 6 2 3 2 6 7 2" xfId="50504" xr:uid="{00000000-0005-0000-0000-00004FD20000}"/>
    <cellStyle name="Normal 6 2 3 2 6 7 3" xfId="27893" xr:uid="{00000000-0005-0000-0000-000050D20000}"/>
    <cellStyle name="Normal 6 2 3 2 6 8" xfId="13510" xr:uid="{00000000-0005-0000-0000-000051D20000}"/>
    <cellStyle name="Normal 6 2 3 2 6 8 2" xfId="48728" xr:uid="{00000000-0005-0000-0000-000052D20000}"/>
    <cellStyle name="Normal 6 2 3 2 6 9" xfId="37907" xr:uid="{00000000-0005-0000-0000-000053D20000}"/>
    <cellStyle name="Normal 6 2 3 2 7" xfId="3755" xr:uid="{00000000-0005-0000-0000-000054D20000}"/>
    <cellStyle name="Normal 6 2 3 2 7 2" xfId="8479" xr:uid="{00000000-0005-0000-0000-000055D20000}"/>
    <cellStyle name="Normal 6 2 3 2 7 2 2" xfId="21104" xr:uid="{00000000-0005-0000-0000-000056D20000}"/>
    <cellStyle name="Normal 6 2 3 2 7 2 2 2" xfId="56320" xr:uid="{00000000-0005-0000-0000-000057D20000}"/>
    <cellStyle name="Normal 6 2 3 2 7 2 3" xfId="43723" xr:uid="{00000000-0005-0000-0000-000058D20000}"/>
    <cellStyle name="Normal 6 2 3 2 7 2 4" xfId="33709" xr:uid="{00000000-0005-0000-0000-000059D20000}"/>
    <cellStyle name="Normal 6 2 3 2 7 3" xfId="10260" xr:uid="{00000000-0005-0000-0000-00005AD20000}"/>
    <cellStyle name="Normal 6 2 3 2 7 3 2" xfId="22880" xr:uid="{00000000-0005-0000-0000-00005BD20000}"/>
    <cellStyle name="Normal 6 2 3 2 7 3 2 2" xfId="58096" xr:uid="{00000000-0005-0000-0000-00005CD20000}"/>
    <cellStyle name="Normal 6 2 3 2 7 3 3" xfId="45499" xr:uid="{00000000-0005-0000-0000-00005DD20000}"/>
    <cellStyle name="Normal 6 2 3 2 7 3 4" xfId="35485" xr:uid="{00000000-0005-0000-0000-00005ED20000}"/>
    <cellStyle name="Normal 6 2 3 2 7 4" xfId="12055" xr:uid="{00000000-0005-0000-0000-00005FD20000}"/>
    <cellStyle name="Normal 6 2 3 2 7 4 2" xfId="24656" xr:uid="{00000000-0005-0000-0000-000060D20000}"/>
    <cellStyle name="Normal 6 2 3 2 7 4 2 2" xfId="59872" xr:uid="{00000000-0005-0000-0000-000061D20000}"/>
    <cellStyle name="Normal 6 2 3 2 7 4 3" xfId="47275" xr:uid="{00000000-0005-0000-0000-000062D20000}"/>
    <cellStyle name="Normal 6 2 3 2 7 4 4" xfId="37261" xr:uid="{00000000-0005-0000-0000-000063D20000}"/>
    <cellStyle name="Normal 6 2 3 2 7 5" xfId="16420" xr:uid="{00000000-0005-0000-0000-000064D20000}"/>
    <cellStyle name="Normal 6 2 3 2 7 5 2" xfId="51636" xr:uid="{00000000-0005-0000-0000-000065D20000}"/>
    <cellStyle name="Normal 6 2 3 2 7 5 3" xfId="29025" xr:uid="{00000000-0005-0000-0000-000066D20000}"/>
    <cellStyle name="Normal 6 2 3 2 7 6" xfId="14642" xr:uid="{00000000-0005-0000-0000-000067D20000}"/>
    <cellStyle name="Normal 6 2 3 2 7 6 2" xfId="49860" xr:uid="{00000000-0005-0000-0000-000068D20000}"/>
    <cellStyle name="Normal 6 2 3 2 7 7" xfId="39039" xr:uid="{00000000-0005-0000-0000-000069D20000}"/>
    <cellStyle name="Normal 6 2 3 2 7 8" xfId="27249" xr:uid="{00000000-0005-0000-0000-00006AD20000}"/>
    <cellStyle name="Normal 6 2 3 2 8" xfId="4093" xr:uid="{00000000-0005-0000-0000-00006BD20000}"/>
    <cellStyle name="Normal 6 2 3 2 8 2" xfId="16742" xr:uid="{00000000-0005-0000-0000-00006CD20000}"/>
    <cellStyle name="Normal 6 2 3 2 8 2 2" xfId="51958" xr:uid="{00000000-0005-0000-0000-00006DD20000}"/>
    <cellStyle name="Normal 6 2 3 2 8 2 3" xfId="29347" xr:uid="{00000000-0005-0000-0000-00006ED20000}"/>
    <cellStyle name="Normal 6 2 3 2 8 3" xfId="13188" xr:uid="{00000000-0005-0000-0000-00006FD20000}"/>
    <cellStyle name="Normal 6 2 3 2 8 3 2" xfId="48406" xr:uid="{00000000-0005-0000-0000-000070D20000}"/>
    <cellStyle name="Normal 6 2 3 2 8 4" xfId="39361" xr:uid="{00000000-0005-0000-0000-000071D20000}"/>
    <cellStyle name="Normal 6 2 3 2 8 5" xfId="25795" xr:uid="{00000000-0005-0000-0000-000072D20000}"/>
    <cellStyle name="Normal 6 2 3 2 9" xfId="5566" xr:uid="{00000000-0005-0000-0000-000073D20000}"/>
    <cellStyle name="Normal 6 2 3 2 9 2" xfId="18196" xr:uid="{00000000-0005-0000-0000-000074D20000}"/>
    <cellStyle name="Normal 6 2 3 2 9 2 2" xfId="53412" xr:uid="{00000000-0005-0000-0000-000075D20000}"/>
    <cellStyle name="Normal 6 2 3 2 9 3" xfId="40815" xr:uid="{00000000-0005-0000-0000-000076D20000}"/>
    <cellStyle name="Normal 6 2 3 2 9 4" xfId="30801" xr:uid="{00000000-0005-0000-0000-000077D20000}"/>
    <cellStyle name="Normal 6 2 3 3" xfId="1425" xr:uid="{00000000-0005-0000-0000-000078D20000}"/>
    <cellStyle name="Normal 6 2 3 3 10" xfId="10741" xr:uid="{00000000-0005-0000-0000-000079D20000}"/>
    <cellStyle name="Normal 6 2 3 3 10 2" xfId="23352" xr:uid="{00000000-0005-0000-0000-00007AD20000}"/>
    <cellStyle name="Normal 6 2 3 3 10 2 2" xfId="58568" xr:uid="{00000000-0005-0000-0000-00007BD20000}"/>
    <cellStyle name="Normal 6 2 3 3 10 3" xfId="45971" xr:uid="{00000000-0005-0000-0000-00007CD20000}"/>
    <cellStyle name="Normal 6 2 3 3 10 4" xfId="35957" xr:uid="{00000000-0005-0000-0000-00007DD20000}"/>
    <cellStyle name="Normal 6 2 3 3 11" xfId="15046" xr:uid="{00000000-0005-0000-0000-00007ED20000}"/>
    <cellStyle name="Normal 6 2 3 3 11 2" xfId="50262" xr:uid="{00000000-0005-0000-0000-00007FD20000}"/>
    <cellStyle name="Normal 6 2 3 3 11 3" xfId="27651" xr:uid="{00000000-0005-0000-0000-000080D20000}"/>
    <cellStyle name="Normal 6 2 3 3 12" xfId="12459" xr:uid="{00000000-0005-0000-0000-000081D20000}"/>
    <cellStyle name="Normal 6 2 3 3 12 2" xfId="47677" xr:uid="{00000000-0005-0000-0000-000082D20000}"/>
    <cellStyle name="Normal 6 2 3 3 13" xfId="37665" xr:uid="{00000000-0005-0000-0000-000083D20000}"/>
    <cellStyle name="Normal 6 2 3 3 14" xfId="25066" xr:uid="{00000000-0005-0000-0000-000084D20000}"/>
    <cellStyle name="Normal 6 2 3 3 15" xfId="60279" xr:uid="{00000000-0005-0000-0000-000085D20000}"/>
    <cellStyle name="Normal 6 2 3 3 2" xfId="3182" xr:uid="{00000000-0005-0000-0000-000086D20000}"/>
    <cellStyle name="Normal 6 2 3 3 2 10" xfId="25550" xr:uid="{00000000-0005-0000-0000-000087D20000}"/>
    <cellStyle name="Normal 6 2 3 3 2 11" xfId="61085" xr:uid="{00000000-0005-0000-0000-000088D20000}"/>
    <cellStyle name="Normal 6 2 3 3 2 2" xfId="4982" xr:uid="{00000000-0005-0000-0000-000089D20000}"/>
    <cellStyle name="Normal 6 2 3 3 2 2 2" xfId="17628" xr:uid="{00000000-0005-0000-0000-00008AD20000}"/>
    <cellStyle name="Normal 6 2 3 3 2 2 2 2" xfId="52844" xr:uid="{00000000-0005-0000-0000-00008BD20000}"/>
    <cellStyle name="Normal 6 2 3 3 2 2 2 3" xfId="30233" xr:uid="{00000000-0005-0000-0000-00008CD20000}"/>
    <cellStyle name="Normal 6 2 3 3 2 2 3" xfId="14074" xr:uid="{00000000-0005-0000-0000-00008DD20000}"/>
    <cellStyle name="Normal 6 2 3 3 2 2 3 2" xfId="49292" xr:uid="{00000000-0005-0000-0000-00008ED20000}"/>
    <cellStyle name="Normal 6 2 3 3 2 2 4" xfId="40247" xr:uid="{00000000-0005-0000-0000-00008FD20000}"/>
    <cellStyle name="Normal 6 2 3 3 2 2 5" xfId="26681" xr:uid="{00000000-0005-0000-0000-000090D20000}"/>
    <cellStyle name="Normal 6 2 3 3 2 3" xfId="6452" xr:uid="{00000000-0005-0000-0000-000091D20000}"/>
    <cellStyle name="Normal 6 2 3 3 2 3 2" xfId="19082" xr:uid="{00000000-0005-0000-0000-000092D20000}"/>
    <cellStyle name="Normal 6 2 3 3 2 3 2 2" xfId="54298" xr:uid="{00000000-0005-0000-0000-000093D20000}"/>
    <cellStyle name="Normal 6 2 3 3 2 3 3" xfId="41701" xr:uid="{00000000-0005-0000-0000-000094D20000}"/>
    <cellStyle name="Normal 6 2 3 3 2 3 4" xfId="31687" xr:uid="{00000000-0005-0000-0000-000095D20000}"/>
    <cellStyle name="Normal 6 2 3 3 2 4" xfId="7911" xr:uid="{00000000-0005-0000-0000-000096D20000}"/>
    <cellStyle name="Normal 6 2 3 3 2 4 2" xfId="20536" xr:uid="{00000000-0005-0000-0000-000097D20000}"/>
    <cellStyle name="Normal 6 2 3 3 2 4 2 2" xfId="55752" xr:uid="{00000000-0005-0000-0000-000098D20000}"/>
    <cellStyle name="Normal 6 2 3 3 2 4 3" xfId="43155" xr:uid="{00000000-0005-0000-0000-000099D20000}"/>
    <cellStyle name="Normal 6 2 3 3 2 4 4" xfId="33141" xr:uid="{00000000-0005-0000-0000-00009AD20000}"/>
    <cellStyle name="Normal 6 2 3 3 2 5" xfId="9692" xr:uid="{00000000-0005-0000-0000-00009BD20000}"/>
    <cellStyle name="Normal 6 2 3 3 2 5 2" xfId="22312" xr:uid="{00000000-0005-0000-0000-00009CD20000}"/>
    <cellStyle name="Normal 6 2 3 3 2 5 2 2" xfId="57528" xr:uid="{00000000-0005-0000-0000-00009DD20000}"/>
    <cellStyle name="Normal 6 2 3 3 2 5 3" xfId="44931" xr:uid="{00000000-0005-0000-0000-00009ED20000}"/>
    <cellStyle name="Normal 6 2 3 3 2 5 4" xfId="34917" xr:uid="{00000000-0005-0000-0000-00009FD20000}"/>
    <cellStyle name="Normal 6 2 3 3 2 6" xfId="11485" xr:uid="{00000000-0005-0000-0000-0000A0D20000}"/>
    <cellStyle name="Normal 6 2 3 3 2 6 2" xfId="24088" xr:uid="{00000000-0005-0000-0000-0000A1D20000}"/>
    <cellStyle name="Normal 6 2 3 3 2 6 2 2" xfId="59304" xr:uid="{00000000-0005-0000-0000-0000A2D20000}"/>
    <cellStyle name="Normal 6 2 3 3 2 6 3" xfId="46707" xr:uid="{00000000-0005-0000-0000-0000A3D20000}"/>
    <cellStyle name="Normal 6 2 3 3 2 6 4" xfId="36693" xr:uid="{00000000-0005-0000-0000-0000A4D20000}"/>
    <cellStyle name="Normal 6 2 3 3 2 7" xfId="15852" xr:uid="{00000000-0005-0000-0000-0000A5D20000}"/>
    <cellStyle name="Normal 6 2 3 3 2 7 2" xfId="51068" xr:uid="{00000000-0005-0000-0000-0000A6D20000}"/>
    <cellStyle name="Normal 6 2 3 3 2 7 3" xfId="28457" xr:uid="{00000000-0005-0000-0000-0000A7D20000}"/>
    <cellStyle name="Normal 6 2 3 3 2 8" xfId="12943" xr:uid="{00000000-0005-0000-0000-0000A8D20000}"/>
    <cellStyle name="Normal 6 2 3 3 2 8 2" xfId="48161" xr:uid="{00000000-0005-0000-0000-0000A9D20000}"/>
    <cellStyle name="Normal 6 2 3 3 2 9" xfId="38471" xr:uid="{00000000-0005-0000-0000-0000AAD20000}"/>
    <cellStyle name="Normal 6 2 3 3 3" xfId="3511" xr:uid="{00000000-0005-0000-0000-0000ABD20000}"/>
    <cellStyle name="Normal 6 2 3 3 3 10" xfId="27006" xr:uid="{00000000-0005-0000-0000-0000ACD20000}"/>
    <cellStyle name="Normal 6 2 3 3 3 11" xfId="61410" xr:uid="{00000000-0005-0000-0000-0000ADD20000}"/>
    <cellStyle name="Normal 6 2 3 3 3 2" xfId="5307" xr:uid="{00000000-0005-0000-0000-0000AED20000}"/>
    <cellStyle name="Normal 6 2 3 3 3 2 2" xfId="17953" xr:uid="{00000000-0005-0000-0000-0000AFD20000}"/>
    <cellStyle name="Normal 6 2 3 3 3 2 2 2" xfId="53169" xr:uid="{00000000-0005-0000-0000-0000B0D20000}"/>
    <cellStyle name="Normal 6 2 3 3 3 2 3" xfId="40572" xr:uid="{00000000-0005-0000-0000-0000B1D20000}"/>
    <cellStyle name="Normal 6 2 3 3 3 2 4" xfId="30558" xr:uid="{00000000-0005-0000-0000-0000B2D20000}"/>
    <cellStyle name="Normal 6 2 3 3 3 3" xfId="6777" xr:uid="{00000000-0005-0000-0000-0000B3D20000}"/>
    <cellStyle name="Normal 6 2 3 3 3 3 2" xfId="19407" xr:uid="{00000000-0005-0000-0000-0000B4D20000}"/>
    <cellStyle name="Normal 6 2 3 3 3 3 2 2" xfId="54623" xr:uid="{00000000-0005-0000-0000-0000B5D20000}"/>
    <cellStyle name="Normal 6 2 3 3 3 3 3" xfId="42026" xr:uid="{00000000-0005-0000-0000-0000B6D20000}"/>
    <cellStyle name="Normal 6 2 3 3 3 3 4" xfId="32012" xr:uid="{00000000-0005-0000-0000-0000B7D20000}"/>
    <cellStyle name="Normal 6 2 3 3 3 4" xfId="8236" xr:uid="{00000000-0005-0000-0000-0000B8D20000}"/>
    <cellStyle name="Normal 6 2 3 3 3 4 2" xfId="20861" xr:uid="{00000000-0005-0000-0000-0000B9D20000}"/>
    <cellStyle name="Normal 6 2 3 3 3 4 2 2" xfId="56077" xr:uid="{00000000-0005-0000-0000-0000BAD20000}"/>
    <cellStyle name="Normal 6 2 3 3 3 4 3" xfId="43480" xr:uid="{00000000-0005-0000-0000-0000BBD20000}"/>
    <cellStyle name="Normal 6 2 3 3 3 4 4" xfId="33466" xr:uid="{00000000-0005-0000-0000-0000BCD20000}"/>
    <cellStyle name="Normal 6 2 3 3 3 5" xfId="10017" xr:uid="{00000000-0005-0000-0000-0000BDD20000}"/>
    <cellStyle name="Normal 6 2 3 3 3 5 2" xfId="22637" xr:uid="{00000000-0005-0000-0000-0000BED20000}"/>
    <cellStyle name="Normal 6 2 3 3 3 5 2 2" xfId="57853" xr:uid="{00000000-0005-0000-0000-0000BFD20000}"/>
    <cellStyle name="Normal 6 2 3 3 3 5 3" xfId="45256" xr:uid="{00000000-0005-0000-0000-0000C0D20000}"/>
    <cellStyle name="Normal 6 2 3 3 3 5 4" xfId="35242" xr:uid="{00000000-0005-0000-0000-0000C1D20000}"/>
    <cellStyle name="Normal 6 2 3 3 3 6" xfId="11810" xr:uid="{00000000-0005-0000-0000-0000C2D20000}"/>
    <cellStyle name="Normal 6 2 3 3 3 6 2" xfId="24413" xr:uid="{00000000-0005-0000-0000-0000C3D20000}"/>
    <cellStyle name="Normal 6 2 3 3 3 6 2 2" xfId="59629" xr:uid="{00000000-0005-0000-0000-0000C4D20000}"/>
    <cellStyle name="Normal 6 2 3 3 3 6 3" xfId="47032" xr:uid="{00000000-0005-0000-0000-0000C5D20000}"/>
    <cellStyle name="Normal 6 2 3 3 3 6 4" xfId="37018" xr:uid="{00000000-0005-0000-0000-0000C6D20000}"/>
    <cellStyle name="Normal 6 2 3 3 3 7" xfId="16177" xr:uid="{00000000-0005-0000-0000-0000C7D20000}"/>
    <cellStyle name="Normal 6 2 3 3 3 7 2" xfId="51393" xr:uid="{00000000-0005-0000-0000-0000C8D20000}"/>
    <cellStyle name="Normal 6 2 3 3 3 7 3" xfId="28782" xr:uid="{00000000-0005-0000-0000-0000C9D20000}"/>
    <cellStyle name="Normal 6 2 3 3 3 8" xfId="14399" xr:uid="{00000000-0005-0000-0000-0000CAD20000}"/>
    <cellStyle name="Normal 6 2 3 3 3 8 2" xfId="49617" xr:uid="{00000000-0005-0000-0000-0000CBD20000}"/>
    <cellStyle name="Normal 6 2 3 3 3 9" xfId="38796" xr:uid="{00000000-0005-0000-0000-0000CCD20000}"/>
    <cellStyle name="Normal 6 2 3 3 4" xfId="2673" xr:uid="{00000000-0005-0000-0000-0000CDD20000}"/>
    <cellStyle name="Normal 6 2 3 3 4 10" xfId="26197" xr:uid="{00000000-0005-0000-0000-0000CED20000}"/>
    <cellStyle name="Normal 6 2 3 3 4 11" xfId="60601" xr:uid="{00000000-0005-0000-0000-0000CFD20000}"/>
    <cellStyle name="Normal 6 2 3 3 4 2" xfId="4498" xr:uid="{00000000-0005-0000-0000-0000D0D20000}"/>
    <cellStyle name="Normal 6 2 3 3 4 2 2" xfId="17144" xr:uid="{00000000-0005-0000-0000-0000D1D20000}"/>
    <cellStyle name="Normal 6 2 3 3 4 2 2 2" xfId="52360" xr:uid="{00000000-0005-0000-0000-0000D2D20000}"/>
    <cellStyle name="Normal 6 2 3 3 4 2 3" xfId="39763" xr:uid="{00000000-0005-0000-0000-0000D3D20000}"/>
    <cellStyle name="Normal 6 2 3 3 4 2 4" xfId="29749" xr:uid="{00000000-0005-0000-0000-0000D4D20000}"/>
    <cellStyle name="Normal 6 2 3 3 4 3" xfId="5968" xr:uid="{00000000-0005-0000-0000-0000D5D20000}"/>
    <cellStyle name="Normal 6 2 3 3 4 3 2" xfId="18598" xr:uid="{00000000-0005-0000-0000-0000D6D20000}"/>
    <cellStyle name="Normal 6 2 3 3 4 3 2 2" xfId="53814" xr:uid="{00000000-0005-0000-0000-0000D7D20000}"/>
    <cellStyle name="Normal 6 2 3 3 4 3 3" xfId="41217" xr:uid="{00000000-0005-0000-0000-0000D8D20000}"/>
    <cellStyle name="Normal 6 2 3 3 4 3 4" xfId="31203" xr:uid="{00000000-0005-0000-0000-0000D9D20000}"/>
    <cellStyle name="Normal 6 2 3 3 4 4" xfId="7427" xr:uid="{00000000-0005-0000-0000-0000DAD20000}"/>
    <cellStyle name="Normal 6 2 3 3 4 4 2" xfId="20052" xr:uid="{00000000-0005-0000-0000-0000DBD20000}"/>
    <cellStyle name="Normal 6 2 3 3 4 4 2 2" xfId="55268" xr:uid="{00000000-0005-0000-0000-0000DCD20000}"/>
    <cellStyle name="Normal 6 2 3 3 4 4 3" xfId="42671" xr:uid="{00000000-0005-0000-0000-0000DDD20000}"/>
    <cellStyle name="Normal 6 2 3 3 4 4 4" xfId="32657" xr:uid="{00000000-0005-0000-0000-0000DED20000}"/>
    <cellStyle name="Normal 6 2 3 3 4 5" xfId="9208" xr:uid="{00000000-0005-0000-0000-0000DFD20000}"/>
    <cellStyle name="Normal 6 2 3 3 4 5 2" xfId="21828" xr:uid="{00000000-0005-0000-0000-0000E0D20000}"/>
    <cellStyle name="Normal 6 2 3 3 4 5 2 2" xfId="57044" xr:uid="{00000000-0005-0000-0000-0000E1D20000}"/>
    <cellStyle name="Normal 6 2 3 3 4 5 3" xfId="44447" xr:uid="{00000000-0005-0000-0000-0000E2D20000}"/>
    <cellStyle name="Normal 6 2 3 3 4 5 4" xfId="34433" xr:uid="{00000000-0005-0000-0000-0000E3D20000}"/>
    <cellStyle name="Normal 6 2 3 3 4 6" xfId="11001" xr:uid="{00000000-0005-0000-0000-0000E4D20000}"/>
    <cellStyle name="Normal 6 2 3 3 4 6 2" xfId="23604" xr:uid="{00000000-0005-0000-0000-0000E5D20000}"/>
    <cellStyle name="Normal 6 2 3 3 4 6 2 2" xfId="58820" xr:uid="{00000000-0005-0000-0000-0000E6D20000}"/>
    <cellStyle name="Normal 6 2 3 3 4 6 3" xfId="46223" xr:uid="{00000000-0005-0000-0000-0000E7D20000}"/>
    <cellStyle name="Normal 6 2 3 3 4 6 4" xfId="36209" xr:uid="{00000000-0005-0000-0000-0000E8D20000}"/>
    <cellStyle name="Normal 6 2 3 3 4 7" xfId="15368" xr:uid="{00000000-0005-0000-0000-0000E9D20000}"/>
    <cellStyle name="Normal 6 2 3 3 4 7 2" xfId="50584" xr:uid="{00000000-0005-0000-0000-0000EAD20000}"/>
    <cellStyle name="Normal 6 2 3 3 4 7 3" xfId="27973" xr:uid="{00000000-0005-0000-0000-0000EBD20000}"/>
    <cellStyle name="Normal 6 2 3 3 4 8" xfId="13590" xr:uid="{00000000-0005-0000-0000-0000ECD20000}"/>
    <cellStyle name="Normal 6 2 3 3 4 8 2" xfId="48808" xr:uid="{00000000-0005-0000-0000-0000EDD20000}"/>
    <cellStyle name="Normal 6 2 3 3 4 9" xfId="37987" xr:uid="{00000000-0005-0000-0000-0000EED20000}"/>
    <cellStyle name="Normal 6 2 3 3 5" xfId="3836" xr:uid="{00000000-0005-0000-0000-0000EFD20000}"/>
    <cellStyle name="Normal 6 2 3 3 5 2" xfId="8559" xr:uid="{00000000-0005-0000-0000-0000F0D20000}"/>
    <cellStyle name="Normal 6 2 3 3 5 2 2" xfId="21184" xr:uid="{00000000-0005-0000-0000-0000F1D20000}"/>
    <cellStyle name="Normal 6 2 3 3 5 2 2 2" xfId="56400" xr:uid="{00000000-0005-0000-0000-0000F2D20000}"/>
    <cellStyle name="Normal 6 2 3 3 5 2 3" xfId="43803" xr:uid="{00000000-0005-0000-0000-0000F3D20000}"/>
    <cellStyle name="Normal 6 2 3 3 5 2 4" xfId="33789" xr:uid="{00000000-0005-0000-0000-0000F4D20000}"/>
    <cellStyle name="Normal 6 2 3 3 5 3" xfId="10340" xr:uid="{00000000-0005-0000-0000-0000F5D20000}"/>
    <cellStyle name="Normal 6 2 3 3 5 3 2" xfId="22960" xr:uid="{00000000-0005-0000-0000-0000F6D20000}"/>
    <cellStyle name="Normal 6 2 3 3 5 3 2 2" xfId="58176" xr:uid="{00000000-0005-0000-0000-0000F7D20000}"/>
    <cellStyle name="Normal 6 2 3 3 5 3 3" xfId="45579" xr:uid="{00000000-0005-0000-0000-0000F8D20000}"/>
    <cellStyle name="Normal 6 2 3 3 5 3 4" xfId="35565" xr:uid="{00000000-0005-0000-0000-0000F9D20000}"/>
    <cellStyle name="Normal 6 2 3 3 5 4" xfId="12135" xr:uid="{00000000-0005-0000-0000-0000FAD20000}"/>
    <cellStyle name="Normal 6 2 3 3 5 4 2" xfId="24736" xr:uid="{00000000-0005-0000-0000-0000FBD20000}"/>
    <cellStyle name="Normal 6 2 3 3 5 4 2 2" xfId="59952" xr:uid="{00000000-0005-0000-0000-0000FCD20000}"/>
    <cellStyle name="Normal 6 2 3 3 5 4 3" xfId="47355" xr:uid="{00000000-0005-0000-0000-0000FDD20000}"/>
    <cellStyle name="Normal 6 2 3 3 5 4 4" xfId="37341" xr:uid="{00000000-0005-0000-0000-0000FED20000}"/>
    <cellStyle name="Normal 6 2 3 3 5 5" xfId="16500" xr:uid="{00000000-0005-0000-0000-0000FFD20000}"/>
    <cellStyle name="Normal 6 2 3 3 5 5 2" xfId="51716" xr:uid="{00000000-0005-0000-0000-000000D30000}"/>
    <cellStyle name="Normal 6 2 3 3 5 5 3" xfId="29105" xr:uid="{00000000-0005-0000-0000-000001D30000}"/>
    <cellStyle name="Normal 6 2 3 3 5 6" xfId="14722" xr:uid="{00000000-0005-0000-0000-000002D30000}"/>
    <cellStyle name="Normal 6 2 3 3 5 6 2" xfId="49940" xr:uid="{00000000-0005-0000-0000-000003D30000}"/>
    <cellStyle name="Normal 6 2 3 3 5 7" xfId="39119" xr:uid="{00000000-0005-0000-0000-000004D30000}"/>
    <cellStyle name="Normal 6 2 3 3 5 8" xfId="27329" xr:uid="{00000000-0005-0000-0000-000005D30000}"/>
    <cellStyle name="Normal 6 2 3 3 6" xfId="4176" xr:uid="{00000000-0005-0000-0000-000006D30000}"/>
    <cellStyle name="Normal 6 2 3 3 6 2" xfId="16822" xr:uid="{00000000-0005-0000-0000-000007D30000}"/>
    <cellStyle name="Normal 6 2 3 3 6 2 2" xfId="52038" xr:uid="{00000000-0005-0000-0000-000008D30000}"/>
    <cellStyle name="Normal 6 2 3 3 6 2 3" xfId="29427" xr:uid="{00000000-0005-0000-0000-000009D30000}"/>
    <cellStyle name="Normal 6 2 3 3 6 3" xfId="13268" xr:uid="{00000000-0005-0000-0000-00000AD30000}"/>
    <cellStyle name="Normal 6 2 3 3 6 3 2" xfId="48486" xr:uid="{00000000-0005-0000-0000-00000BD30000}"/>
    <cellStyle name="Normal 6 2 3 3 6 4" xfId="39441" xr:uid="{00000000-0005-0000-0000-00000CD30000}"/>
    <cellStyle name="Normal 6 2 3 3 6 5" xfId="25875" xr:uid="{00000000-0005-0000-0000-00000DD30000}"/>
    <cellStyle name="Normal 6 2 3 3 7" xfId="5646" xr:uid="{00000000-0005-0000-0000-00000ED30000}"/>
    <cellStyle name="Normal 6 2 3 3 7 2" xfId="18276" xr:uid="{00000000-0005-0000-0000-00000FD30000}"/>
    <cellStyle name="Normal 6 2 3 3 7 2 2" xfId="53492" xr:uid="{00000000-0005-0000-0000-000010D30000}"/>
    <cellStyle name="Normal 6 2 3 3 7 3" xfId="40895" xr:uid="{00000000-0005-0000-0000-000011D30000}"/>
    <cellStyle name="Normal 6 2 3 3 7 4" xfId="30881" xr:uid="{00000000-0005-0000-0000-000012D30000}"/>
    <cellStyle name="Normal 6 2 3 3 8" xfId="7105" xr:uid="{00000000-0005-0000-0000-000013D30000}"/>
    <cellStyle name="Normal 6 2 3 3 8 2" xfId="19730" xr:uid="{00000000-0005-0000-0000-000014D30000}"/>
    <cellStyle name="Normal 6 2 3 3 8 2 2" xfId="54946" xr:uid="{00000000-0005-0000-0000-000015D30000}"/>
    <cellStyle name="Normal 6 2 3 3 8 3" xfId="42349" xr:uid="{00000000-0005-0000-0000-000016D30000}"/>
    <cellStyle name="Normal 6 2 3 3 8 4" xfId="32335" xr:uid="{00000000-0005-0000-0000-000017D30000}"/>
    <cellStyle name="Normal 6 2 3 3 9" xfId="8886" xr:uid="{00000000-0005-0000-0000-000018D30000}"/>
    <cellStyle name="Normal 6 2 3 3 9 2" xfId="21506" xr:uid="{00000000-0005-0000-0000-000019D30000}"/>
    <cellStyle name="Normal 6 2 3 3 9 2 2" xfId="56722" xr:uid="{00000000-0005-0000-0000-00001AD30000}"/>
    <cellStyle name="Normal 6 2 3 3 9 3" xfId="44125" xr:uid="{00000000-0005-0000-0000-00001BD30000}"/>
    <cellStyle name="Normal 6 2 3 3 9 4" xfId="34111" xr:uid="{00000000-0005-0000-0000-00001CD30000}"/>
    <cellStyle name="Normal 6 2 3 4" xfId="3017" xr:uid="{00000000-0005-0000-0000-00001DD30000}"/>
    <cellStyle name="Normal 6 2 3 4 10" xfId="25391" xr:uid="{00000000-0005-0000-0000-00001ED30000}"/>
    <cellStyle name="Normal 6 2 3 4 11" xfId="60926" xr:uid="{00000000-0005-0000-0000-00001FD30000}"/>
    <cellStyle name="Normal 6 2 3 4 2" xfId="4823" xr:uid="{00000000-0005-0000-0000-000020D30000}"/>
    <cellStyle name="Normal 6 2 3 4 2 2" xfId="17469" xr:uid="{00000000-0005-0000-0000-000021D30000}"/>
    <cellStyle name="Normal 6 2 3 4 2 2 2" xfId="52685" xr:uid="{00000000-0005-0000-0000-000022D30000}"/>
    <cellStyle name="Normal 6 2 3 4 2 2 3" xfId="30074" xr:uid="{00000000-0005-0000-0000-000023D30000}"/>
    <cellStyle name="Normal 6 2 3 4 2 3" xfId="13915" xr:uid="{00000000-0005-0000-0000-000024D30000}"/>
    <cellStyle name="Normal 6 2 3 4 2 3 2" xfId="49133" xr:uid="{00000000-0005-0000-0000-000025D30000}"/>
    <cellStyle name="Normal 6 2 3 4 2 4" xfId="40088" xr:uid="{00000000-0005-0000-0000-000026D30000}"/>
    <cellStyle name="Normal 6 2 3 4 2 5" xfId="26522" xr:uid="{00000000-0005-0000-0000-000027D30000}"/>
    <cellStyle name="Normal 6 2 3 4 3" xfId="6293" xr:uid="{00000000-0005-0000-0000-000028D30000}"/>
    <cellStyle name="Normal 6 2 3 4 3 2" xfId="18923" xr:uid="{00000000-0005-0000-0000-000029D30000}"/>
    <cellStyle name="Normal 6 2 3 4 3 2 2" xfId="54139" xr:uid="{00000000-0005-0000-0000-00002AD30000}"/>
    <cellStyle name="Normal 6 2 3 4 3 3" xfId="41542" xr:uid="{00000000-0005-0000-0000-00002BD30000}"/>
    <cellStyle name="Normal 6 2 3 4 3 4" xfId="31528" xr:uid="{00000000-0005-0000-0000-00002CD30000}"/>
    <cellStyle name="Normal 6 2 3 4 4" xfId="7752" xr:uid="{00000000-0005-0000-0000-00002DD30000}"/>
    <cellStyle name="Normal 6 2 3 4 4 2" xfId="20377" xr:uid="{00000000-0005-0000-0000-00002ED30000}"/>
    <cellStyle name="Normal 6 2 3 4 4 2 2" xfId="55593" xr:uid="{00000000-0005-0000-0000-00002FD30000}"/>
    <cellStyle name="Normal 6 2 3 4 4 3" xfId="42996" xr:uid="{00000000-0005-0000-0000-000030D30000}"/>
    <cellStyle name="Normal 6 2 3 4 4 4" xfId="32982" xr:uid="{00000000-0005-0000-0000-000031D30000}"/>
    <cellStyle name="Normal 6 2 3 4 5" xfId="9533" xr:uid="{00000000-0005-0000-0000-000032D30000}"/>
    <cellStyle name="Normal 6 2 3 4 5 2" xfId="22153" xr:uid="{00000000-0005-0000-0000-000033D30000}"/>
    <cellStyle name="Normal 6 2 3 4 5 2 2" xfId="57369" xr:uid="{00000000-0005-0000-0000-000034D30000}"/>
    <cellStyle name="Normal 6 2 3 4 5 3" xfId="44772" xr:uid="{00000000-0005-0000-0000-000035D30000}"/>
    <cellStyle name="Normal 6 2 3 4 5 4" xfId="34758" xr:uid="{00000000-0005-0000-0000-000036D30000}"/>
    <cellStyle name="Normal 6 2 3 4 6" xfId="11326" xr:uid="{00000000-0005-0000-0000-000037D30000}"/>
    <cellStyle name="Normal 6 2 3 4 6 2" xfId="23929" xr:uid="{00000000-0005-0000-0000-000038D30000}"/>
    <cellStyle name="Normal 6 2 3 4 6 2 2" xfId="59145" xr:uid="{00000000-0005-0000-0000-000039D30000}"/>
    <cellStyle name="Normal 6 2 3 4 6 3" xfId="46548" xr:uid="{00000000-0005-0000-0000-00003AD30000}"/>
    <cellStyle name="Normal 6 2 3 4 6 4" xfId="36534" xr:uid="{00000000-0005-0000-0000-00003BD30000}"/>
    <cellStyle name="Normal 6 2 3 4 7" xfId="15693" xr:uid="{00000000-0005-0000-0000-00003CD30000}"/>
    <cellStyle name="Normal 6 2 3 4 7 2" xfId="50909" xr:uid="{00000000-0005-0000-0000-00003DD30000}"/>
    <cellStyle name="Normal 6 2 3 4 7 3" xfId="28298" xr:uid="{00000000-0005-0000-0000-00003ED30000}"/>
    <cellStyle name="Normal 6 2 3 4 8" xfId="12784" xr:uid="{00000000-0005-0000-0000-00003FD30000}"/>
    <cellStyle name="Normal 6 2 3 4 8 2" xfId="48002" xr:uid="{00000000-0005-0000-0000-000040D30000}"/>
    <cellStyle name="Normal 6 2 3 4 9" xfId="38312" xr:uid="{00000000-0005-0000-0000-000041D30000}"/>
    <cellStyle name="Normal 6 2 3 5" xfId="2850" xr:uid="{00000000-0005-0000-0000-000042D30000}"/>
    <cellStyle name="Normal 6 2 3 5 10" xfId="25236" xr:uid="{00000000-0005-0000-0000-000043D30000}"/>
    <cellStyle name="Normal 6 2 3 5 11" xfId="60771" xr:uid="{00000000-0005-0000-0000-000044D30000}"/>
    <cellStyle name="Normal 6 2 3 5 2" xfId="4668" xr:uid="{00000000-0005-0000-0000-000045D30000}"/>
    <cellStyle name="Normal 6 2 3 5 2 2" xfId="17314" xr:uid="{00000000-0005-0000-0000-000046D30000}"/>
    <cellStyle name="Normal 6 2 3 5 2 2 2" xfId="52530" xr:uid="{00000000-0005-0000-0000-000047D30000}"/>
    <cellStyle name="Normal 6 2 3 5 2 2 3" xfId="29919" xr:uid="{00000000-0005-0000-0000-000048D30000}"/>
    <cellStyle name="Normal 6 2 3 5 2 3" xfId="13760" xr:uid="{00000000-0005-0000-0000-000049D30000}"/>
    <cellStyle name="Normal 6 2 3 5 2 3 2" xfId="48978" xr:uid="{00000000-0005-0000-0000-00004AD30000}"/>
    <cellStyle name="Normal 6 2 3 5 2 4" xfId="39933" xr:uid="{00000000-0005-0000-0000-00004BD30000}"/>
    <cellStyle name="Normal 6 2 3 5 2 5" xfId="26367" xr:uid="{00000000-0005-0000-0000-00004CD30000}"/>
    <cellStyle name="Normal 6 2 3 5 3" xfId="6138" xr:uid="{00000000-0005-0000-0000-00004DD30000}"/>
    <cellStyle name="Normal 6 2 3 5 3 2" xfId="18768" xr:uid="{00000000-0005-0000-0000-00004ED30000}"/>
    <cellStyle name="Normal 6 2 3 5 3 2 2" xfId="53984" xr:uid="{00000000-0005-0000-0000-00004FD30000}"/>
    <cellStyle name="Normal 6 2 3 5 3 3" xfId="41387" xr:uid="{00000000-0005-0000-0000-000050D30000}"/>
    <cellStyle name="Normal 6 2 3 5 3 4" xfId="31373" xr:uid="{00000000-0005-0000-0000-000051D30000}"/>
    <cellStyle name="Normal 6 2 3 5 4" xfId="7597" xr:uid="{00000000-0005-0000-0000-000052D30000}"/>
    <cellStyle name="Normal 6 2 3 5 4 2" xfId="20222" xr:uid="{00000000-0005-0000-0000-000053D30000}"/>
    <cellStyle name="Normal 6 2 3 5 4 2 2" xfId="55438" xr:uid="{00000000-0005-0000-0000-000054D30000}"/>
    <cellStyle name="Normal 6 2 3 5 4 3" xfId="42841" xr:uid="{00000000-0005-0000-0000-000055D30000}"/>
    <cellStyle name="Normal 6 2 3 5 4 4" xfId="32827" xr:uid="{00000000-0005-0000-0000-000056D30000}"/>
    <cellStyle name="Normal 6 2 3 5 5" xfId="9378" xr:uid="{00000000-0005-0000-0000-000057D30000}"/>
    <cellStyle name="Normal 6 2 3 5 5 2" xfId="21998" xr:uid="{00000000-0005-0000-0000-000058D30000}"/>
    <cellStyle name="Normal 6 2 3 5 5 2 2" xfId="57214" xr:uid="{00000000-0005-0000-0000-000059D30000}"/>
    <cellStyle name="Normal 6 2 3 5 5 3" xfId="44617" xr:uid="{00000000-0005-0000-0000-00005AD30000}"/>
    <cellStyle name="Normal 6 2 3 5 5 4" xfId="34603" xr:uid="{00000000-0005-0000-0000-00005BD30000}"/>
    <cellStyle name="Normal 6 2 3 5 6" xfId="11171" xr:uid="{00000000-0005-0000-0000-00005CD30000}"/>
    <cellStyle name="Normal 6 2 3 5 6 2" xfId="23774" xr:uid="{00000000-0005-0000-0000-00005DD30000}"/>
    <cellStyle name="Normal 6 2 3 5 6 2 2" xfId="58990" xr:uid="{00000000-0005-0000-0000-00005ED30000}"/>
    <cellStyle name="Normal 6 2 3 5 6 3" xfId="46393" xr:uid="{00000000-0005-0000-0000-00005FD30000}"/>
    <cellStyle name="Normal 6 2 3 5 6 4" xfId="36379" xr:uid="{00000000-0005-0000-0000-000060D30000}"/>
    <cellStyle name="Normal 6 2 3 5 7" xfId="15538" xr:uid="{00000000-0005-0000-0000-000061D30000}"/>
    <cellStyle name="Normal 6 2 3 5 7 2" xfId="50754" xr:uid="{00000000-0005-0000-0000-000062D30000}"/>
    <cellStyle name="Normal 6 2 3 5 7 3" xfId="28143" xr:uid="{00000000-0005-0000-0000-000063D30000}"/>
    <cellStyle name="Normal 6 2 3 5 8" xfId="12629" xr:uid="{00000000-0005-0000-0000-000064D30000}"/>
    <cellStyle name="Normal 6 2 3 5 8 2" xfId="47847" xr:uid="{00000000-0005-0000-0000-000065D30000}"/>
    <cellStyle name="Normal 6 2 3 5 9" xfId="38157" xr:uid="{00000000-0005-0000-0000-000066D30000}"/>
    <cellStyle name="Normal 6 2 3 6" xfId="3359" xr:uid="{00000000-0005-0000-0000-000067D30000}"/>
    <cellStyle name="Normal 6 2 3 6 10" xfId="26854" xr:uid="{00000000-0005-0000-0000-000068D30000}"/>
    <cellStyle name="Normal 6 2 3 6 11" xfId="61258" xr:uid="{00000000-0005-0000-0000-000069D30000}"/>
    <cellStyle name="Normal 6 2 3 6 2" xfId="5155" xr:uid="{00000000-0005-0000-0000-00006AD30000}"/>
    <cellStyle name="Normal 6 2 3 6 2 2" xfId="17801" xr:uid="{00000000-0005-0000-0000-00006BD30000}"/>
    <cellStyle name="Normal 6 2 3 6 2 2 2" xfId="53017" xr:uid="{00000000-0005-0000-0000-00006CD30000}"/>
    <cellStyle name="Normal 6 2 3 6 2 3" xfId="40420" xr:uid="{00000000-0005-0000-0000-00006DD30000}"/>
    <cellStyle name="Normal 6 2 3 6 2 4" xfId="30406" xr:uid="{00000000-0005-0000-0000-00006ED30000}"/>
    <cellStyle name="Normal 6 2 3 6 3" xfId="6625" xr:uid="{00000000-0005-0000-0000-00006FD30000}"/>
    <cellStyle name="Normal 6 2 3 6 3 2" xfId="19255" xr:uid="{00000000-0005-0000-0000-000070D30000}"/>
    <cellStyle name="Normal 6 2 3 6 3 2 2" xfId="54471" xr:uid="{00000000-0005-0000-0000-000071D30000}"/>
    <cellStyle name="Normal 6 2 3 6 3 3" xfId="41874" xr:uid="{00000000-0005-0000-0000-000072D30000}"/>
    <cellStyle name="Normal 6 2 3 6 3 4" xfId="31860" xr:uid="{00000000-0005-0000-0000-000073D30000}"/>
    <cellStyle name="Normal 6 2 3 6 4" xfId="8084" xr:uid="{00000000-0005-0000-0000-000074D30000}"/>
    <cellStyle name="Normal 6 2 3 6 4 2" xfId="20709" xr:uid="{00000000-0005-0000-0000-000075D30000}"/>
    <cellStyle name="Normal 6 2 3 6 4 2 2" xfId="55925" xr:uid="{00000000-0005-0000-0000-000076D30000}"/>
    <cellStyle name="Normal 6 2 3 6 4 3" xfId="43328" xr:uid="{00000000-0005-0000-0000-000077D30000}"/>
    <cellStyle name="Normal 6 2 3 6 4 4" xfId="33314" xr:uid="{00000000-0005-0000-0000-000078D30000}"/>
    <cellStyle name="Normal 6 2 3 6 5" xfId="9865" xr:uid="{00000000-0005-0000-0000-000079D30000}"/>
    <cellStyle name="Normal 6 2 3 6 5 2" xfId="22485" xr:uid="{00000000-0005-0000-0000-00007AD30000}"/>
    <cellStyle name="Normal 6 2 3 6 5 2 2" xfId="57701" xr:uid="{00000000-0005-0000-0000-00007BD30000}"/>
    <cellStyle name="Normal 6 2 3 6 5 3" xfId="45104" xr:uid="{00000000-0005-0000-0000-00007CD30000}"/>
    <cellStyle name="Normal 6 2 3 6 5 4" xfId="35090" xr:uid="{00000000-0005-0000-0000-00007DD30000}"/>
    <cellStyle name="Normal 6 2 3 6 6" xfId="11658" xr:uid="{00000000-0005-0000-0000-00007ED30000}"/>
    <cellStyle name="Normal 6 2 3 6 6 2" xfId="24261" xr:uid="{00000000-0005-0000-0000-00007FD30000}"/>
    <cellStyle name="Normal 6 2 3 6 6 2 2" xfId="59477" xr:uid="{00000000-0005-0000-0000-000080D30000}"/>
    <cellStyle name="Normal 6 2 3 6 6 3" xfId="46880" xr:uid="{00000000-0005-0000-0000-000081D30000}"/>
    <cellStyle name="Normal 6 2 3 6 6 4" xfId="36866" xr:uid="{00000000-0005-0000-0000-000082D30000}"/>
    <cellStyle name="Normal 6 2 3 6 7" xfId="16025" xr:uid="{00000000-0005-0000-0000-000083D30000}"/>
    <cellStyle name="Normal 6 2 3 6 7 2" xfId="51241" xr:uid="{00000000-0005-0000-0000-000084D30000}"/>
    <cellStyle name="Normal 6 2 3 6 7 3" xfId="28630" xr:uid="{00000000-0005-0000-0000-000085D30000}"/>
    <cellStyle name="Normal 6 2 3 6 8" xfId="14247" xr:uid="{00000000-0005-0000-0000-000086D30000}"/>
    <cellStyle name="Normal 6 2 3 6 8 2" xfId="49465" xr:uid="{00000000-0005-0000-0000-000087D30000}"/>
    <cellStyle name="Normal 6 2 3 6 9" xfId="38644" xr:uid="{00000000-0005-0000-0000-000088D30000}"/>
    <cellStyle name="Normal 6 2 3 7" xfId="2520" xr:uid="{00000000-0005-0000-0000-000089D30000}"/>
    <cellStyle name="Normal 6 2 3 7 10" xfId="26045" xr:uid="{00000000-0005-0000-0000-00008AD30000}"/>
    <cellStyle name="Normal 6 2 3 7 11" xfId="60449" xr:uid="{00000000-0005-0000-0000-00008BD30000}"/>
    <cellStyle name="Normal 6 2 3 7 2" xfId="4346" xr:uid="{00000000-0005-0000-0000-00008CD30000}"/>
    <cellStyle name="Normal 6 2 3 7 2 2" xfId="16992" xr:uid="{00000000-0005-0000-0000-00008DD30000}"/>
    <cellStyle name="Normal 6 2 3 7 2 2 2" xfId="52208" xr:uid="{00000000-0005-0000-0000-00008ED30000}"/>
    <cellStyle name="Normal 6 2 3 7 2 3" xfId="39611" xr:uid="{00000000-0005-0000-0000-00008FD30000}"/>
    <cellStyle name="Normal 6 2 3 7 2 4" xfId="29597" xr:uid="{00000000-0005-0000-0000-000090D30000}"/>
    <cellStyle name="Normal 6 2 3 7 3" xfId="5816" xr:uid="{00000000-0005-0000-0000-000091D30000}"/>
    <cellStyle name="Normal 6 2 3 7 3 2" xfId="18446" xr:uid="{00000000-0005-0000-0000-000092D30000}"/>
    <cellStyle name="Normal 6 2 3 7 3 2 2" xfId="53662" xr:uid="{00000000-0005-0000-0000-000093D30000}"/>
    <cellStyle name="Normal 6 2 3 7 3 3" xfId="41065" xr:uid="{00000000-0005-0000-0000-000094D30000}"/>
    <cellStyle name="Normal 6 2 3 7 3 4" xfId="31051" xr:uid="{00000000-0005-0000-0000-000095D30000}"/>
    <cellStyle name="Normal 6 2 3 7 4" xfId="7275" xr:uid="{00000000-0005-0000-0000-000096D30000}"/>
    <cellStyle name="Normal 6 2 3 7 4 2" xfId="19900" xr:uid="{00000000-0005-0000-0000-000097D30000}"/>
    <cellStyle name="Normal 6 2 3 7 4 2 2" xfId="55116" xr:uid="{00000000-0005-0000-0000-000098D30000}"/>
    <cellStyle name="Normal 6 2 3 7 4 3" xfId="42519" xr:uid="{00000000-0005-0000-0000-000099D30000}"/>
    <cellStyle name="Normal 6 2 3 7 4 4" xfId="32505" xr:uid="{00000000-0005-0000-0000-00009AD30000}"/>
    <cellStyle name="Normal 6 2 3 7 5" xfId="9056" xr:uid="{00000000-0005-0000-0000-00009BD30000}"/>
    <cellStyle name="Normal 6 2 3 7 5 2" xfId="21676" xr:uid="{00000000-0005-0000-0000-00009CD30000}"/>
    <cellStyle name="Normal 6 2 3 7 5 2 2" xfId="56892" xr:uid="{00000000-0005-0000-0000-00009DD30000}"/>
    <cellStyle name="Normal 6 2 3 7 5 3" xfId="44295" xr:uid="{00000000-0005-0000-0000-00009ED30000}"/>
    <cellStyle name="Normal 6 2 3 7 5 4" xfId="34281" xr:uid="{00000000-0005-0000-0000-00009FD30000}"/>
    <cellStyle name="Normal 6 2 3 7 6" xfId="10849" xr:uid="{00000000-0005-0000-0000-0000A0D30000}"/>
    <cellStyle name="Normal 6 2 3 7 6 2" xfId="23452" xr:uid="{00000000-0005-0000-0000-0000A1D30000}"/>
    <cellStyle name="Normal 6 2 3 7 6 2 2" xfId="58668" xr:uid="{00000000-0005-0000-0000-0000A2D30000}"/>
    <cellStyle name="Normal 6 2 3 7 6 3" xfId="46071" xr:uid="{00000000-0005-0000-0000-0000A3D30000}"/>
    <cellStyle name="Normal 6 2 3 7 6 4" xfId="36057" xr:uid="{00000000-0005-0000-0000-0000A4D30000}"/>
    <cellStyle name="Normal 6 2 3 7 7" xfId="15216" xr:uid="{00000000-0005-0000-0000-0000A5D30000}"/>
    <cellStyle name="Normal 6 2 3 7 7 2" xfId="50432" xr:uid="{00000000-0005-0000-0000-0000A6D30000}"/>
    <cellStyle name="Normal 6 2 3 7 7 3" xfId="27821" xr:uid="{00000000-0005-0000-0000-0000A7D30000}"/>
    <cellStyle name="Normal 6 2 3 7 8" xfId="13438" xr:uid="{00000000-0005-0000-0000-0000A8D30000}"/>
    <cellStyle name="Normal 6 2 3 7 8 2" xfId="48656" xr:uid="{00000000-0005-0000-0000-0000A9D30000}"/>
    <cellStyle name="Normal 6 2 3 7 9" xfId="37835" xr:uid="{00000000-0005-0000-0000-0000AAD30000}"/>
    <cellStyle name="Normal 6 2 3 8" xfId="3683" xr:uid="{00000000-0005-0000-0000-0000ABD30000}"/>
    <cellStyle name="Normal 6 2 3 8 2" xfId="8407" xr:uid="{00000000-0005-0000-0000-0000ACD30000}"/>
    <cellStyle name="Normal 6 2 3 8 2 2" xfId="21032" xr:uid="{00000000-0005-0000-0000-0000ADD30000}"/>
    <cellStyle name="Normal 6 2 3 8 2 2 2" xfId="56248" xr:uid="{00000000-0005-0000-0000-0000AED30000}"/>
    <cellStyle name="Normal 6 2 3 8 2 3" xfId="43651" xr:uid="{00000000-0005-0000-0000-0000AFD30000}"/>
    <cellStyle name="Normal 6 2 3 8 2 4" xfId="33637" xr:uid="{00000000-0005-0000-0000-0000B0D30000}"/>
    <cellStyle name="Normal 6 2 3 8 3" xfId="10188" xr:uid="{00000000-0005-0000-0000-0000B1D30000}"/>
    <cellStyle name="Normal 6 2 3 8 3 2" xfId="22808" xr:uid="{00000000-0005-0000-0000-0000B2D30000}"/>
    <cellStyle name="Normal 6 2 3 8 3 2 2" xfId="58024" xr:uid="{00000000-0005-0000-0000-0000B3D30000}"/>
    <cellStyle name="Normal 6 2 3 8 3 3" xfId="45427" xr:uid="{00000000-0005-0000-0000-0000B4D30000}"/>
    <cellStyle name="Normal 6 2 3 8 3 4" xfId="35413" xr:uid="{00000000-0005-0000-0000-0000B5D30000}"/>
    <cellStyle name="Normal 6 2 3 8 4" xfId="11983" xr:uid="{00000000-0005-0000-0000-0000B6D30000}"/>
    <cellStyle name="Normal 6 2 3 8 4 2" xfId="24584" xr:uid="{00000000-0005-0000-0000-0000B7D30000}"/>
    <cellStyle name="Normal 6 2 3 8 4 2 2" xfId="59800" xr:uid="{00000000-0005-0000-0000-0000B8D30000}"/>
    <cellStyle name="Normal 6 2 3 8 4 3" xfId="47203" xr:uid="{00000000-0005-0000-0000-0000B9D30000}"/>
    <cellStyle name="Normal 6 2 3 8 4 4" xfId="37189" xr:uid="{00000000-0005-0000-0000-0000BAD30000}"/>
    <cellStyle name="Normal 6 2 3 8 5" xfId="16348" xr:uid="{00000000-0005-0000-0000-0000BBD30000}"/>
    <cellStyle name="Normal 6 2 3 8 5 2" xfId="51564" xr:uid="{00000000-0005-0000-0000-0000BCD30000}"/>
    <cellStyle name="Normal 6 2 3 8 5 3" xfId="28953" xr:uid="{00000000-0005-0000-0000-0000BDD30000}"/>
    <cellStyle name="Normal 6 2 3 8 6" xfId="14570" xr:uid="{00000000-0005-0000-0000-0000BED30000}"/>
    <cellStyle name="Normal 6 2 3 8 6 2" xfId="49788" xr:uid="{00000000-0005-0000-0000-0000BFD30000}"/>
    <cellStyle name="Normal 6 2 3 8 7" xfId="38967" xr:uid="{00000000-0005-0000-0000-0000C0D30000}"/>
    <cellStyle name="Normal 6 2 3 8 8" xfId="27177" xr:uid="{00000000-0005-0000-0000-0000C1D30000}"/>
    <cellStyle name="Normal 6 2 3 9" xfId="4015" xr:uid="{00000000-0005-0000-0000-0000C2D30000}"/>
    <cellStyle name="Normal 6 2 3 9 2" xfId="16670" xr:uid="{00000000-0005-0000-0000-0000C3D30000}"/>
    <cellStyle name="Normal 6 2 3 9 2 2" xfId="51886" xr:uid="{00000000-0005-0000-0000-0000C4D30000}"/>
    <cellStyle name="Normal 6 2 3 9 2 3" xfId="29275" xr:uid="{00000000-0005-0000-0000-0000C5D30000}"/>
    <cellStyle name="Normal 6 2 3 9 3" xfId="13116" xr:uid="{00000000-0005-0000-0000-0000C6D30000}"/>
    <cellStyle name="Normal 6 2 3 9 3 2" xfId="48334" xr:uid="{00000000-0005-0000-0000-0000C7D30000}"/>
    <cellStyle name="Normal 6 2 3 9 4" xfId="39289" xr:uid="{00000000-0005-0000-0000-0000C8D30000}"/>
    <cellStyle name="Normal 6 2 3 9 5" xfId="25723" xr:uid="{00000000-0005-0000-0000-0000C9D30000}"/>
    <cellStyle name="Normal 6 2 3_District Target Attainment" xfId="1426" xr:uid="{00000000-0005-0000-0000-0000CAD30000}"/>
    <cellStyle name="Normal 6 2 4" xfId="1427" xr:uid="{00000000-0005-0000-0000-0000CBD30000}"/>
    <cellStyle name="Normal 6 2 4 10" xfId="7023" xr:uid="{00000000-0005-0000-0000-0000CCD30000}"/>
    <cellStyle name="Normal 6 2 4 10 2" xfId="19649" xr:uid="{00000000-0005-0000-0000-0000CDD30000}"/>
    <cellStyle name="Normal 6 2 4 10 2 2" xfId="54865" xr:uid="{00000000-0005-0000-0000-0000CED30000}"/>
    <cellStyle name="Normal 6 2 4 10 3" xfId="42268" xr:uid="{00000000-0005-0000-0000-0000CFD30000}"/>
    <cellStyle name="Normal 6 2 4 10 4" xfId="32254" xr:uid="{00000000-0005-0000-0000-0000D0D30000}"/>
    <cellStyle name="Normal 6 2 4 11" xfId="8804" xr:uid="{00000000-0005-0000-0000-0000D1D30000}"/>
    <cellStyle name="Normal 6 2 4 11 2" xfId="21425" xr:uid="{00000000-0005-0000-0000-0000D2D30000}"/>
    <cellStyle name="Normal 6 2 4 11 2 2" xfId="56641" xr:uid="{00000000-0005-0000-0000-0000D3D30000}"/>
    <cellStyle name="Normal 6 2 4 11 3" xfId="44044" xr:uid="{00000000-0005-0000-0000-0000D4D30000}"/>
    <cellStyle name="Normal 6 2 4 11 4" xfId="34030" xr:uid="{00000000-0005-0000-0000-0000D5D30000}"/>
    <cellStyle name="Normal 6 2 4 12" xfId="10742" xr:uid="{00000000-0005-0000-0000-0000D6D30000}"/>
    <cellStyle name="Normal 6 2 4 12 2" xfId="23353" xr:uid="{00000000-0005-0000-0000-0000D7D30000}"/>
    <cellStyle name="Normal 6 2 4 12 2 2" xfId="58569" xr:uid="{00000000-0005-0000-0000-0000D8D30000}"/>
    <cellStyle name="Normal 6 2 4 12 3" xfId="45972" xr:uid="{00000000-0005-0000-0000-0000D9D30000}"/>
    <cellStyle name="Normal 6 2 4 12 4" xfId="35958" xr:uid="{00000000-0005-0000-0000-0000DAD30000}"/>
    <cellStyle name="Normal 6 2 4 13" xfId="14964" xr:uid="{00000000-0005-0000-0000-0000DBD30000}"/>
    <cellStyle name="Normal 6 2 4 13 2" xfId="50181" xr:uid="{00000000-0005-0000-0000-0000DCD30000}"/>
    <cellStyle name="Normal 6 2 4 13 3" xfId="27570" xr:uid="{00000000-0005-0000-0000-0000DDD30000}"/>
    <cellStyle name="Normal 6 2 4 14" xfId="12378" xr:uid="{00000000-0005-0000-0000-0000DED30000}"/>
    <cellStyle name="Normal 6 2 4 14 2" xfId="47596" xr:uid="{00000000-0005-0000-0000-0000DFD30000}"/>
    <cellStyle name="Normal 6 2 4 15" xfId="37583" xr:uid="{00000000-0005-0000-0000-0000E0D30000}"/>
    <cellStyle name="Normal 6 2 4 16" xfId="24985" xr:uid="{00000000-0005-0000-0000-0000E1D30000}"/>
    <cellStyle name="Normal 6 2 4 17" xfId="60198" xr:uid="{00000000-0005-0000-0000-0000E2D30000}"/>
    <cellStyle name="Normal 6 2 4 2" xfId="1428" xr:uid="{00000000-0005-0000-0000-0000E3D30000}"/>
    <cellStyle name="Normal 6 2 4 2 10" xfId="10743" xr:uid="{00000000-0005-0000-0000-0000E4D30000}"/>
    <cellStyle name="Normal 6 2 4 2 10 2" xfId="23354" xr:uid="{00000000-0005-0000-0000-0000E5D30000}"/>
    <cellStyle name="Normal 6 2 4 2 10 2 2" xfId="58570" xr:uid="{00000000-0005-0000-0000-0000E6D30000}"/>
    <cellStyle name="Normal 6 2 4 2 10 3" xfId="45973" xr:uid="{00000000-0005-0000-0000-0000E7D30000}"/>
    <cellStyle name="Normal 6 2 4 2 10 4" xfId="35959" xr:uid="{00000000-0005-0000-0000-0000E8D30000}"/>
    <cellStyle name="Normal 6 2 4 2 11" xfId="15119" xr:uid="{00000000-0005-0000-0000-0000E9D30000}"/>
    <cellStyle name="Normal 6 2 4 2 11 2" xfId="50335" xr:uid="{00000000-0005-0000-0000-0000EAD30000}"/>
    <cellStyle name="Normal 6 2 4 2 11 3" xfId="27724" xr:uid="{00000000-0005-0000-0000-0000EBD30000}"/>
    <cellStyle name="Normal 6 2 4 2 12" xfId="12532" xr:uid="{00000000-0005-0000-0000-0000ECD30000}"/>
    <cellStyle name="Normal 6 2 4 2 12 2" xfId="47750" xr:uid="{00000000-0005-0000-0000-0000EDD30000}"/>
    <cellStyle name="Normal 6 2 4 2 13" xfId="37738" xr:uid="{00000000-0005-0000-0000-0000EED30000}"/>
    <cellStyle name="Normal 6 2 4 2 14" xfId="25139" xr:uid="{00000000-0005-0000-0000-0000EFD30000}"/>
    <cellStyle name="Normal 6 2 4 2 15" xfId="60352" xr:uid="{00000000-0005-0000-0000-0000F0D30000}"/>
    <cellStyle name="Normal 6 2 4 2 2" xfId="3255" xr:uid="{00000000-0005-0000-0000-0000F1D30000}"/>
    <cellStyle name="Normal 6 2 4 2 2 10" xfId="25623" xr:uid="{00000000-0005-0000-0000-0000F2D30000}"/>
    <cellStyle name="Normal 6 2 4 2 2 11" xfId="61158" xr:uid="{00000000-0005-0000-0000-0000F3D30000}"/>
    <cellStyle name="Normal 6 2 4 2 2 2" xfId="5055" xr:uid="{00000000-0005-0000-0000-0000F4D30000}"/>
    <cellStyle name="Normal 6 2 4 2 2 2 2" xfId="17701" xr:uid="{00000000-0005-0000-0000-0000F5D30000}"/>
    <cellStyle name="Normal 6 2 4 2 2 2 2 2" xfId="52917" xr:uid="{00000000-0005-0000-0000-0000F6D30000}"/>
    <cellStyle name="Normal 6 2 4 2 2 2 2 3" xfId="30306" xr:uid="{00000000-0005-0000-0000-0000F7D30000}"/>
    <cellStyle name="Normal 6 2 4 2 2 2 3" xfId="14147" xr:uid="{00000000-0005-0000-0000-0000F8D30000}"/>
    <cellStyle name="Normal 6 2 4 2 2 2 3 2" xfId="49365" xr:uid="{00000000-0005-0000-0000-0000F9D30000}"/>
    <cellStyle name="Normal 6 2 4 2 2 2 4" xfId="40320" xr:uid="{00000000-0005-0000-0000-0000FAD30000}"/>
    <cellStyle name="Normal 6 2 4 2 2 2 5" xfId="26754" xr:uid="{00000000-0005-0000-0000-0000FBD30000}"/>
    <cellStyle name="Normal 6 2 4 2 2 3" xfId="6525" xr:uid="{00000000-0005-0000-0000-0000FCD30000}"/>
    <cellStyle name="Normal 6 2 4 2 2 3 2" xfId="19155" xr:uid="{00000000-0005-0000-0000-0000FDD30000}"/>
    <cellStyle name="Normal 6 2 4 2 2 3 2 2" xfId="54371" xr:uid="{00000000-0005-0000-0000-0000FED30000}"/>
    <cellStyle name="Normal 6 2 4 2 2 3 3" xfId="41774" xr:uid="{00000000-0005-0000-0000-0000FFD30000}"/>
    <cellStyle name="Normal 6 2 4 2 2 3 4" xfId="31760" xr:uid="{00000000-0005-0000-0000-000000D40000}"/>
    <cellStyle name="Normal 6 2 4 2 2 4" xfId="7984" xr:uid="{00000000-0005-0000-0000-000001D40000}"/>
    <cellStyle name="Normal 6 2 4 2 2 4 2" xfId="20609" xr:uid="{00000000-0005-0000-0000-000002D40000}"/>
    <cellStyle name="Normal 6 2 4 2 2 4 2 2" xfId="55825" xr:uid="{00000000-0005-0000-0000-000003D40000}"/>
    <cellStyle name="Normal 6 2 4 2 2 4 3" xfId="43228" xr:uid="{00000000-0005-0000-0000-000004D40000}"/>
    <cellStyle name="Normal 6 2 4 2 2 4 4" xfId="33214" xr:uid="{00000000-0005-0000-0000-000005D40000}"/>
    <cellStyle name="Normal 6 2 4 2 2 5" xfId="9765" xr:uid="{00000000-0005-0000-0000-000006D40000}"/>
    <cellStyle name="Normal 6 2 4 2 2 5 2" xfId="22385" xr:uid="{00000000-0005-0000-0000-000007D40000}"/>
    <cellStyle name="Normal 6 2 4 2 2 5 2 2" xfId="57601" xr:uid="{00000000-0005-0000-0000-000008D40000}"/>
    <cellStyle name="Normal 6 2 4 2 2 5 3" xfId="45004" xr:uid="{00000000-0005-0000-0000-000009D40000}"/>
    <cellStyle name="Normal 6 2 4 2 2 5 4" xfId="34990" xr:uid="{00000000-0005-0000-0000-00000AD40000}"/>
    <cellStyle name="Normal 6 2 4 2 2 6" xfId="11558" xr:uid="{00000000-0005-0000-0000-00000BD40000}"/>
    <cellStyle name="Normal 6 2 4 2 2 6 2" xfId="24161" xr:uid="{00000000-0005-0000-0000-00000CD40000}"/>
    <cellStyle name="Normal 6 2 4 2 2 6 2 2" xfId="59377" xr:uid="{00000000-0005-0000-0000-00000DD40000}"/>
    <cellStyle name="Normal 6 2 4 2 2 6 3" xfId="46780" xr:uid="{00000000-0005-0000-0000-00000ED40000}"/>
    <cellStyle name="Normal 6 2 4 2 2 6 4" xfId="36766" xr:uid="{00000000-0005-0000-0000-00000FD40000}"/>
    <cellStyle name="Normal 6 2 4 2 2 7" xfId="15925" xr:uid="{00000000-0005-0000-0000-000010D40000}"/>
    <cellStyle name="Normal 6 2 4 2 2 7 2" xfId="51141" xr:uid="{00000000-0005-0000-0000-000011D40000}"/>
    <cellStyle name="Normal 6 2 4 2 2 7 3" xfId="28530" xr:uid="{00000000-0005-0000-0000-000012D40000}"/>
    <cellStyle name="Normal 6 2 4 2 2 8" xfId="13016" xr:uid="{00000000-0005-0000-0000-000013D40000}"/>
    <cellStyle name="Normal 6 2 4 2 2 8 2" xfId="48234" xr:uid="{00000000-0005-0000-0000-000014D40000}"/>
    <cellStyle name="Normal 6 2 4 2 2 9" xfId="38544" xr:uid="{00000000-0005-0000-0000-000015D40000}"/>
    <cellStyle name="Normal 6 2 4 2 3" xfId="3584" xr:uid="{00000000-0005-0000-0000-000016D40000}"/>
    <cellStyle name="Normal 6 2 4 2 3 10" xfId="27079" xr:uid="{00000000-0005-0000-0000-000017D40000}"/>
    <cellStyle name="Normal 6 2 4 2 3 11" xfId="61483" xr:uid="{00000000-0005-0000-0000-000018D40000}"/>
    <cellStyle name="Normal 6 2 4 2 3 2" xfId="5380" xr:uid="{00000000-0005-0000-0000-000019D40000}"/>
    <cellStyle name="Normal 6 2 4 2 3 2 2" xfId="18026" xr:uid="{00000000-0005-0000-0000-00001AD40000}"/>
    <cellStyle name="Normal 6 2 4 2 3 2 2 2" xfId="53242" xr:uid="{00000000-0005-0000-0000-00001BD40000}"/>
    <cellStyle name="Normal 6 2 4 2 3 2 3" xfId="40645" xr:uid="{00000000-0005-0000-0000-00001CD40000}"/>
    <cellStyle name="Normal 6 2 4 2 3 2 4" xfId="30631" xr:uid="{00000000-0005-0000-0000-00001DD40000}"/>
    <cellStyle name="Normal 6 2 4 2 3 3" xfId="6850" xr:uid="{00000000-0005-0000-0000-00001ED40000}"/>
    <cellStyle name="Normal 6 2 4 2 3 3 2" xfId="19480" xr:uid="{00000000-0005-0000-0000-00001FD40000}"/>
    <cellStyle name="Normal 6 2 4 2 3 3 2 2" xfId="54696" xr:uid="{00000000-0005-0000-0000-000020D40000}"/>
    <cellStyle name="Normal 6 2 4 2 3 3 3" xfId="42099" xr:uid="{00000000-0005-0000-0000-000021D40000}"/>
    <cellStyle name="Normal 6 2 4 2 3 3 4" xfId="32085" xr:uid="{00000000-0005-0000-0000-000022D40000}"/>
    <cellStyle name="Normal 6 2 4 2 3 4" xfId="8309" xr:uid="{00000000-0005-0000-0000-000023D40000}"/>
    <cellStyle name="Normal 6 2 4 2 3 4 2" xfId="20934" xr:uid="{00000000-0005-0000-0000-000024D40000}"/>
    <cellStyle name="Normal 6 2 4 2 3 4 2 2" xfId="56150" xr:uid="{00000000-0005-0000-0000-000025D40000}"/>
    <cellStyle name="Normal 6 2 4 2 3 4 3" xfId="43553" xr:uid="{00000000-0005-0000-0000-000026D40000}"/>
    <cellStyle name="Normal 6 2 4 2 3 4 4" xfId="33539" xr:uid="{00000000-0005-0000-0000-000027D40000}"/>
    <cellStyle name="Normal 6 2 4 2 3 5" xfId="10090" xr:uid="{00000000-0005-0000-0000-000028D40000}"/>
    <cellStyle name="Normal 6 2 4 2 3 5 2" xfId="22710" xr:uid="{00000000-0005-0000-0000-000029D40000}"/>
    <cellStyle name="Normal 6 2 4 2 3 5 2 2" xfId="57926" xr:uid="{00000000-0005-0000-0000-00002AD40000}"/>
    <cellStyle name="Normal 6 2 4 2 3 5 3" xfId="45329" xr:uid="{00000000-0005-0000-0000-00002BD40000}"/>
    <cellStyle name="Normal 6 2 4 2 3 5 4" xfId="35315" xr:uid="{00000000-0005-0000-0000-00002CD40000}"/>
    <cellStyle name="Normal 6 2 4 2 3 6" xfId="11883" xr:uid="{00000000-0005-0000-0000-00002DD40000}"/>
    <cellStyle name="Normal 6 2 4 2 3 6 2" xfId="24486" xr:uid="{00000000-0005-0000-0000-00002ED40000}"/>
    <cellStyle name="Normal 6 2 4 2 3 6 2 2" xfId="59702" xr:uid="{00000000-0005-0000-0000-00002FD40000}"/>
    <cellStyle name="Normal 6 2 4 2 3 6 3" xfId="47105" xr:uid="{00000000-0005-0000-0000-000030D40000}"/>
    <cellStyle name="Normal 6 2 4 2 3 6 4" xfId="37091" xr:uid="{00000000-0005-0000-0000-000031D40000}"/>
    <cellStyle name="Normal 6 2 4 2 3 7" xfId="16250" xr:uid="{00000000-0005-0000-0000-000032D40000}"/>
    <cellStyle name="Normal 6 2 4 2 3 7 2" xfId="51466" xr:uid="{00000000-0005-0000-0000-000033D40000}"/>
    <cellStyle name="Normal 6 2 4 2 3 7 3" xfId="28855" xr:uid="{00000000-0005-0000-0000-000034D40000}"/>
    <cellStyle name="Normal 6 2 4 2 3 8" xfId="14472" xr:uid="{00000000-0005-0000-0000-000035D40000}"/>
    <cellStyle name="Normal 6 2 4 2 3 8 2" xfId="49690" xr:uid="{00000000-0005-0000-0000-000036D40000}"/>
    <cellStyle name="Normal 6 2 4 2 3 9" xfId="38869" xr:uid="{00000000-0005-0000-0000-000037D40000}"/>
    <cellStyle name="Normal 6 2 4 2 4" xfId="2746" xr:uid="{00000000-0005-0000-0000-000038D40000}"/>
    <cellStyle name="Normal 6 2 4 2 4 10" xfId="26270" xr:uid="{00000000-0005-0000-0000-000039D40000}"/>
    <cellStyle name="Normal 6 2 4 2 4 11" xfId="60674" xr:uid="{00000000-0005-0000-0000-00003AD40000}"/>
    <cellStyle name="Normal 6 2 4 2 4 2" xfId="4571" xr:uid="{00000000-0005-0000-0000-00003BD40000}"/>
    <cellStyle name="Normal 6 2 4 2 4 2 2" xfId="17217" xr:uid="{00000000-0005-0000-0000-00003CD40000}"/>
    <cellStyle name="Normal 6 2 4 2 4 2 2 2" xfId="52433" xr:uid="{00000000-0005-0000-0000-00003DD40000}"/>
    <cellStyle name="Normal 6 2 4 2 4 2 3" xfId="39836" xr:uid="{00000000-0005-0000-0000-00003ED40000}"/>
    <cellStyle name="Normal 6 2 4 2 4 2 4" xfId="29822" xr:uid="{00000000-0005-0000-0000-00003FD40000}"/>
    <cellStyle name="Normal 6 2 4 2 4 3" xfId="6041" xr:uid="{00000000-0005-0000-0000-000040D40000}"/>
    <cellStyle name="Normal 6 2 4 2 4 3 2" xfId="18671" xr:uid="{00000000-0005-0000-0000-000041D40000}"/>
    <cellStyle name="Normal 6 2 4 2 4 3 2 2" xfId="53887" xr:uid="{00000000-0005-0000-0000-000042D40000}"/>
    <cellStyle name="Normal 6 2 4 2 4 3 3" xfId="41290" xr:uid="{00000000-0005-0000-0000-000043D40000}"/>
    <cellStyle name="Normal 6 2 4 2 4 3 4" xfId="31276" xr:uid="{00000000-0005-0000-0000-000044D40000}"/>
    <cellStyle name="Normal 6 2 4 2 4 4" xfId="7500" xr:uid="{00000000-0005-0000-0000-000045D40000}"/>
    <cellStyle name="Normal 6 2 4 2 4 4 2" xfId="20125" xr:uid="{00000000-0005-0000-0000-000046D40000}"/>
    <cellStyle name="Normal 6 2 4 2 4 4 2 2" xfId="55341" xr:uid="{00000000-0005-0000-0000-000047D40000}"/>
    <cellStyle name="Normal 6 2 4 2 4 4 3" xfId="42744" xr:uid="{00000000-0005-0000-0000-000048D40000}"/>
    <cellStyle name="Normal 6 2 4 2 4 4 4" xfId="32730" xr:uid="{00000000-0005-0000-0000-000049D40000}"/>
    <cellStyle name="Normal 6 2 4 2 4 5" xfId="9281" xr:uid="{00000000-0005-0000-0000-00004AD40000}"/>
    <cellStyle name="Normal 6 2 4 2 4 5 2" xfId="21901" xr:uid="{00000000-0005-0000-0000-00004BD40000}"/>
    <cellStyle name="Normal 6 2 4 2 4 5 2 2" xfId="57117" xr:uid="{00000000-0005-0000-0000-00004CD40000}"/>
    <cellStyle name="Normal 6 2 4 2 4 5 3" xfId="44520" xr:uid="{00000000-0005-0000-0000-00004DD40000}"/>
    <cellStyle name="Normal 6 2 4 2 4 5 4" xfId="34506" xr:uid="{00000000-0005-0000-0000-00004ED40000}"/>
    <cellStyle name="Normal 6 2 4 2 4 6" xfId="11074" xr:uid="{00000000-0005-0000-0000-00004FD40000}"/>
    <cellStyle name="Normal 6 2 4 2 4 6 2" xfId="23677" xr:uid="{00000000-0005-0000-0000-000050D40000}"/>
    <cellStyle name="Normal 6 2 4 2 4 6 2 2" xfId="58893" xr:uid="{00000000-0005-0000-0000-000051D40000}"/>
    <cellStyle name="Normal 6 2 4 2 4 6 3" xfId="46296" xr:uid="{00000000-0005-0000-0000-000052D40000}"/>
    <cellStyle name="Normal 6 2 4 2 4 6 4" xfId="36282" xr:uid="{00000000-0005-0000-0000-000053D40000}"/>
    <cellStyle name="Normal 6 2 4 2 4 7" xfId="15441" xr:uid="{00000000-0005-0000-0000-000054D40000}"/>
    <cellStyle name="Normal 6 2 4 2 4 7 2" xfId="50657" xr:uid="{00000000-0005-0000-0000-000055D40000}"/>
    <cellStyle name="Normal 6 2 4 2 4 7 3" xfId="28046" xr:uid="{00000000-0005-0000-0000-000056D40000}"/>
    <cellStyle name="Normal 6 2 4 2 4 8" xfId="13663" xr:uid="{00000000-0005-0000-0000-000057D40000}"/>
    <cellStyle name="Normal 6 2 4 2 4 8 2" xfId="48881" xr:uid="{00000000-0005-0000-0000-000058D40000}"/>
    <cellStyle name="Normal 6 2 4 2 4 9" xfId="38060" xr:uid="{00000000-0005-0000-0000-000059D40000}"/>
    <cellStyle name="Normal 6 2 4 2 5" xfId="3909" xr:uid="{00000000-0005-0000-0000-00005AD40000}"/>
    <cellStyle name="Normal 6 2 4 2 5 2" xfId="8632" xr:uid="{00000000-0005-0000-0000-00005BD40000}"/>
    <cellStyle name="Normal 6 2 4 2 5 2 2" xfId="21257" xr:uid="{00000000-0005-0000-0000-00005CD40000}"/>
    <cellStyle name="Normal 6 2 4 2 5 2 2 2" xfId="56473" xr:uid="{00000000-0005-0000-0000-00005DD40000}"/>
    <cellStyle name="Normal 6 2 4 2 5 2 3" xfId="43876" xr:uid="{00000000-0005-0000-0000-00005ED40000}"/>
    <cellStyle name="Normal 6 2 4 2 5 2 4" xfId="33862" xr:uid="{00000000-0005-0000-0000-00005FD40000}"/>
    <cellStyle name="Normal 6 2 4 2 5 3" xfId="10413" xr:uid="{00000000-0005-0000-0000-000060D40000}"/>
    <cellStyle name="Normal 6 2 4 2 5 3 2" xfId="23033" xr:uid="{00000000-0005-0000-0000-000061D40000}"/>
    <cellStyle name="Normal 6 2 4 2 5 3 2 2" xfId="58249" xr:uid="{00000000-0005-0000-0000-000062D40000}"/>
    <cellStyle name="Normal 6 2 4 2 5 3 3" xfId="45652" xr:uid="{00000000-0005-0000-0000-000063D40000}"/>
    <cellStyle name="Normal 6 2 4 2 5 3 4" xfId="35638" xr:uid="{00000000-0005-0000-0000-000064D40000}"/>
    <cellStyle name="Normal 6 2 4 2 5 4" xfId="12208" xr:uid="{00000000-0005-0000-0000-000065D40000}"/>
    <cellStyle name="Normal 6 2 4 2 5 4 2" xfId="24809" xr:uid="{00000000-0005-0000-0000-000066D40000}"/>
    <cellStyle name="Normal 6 2 4 2 5 4 2 2" xfId="60025" xr:uid="{00000000-0005-0000-0000-000067D40000}"/>
    <cellStyle name="Normal 6 2 4 2 5 4 3" xfId="47428" xr:uid="{00000000-0005-0000-0000-000068D40000}"/>
    <cellStyle name="Normal 6 2 4 2 5 4 4" xfId="37414" xr:uid="{00000000-0005-0000-0000-000069D40000}"/>
    <cellStyle name="Normal 6 2 4 2 5 5" xfId="16573" xr:uid="{00000000-0005-0000-0000-00006AD40000}"/>
    <cellStyle name="Normal 6 2 4 2 5 5 2" xfId="51789" xr:uid="{00000000-0005-0000-0000-00006BD40000}"/>
    <cellStyle name="Normal 6 2 4 2 5 5 3" xfId="29178" xr:uid="{00000000-0005-0000-0000-00006CD40000}"/>
    <cellStyle name="Normal 6 2 4 2 5 6" xfId="14795" xr:uid="{00000000-0005-0000-0000-00006DD40000}"/>
    <cellStyle name="Normal 6 2 4 2 5 6 2" xfId="50013" xr:uid="{00000000-0005-0000-0000-00006ED40000}"/>
    <cellStyle name="Normal 6 2 4 2 5 7" xfId="39192" xr:uid="{00000000-0005-0000-0000-00006FD40000}"/>
    <cellStyle name="Normal 6 2 4 2 5 8" xfId="27402" xr:uid="{00000000-0005-0000-0000-000070D40000}"/>
    <cellStyle name="Normal 6 2 4 2 6" xfId="4249" xr:uid="{00000000-0005-0000-0000-000071D40000}"/>
    <cellStyle name="Normal 6 2 4 2 6 2" xfId="16895" xr:uid="{00000000-0005-0000-0000-000072D40000}"/>
    <cellStyle name="Normal 6 2 4 2 6 2 2" xfId="52111" xr:uid="{00000000-0005-0000-0000-000073D40000}"/>
    <cellStyle name="Normal 6 2 4 2 6 2 3" xfId="29500" xr:uid="{00000000-0005-0000-0000-000074D40000}"/>
    <cellStyle name="Normal 6 2 4 2 6 3" xfId="13341" xr:uid="{00000000-0005-0000-0000-000075D40000}"/>
    <cellStyle name="Normal 6 2 4 2 6 3 2" xfId="48559" xr:uid="{00000000-0005-0000-0000-000076D40000}"/>
    <cellStyle name="Normal 6 2 4 2 6 4" xfId="39514" xr:uid="{00000000-0005-0000-0000-000077D40000}"/>
    <cellStyle name="Normal 6 2 4 2 6 5" xfId="25948" xr:uid="{00000000-0005-0000-0000-000078D40000}"/>
    <cellStyle name="Normal 6 2 4 2 7" xfId="5719" xr:uid="{00000000-0005-0000-0000-000079D40000}"/>
    <cellStyle name="Normal 6 2 4 2 7 2" xfId="18349" xr:uid="{00000000-0005-0000-0000-00007AD40000}"/>
    <cellStyle name="Normal 6 2 4 2 7 2 2" xfId="53565" xr:uid="{00000000-0005-0000-0000-00007BD40000}"/>
    <cellStyle name="Normal 6 2 4 2 7 3" xfId="40968" xr:uid="{00000000-0005-0000-0000-00007CD40000}"/>
    <cellStyle name="Normal 6 2 4 2 7 4" xfId="30954" xr:uid="{00000000-0005-0000-0000-00007DD40000}"/>
    <cellStyle name="Normal 6 2 4 2 8" xfId="7178" xr:uid="{00000000-0005-0000-0000-00007ED40000}"/>
    <cellStyle name="Normal 6 2 4 2 8 2" xfId="19803" xr:uid="{00000000-0005-0000-0000-00007FD40000}"/>
    <cellStyle name="Normal 6 2 4 2 8 2 2" xfId="55019" xr:uid="{00000000-0005-0000-0000-000080D40000}"/>
    <cellStyle name="Normal 6 2 4 2 8 3" xfId="42422" xr:uid="{00000000-0005-0000-0000-000081D40000}"/>
    <cellStyle name="Normal 6 2 4 2 8 4" xfId="32408" xr:uid="{00000000-0005-0000-0000-000082D40000}"/>
    <cellStyle name="Normal 6 2 4 2 9" xfId="8959" xr:uid="{00000000-0005-0000-0000-000083D40000}"/>
    <cellStyle name="Normal 6 2 4 2 9 2" xfId="21579" xr:uid="{00000000-0005-0000-0000-000084D40000}"/>
    <cellStyle name="Normal 6 2 4 2 9 2 2" xfId="56795" xr:uid="{00000000-0005-0000-0000-000085D40000}"/>
    <cellStyle name="Normal 6 2 4 2 9 3" xfId="44198" xr:uid="{00000000-0005-0000-0000-000086D40000}"/>
    <cellStyle name="Normal 6 2 4 2 9 4" xfId="34184" xr:uid="{00000000-0005-0000-0000-000087D40000}"/>
    <cellStyle name="Normal 6 2 4 3" xfId="3095" xr:uid="{00000000-0005-0000-0000-000088D40000}"/>
    <cellStyle name="Normal 6 2 4 3 10" xfId="25466" xr:uid="{00000000-0005-0000-0000-000089D40000}"/>
    <cellStyle name="Normal 6 2 4 3 11" xfId="61001" xr:uid="{00000000-0005-0000-0000-00008AD40000}"/>
    <cellStyle name="Normal 6 2 4 3 2" xfId="4898" xr:uid="{00000000-0005-0000-0000-00008BD40000}"/>
    <cellStyle name="Normal 6 2 4 3 2 2" xfId="17544" xr:uid="{00000000-0005-0000-0000-00008CD40000}"/>
    <cellStyle name="Normal 6 2 4 3 2 2 2" xfId="52760" xr:uid="{00000000-0005-0000-0000-00008DD40000}"/>
    <cellStyle name="Normal 6 2 4 3 2 2 3" xfId="30149" xr:uid="{00000000-0005-0000-0000-00008ED40000}"/>
    <cellStyle name="Normal 6 2 4 3 2 3" xfId="13990" xr:uid="{00000000-0005-0000-0000-00008FD40000}"/>
    <cellStyle name="Normal 6 2 4 3 2 3 2" xfId="49208" xr:uid="{00000000-0005-0000-0000-000090D40000}"/>
    <cellStyle name="Normal 6 2 4 3 2 4" xfId="40163" xr:uid="{00000000-0005-0000-0000-000091D40000}"/>
    <cellStyle name="Normal 6 2 4 3 2 5" xfId="26597" xr:uid="{00000000-0005-0000-0000-000092D40000}"/>
    <cellStyle name="Normal 6 2 4 3 3" xfId="6368" xr:uid="{00000000-0005-0000-0000-000093D40000}"/>
    <cellStyle name="Normal 6 2 4 3 3 2" xfId="18998" xr:uid="{00000000-0005-0000-0000-000094D40000}"/>
    <cellStyle name="Normal 6 2 4 3 3 2 2" xfId="54214" xr:uid="{00000000-0005-0000-0000-000095D40000}"/>
    <cellStyle name="Normal 6 2 4 3 3 3" xfId="41617" xr:uid="{00000000-0005-0000-0000-000096D40000}"/>
    <cellStyle name="Normal 6 2 4 3 3 4" xfId="31603" xr:uid="{00000000-0005-0000-0000-000097D40000}"/>
    <cellStyle name="Normal 6 2 4 3 4" xfId="7827" xr:uid="{00000000-0005-0000-0000-000098D40000}"/>
    <cellStyle name="Normal 6 2 4 3 4 2" xfId="20452" xr:uid="{00000000-0005-0000-0000-000099D40000}"/>
    <cellStyle name="Normal 6 2 4 3 4 2 2" xfId="55668" xr:uid="{00000000-0005-0000-0000-00009AD40000}"/>
    <cellStyle name="Normal 6 2 4 3 4 3" xfId="43071" xr:uid="{00000000-0005-0000-0000-00009BD40000}"/>
    <cellStyle name="Normal 6 2 4 3 4 4" xfId="33057" xr:uid="{00000000-0005-0000-0000-00009CD40000}"/>
    <cellStyle name="Normal 6 2 4 3 5" xfId="9608" xr:uid="{00000000-0005-0000-0000-00009DD40000}"/>
    <cellStyle name="Normal 6 2 4 3 5 2" xfId="22228" xr:uid="{00000000-0005-0000-0000-00009ED40000}"/>
    <cellStyle name="Normal 6 2 4 3 5 2 2" xfId="57444" xr:uid="{00000000-0005-0000-0000-00009FD40000}"/>
    <cellStyle name="Normal 6 2 4 3 5 3" xfId="44847" xr:uid="{00000000-0005-0000-0000-0000A0D40000}"/>
    <cellStyle name="Normal 6 2 4 3 5 4" xfId="34833" xr:uid="{00000000-0005-0000-0000-0000A1D40000}"/>
    <cellStyle name="Normal 6 2 4 3 6" xfId="11401" xr:uid="{00000000-0005-0000-0000-0000A2D40000}"/>
    <cellStyle name="Normal 6 2 4 3 6 2" xfId="24004" xr:uid="{00000000-0005-0000-0000-0000A3D40000}"/>
    <cellStyle name="Normal 6 2 4 3 6 2 2" xfId="59220" xr:uid="{00000000-0005-0000-0000-0000A4D40000}"/>
    <cellStyle name="Normal 6 2 4 3 6 3" xfId="46623" xr:uid="{00000000-0005-0000-0000-0000A5D40000}"/>
    <cellStyle name="Normal 6 2 4 3 6 4" xfId="36609" xr:uid="{00000000-0005-0000-0000-0000A6D40000}"/>
    <cellStyle name="Normal 6 2 4 3 7" xfId="15768" xr:uid="{00000000-0005-0000-0000-0000A7D40000}"/>
    <cellStyle name="Normal 6 2 4 3 7 2" xfId="50984" xr:uid="{00000000-0005-0000-0000-0000A8D40000}"/>
    <cellStyle name="Normal 6 2 4 3 7 3" xfId="28373" xr:uid="{00000000-0005-0000-0000-0000A9D40000}"/>
    <cellStyle name="Normal 6 2 4 3 8" xfId="12859" xr:uid="{00000000-0005-0000-0000-0000AAD40000}"/>
    <cellStyle name="Normal 6 2 4 3 8 2" xfId="48077" xr:uid="{00000000-0005-0000-0000-0000ABD40000}"/>
    <cellStyle name="Normal 6 2 4 3 9" xfId="38387" xr:uid="{00000000-0005-0000-0000-0000ACD40000}"/>
    <cellStyle name="Normal 6 2 4 4" xfId="2922" xr:uid="{00000000-0005-0000-0000-0000ADD40000}"/>
    <cellStyle name="Normal 6 2 4 4 10" xfId="25307" xr:uid="{00000000-0005-0000-0000-0000AED40000}"/>
    <cellStyle name="Normal 6 2 4 4 11" xfId="60842" xr:uid="{00000000-0005-0000-0000-0000AFD40000}"/>
    <cellStyle name="Normal 6 2 4 4 2" xfId="4739" xr:uid="{00000000-0005-0000-0000-0000B0D40000}"/>
    <cellStyle name="Normal 6 2 4 4 2 2" xfId="17385" xr:uid="{00000000-0005-0000-0000-0000B1D40000}"/>
    <cellStyle name="Normal 6 2 4 4 2 2 2" xfId="52601" xr:uid="{00000000-0005-0000-0000-0000B2D40000}"/>
    <cellStyle name="Normal 6 2 4 4 2 2 3" xfId="29990" xr:uid="{00000000-0005-0000-0000-0000B3D40000}"/>
    <cellStyle name="Normal 6 2 4 4 2 3" xfId="13831" xr:uid="{00000000-0005-0000-0000-0000B4D40000}"/>
    <cellStyle name="Normal 6 2 4 4 2 3 2" xfId="49049" xr:uid="{00000000-0005-0000-0000-0000B5D40000}"/>
    <cellStyle name="Normal 6 2 4 4 2 4" xfId="40004" xr:uid="{00000000-0005-0000-0000-0000B6D40000}"/>
    <cellStyle name="Normal 6 2 4 4 2 5" xfId="26438" xr:uid="{00000000-0005-0000-0000-0000B7D40000}"/>
    <cellStyle name="Normal 6 2 4 4 3" xfId="6209" xr:uid="{00000000-0005-0000-0000-0000B8D40000}"/>
    <cellStyle name="Normal 6 2 4 4 3 2" xfId="18839" xr:uid="{00000000-0005-0000-0000-0000B9D40000}"/>
    <cellStyle name="Normal 6 2 4 4 3 2 2" xfId="54055" xr:uid="{00000000-0005-0000-0000-0000BAD40000}"/>
    <cellStyle name="Normal 6 2 4 4 3 3" xfId="41458" xr:uid="{00000000-0005-0000-0000-0000BBD40000}"/>
    <cellStyle name="Normal 6 2 4 4 3 4" xfId="31444" xr:uid="{00000000-0005-0000-0000-0000BCD40000}"/>
    <cellStyle name="Normal 6 2 4 4 4" xfId="7668" xr:uid="{00000000-0005-0000-0000-0000BDD40000}"/>
    <cellStyle name="Normal 6 2 4 4 4 2" xfId="20293" xr:uid="{00000000-0005-0000-0000-0000BED40000}"/>
    <cellStyle name="Normal 6 2 4 4 4 2 2" xfId="55509" xr:uid="{00000000-0005-0000-0000-0000BFD40000}"/>
    <cellStyle name="Normal 6 2 4 4 4 3" xfId="42912" xr:uid="{00000000-0005-0000-0000-0000C0D40000}"/>
    <cellStyle name="Normal 6 2 4 4 4 4" xfId="32898" xr:uid="{00000000-0005-0000-0000-0000C1D40000}"/>
    <cellStyle name="Normal 6 2 4 4 5" xfId="9449" xr:uid="{00000000-0005-0000-0000-0000C2D40000}"/>
    <cellStyle name="Normal 6 2 4 4 5 2" xfId="22069" xr:uid="{00000000-0005-0000-0000-0000C3D40000}"/>
    <cellStyle name="Normal 6 2 4 4 5 2 2" xfId="57285" xr:uid="{00000000-0005-0000-0000-0000C4D40000}"/>
    <cellStyle name="Normal 6 2 4 4 5 3" xfId="44688" xr:uid="{00000000-0005-0000-0000-0000C5D40000}"/>
    <cellStyle name="Normal 6 2 4 4 5 4" xfId="34674" xr:uid="{00000000-0005-0000-0000-0000C6D40000}"/>
    <cellStyle name="Normal 6 2 4 4 6" xfId="11242" xr:uid="{00000000-0005-0000-0000-0000C7D40000}"/>
    <cellStyle name="Normal 6 2 4 4 6 2" xfId="23845" xr:uid="{00000000-0005-0000-0000-0000C8D40000}"/>
    <cellStyle name="Normal 6 2 4 4 6 2 2" xfId="59061" xr:uid="{00000000-0005-0000-0000-0000C9D40000}"/>
    <cellStyle name="Normal 6 2 4 4 6 3" xfId="46464" xr:uid="{00000000-0005-0000-0000-0000CAD40000}"/>
    <cellStyle name="Normal 6 2 4 4 6 4" xfId="36450" xr:uid="{00000000-0005-0000-0000-0000CBD40000}"/>
    <cellStyle name="Normal 6 2 4 4 7" xfId="15609" xr:uid="{00000000-0005-0000-0000-0000CCD40000}"/>
    <cellStyle name="Normal 6 2 4 4 7 2" xfId="50825" xr:uid="{00000000-0005-0000-0000-0000CDD40000}"/>
    <cellStyle name="Normal 6 2 4 4 7 3" xfId="28214" xr:uid="{00000000-0005-0000-0000-0000CED40000}"/>
    <cellStyle name="Normal 6 2 4 4 8" xfId="12700" xr:uid="{00000000-0005-0000-0000-0000CFD40000}"/>
    <cellStyle name="Normal 6 2 4 4 8 2" xfId="47918" xr:uid="{00000000-0005-0000-0000-0000D0D40000}"/>
    <cellStyle name="Normal 6 2 4 4 9" xfId="38228" xr:uid="{00000000-0005-0000-0000-0000D1D40000}"/>
    <cellStyle name="Normal 6 2 4 5" xfId="3430" xr:uid="{00000000-0005-0000-0000-0000D2D40000}"/>
    <cellStyle name="Normal 6 2 4 5 10" xfId="26925" xr:uid="{00000000-0005-0000-0000-0000D3D40000}"/>
    <cellStyle name="Normal 6 2 4 5 11" xfId="61329" xr:uid="{00000000-0005-0000-0000-0000D4D40000}"/>
    <cellStyle name="Normal 6 2 4 5 2" xfId="5226" xr:uid="{00000000-0005-0000-0000-0000D5D40000}"/>
    <cellStyle name="Normal 6 2 4 5 2 2" xfId="17872" xr:uid="{00000000-0005-0000-0000-0000D6D40000}"/>
    <cellStyle name="Normal 6 2 4 5 2 2 2" xfId="53088" xr:uid="{00000000-0005-0000-0000-0000D7D40000}"/>
    <cellStyle name="Normal 6 2 4 5 2 3" xfId="40491" xr:uid="{00000000-0005-0000-0000-0000D8D40000}"/>
    <cellStyle name="Normal 6 2 4 5 2 4" xfId="30477" xr:uid="{00000000-0005-0000-0000-0000D9D40000}"/>
    <cellStyle name="Normal 6 2 4 5 3" xfId="6696" xr:uid="{00000000-0005-0000-0000-0000DAD40000}"/>
    <cellStyle name="Normal 6 2 4 5 3 2" xfId="19326" xr:uid="{00000000-0005-0000-0000-0000DBD40000}"/>
    <cellStyle name="Normal 6 2 4 5 3 2 2" xfId="54542" xr:uid="{00000000-0005-0000-0000-0000DCD40000}"/>
    <cellStyle name="Normal 6 2 4 5 3 3" xfId="41945" xr:uid="{00000000-0005-0000-0000-0000DDD40000}"/>
    <cellStyle name="Normal 6 2 4 5 3 4" xfId="31931" xr:uid="{00000000-0005-0000-0000-0000DED40000}"/>
    <cellStyle name="Normal 6 2 4 5 4" xfId="8155" xr:uid="{00000000-0005-0000-0000-0000DFD40000}"/>
    <cellStyle name="Normal 6 2 4 5 4 2" xfId="20780" xr:uid="{00000000-0005-0000-0000-0000E0D40000}"/>
    <cellStyle name="Normal 6 2 4 5 4 2 2" xfId="55996" xr:uid="{00000000-0005-0000-0000-0000E1D40000}"/>
    <cellStyle name="Normal 6 2 4 5 4 3" xfId="43399" xr:uid="{00000000-0005-0000-0000-0000E2D40000}"/>
    <cellStyle name="Normal 6 2 4 5 4 4" xfId="33385" xr:uid="{00000000-0005-0000-0000-0000E3D40000}"/>
    <cellStyle name="Normal 6 2 4 5 5" xfId="9936" xr:uid="{00000000-0005-0000-0000-0000E4D40000}"/>
    <cellStyle name="Normal 6 2 4 5 5 2" xfId="22556" xr:uid="{00000000-0005-0000-0000-0000E5D40000}"/>
    <cellStyle name="Normal 6 2 4 5 5 2 2" xfId="57772" xr:uid="{00000000-0005-0000-0000-0000E6D40000}"/>
    <cellStyle name="Normal 6 2 4 5 5 3" xfId="45175" xr:uid="{00000000-0005-0000-0000-0000E7D40000}"/>
    <cellStyle name="Normal 6 2 4 5 5 4" xfId="35161" xr:uid="{00000000-0005-0000-0000-0000E8D40000}"/>
    <cellStyle name="Normal 6 2 4 5 6" xfId="11729" xr:uid="{00000000-0005-0000-0000-0000E9D40000}"/>
    <cellStyle name="Normal 6 2 4 5 6 2" xfId="24332" xr:uid="{00000000-0005-0000-0000-0000EAD40000}"/>
    <cellStyle name="Normal 6 2 4 5 6 2 2" xfId="59548" xr:uid="{00000000-0005-0000-0000-0000EBD40000}"/>
    <cellStyle name="Normal 6 2 4 5 6 3" xfId="46951" xr:uid="{00000000-0005-0000-0000-0000ECD40000}"/>
    <cellStyle name="Normal 6 2 4 5 6 4" xfId="36937" xr:uid="{00000000-0005-0000-0000-0000EDD40000}"/>
    <cellStyle name="Normal 6 2 4 5 7" xfId="16096" xr:uid="{00000000-0005-0000-0000-0000EED40000}"/>
    <cellStyle name="Normal 6 2 4 5 7 2" xfId="51312" xr:uid="{00000000-0005-0000-0000-0000EFD40000}"/>
    <cellStyle name="Normal 6 2 4 5 7 3" xfId="28701" xr:uid="{00000000-0005-0000-0000-0000F0D40000}"/>
    <cellStyle name="Normal 6 2 4 5 8" xfId="14318" xr:uid="{00000000-0005-0000-0000-0000F1D40000}"/>
    <cellStyle name="Normal 6 2 4 5 8 2" xfId="49536" xr:uid="{00000000-0005-0000-0000-0000F2D40000}"/>
    <cellStyle name="Normal 6 2 4 5 9" xfId="38715" xr:uid="{00000000-0005-0000-0000-0000F3D40000}"/>
    <cellStyle name="Normal 6 2 4 6" xfId="2591" xr:uid="{00000000-0005-0000-0000-0000F4D40000}"/>
    <cellStyle name="Normal 6 2 4 6 10" xfId="26116" xr:uid="{00000000-0005-0000-0000-0000F5D40000}"/>
    <cellStyle name="Normal 6 2 4 6 11" xfId="60520" xr:uid="{00000000-0005-0000-0000-0000F6D40000}"/>
    <cellStyle name="Normal 6 2 4 6 2" xfId="4417" xr:uid="{00000000-0005-0000-0000-0000F7D40000}"/>
    <cellStyle name="Normal 6 2 4 6 2 2" xfId="17063" xr:uid="{00000000-0005-0000-0000-0000F8D40000}"/>
    <cellStyle name="Normal 6 2 4 6 2 2 2" xfId="52279" xr:uid="{00000000-0005-0000-0000-0000F9D40000}"/>
    <cellStyle name="Normal 6 2 4 6 2 3" xfId="39682" xr:uid="{00000000-0005-0000-0000-0000FAD40000}"/>
    <cellStyle name="Normal 6 2 4 6 2 4" xfId="29668" xr:uid="{00000000-0005-0000-0000-0000FBD40000}"/>
    <cellStyle name="Normal 6 2 4 6 3" xfId="5887" xr:uid="{00000000-0005-0000-0000-0000FCD40000}"/>
    <cellStyle name="Normal 6 2 4 6 3 2" xfId="18517" xr:uid="{00000000-0005-0000-0000-0000FDD40000}"/>
    <cellStyle name="Normal 6 2 4 6 3 2 2" xfId="53733" xr:uid="{00000000-0005-0000-0000-0000FED40000}"/>
    <cellStyle name="Normal 6 2 4 6 3 3" xfId="41136" xr:uid="{00000000-0005-0000-0000-0000FFD40000}"/>
    <cellStyle name="Normal 6 2 4 6 3 4" xfId="31122" xr:uid="{00000000-0005-0000-0000-000000D50000}"/>
    <cellStyle name="Normal 6 2 4 6 4" xfId="7346" xr:uid="{00000000-0005-0000-0000-000001D50000}"/>
    <cellStyle name="Normal 6 2 4 6 4 2" xfId="19971" xr:uid="{00000000-0005-0000-0000-000002D50000}"/>
    <cellStyle name="Normal 6 2 4 6 4 2 2" xfId="55187" xr:uid="{00000000-0005-0000-0000-000003D50000}"/>
    <cellStyle name="Normal 6 2 4 6 4 3" xfId="42590" xr:uid="{00000000-0005-0000-0000-000004D50000}"/>
    <cellStyle name="Normal 6 2 4 6 4 4" xfId="32576" xr:uid="{00000000-0005-0000-0000-000005D50000}"/>
    <cellStyle name="Normal 6 2 4 6 5" xfId="9127" xr:uid="{00000000-0005-0000-0000-000006D50000}"/>
    <cellStyle name="Normal 6 2 4 6 5 2" xfId="21747" xr:uid="{00000000-0005-0000-0000-000007D50000}"/>
    <cellStyle name="Normal 6 2 4 6 5 2 2" xfId="56963" xr:uid="{00000000-0005-0000-0000-000008D50000}"/>
    <cellStyle name="Normal 6 2 4 6 5 3" xfId="44366" xr:uid="{00000000-0005-0000-0000-000009D50000}"/>
    <cellStyle name="Normal 6 2 4 6 5 4" xfId="34352" xr:uid="{00000000-0005-0000-0000-00000AD50000}"/>
    <cellStyle name="Normal 6 2 4 6 6" xfId="10920" xr:uid="{00000000-0005-0000-0000-00000BD50000}"/>
    <cellStyle name="Normal 6 2 4 6 6 2" xfId="23523" xr:uid="{00000000-0005-0000-0000-00000CD50000}"/>
    <cellStyle name="Normal 6 2 4 6 6 2 2" xfId="58739" xr:uid="{00000000-0005-0000-0000-00000DD50000}"/>
    <cellStyle name="Normal 6 2 4 6 6 3" xfId="46142" xr:uid="{00000000-0005-0000-0000-00000ED50000}"/>
    <cellStyle name="Normal 6 2 4 6 6 4" xfId="36128" xr:uid="{00000000-0005-0000-0000-00000FD50000}"/>
    <cellStyle name="Normal 6 2 4 6 7" xfId="15287" xr:uid="{00000000-0005-0000-0000-000010D50000}"/>
    <cellStyle name="Normal 6 2 4 6 7 2" xfId="50503" xr:uid="{00000000-0005-0000-0000-000011D50000}"/>
    <cellStyle name="Normal 6 2 4 6 7 3" xfId="27892" xr:uid="{00000000-0005-0000-0000-000012D50000}"/>
    <cellStyle name="Normal 6 2 4 6 8" xfId="13509" xr:uid="{00000000-0005-0000-0000-000013D50000}"/>
    <cellStyle name="Normal 6 2 4 6 8 2" xfId="48727" xr:uid="{00000000-0005-0000-0000-000014D50000}"/>
    <cellStyle name="Normal 6 2 4 6 9" xfId="37906" xr:uid="{00000000-0005-0000-0000-000015D50000}"/>
    <cellStyle name="Normal 6 2 4 7" xfId="3754" xr:uid="{00000000-0005-0000-0000-000016D50000}"/>
    <cellStyle name="Normal 6 2 4 7 2" xfId="8478" xr:uid="{00000000-0005-0000-0000-000017D50000}"/>
    <cellStyle name="Normal 6 2 4 7 2 2" xfId="21103" xr:uid="{00000000-0005-0000-0000-000018D50000}"/>
    <cellStyle name="Normal 6 2 4 7 2 2 2" xfId="56319" xr:uid="{00000000-0005-0000-0000-000019D50000}"/>
    <cellStyle name="Normal 6 2 4 7 2 3" xfId="43722" xr:uid="{00000000-0005-0000-0000-00001AD50000}"/>
    <cellStyle name="Normal 6 2 4 7 2 4" xfId="33708" xr:uid="{00000000-0005-0000-0000-00001BD50000}"/>
    <cellStyle name="Normal 6 2 4 7 3" xfId="10259" xr:uid="{00000000-0005-0000-0000-00001CD50000}"/>
    <cellStyle name="Normal 6 2 4 7 3 2" xfId="22879" xr:uid="{00000000-0005-0000-0000-00001DD50000}"/>
    <cellStyle name="Normal 6 2 4 7 3 2 2" xfId="58095" xr:uid="{00000000-0005-0000-0000-00001ED50000}"/>
    <cellStyle name="Normal 6 2 4 7 3 3" xfId="45498" xr:uid="{00000000-0005-0000-0000-00001FD50000}"/>
    <cellStyle name="Normal 6 2 4 7 3 4" xfId="35484" xr:uid="{00000000-0005-0000-0000-000020D50000}"/>
    <cellStyle name="Normal 6 2 4 7 4" xfId="12054" xr:uid="{00000000-0005-0000-0000-000021D50000}"/>
    <cellStyle name="Normal 6 2 4 7 4 2" xfId="24655" xr:uid="{00000000-0005-0000-0000-000022D50000}"/>
    <cellStyle name="Normal 6 2 4 7 4 2 2" xfId="59871" xr:uid="{00000000-0005-0000-0000-000023D50000}"/>
    <cellStyle name="Normal 6 2 4 7 4 3" xfId="47274" xr:uid="{00000000-0005-0000-0000-000024D50000}"/>
    <cellStyle name="Normal 6 2 4 7 4 4" xfId="37260" xr:uid="{00000000-0005-0000-0000-000025D50000}"/>
    <cellStyle name="Normal 6 2 4 7 5" xfId="16419" xr:uid="{00000000-0005-0000-0000-000026D50000}"/>
    <cellStyle name="Normal 6 2 4 7 5 2" xfId="51635" xr:uid="{00000000-0005-0000-0000-000027D50000}"/>
    <cellStyle name="Normal 6 2 4 7 5 3" xfId="29024" xr:uid="{00000000-0005-0000-0000-000028D50000}"/>
    <cellStyle name="Normal 6 2 4 7 6" xfId="14641" xr:uid="{00000000-0005-0000-0000-000029D50000}"/>
    <cellStyle name="Normal 6 2 4 7 6 2" xfId="49859" xr:uid="{00000000-0005-0000-0000-00002AD50000}"/>
    <cellStyle name="Normal 6 2 4 7 7" xfId="39038" xr:uid="{00000000-0005-0000-0000-00002BD50000}"/>
    <cellStyle name="Normal 6 2 4 7 8" xfId="27248" xr:uid="{00000000-0005-0000-0000-00002CD50000}"/>
    <cellStyle name="Normal 6 2 4 8" xfId="4092" xr:uid="{00000000-0005-0000-0000-00002DD50000}"/>
    <cellStyle name="Normal 6 2 4 8 2" xfId="16741" xr:uid="{00000000-0005-0000-0000-00002ED50000}"/>
    <cellStyle name="Normal 6 2 4 8 2 2" xfId="51957" xr:uid="{00000000-0005-0000-0000-00002FD50000}"/>
    <cellStyle name="Normal 6 2 4 8 2 3" xfId="29346" xr:uid="{00000000-0005-0000-0000-000030D50000}"/>
    <cellStyle name="Normal 6 2 4 8 3" xfId="13187" xr:uid="{00000000-0005-0000-0000-000031D50000}"/>
    <cellStyle name="Normal 6 2 4 8 3 2" xfId="48405" xr:uid="{00000000-0005-0000-0000-000032D50000}"/>
    <cellStyle name="Normal 6 2 4 8 4" xfId="39360" xr:uid="{00000000-0005-0000-0000-000033D50000}"/>
    <cellStyle name="Normal 6 2 4 8 5" xfId="25794" xr:uid="{00000000-0005-0000-0000-000034D50000}"/>
    <cellStyle name="Normal 6 2 4 9" xfId="5565" xr:uid="{00000000-0005-0000-0000-000035D50000}"/>
    <cellStyle name="Normal 6 2 4 9 2" xfId="18195" xr:uid="{00000000-0005-0000-0000-000036D50000}"/>
    <cellStyle name="Normal 6 2 4 9 2 2" xfId="53411" xr:uid="{00000000-0005-0000-0000-000037D50000}"/>
    <cellStyle name="Normal 6 2 4 9 3" xfId="40814" xr:uid="{00000000-0005-0000-0000-000038D50000}"/>
    <cellStyle name="Normal 6 2 4 9 4" xfId="30800" xr:uid="{00000000-0005-0000-0000-000039D50000}"/>
    <cellStyle name="Normal 6 2 5" xfId="1429" xr:uid="{00000000-0005-0000-0000-00003AD50000}"/>
    <cellStyle name="Normal 6 2 5 10" xfId="10744" xr:uid="{00000000-0005-0000-0000-00003BD50000}"/>
    <cellStyle name="Normal 6 2 5 10 2" xfId="23355" xr:uid="{00000000-0005-0000-0000-00003CD50000}"/>
    <cellStyle name="Normal 6 2 5 10 2 2" xfId="58571" xr:uid="{00000000-0005-0000-0000-00003DD50000}"/>
    <cellStyle name="Normal 6 2 5 10 3" xfId="45974" xr:uid="{00000000-0005-0000-0000-00003ED50000}"/>
    <cellStyle name="Normal 6 2 5 10 4" xfId="35960" xr:uid="{00000000-0005-0000-0000-00003FD50000}"/>
    <cellStyle name="Normal 6 2 5 11" xfId="15045" xr:uid="{00000000-0005-0000-0000-000040D50000}"/>
    <cellStyle name="Normal 6 2 5 11 2" xfId="50261" xr:uid="{00000000-0005-0000-0000-000041D50000}"/>
    <cellStyle name="Normal 6 2 5 11 3" xfId="27650" xr:uid="{00000000-0005-0000-0000-000042D50000}"/>
    <cellStyle name="Normal 6 2 5 12" xfId="12458" xr:uid="{00000000-0005-0000-0000-000043D50000}"/>
    <cellStyle name="Normal 6 2 5 12 2" xfId="47676" xr:uid="{00000000-0005-0000-0000-000044D50000}"/>
    <cellStyle name="Normal 6 2 5 13" xfId="37664" xr:uid="{00000000-0005-0000-0000-000045D50000}"/>
    <cellStyle name="Normal 6 2 5 14" xfId="25065" xr:uid="{00000000-0005-0000-0000-000046D50000}"/>
    <cellStyle name="Normal 6 2 5 15" xfId="60278" xr:uid="{00000000-0005-0000-0000-000047D50000}"/>
    <cellStyle name="Normal 6 2 5 2" xfId="3181" xr:uid="{00000000-0005-0000-0000-000048D50000}"/>
    <cellStyle name="Normal 6 2 5 2 10" xfId="25549" xr:uid="{00000000-0005-0000-0000-000049D50000}"/>
    <cellStyle name="Normal 6 2 5 2 11" xfId="61084" xr:uid="{00000000-0005-0000-0000-00004AD50000}"/>
    <cellStyle name="Normal 6 2 5 2 2" xfId="4981" xr:uid="{00000000-0005-0000-0000-00004BD50000}"/>
    <cellStyle name="Normal 6 2 5 2 2 2" xfId="17627" xr:uid="{00000000-0005-0000-0000-00004CD50000}"/>
    <cellStyle name="Normal 6 2 5 2 2 2 2" xfId="52843" xr:uid="{00000000-0005-0000-0000-00004DD50000}"/>
    <cellStyle name="Normal 6 2 5 2 2 2 3" xfId="30232" xr:uid="{00000000-0005-0000-0000-00004ED50000}"/>
    <cellStyle name="Normal 6 2 5 2 2 3" xfId="14073" xr:uid="{00000000-0005-0000-0000-00004FD50000}"/>
    <cellStyle name="Normal 6 2 5 2 2 3 2" xfId="49291" xr:uid="{00000000-0005-0000-0000-000050D50000}"/>
    <cellStyle name="Normal 6 2 5 2 2 4" xfId="40246" xr:uid="{00000000-0005-0000-0000-000051D50000}"/>
    <cellStyle name="Normal 6 2 5 2 2 5" xfId="26680" xr:uid="{00000000-0005-0000-0000-000052D50000}"/>
    <cellStyle name="Normal 6 2 5 2 3" xfId="6451" xr:uid="{00000000-0005-0000-0000-000053D50000}"/>
    <cellStyle name="Normal 6 2 5 2 3 2" xfId="19081" xr:uid="{00000000-0005-0000-0000-000054D50000}"/>
    <cellStyle name="Normal 6 2 5 2 3 2 2" xfId="54297" xr:uid="{00000000-0005-0000-0000-000055D50000}"/>
    <cellStyle name="Normal 6 2 5 2 3 3" xfId="41700" xr:uid="{00000000-0005-0000-0000-000056D50000}"/>
    <cellStyle name="Normal 6 2 5 2 3 4" xfId="31686" xr:uid="{00000000-0005-0000-0000-000057D50000}"/>
    <cellStyle name="Normal 6 2 5 2 4" xfId="7910" xr:uid="{00000000-0005-0000-0000-000058D50000}"/>
    <cellStyle name="Normal 6 2 5 2 4 2" xfId="20535" xr:uid="{00000000-0005-0000-0000-000059D50000}"/>
    <cellStyle name="Normal 6 2 5 2 4 2 2" xfId="55751" xr:uid="{00000000-0005-0000-0000-00005AD50000}"/>
    <cellStyle name="Normal 6 2 5 2 4 3" xfId="43154" xr:uid="{00000000-0005-0000-0000-00005BD50000}"/>
    <cellStyle name="Normal 6 2 5 2 4 4" xfId="33140" xr:uid="{00000000-0005-0000-0000-00005CD50000}"/>
    <cellStyle name="Normal 6 2 5 2 5" xfId="9691" xr:uid="{00000000-0005-0000-0000-00005DD50000}"/>
    <cellStyle name="Normal 6 2 5 2 5 2" xfId="22311" xr:uid="{00000000-0005-0000-0000-00005ED50000}"/>
    <cellStyle name="Normal 6 2 5 2 5 2 2" xfId="57527" xr:uid="{00000000-0005-0000-0000-00005FD50000}"/>
    <cellStyle name="Normal 6 2 5 2 5 3" xfId="44930" xr:uid="{00000000-0005-0000-0000-000060D50000}"/>
    <cellStyle name="Normal 6 2 5 2 5 4" xfId="34916" xr:uid="{00000000-0005-0000-0000-000061D50000}"/>
    <cellStyle name="Normal 6 2 5 2 6" xfId="11484" xr:uid="{00000000-0005-0000-0000-000062D50000}"/>
    <cellStyle name="Normal 6 2 5 2 6 2" xfId="24087" xr:uid="{00000000-0005-0000-0000-000063D50000}"/>
    <cellStyle name="Normal 6 2 5 2 6 2 2" xfId="59303" xr:uid="{00000000-0005-0000-0000-000064D50000}"/>
    <cellStyle name="Normal 6 2 5 2 6 3" xfId="46706" xr:uid="{00000000-0005-0000-0000-000065D50000}"/>
    <cellStyle name="Normal 6 2 5 2 6 4" xfId="36692" xr:uid="{00000000-0005-0000-0000-000066D50000}"/>
    <cellStyle name="Normal 6 2 5 2 7" xfId="15851" xr:uid="{00000000-0005-0000-0000-000067D50000}"/>
    <cellStyle name="Normal 6 2 5 2 7 2" xfId="51067" xr:uid="{00000000-0005-0000-0000-000068D50000}"/>
    <cellStyle name="Normal 6 2 5 2 7 3" xfId="28456" xr:uid="{00000000-0005-0000-0000-000069D50000}"/>
    <cellStyle name="Normal 6 2 5 2 8" xfId="12942" xr:uid="{00000000-0005-0000-0000-00006AD50000}"/>
    <cellStyle name="Normal 6 2 5 2 8 2" xfId="48160" xr:uid="{00000000-0005-0000-0000-00006BD50000}"/>
    <cellStyle name="Normal 6 2 5 2 9" xfId="38470" xr:uid="{00000000-0005-0000-0000-00006CD50000}"/>
    <cellStyle name="Normal 6 2 5 3" xfId="3510" xr:uid="{00000000-0005-0000-0000-00006DD50000}"/>
    <cellStyle name="Normal 6 2 5 3 10" xfId="27005" xr:uid="{00000000-0005-0000-0000-00006ED50000}"/>
    <cellStyle name="Normal 6 2 5 3 11" xfId="61409" xr:uid="{00000000-0005-0000-0000-00006FD50000}"/>
    <cellStyle name="Normal 6 2 5 3 2" xfId="5306" xr:uid="{00000000-0005-0000-0000-000070D50000}"/>
    <cellStyle name="Normal 6 2 5 3 2 2" xfId="17952" xr:uid="{00000000-0005-0000-0000-000071D50000}"/>
    <cellStyle name="Normal 6 2 5 3 2 2 2" xfId="53168" xr:uid="{00000000-0005-0000-0000-000072D50000}"/>
    <cellStyle name="Normal 6 2 5 3 2 3" xfId="40571" xr:uid="{00000000-0005-0000-0000-000073D50000}"/>
    <cellStyle name="Normal 6 2 5 3 2 4" xfId="30557" xr:uid="{00000000-0005-0000-0000-000074D50000}"/>
    <cellStyle name="Normal 6 2 5 3 3" xfId="6776" xr:uid="{00000000-0005-0000-0000-000075D50000}"/>
    <cellStyle name="Normal 6 2 5 3 3 2" xfId="19406" xr:uid="{00000000-0005-0000-0000-000076D50000}"/>
    <cellStyle name="Normal 6 2 5 3 3 2 2" xfId="54622" xr:uid="{00000000-0005-0000-0000-000077D50000}"/>
    <cellStyle name="Normal 6 2 5 3 3 3" xfId="42025" xr:uid="{00000000-0005-0000-0000-000078D50000}"/>
    <cellStyle name="Normal 6 2 5 3 3 4" xfId="32011" xr:uid="{00000000-0005-0000-0000-000079D50000}"/>
    <cellStyle name="Normal 6 2 5 3 4" xfId="8235" xr:uid="{00000000-0005-0000-0000-00007AD50000}"/>
    <cellStyle name="Normal 6 2 5 3 4 2" xfId="20860" xr:uid="{00000000-0005-0000-0000-00007BD50000}"/>
    <cellStyle name="Normal 6 2 5 3 4 2 2" xfId="56076" xr:uid="{00000000-0005-0000-0000-00007CD50000}"/>
    <cellStyle name="Normal 6 2 5 3 4 3" xfId="43479" xr:uid="{00000000-0005-0000-0000-00007DD50000}"/>
    <cellStyle name="Normal 6 2 5 3 4 4" xfId="33465" xr:uid="{00000000-0005-0000-0000-00007ED50000}"/>
    <cellStyle name="Normal 6 2 5 3 5" xfId="10016" xr:uid="{00000000-0005-0000-0000-00007FD50000}"/>
    <cellStyle name="Normal 6 2 5 3 5 2" xfId="22636" xr:uid="{00000000-0005-0000-0000-000080D50000}"/>
    <cellStyle name="Normal 6 2 5 3 5 2 2" xfId="57852" xr:uid="{00000000-0005-0000-0000-000081D50000}"/>
    <cellStyle name="Normal 6 2 5 3 5 3" xfId="45255" xr:uid="{00000000-0005-0000-0000-000082D50000}"/>
    <cellStyle name="Normal 6 2 5 3 5 4" xfId="35241" xr:uid="{00000000-0005-0000-0000-000083D50000}"/>
    <cellStyle name="Normal 6 2 5 3 6" xfId="11809" xr:uid="{00000000-0005-0000-0000-000084D50000}"/>
    <cellStyle name="Normal 6 2 5 3 6 2" xfId="24412" xr:uid="{00000000-0005-0000-0000-000085D50000}"/>
    <cellStyle name="Normal 6 2 5 3 6 2 2" xfId="59628" xr:uid="{00000000-0005-0000-0000-000086D50000}"/>
    <cellStyle name="Normal 6 2 5 3 6 3" xfId="47031" xr:uid="{00000000-0005-0000-0000-000087D50000}"/>
    <cellStyle name="Normal 6 2 5 3 6 4" xfId="37017" xr:uid="{00000000-0005-0000-0000-000088D50000}"/>
    <cellStyle name="Normal 6 2 5 3 7" xfId="16176" xr:uid="{00000000-0005-0000-0000-000089D50000}"/>
    <cellStyle name="Normal 6 2 5 3 7 2" xfId="51392" xr:uid="{00000000-0005-0000-0000-00008AD50000}"/>
    <cellStyle name="Normal 6 2 5 3 7 3" xfId="28781" xr:uid="{00000000-0005-0000-0000-00008BD50000}"/>
    <cellStyle name="Normal 6 2 5 3 8" xfId="14398" xr:uid="{00000000-0005-0000-0000-00008CD50000}"/>
    <cellStyle name="Normal 6 2 5 3 8 2" xfId="49616" xr:uid="{00000000-0005-0000-0000-00008DD50000}"/>
    <cellStyle name="Normal 6 2 5 3 9" xfId="38795" xr:uid="{00000000-0005-0000-0000-00008ED50000}"/>
    <cellStyle name="Normal 6 2 5 4" xfId="2672" xr:uid="{00000000-0005-0000-0000-00008FD50000}"/>
    <cellStyle name="Normal 6 2 5 4 10" xfId="26196" xr:uid="{00000000-0005-0000-0000-000090D50000}"/>
    <cellStyle name="Normal 6 2 5 4 11" xfId="60600" xr:uid="{00000000-0005-0000-0000-000091D50000}"/>
    <cellStyle name="Normal 6 2 5 4 2" xfId="4497" xr:uid="{00000000-0005-0000-0000-000092D50000}"/>
    <cellStyle name="Normal 6 2 5 4 2 2" xfId="17143" xr:uid="{00000000-0005-0000-0000-000093D50000}"/>
    <cellStyle name="Normal 6 2 5 4 2 2 2" xfId="52359" xr:uid="{00000000-0005-0000-0000-000094D50000}"/>
    <cellStyle name="Normal 6 2 5 4 2 3" xfId="39762" xr:uid="{00000000-0005-0000-0000-000095D50000}"/>
    <cellStyle name="Normal 6 2 5 4 2 4" xfId="29748" xr:uid="{00000000-0005-0000-0000-000096D50000}"/>
    <cellStyle name="Normal 6 2 5 4 3" xfId="5967" xr:uid="{00000000-0005-0000-0000-000097D50000}"/>
    <cellStyle name="Normal 6 2 5 4 3 2" xfId="18597" xr:uid="{00000000-0005-0000-0000-000098D50000}"/>
    <cellStyle name="Normal 6 2 5 4 3 2 2" xfId="53813" xr:uid="{00000000-0005-0000-0000-000099D50000}"/>
    <cellStyle name="Normal 6 2 5 4 3 3" xfId="41216" xr:uid="{00000000-0005-0000-0000-00009AD50000}"/>
    <cellStyle name="Normal 6 2 5 4 3 4" xfId="31202" xr:uid="{00000000-0005-0000-0000-00009BD50000}"/>
    <cellStyle name="Normal 6 2 5 4 4" xfId="7426" xr:uid="{00000000-0005-0000-0000-00009CD50000}"/>
    <cellStyle name="Normal 6 2 5 4 4 2" xfId="20051" xr:uid="{00000000-0005-0000-0000-00009DD50000}"/>
    <cellStyle name="Normal 6 2 5 4 4 2 2" xfId="55267" xr:uid="{00000000-0005-0000-0000-00009ED50000}"/>
    <cellStyle name="Normal 6 2 5 4 4 3" xfId="42670" xr:uid="{00000000-0005-0000-0000-00009FD50000}"/>
    <cellStyle name="Normal 6 2 5 4 4 4" xfId="32656" xr:uid="{00000000-0005-0000-0000-0000A0D50000}"/>
    <cellStyle name="Normal 6 2 5 4 5" xfId="9207" xr:uid="{00000000-0005-0000-0000-0000A1D50000}"/>
    <cellStyle name="Normal 6 2 5 4 5 2" xfId="21827" xr:uid="{00000000-0005-0000-0000-0000A2D50000}"/>
    <cellStyle name="Normal 6 2 5 4 5 2 2" xfId="57043" xr:uid="{00000000-0005-0000-0000-0000A3D50000}"/>
    <cellStyle name="Normal 6 2 5 4 5 3" xfId="44446" xr:uid="{00000000-0005-0000-0000-0000A4D50000}"/>
    <cellStyle name="Normal 6 2 5 4 5 4" xfId="34432" xr:uid="{00000000-0005-0000-0000-0000A5D50000}"/>
    <cellStyle name="Normal 6 2 5 4 6" xfId="11000" xr:uid="{00000000-0005-0000-0000-0000A6D50000}"/>
    <cellStyle name="Normal 6 2 5 4 6 2" xfId="23603" xr:uid="{00000000-0005-0000-0000-0000A7D50000}"/>
    <cellStyle name="Normal 6 2 5 4 6 2 2" xfId="58819" xr:uid="{00000000-0005-0000-0000-0000A8D50000}"/>
    <cellStyle name="Normal 6 2 5 4 6 3" xfId="46222" xr:uid="{00000000-0005-0000-0000-0000A9D50000}"/>
    <cellStyle name="Normal 6 2 5 4 6 4" xfId="36208" xr:uid="{00000000-0005-0000-0000-0000AAD50000}"/>
    <cellStyle name="Normal 6 2 5 4 7" xfId="15367" xr:uid="{00000000-0005-0000-0000-0000ABD50000}"/>
    <cellStyle name="Normal 6 2 5 4 7 2" xfId="50583" xr:uid="{00000000-0005-0000-0000-0000ACD50000}"/>
    <cellStyle name="Normal 6 2 5 4 7 3" xfId="27972" xr:uid="{00000000-0005-0000-0000-0000ADD50000}"/>
    <cellStyle name="Normal 6 2 5 4 8" xfId="13589" xr:uid="{00000000-0005-0000-0000-0000AED50000}"/>
    <cellStyle name="Normal 6 2 5 4 8 2" xfId="48807" xr:uid="{00000000-0005-0000-0000-0000AFD50000}"/>
    <cellStyle name="Normal 6 2 5 4 9" xfId="37986" xr:uid="{00000000-0005-0000-0000-0000B0D50000}"/>
    <cellStyle name="Normal 6 2 5 5" xfId="3835" xr:uid="{00000000-0005-0000-0000-0000B1D50000}"/>
    <cellStyle name="Normal 6 2 5 5 2" xfId="8558" xr:uid="{00000000-0005-0000-0000-0000B2D50000}"/>
    <cellStyle name="Normal 6 2 5 5 2 2" xfId="21183" xr:uid="{00000000-0005-0000-0000-0000B3D50000}"/>
    <cellStyle name="Normal 6 2 5 5 2 2 2" xfId="56399" xr:uid="{00000000-0005-0000-0000-0000B4D50000}"/>
    <cellStyle name="Normal 6 2 5 5 2 3" xfId="43802" xr:uid="{00000000-0005-0000-0000-0000B5D50000}"/>
    <cellStyle name="Normal 6 2 5 5 2 4" xfId="33788" xr:uid="{00000000-0005-0000-0000-0000B6D50000}"/>
    <cellStyle name="Normal 6 2 5 5 3" xfId="10339" xr:uid="{00000000-0005-0000-0000-0000B7D50000}"/>
    <cellStyle name="Normal 6 2 5 5 3 2" xfId="22959" xr:uid="{00000000-0005-0000-0000-0000B8D50000}"/>
    <cellStyle name="Normal 6 2 5 5 3 2 2" xfId="58175" xr:uid="{00000000-0005-0000-0000-0000B9D50000}"/>
    <cellStyle name="Normal 6 2 5 5 3 3" xfId="45578" xr:uid="{00000000-0005-0000-0000-0000BAD50000}"/>
    <cellStyle name="Normal 6 2 5 5 3 4" xfId="35564" xr:uid="{00000000-0005-0000-0000-0000BBD50000}"/>
    <cellStyle name="Normal 6 2 5 5 4" xfId="12134" xr:uid="{00000000-0005-0000-0000-0000BCD50000}"/>
    <cellStyle name="Normal 6 2 5 5 4 2" xfId="24735" xr:uid="{00000000-0005-0000-0000-0000BDD50000}"/>
    <cellStyle name="Normal 6 2 5 5 4 2 2" xfId="59951" xr:uid="{00000000-0005-0000-0000-0000BED50000}"/>
    <cellStyle name="Normal 6 2 5 5 4 3" xfId="47354" xr:uid="{00000000-0005-0000-0000-0000BFD50000}"/>
    <cellStyle name="Normal 6 2 5 5 4 4" xfId="37340" xr:uid="{00000000-0005-0000-0000-0000C0D50000}"/>
    <cellStyle name="Normal 6 2 5 5 5" xfId="16499" xr:uid="{00000000-0005-0000-0000-0000C1D50000}"/>
    <cellStyle name="Normal 6 2 5 5 5 2" xfId="51715" xr:uid="{00000000-0005-0000-0000-0000C2D50000}"/>
    <cellStyle name="Normal 6 2 5 5 5 3" xfId="29104" xr:uid="{00000000-0005-0000-0000-0000C3D50000}"/>
    <cellStyle name="Normal 6 2 5 5 6" xfId="14721" xr:uid="{00000000-0005-0000-0000-0000C4D50000}"/>
    <cellStyle name="Normal 6 2 5 5 6 2" xfId="49939" xr:uid="{00000000-0005-0000-0000-0000C5D50000}"/>
    <cellStyle name="Normal 6 2 5 5 7" xfId="39118" xr:uid="{00000000-0005-0000-0000-0000C6D50000}"/>
    <cellStyle name="Normal 6 2 5 5 8" xfId="27328" xr:uid="{00000000-0005-0000-0000-0000C7D50000}"/>
    <cellStyle name="Normal 6 2 5 6" xfId="4175" xr:uid="{00000000-0005-0000-0000-0000C8D50000}"/>
    <cellStyle name="Normal 6 2 5 6 2" xfId="16821" xr:uid="{00000000-0005-0000-0000-0000C9D50000}"/>
    <cellStyle name="Normal 6 2 5 6 2 2" xfId="52037" xr:uid="{00000000-0005-0000-0000-0000CAD50000}"/>
    <cellStyle name="Normal 6 2 5 6 2 3" xfId="29426" xr:uid="{00000000-0005-0000-0000-0000CBD50000}"/>
    <cellStyle name="Normal 6 2 5 6 3" xfId="13267" xr:uid="{00000000-0005-0000-0000-0000CCD50000}"/>
    <cellStyle name="Normal 6 2 5 6 3 2" xfId="48485" xr:uid="{00000000-0005-0000-0000-0000CDD50000}"/>
    <cellStyle name="Normal 6 2 5 6 4" xfId="39440" xr:uid="{00000000-0005-0000-0000-0000CED50000}"/>
    <cellStyle name="Normal 6 2 5 6 5" xfId="25874" xr:uid="{00000000-0005-0000-0000-0000CFD50000}"/>
    <cellStyle name="Normal 6 2 5 7" xfId="5645" xr:uid="{00000000-0005-0000-0000-0000D0D50000}"/>
    <cellStyle name="Normal 6 2 5 7 2" xfId="18275" xr:uid="{00000000-0005-0000-0000-0000D1D50000}"/>
    <cellStyle name="Normal 6 2 5 7 2 2" xfId="53491" xr:uid="{00000000-0005-0000-0000-0000D2D50000}"/>
    <cellStyle name="Normal 6 2 5 7 3" xfId="40894" xr:uid="{00000000-0005-0000-0000-0000D3D50000}"/>
    <cellStyle name="Normal 6 2 5 7 4" xfId="30880" xr:uid="{00000000-0005-0000-0000-0000D4D50000}"/>
    <cellStyle name="Normal 6 2 5 8" xfId="7104" xr:uid="{00000000-0005-0000-0000-0000D5D50000}"/>
    <cellStyle name="Normal 6 2 5 8 2" xfId="19729" xr:uid="{00000000-0005-0000-0000-0000D6D50000}"/>
    <cellStyle name="Normal 6 2 5 8 2 2" xfId="54945" xr:uid="{00000000-0005-0000-0000-0000D7D50000}"/>
    <cellStyle name="Normal 6 2 5 8 3" xfId="42348" xr:uid="{00000000-0005-0000-0000-0000D8D50000}"/>
    <cellStyle name="Normal 6 2 5 8 4" xfId="32334" xr:uid="{00000000-0005-0000-0000-0000D9D50000}"/>
    <cellStyle name="Normal 6 2 5 9" xfId="8885" xr:uid="{00000000-0005-0000-0000-0000DAD50000}"/>
    <cellStyle name="Normal 6 2 5 9 2" xfId="21505" xr:uid="{00000000-0005-0000-0000-0000DBD50000}"/>
    <cellStyle name="Normal 6 2 5 9 2 2" xfId="56721" xr:uid="{00000000-0005-0000-0000-0000DCD50000}"/>
    <cellStyle name="Normal 6 2 5 9 3" xfId="44124" xr:uid="{00000000-0005-0000-0000-0000DDD50000}"/>
    <cellStyle name="Normal 6 2 5 9 4" xfId="34110" xr:uid="{00000000-0005-0000-0000-0000DED50000}"/>
    <cellStyle name="Normal 6 2 6" xfId="3016" xr:uid="{00000000-0005-0000-0000-0000DFD50000}"/>
    <cellStyle name="Normal 6 2 6 10" xfId="25390" xr:uid="{00000000-0005-0000-0000-0000E0D50000}"/>
    <cellStyle name="Normal 6 2 6 11" xfId="60925" xr:uid="{00000000-0005-0000-0000-0000E1D50000}"/>
    <cellStyle name="Normal 6 2 6 2" xfId="4822" xr:uid="{00000000-0005-0000-0000-0000E2D50000}"/>
    <cellStyle name="Normal 6 2 6 2 2" xfId="17468" xr:uid="{00000000-0005-0000-0000-0000E3D50000}"/>
    <cellStyle name="Normal 6 2 6 2 2 2" xfId="52684" xr:uid="{00000000-0005-0000-0000-0000E4D50000}"/>
    <cellStyle name="Normal 6 2 6 2 2 3" xfId="30073" xr:uid="{00000000-0005-0000-0000-0000E5D50000}"/>
    <cellStyle name="Normal 6 2 6 2 3" xfId="13914" xr:uid="{00000000-0005-0000-0000-0000E6D50000}"/>
    <cellStyle name="Normal 6 2 6 2 3 2" xfId="49132" xr:uid="{00000000-0005-0000-0000-0000E7D50000}"/>
    <cellStyle name="Normal 6 2 6 2 4" xfId="40087" xr:uid="{00000000-0005-0000-0000-0000E8D50000}"/>
    <cellStyle name="Normal 6 2 6 2 5" xfId="26521" xr:uid="{00000000-0005-0000-0000-0000E9D50000}"/>
    <cellStyle name="Normal 6 2 6 3" xfId="6292" xr:uid="{00000000-0005-0000-0000-0000EAD50000}"/>
    <cellStyle name="Normal 6 2 6 3 2" xfId="18922" xr:uid="{00000000-0005-0000-0000-0000EBD50000}"/>
    <cellStyle name="Normal 6 2 6 3 2 2" xfId="54138" xr:uid="{00000000-0005-0000-0000-0000ECD50000}"/>
    <cellStyle name="Normal 6 2 6 3 3" xfId="41541" xr:uid="{00000000-0005-0000-0000-0000EDD50000}"/>
    <cellStyle name="Normal 6 2 6 3 4" xfId="31527" xr:uid="{00000000-0005-0000-0000-0000EED50000}"/>
    <cellStyle name="Normal 6 2 6 4" xfId="7751" xr:uid="{00000000-0005-0000-0000-0000EFD50000}"/>
    <cellStyle name="Normal 6 2 6 4 2" xfId="20376" xr:uid="{00000000-0005-0000-0000-0000F0D50000}"/>
    <cellStyle name="Normal 6 2 6 4 2 2" xfId="55592" xr:uid="{00000000-0005-0000-0000-0000F1D50000}"/>
    <cellStyle name="Normal 6 2 6 4 3" xfId="42995" xr:uid="{00000000-0005-0000-0000-0000F2D50000}"/>
    <cellStyle name="Normal 6 2 6 4 4" xfId="32981" xr:uid="{00000000-0005-0000-0000-0000F3D50000}"/>
    <cellStyle name="Normal 6 2 6 5" xfId="9532" xr:uid="{00000000-0005-0000-0000-0000F4D50000}"/>
    <cellStyle name="Normal 6 2 6 5 2" xfId="22152" xr:uid="{00000000-0005-0000-0000-0000F5D50000}"/>
    <cellStyle name="Normal 6 2 6 5 2 2" xfId="57368" xr:uid="{00000000-0005-0000-0000-0000F6D50000}"/>
    <cellStyle name="Normal 6 2 6 5 3" xfId="44771" xr:uid="{00000000-0005-0000-0000-0000F7D50000}"/>
    <cellStyle name="Normal 6 2 6 5 4" xfId="34757" xr:uid="{00000000-0005-0000-0000-0000F8D50000}"/>
    <cellStyle name="Normal 6 2 6 6" xfId="11325" xr:uid="{00000000-0005-0000-0000-0000F9D50000}"/>
    <cellStyle name="Normal 6 2 6 6 2" xfId="23928" xr:uid="{00000000-0005-0000-0000-0000FAD50000}"/>
    <cellStyle name="Normal 6 2 6 6 2 2" xfId="59144" xr:uid="{00000000-0005-0000-0000-0000FBD50000}"/>
    <cellStyle name="Normal 6 2 6 6 3" xfId="46547" xr:uid="{00000000-0005-0000-0000-0000FCD50000}"/>
    <cellStyle name="Normal 6 2 6 6 4" xfId="36533" xr:uid="{00000000-0005-0000-0000-0000FDD50000}"/>
    <cellStyle name="Normal 6 2 6 7" xfId="15692" xr:uid="{00000000-0005-0000-0000-0000FED50000}"/>
    <cellStyle name="Normal 6 2 6 7 2" xfId="50908" xr:uid="{00000000-0005-0000-0000-0000FFD50000}"/>
    <cellStyle name="Normal 6 2 6 7 3" xfId="28297" xr:uid="{00000000-0005-0000-0000-000000D60000}"/>
    <cellStyle name="Normal 6 2 6 8" xfId="12783" xr:uid="{00000000-0005-0000-0000-000001D60000}"/>
    <cellStyle name="Normal 6 2 6 8 2" xfId="48001" xr:uid="{00000000-0005-0000-0000-000002D60000}"/>
    <cellStyle name="Normal 6 2 6 9" xfId="38311" xr:uid="{00000000-0005-0000-0000-000003D60000}"/>
    <cellStyle name="Normal 6 2 7" xfId="2849" xr:uid="{00000000-0005-0000-0000-000004D60000}"/>
    <cellStyle name="Normal 6 2 7 10" xfId="25235" xr:uid="{00000000-0005-0000-0000-000005D60000}"/>
    <cellStyle name="Normal 6 2 7 11" xfId="60770" xr:uid="{00000000-0005-0000-0000-000006D60000}"/>
    <cellStyle name="Normal 6 2 7 2" xfId="4667" xr:uid="{00000000-0005-0000-0000-000007D60000}"/>
    <cellStyle name="Normal 6 2 7 2 2" xfId="17313" xr:uid="{00000000-0005-0000-0000-000008D60000}"/>
    <cellStyle name="Normal 6 2 7 2 2 2" xfId="52529" xr:uid="{00000000-0005-0000-0000-000009D60000}"/>
    <cellStyle name="Normal 6 2 7 2 2 3" xfId="29918" xr:uid="{00000000-0005-0000-0000-00000AD60000}"/>
    <cellStyle name="Normal 6 2 7 2 3" xfId="13759" xr:uid="{00000000-0005-0000-0000-00000BD60000}"/>
    <cellStyle name="Normal 6 2 7 2 3 2" xfId="48977" xr:uid="{00000000-0005-0000-0000-00000CD60000}"/>
    <cellStyle name="Normal 6 2 7 2 4" xfId="39932" xr:uid="{00000000-0005-0000-0000-00000DD60000}"/>
    <cellStyle name="Normal 6 2 7 2 5" xfId="26366" xr:uid="{00000000-0005-0000-0000-00000ED60000}"/>
    <cellStyle name="Normal 6 2 7 3" xfId="6137" xr:uid="{00000000-0005-0000-0000-00000FD60000}"/>
    <cellStyle name="Normal 6 2 7 3 2" xfId="18767" xr:uid="{00000000-0005-0000-0000-000010D60000}"/>
    <cellStyle name="Normal 6 2 7 3 2 2" xfId="53983" xr:uid="{00000000-0005-0000-0000-000011D60000}"/>
    <cellStyle name="Normal 6 2 7 3 3" xfId="41386" xr:uid="{00000000-0005-0000-0000-000012D60000}"/>
    <cellStyle name="Normal 6 2 7 3 4" xfId="31372" xr:uid="{00000000-0005-0000-0000-000013D60000}"/>
    <cellStyle name="Normal 6 2 7 4" xfId="7596" xr:uid="{00000000-0005-0000-0000-000014D60000}"/>
    <cellStyle name="Normal 6 2 7 4 2" xfId="20221" xr:uid="{00000000-0005-0000-0000-000015D60000}"/>
    <cellStyle name="Normal 6 2 7 4 2 2" xfId="55437" xr:uid="{00000000-0005-0000-0000-000016D60000}"/>
    <cellStyle name="Normal 6 2 7 4 3" xfId="42840" xr:uid="{00000000-0005-0000-0000-000017D60000}"/>
    <cellStyle name="Normal 6 2 7 4 4" xfId="32826" xr:uid="{00000000-0005-0000-0000-000018D60000}"/>
    <cellStyle name="Normal 6 2 7 5" xfId="9377" xr:uid="{00000000-0005-0000-0000-000019D60000}"/>
    <cellStyle name="Normal 6 2 7 5 2" xfId="21997" xr:uid="{00000000-0005-0000-0000-00001AD60000}"/>
    <cellStyle name="Normal 6 2 7 5 2 2" xfId="57213" xr:uid="{00000000-0005-0000-0000-00001BD60000}"/>
    <cellStyle name="Normal 6 2 7 5 3" xfId="44616" xr:uid="{00000000-0005-0000-0000-00001CD60000}"/>
    <cellStyle name="Normal 6 2 7 5 4" xfId="34602" xr:uid="{00000000-0005-0000-0000-00001DD60000}"/>
    <cellStyle name="Normal 6 2 7 6" xfId="11170" xr:uid="{00000000-0005-0000-0000-00001ED60000}"/>
    <cellStyle name="Normal 6 2 7 6 2" xfId="23773" xr:uid="{00000000-0005-0000-0000-00001FD60000}"/>
    <cellStyle name="Normal 6 2 7 6 2 2" xfId="58989" xr:uid="{00000000-0005-0000-0000-000020D60000}"/>
    <cellStyle name="Normal 6 2 7 6 3" xfId="46392" xr:uid="{00000000-0005-0000-0000-000021D60000}"/>
    <cellStyle name="Normal 6 2 7 6 4" xfId="36378" xr:uid="{00000000-0005-0000-0000-000022D60000}"/>
    <cellStyle name="Normal 6 2 7 7" xfId="15537" xr:uid="{00000000-0005-0000-0000-000023D60000}"/>
    <cellStyle name="Normal 6 2 7 7 2" xfId="50753" xr:uid="{00000000-0005-0000-0000-000024D60000}"/>
    <cellStyle name="Normal 6 2 7 7 3" xfId="28142" xr:uid="{00000000-0005-0000-0000-000025D60000}"/>
    <cellStyle name="Normal 6 2 7 8" xfId="12628" xr:uid="{00000000-0005-0000-0000-000026D60000}"/>
    <cellStyle name="Normal 6 2 7 8 2" xfId="47846" xr:uid="{00000000-0005-0000-0000-000027D60000}"/>
    <cellStyle name="Normal 6 2 7 9" xfId="38156" xr:uid="{00000000-0005-0000-0000-000028D60000}"/>
    <cellStyle name="Normal 6 2 8" xfId="3358" xr:uid="{00000000-0005-0000-0000-000029D60000}"/>
    <cellStyle name="Normal 6 2 8 10" xfId="26853" xr:uid="{00000000-0005-0000-0000-00002AD60000}"/>
    <cellStyle name="Normal 6 2 8 11" xfId="61257" xr:uid="{00000000-0005-0000-0000-00002BD60000}"/>
    <cellStyle name="Normal 6 2 8 2" xfId="5154" xr:uid="{00000000-0005-0000-0000-00002CD60000}"/>
    <cellStyle name="Normal 6 2 8 2 2" xfId="17800" xr:uid="{00000000-0005-0000-0000-00002DD60000}"/>
    <cellStyle name="Normal 6 2 8 2 2 2" xfId="53016" xr:uid="{00000000-0005-0000-0000-00002ED60000}"/>
    <cellStyle name="Normal 6 2 8 2 3" xfId="40419" xr:uid="{00000000-0005-0000-0000-00002FD60000}"/>
    <cellStyle name="Normal 6 2 8 2 4" xfId="30405" xr:uid="{00000000-0005-0000-0000-000030D60000}"/>
    <cellStyle name="Normal 6 2 8 3" xfId="6624" xr:uid="{00000000-0005-0000-0000-000031D60000}"/>
    <cellStyle name="Normal 6 2 8 3 2" xfId="19254" xr:uid="{00000000-0005-0000-0000-000032D60000}"/>
    <cellStyle name="Normal 6 2 8 3 2 2" xfId="54470" xr:uid="{00000000-0005-0000-0000-000033D60000}"/>
    <cellStyle name="Normal 6 2 8 3 3" xfId="41873" xr:uid="{00000000-0005-0000-0000-000034D60000}"/>
    <cellStyle name="Normal 6 2 8 3 4" xfId="31859" xr:uid="{00000000-0005-0000-0000-000035D60000}"/>
    <cellStyle name="Normal 6 2 8 4" xfId="8083" xr:uid="{00000000-0005-0000-0000-000036D60000}"/>
    <cellStyle name="Normal 6 2 8 4 2" xfId="20708" xr:uid="{00000000-0005-0000-0000-000037D60000}"/>
    <cellStyle name="Normal 6 2 8 4 2 2" xfId="55924" xr:uid="{00000000-0005-0000-0000-000038D60000}"/>
    <cellStyle name="Normal 6 2 8 4 3" xfId="43327" xr:uid="{00000000-0005-0000-0000-000039D60000}"/>
    <cellStyle name="Normal 6 2 8 4 4" xfId="33313" xr:uid="{00000000-0005-0000-0000-00003AD60000}"/>
    <cellStyle name="Normal 6 2 8 5" xfId="9864" xr:uid="{00000000-0005-0000-0000-00003BD60000}"/>
    <cellStyle name="Normal 6 2 8 5 2" xfId="22484" xr:uid="{00000000-0005-0000-0000-00003CD60000}"/>
    <cellStyle name="Normal 6 2 8 5 2 2" xfId="57700" xr:uid="{00000000-0005-0000-0000-00003DD60000}"/>
    <cellStyle name="Normal 6 2 8 5 3" xfId="45103" xr:uid="{00000000-0005-0000-0000-00003ED60000}"/>
    <cellStyle name="Normal 6 2 8 5 4" xfId="35089" xr:uid="{00000000-0005-0000-0000-00003FD60000}"/>
    <cellStyle name="Normal 6 2 8 6" xfId="11657" xr:uid="{00000000-0005-0000-0000-000040D60000}"/>
    <cellStyle name="Normal 6 2 8 6 2" xfId="24260" xr:uid="{00000000-0005-0000-0000-000041D60000}"/>
    <cellStyle name="Normal 6 2 8 6 2 2" xfId="59476" xr:uid="{00000000-0005-0000-0000-000042D60000}"/>
    <cellStyle name="Normal 6 2 8 6 3" xfId="46879" xr:uid="{00000000-0005-0000-0000-000043D60000}"/>
    <cellStyle name="Normal 6 2 8 6 4" xfId="36865" xr:uid="{00000000-0005-0000-0000-000044D60000}"/>
    <cellStyle name="Normal 6 2 8 7" xfId="16024" xr:uid="{00000000-0005-0000-0000-000045D60000}"/>
    <cellStyle name="Normal 6 2 8 7 2" xfId="51240" xr:uid="{00000000-0005-0000-0000-000046D60000}"/>
    <cellStyle name="Normal 6 2 8 7 3" xfId="28629" xr:uid="{00000000-0005-0000-0000-000047D60000}"/>
    <cellStyle name="Normal 6 2 8 8" xfId="14246" xr:uid="{00000000-0005-0000-0000-000048D60000}"/>
    <cellStyle name="Normal 6 2 8 8 2" xfId="49464" xr:uid="{00000000-0005-0000-0000-000049D60000}"/>
    <cellStyle name="Normal 6 2 8 9" xfId="38643" xr:uid="{00000000-0005-0000-0000-00004AD60000}"/>
    <cellStyle name="Normal 6 2 9" xfId="2519" xr:uid="{00000000-0005-0000-0000-00004BD60000}"/>
    <cellStyle name="Normal 6 2 9 10" xfId="26044" xr:uid="{00000000-0005-0000-0000-00004CD60000}"/>
    <cellStyle name="Normal 6 2 9 11" xfId="60448" xr:uid="{00000000-0005-0000-0000-00004DD60000}"/>
    <cellStyle name="Normal 6 2 9 2" xfId="4345" xr:uid="{00000000-0005-0000-0000-00004ED60000}"/>
    <cellStyle name="Normal 6 2 9 2 2" xfId="16991" xr:uid="{00000000-0005-0000-0000-00004FD60000}"/>
    <cellStyle name="Normal 6 2 9 2 2 2" xfId="52207" xr:uid="{00000000-0005-0000-0000-000050D60000}"/>
    <cellStyle name="Normal 6 2 9 2 3" xfId="39610" xr:uid="{00000000-0005-0000-0000-000051D60000}"/>
    <cellStyle name="Normal 6 2 9 2 4" xfId="29596" xr:uid="{00000000-0005-0000-0000-000052D60000}"/>
    <cellStyle name="Normal 6 2 9 3" xfId="5815" xr:uid="{00000000-0005-0000-0000-000053D60000}"/>
    <cellStyle name="Normal 6 2 9 3 2" xfId="18445" xr:uid="{00000000-0005-0000-0000-000054D60000}"/>
    <cellStyle name="Normal 6 2 9 3 2 2" xfId="53661" xr:uid="{00000000-0005-0000-0000-000055D60000}"/>
    <cellStyle name="Normal 6 2 9 3 3" xfId="41064" xr:uid="{00000000-0005-0000-0000-000056D60000}"/>
    <cellStyle name="Normal 6 2 9 3 4" xfId="31050" xr:uid="{00000000-0005-0000-0000-000057D60000}"/>
    <cellStyle name="Normal 6 2 9 4" xfId="7274" xr:uid="{00000000-0005-0000-0000-000058D60000}"/>
    <cellStyle name="Normal 6 2 9 4 2" xfId="19899" xr:uid="{00000000-0005-0000-0000-000059D60000}"/>
    <cellStyle name="Normal 6 2 9 4 2 2" xfId="55115" xr:uid="{00000000-0005-0000-0000-00005AD60000}"/>
    <cellStyle name="Normal 6 2 9 4 3" xfId="42518" xr:uid="{00000000-0005-0000-0000-00005BD60000}"/>
    <cellStyle name="Normal 6 2 9 4 4" xfId="32504" xr:uid="{00000000-0005-0000-0000-00005CD60000}"/>
    <cellStyle name="Normal 6 2 9 5" xfId="9055" xr:uid="{00000000-0005-0000-0000-00005DD60000}"/>
    <cellStyle name="Normal 6 2 9 5 2" xfId="21675" xr:uid="{00000000-0005-0000-0000-00005ED60000}"/>
    <cellStyle name="Normal 6 2 9 5 2 2" xfId="56891" xr:uid="{00000000-0005-0000-0000-00005FD60000}"/>
    <cellStyle name="Normal 6 2 9 5 3" xfId="44294" xr:uid="{00000000-0005-0000-0000-000060D60000}"/>
    <cellStyle name="Normal 6 2 9 5 4" xfId="34280" xr:uid="{00000000-0005-0000-0000-000061D60000}"/>
    <cellStyle name="Normal 6 2 9 6" xfId="10848" xr:uid="{00000000-0005-0000-0000-000062D60000}"/>
    <cellStyle name="Normal 6 2 9 6 2" xfId="23451" xr:uid="{00000000-0005-0000-0000-000063D60000}"/>
    <cellStyle name="Normal 6 2 9 6 2 2" xfId="58667" xr:uid="{00000000-0005-0000-0000-000064D60000}"/>
    <cellStyle name="Normal 6 2 9 6 3" xfId="46070" xr:uid="{00000000-0005-0000-0000-000065D60000}"/>
    <cellStyle name="Normal 6 2 9 6 4" xfId="36056" xr:uid="{00000000-0005-0000-0000-000066D60000}"/>
    <cellStyle name="Normal 6 2 9 7" xfId="15215" xr:uid="{00000000-0005-0000-0000-000067D60000}"/>
    <cellStyle name="Normal 6 2 9 7 2" xfId="50431" xr:uid="{00000000-0005-0000-0000-000068D60000}"/>
    <cellStyle name="Normal 6 2 9 7 3" xfId="27820" xr:uid="{00000000-0005-0000-0000-000069D60000}"/>
    <cellStyle name="Normal 6 2 9 8" xfId="13437" xr:uid="{00000000-0005-0000-0000-00006AD60000}"/>
    <cellStyle name="Normal 6 2 9 8 2" xfId="48655" xr:uid="{00000000-0005-0000-0000-00006BD60000}"/>
    <cellStyle name="Normal 6 2 9 9" xfId="37834" xr:uid="{00000000-0005-0000-0000-00006CD60000}"/>
    <cellStyle name="Normal 6 2_District Target Attainment" xfId="1430" xr:uid="{00000000-0005-0000-0000-00006DD60000}"/>
    <cellStyle name="Normal 6 20" xfId="24863" xr:uid="{00000000-0005-0000-0000-00006ED60000}"/>
    <cellStyle name="Normal 6 21" xfId="60076" xr:uid="{00000000-0005-0000-0000-00006FD60000}"/>
    <cellStyle name="Normal 6 3" xfId="1431" xr:uid="{00000000-0005-0000-0000-000070D60000}"/>
    <cellStyle name="Normal 6 4" xfId="1432" xr:uid="{00000000-0005-0000-0000-000071D60000}"/>
    <cellStyle name="Normal 6 4 2" xfId="1433" xr:uid="{00000000-0005-0000-0000-000072D60000}"/>
    <cellStyle name="Normal 6 4_District Target Attainment" xfId="1434" xr:uid="{00000000-0005-0000-0000-000073D60000}"/>
    <cellStyle name="Normal 6 5" xfId="1435" xr:uid="{00000000-0005-0000-0000-000074D60000}"/>
    <cellStyle name="Normal 6 5 10" xfId="6973" xr:uid="{00000000-0005-0000-0000-000075D60000}"/>
    <cellStyle name="Normal 6 5 10 2" xfId="19599" xr:uid="{00000000-0005-0000-0000-000076D60000}"/>
    <cellStyle name="Normal 6 5 10 2 2" xfId="54815" xr:uid="{00000000-0005-0000-0000-000077D60000}"/>
    <cellStyle name="Normal 6 5 10 3" xfId="42218" xr:uid="{00000000-0005-0000-0000-000078D60000}"/>
    <cellStyle name="Normal 6 5 10 4" xfId="32204" xr:uid="{00000000-0005-0000-0000-000079D60000}"/>
    <cellStyle name="Normal 6 5 11" xfId="8754" xr:uid="{00000000-0005-0000-0000-00007AD60000}"/>
    <cellStyle name="Normal 6 5 11 2" xfId="21375" xr:uid="{00000000-0005-0000-0000-00007BD60000}"/>
    <cellStyle name="Normal 6 5 11 2 2" xfId="56591" xr:uid="{00000000-0005-0000-0000-00007CD60000}"/>
    <cellStyle name="Normal 6 5 11 3" xfId="43994" xr:uid="{00000000-0005-0000-0000-00007DD60000}"/>
    <cellStyle name="Normal 6 5 11 4" xfId="33980" xr:uid="{00000000-0005-0000-0000-00007ED60000}"/>
    <cellStyle name="Normal 6 5 12" xfId="10745" xr:uid="{00000000-0005-0000-0000-00007FD60000}"/>
    <cellStyle name="Normal 6 5 12 2" xfId="23356" xr:uid="{00000000-0005-0000-0000-000080D60000}"/>
    <cellStyle name="Normal 6 5 12 2 2" xfId="58572" xr:uid="{00000000-0005-0000-0000-000081D60000}"/>
    <cellStyle name="Normal 6 5 12 3" xfId="45975" xr:uid="{00000000-0005-0000-0000-000082D60000}"/>
    <cellStyle name="Normal 6 5 12 4" xfId="35961" xr:uid="{00000000-0005-0000-0000-000083D60000}"/>
    <cellStyle name="Normal 6 5 13" xfId="14914" xr:uid="{00000000-0005-0000-0000-000084D60000}"/>
    <cellStyle name="Normal 6 5 13 2" xfId="50131" xr:uid="{00000000-0005-0000-0000-000085D60000}"/>
    <cellStyle name="Normal 6 5 13 3" xfId="27520" xr:uid="{00000000-0005-0000-0000-000086D60000}"/>
    <cellStyle name="Normal 6 5 14" xfId="12328" xr:uid="{00000000-0005-0000-0000-000087D60000}"/>
    <cellStyle name="Normal 6 5 14 2" xfId="47546" xr:uid="{00000000-0005-0000-0000-000088D60000}"/>
    <cellStyle name="Normal 6 5 15" xfId="37533" xr:uid="{00000000-0005-0000-0000-000089D60000}"/>
    <cellStyle name="Normal 6 5 16" xfId="24935" xr:uid="{00000000-0005-0000-0000-00008AD60000}"/>
    <cellStyle name="Normal 6 5 17" xfId="60148" xr:uid="{00000000-0005-0000-0000-00008BD60000}"/>
    <cellStyle name="Normal 6 5 2" xfId="1436" xr:uid="{00000000-0005-0000-0000-00008CD60000}"/>
    <cellStyle name="Normal 6 5 2 10" xfId="10746" xr:uid="{00000000-0005-0000-0000-00008DD60000}"/>
    <cellStyle name="Normal 6 5 2 10 2" xfId="23357" xr:uid="{00000000-0005-0000-0000-00008ED60000}"/>
    <cellStyle name="Normal 6 5 2 10 2 2" xfId="58573" xr:uid="{00000000-0005-0000-0000-00008FD60000}"/>
    <cellStyle name="Normal 6 5 2 10 3" xfId="45976" xr:uid="{00000000-0005-0000-0000-000090D60000}"/>
    <cellStyle name="Normal 6 5 2 10 4" xfId="35962" xr:uid="{00000000-0005-0000-0000-000091D60000}"/>
    <cellStyle name="Normal 6 5 2 11" xfId="15069" xr:uid="{00000000-0005-0000-0000-000092D60000}"/>
    <cellStyle name="Normal 6 5 2 11 2" xfId="50285" xr:uid="{00000000-0005-0000-0000-000093D60000}"/>
    <cellStyle name="Normal 6 5 2 11 3" xfId="27674" xr:uid="{00000000-0005-0000-0000-000094D60000}"/>
    <cellStyle name="Normal 6 5 2 12" xfId="12482" xr:uid="{00000000-0005-0000-0000-000095D60000}"/>
    <cellStyle name="Normal 6 5 2 12 2" xfId="47700" xr:uid="{00000000-0005-0000-0000-000096D60000}"/>
    <cellStyle name="Normal 6 5 2 13" xfId="37688" xr:uid="{00000000-0005-0000-0000-000097D60000}"/>
    <cellStyle name="Normal 6 5 2 14" xfId="25089" xr:uid="{00000000-0005-0000-0000-000098D60000}"/>
    <cellStyle name="Normal 6 5 2 15" xfId="60302" xr:uid="{00000000-0005-0000-0000-000099D60000}"/>
    <cellStyle name="Normal 6 5 2 2" xfId="3205" xr:uid="{00000000-0005-0000-0000-00009AD60000}"/>
    <cellStyle name="Normal 6 5 2 2 10" xfId="25573" xr:uid="{00000000-0005-0000-0000-00009BD60000}"/>
    <cellStyle name="Normal 6 5 2 2 11" xfId="61108" xr:uid="{00000000-0005-0000-0000-00009CD60000}"/>
    <cellStyle name="Normal 6 5 2 2 2" xfId="5005" xr:uid="{00000000-0005-0000-0000-00009DD60000}"/>
    <cellStyle name="Normal 6 5 2 2 2 2" xfId="17651" xr:uid="{00000000-0005-0000-0000-00009ED60000}"/>
    <cellStyle name="Normal 6 5 2 2 2 2 2" xfId="52867" xr:uid="{00000000-0005-0000-0000-00009FD60000}"/>
    <cellStyle name="Normal 6 5 2 2 2 2 3" xfId="30256" xr:uid="{00000000-0005-0000-0000-0000A0D60000}"/>
    <cellStyle name="Normal 6 5 2 2 2 3" xfId="14097" xr:uid="{00000000-0005-0000-0000-0000A1D60000}"/>
    <cellStyle name="Normal 6 5 2 2 2 3 2" xfId="49315" xr:uid="{00000000-0005-0000-0000-0000A2D60000}"/>
    <cellStyle name="Normal 6 5 2 2 2 4" xfId="40270" xr:uid="{00000000-0005-0000-0000-0000A3D60000}"/>
    <cellStyle name="Normal 6 5 2 2 2 5" xfId="26704" xr:uid="{00000000-0005-0000-0000-0000A4D60000}"/>
    <cellStyle name="Normal 6 5 2 2 3" xfId="6475" xr:uid="{00000000-0005-0000-0000-0000A5D60000}"/>
    <cellStyle name="Normal 6 5 2 2 3 2" xfId="19105" xr:uid="{00000000-0005-0000-0000-0000A6D60000}"/>
    <cellStyle name="Normal 6 5 2 2 3 2 2" xfId="54321" xr:uid="{00000000-0005-0000-0000-0000A7D60000}"/>
    <cellStyle name="Normal 6 5 2 2 3 3" xfId="41724" xr:uid="{00000000-0005-0000-0000-0000A8D60000}"/>
    <cellStyle name="Normal 6 5 2 2 3 4" xfId="31710" xr:uid="{00000000-0005-0000-0000-0000A9D60000}"/>
    <cellStyle name="Normal 6 5 2 2 4" xfId="7934" xr:uid="{00000000-0005-0000-0000-0000AAD60000}"/>
    <cellStyle name="Normal 6 5 2 2 4 2" xfId="20559" xr:uid="{00000000-0005-0000-0000-0000ABD60000}"/>
    <cellStyle name="Normal 6 5 2 2 4 2 2" xfId="55775" xr:uid="{00000000-0005-0000-0000-0000ACD60000}"/>
    <cellStyle name="Normal 6 5 2 2 4 3" xfId="43178" xr:uid="{00000000-0005-0000-0000-0000ADD60000}"/>
    <cellStyle name="Normal 6 5 2 2 4 4" xfId="33164" xr:uid="{00000000-0005-0000-0000-0000AED60000}"/>
    <cellStyle name="Normal 6 5 2 2 5" xfId="9715" xr:uid="{00000000-0005-0000-0000-0000AFD60000}"/>
    <cellStyle name="Normal 6 5 2 2 5 2" xfId="22335" xr:uid="{00000000-0005-0000-0000-0000B0D60000}"/>
    <cellStyle name="Normal 6 5 2 2 5 2 2" xfId="57551" xr:uid="{00000000-0005-0000-0000-0000B1D60000}"/>
    <cellStyle name="Normal 6 5 2 2 5 3" xfId="44954" xr:uid="{00000000-0005-0000-0000-0000B2D60000}"/>
    <cellStyle name="Normal 6 5 2 2 5 4" xfId="34940" xr:uid="{00000000-0005-0000-0000-0000B3D60000}"/>
    <cellStyle name="Normal 6 5 2 2 6" xfId="11508" xr:uid="{00000000-0005-0000-0000-0000B4D60000}"/>
    <cellStyle name="Normal 6 5 2 2 6 2" xfId="24111" xr:uid="{00000000-0005-0000-0000-0000B5D60000}"/>
    <cellStyle name="Normal 6 5 2 2 6 2 2" xfId="59327" xr:uid="{00000000-0005-0000-0000-0000B6D60000}"/>
    <cellStyle name="Normal 6 5 2 2 6 3" xfId="46730" xr:uid="{00000000-0005-0000-0000-0000B7D60000}"/>
    <cellStyle name="Normal 6 5 2 2 6 4" xfId="36716" xr:uid="{00000000-0005-0000-0000-0000B8D60000}"/>
    <cellStyle name="Normal 6 5 2 2 7" xfId="15875" xr:uid="{00000000-0005-0000-0000-0000B9D60000}"/>
    <cellStyle name="Normal 6 5 2 2 7 2" xfId="51091" xr:uid="{00000000-0005-0000-0000-0000BAD60000}"/>
    <cellStyle name="Normal 6 5 2 2 7 3" xfId="28480" xr:uid="{00000000-0005-0000-0000-0000BBD60000}"/>
    <cellStyle name="Normal 6 5 2 2 8" xfId="12966" xr:uid="{00000000-0005-0000-0000-0000BCD60000}"/>
    <cellStyle name="Normal 6 5 2 2 8 2" xfId="48184" xr:uid="{00000000-0005-0000-0000-0000BDD60000}"/>
    <cellStyle name="Normal 6 5 2 2 9" xfId="38494" xr:uid="{00000000-0005-0000-0000-0000BED60000}"/>
    <cellStyle name="Normal 6 5 2 3" xfId="3534" xr:uid="{00000000-0005-0000-0000-0000BFD60000}"/>
    <cellStyle name="Normal 6 5 2 3 10" xfId="27029" xr:uid="{00000000-0005-0000-0000-0000C0D60000}"/>
    <cellStyle name="Normal 6 5 2 3 11" xfId="61433" xr:uid="{00000000-0005-0000-0000-0000C1D60000}"/>
    <cellStyle name="Normal 6 5 2 3 2" xfId="5330" xr:uid="{00000000-0005-0000-0000-0000C2D60000}"/>
    <cellStyle name="Normal 6 5 2 3 2 2" xfId="17976" xr:uid="{00000000-0005-0000-0000-0000C3D60000}"/>
    <cellStyle name="Normal 6 5 2 3 2 2 2" xfId="53192" xr:uid="{00000000-0005-0000-0000-0000C4D60000}"/>
    <cellStyle name="Normal 6 5 2 3 2 3" xfId="40595" xr:uid="{00000000-0005-0000-0000-0000C5D60000}"/>
    <cellStyle name="Normal 6 5 2 3 2 4" xfId="30581" xr:uid="{00000000-0005-0000-0000-0000C6D60000}"/>
    <cellStyle name="Normal 6 5 2 3 3" xfId="6800" xr:uid="{00000000-0005-0000-0000-0000C7D60000}"/>
    <cellStyle name="Normal 6 5 2 3 3 2" xfId="19430" xr:uid="{00000000-0005-0000-0000-0000C8D60000}"/>
    <cellStyle name="Normal 6 5 2 3 3 2 2" xfId="54646" xr:uid="{00000000-0005-0000-0000-0000C9D60000}"/>
    <cellStyle name="Normal 6 5 2 3 3 3" xfId="42049" xr:uid="{00000000-0005-0000-0000-0000CAD60000}"/>
    <cellStyle name="Normal 6 5 2 3 3 4" xfId="32035" xr:uid="{00000000-0005-0000-0000-0000CBD60000}"/>
    <cellStyle name="Normal 6 5 2 3 4" xfId="8259" xr:uid="{00000000-0005-0000-0000-0000CCD60000}"/>
    <cellStyle name="Normal 6 5 2 3 4 2" xfId="20884" xr:uid="{00000000-0005-0000-0000-0000CDD60000}"/>
    <cellStyle name="Normal 6 5 2 3 4 2 2" xfId="56100" xr:uid="{00000000-0005-0000-0000-0000CED60000}"/>
    <cellStyle name="Normal 6 5 2 3 4 3" xfId="43503" xr:uid="{00000000-0005-0000-0000-0000CFD60000}"/>
    <cellStyle name="Normal 6 5 2 3 4 4" xfId="33489" xr:uid="{00000000-0005-0000-0000-0000D0D60000}"/>
    <cellStyle name="Normal 6 5 2 3 5" xfId="10040" xr:uid="{00000000-0005-0000-0000-0000D1D60000}"/>
    <cellStyle name="Normal 6 5 2 3 5 2" xfId="22660" xr:uid="{00000000-0005-0000-0000-0000D2D60000}"/>
    <cellStyle name="Normal 6 5 2 3 5 2 2" xfId="57876" xr:uid="{00000000-0005-0000-0000-0000D3D60000}"/>
    <cellStyle name="Normal 6 5 2 3 5 3" xfId="45279" xr:uid="{00000000-0005-0000-0000-0000D4D60000}"/>
    <cellStyle name="Normal 6 5 2 3 5 4" xfId="35265" xr:uid="{00000000-0005-0000-0000-0000D5D60000}"/>
    <cellStyle name="Normal 6 5 2 3 6" xfId="11833" xr:uid="{00000000-0005-0000-0000-0000D6D60000}"/>
    <cellStyle name="Normal 6 5 2 3 6 2" xfId="24436" xr:uid="{00000000-0005-0000-0000-0000D7D60000}"/>
    <cellStyle name="Normal 6 5 2 3 6 2 2" xfId="59652" xr:uid="{00000000-0005-0000-0000-0000D8D60000}"/>
    <cellStyle name="Normal 6 5 2 3 6 3" xfId="47055" xr:uid="{00000000-0005-0000-0000-0000D9D60000}"/>
    <cellStyle name="Normal 6 5 2 3 6 4" xfId="37041" xr:uid="{00000000-0005-0000-0000-0000DAD60000}"/>
    <cellStyle name="Normal 6 5 2 3 7" xfId="16200" xr:uid="{00000000-0005-0000-0000-0000DBD60000}"/>
    <cellStyle name="Normal 6 5 2 3 7 2" xfId="51416" xr:uid="{00000000-0005-0000-0000-0000DCD60000}"/>
    <cellStyle name="Normal 6 5 2 3 7 3" xfId="28805" xr:uid="{00000000-0005-0000-0000-0000DDD60000}"/>
    <cellStyle name="Normal 6 5 2 3 8" xfId="14422" xr:uid="{00000000-0005-0000-0000-0000DED60000}"/>
    <cellStyle name="Normal 6 5 2 3 8 2" xfId="49640" xr:uid="{00000000-0005-0000-0000-0000DFD60000}"/>
    <cellStyle name="Normal 6 5 2 3 9" xfId="38819" xr:uid="{00000000-0005-0000-0000-0000E0D60000}"/>
    <cellStyle name="Normal 6 5 2 4" xfId="2696" xr:uid="{00000000-0005-0000-0000-0000E1D60000}"/>
    <cellStyle name="Normal 6 5 2 4 10" xfId="26220" xr:uid="{00000000-0005-0000-0000-0000E2D60000}"/>
    <cellStyle name="Normal 6 5 2 4 11" xfId="60624" xr:uid="{00000000-0005-0000-0000-0000E3D60000}"/>
    <cellStyle name="Normal 6 5 2 4 2" xfId="4521" xr:uid="{00000000-0005-0000-0000-0000E4D60000}"/>
    <cellStyle name="Normal 6 5 2 4 2 2" xfId="17167" xr:uid="{00000000-0005-0000-0000-0000E5D60000}"/>
    <cellStyle name="Normal 6 5 2 4 2 2 2" xfId="52383" xr:uid="{00000000-0005-0000-0000-0000E6D60000}"/>
    <cellStyle name="Normal 6 5 2 4 2 3" xfId="39786" xr:uid="{00000000-0005-0000-0000-0000E7D60000}"/>
    <cellStyle name="Normal 6 5 2 4 2 4" xfId="29772" xr:uid="{00000000-0005-0000-0000-0000E8D60000}"/>
    <cellStyle name="Normal 6 5 2 4 3" xfId="5991" xr:uid="{00000000-0005-0000-0000-0000E9D60000}"/>
    <cellStyle name="Normal 6 5 2 4 3 2" xfId="18621" xr:uid="{00000000-0005-0000-0000-0000EAD60000}"/>
    <cellStyle name="Normal 6 5 2 4 3 2 2" xfId="53837" xr:uid="{00000000-0005-0000-0000-0000EBD60000}"/>
    <cellStyle name="Normal 6 5 2 4 3 3" xfId="41240" xr:uid="{00000000-0005-0000-0000-0000ECD60000}"/>
    <cellStyle name="Normal 6 5 2 4 3 4" xfId="31226" xr:uid="{00000000-0005-0000-0000-0000EDD60000}"/>
    <cellStyle name="Normal 6 5 2 4 4" xfId="7450" xr:uid="{00000000-0005-0000-0000-0000EED60000}"/>
    <cellStyle name="Normal 6 5 2 4 4 2" xfId="20075" xr:uid="{00000000-0005-0000-0000-0000EFD60000}"/>
    <cellStyle name="Normal 6 5 2 4 4 2 2" xfId="55291" xr:uid="{00000000-0005-0000-0000-0000F0D60000}"/>
    <cellStyle name="Normal 6 5 2 4 4 3" xfId="42694" xr:uid="{00000000-0005-0000-0000-0000F1D60000}"/>
    <cellStyle name="Normal 6 5 2 4 4 4" xfId="32680" xr:uid="{00000000-0005-0000-0000-0000F2D60000}"/>
    <cellStyle name="Normal 6 5 2 4 5" xfId="9231" xr:uid="{00000000-0005-0000-0000-0000F3D60000}"/>
    <cellStyle name="Normal 6 5 2 4 5 2" xfId="21851" xr:uid="{00000000-0005-0000-0000-0000F4D60000}"/>
    <cellStyle name="Normal 6 5 2 4 5 2 2" xfId="57067" xr:uid="{00000000-0005-0000-0000-0000F5D60000}"/>
    <cellStyle name="Normal 6 5 2 4 5 3" xfId="44470" xr:uid="{00000000-0005-0000-0000-0000F6D60000}"/>
    <cellStyle name="Normal 6 5 2 4 5 4" xfId="34456" xr:uid="{00000000-0005-0000-0000-0000F7D60000}"/>
    <cellStyle name="Normal 6 5 2 4 6" xfId="11024" xr:uid="{00000000-0005-0000-0000-0000F8D60000}"/>
    <cellStyle name="Normal 6 5 2 4 6 2" xfId="23627" xr:uid="{00000000-0005-0000-0000-0000F9D60000}"/>
    <cellStyle name="Normal 6 5 2 4 6 2 2" xfId="58843" xr:uid="{00000000-0005-0000-0000-0000FAD60000}"/>
    <cellStyle name="Normal 6 5 2 4 6 3" xfId="46246" xr:uid="{00000000-0005-0000-0000-0000FBD60000}"/>
    <cellStyle name="Normal 6 5 2 4 6 4" xfId="36232" xr:uid="{00000000-0005-0000-0000-0000FCD60000}"/>
    <cellStyle name="Normal 6 5 2 4 7" xfId="15391" xr:uid="{00000000-0005-0000-0000-0000FDD60000}"/>
    <cellStyle name="Normal 6 5 2 4 7 2" xfId="50607" xr:uid="{00000000-0005-0000-0000-0000FED60000}"/>
    <cellStyle name="Normal 6 5 2 4 7 3" xfId="27996" xr:uid="{00000000-0005-0000-0000-0000FFD60000}"/>
    <cellStyle name="Normal 6 5 2 4 8" xfId="13613" xr:uid="{00000000-0005-0000-0000-000000D70000}"/>
    <cellStyle name="Normal 6 5 2 4 8 2" xfId="48831" xr:uid="{00000000-0005-0000-0000-000001D70000}"/>
    <cellStyle name="Normal 6 5 2 4 9" xfId="38010" xr:uid="{00000000-0005-0000-0000-000002D70000}"/>
    <cellStyle name="Normal 6 5 2 5" xfId="3859" xr:uid="{00000000-0005-0000-0000-000003D70000}"/>
    <cellStyle name="Normal 6 5 2 5 2" xfId="8582" xr:uid="{00000000-0005-0000-0000-000004D70000}"/>
    <cellStyle name="Normal 6 5 2 5 2 2" xfId="21207" xr:uid="{00000000-0005-0000-0000-000005D70000}"/>
    <cellStyle name="Normal 6 5 2 5 2 2 2" xfId="56423" xr:uid="{00000000-0005-0000-0000-000006D70000}"/>
    <cellStyle name="Normal 6 5 2 5 2 3" xfId="43826" xr:uid="{00000000-0005-0000-0000-000007D70000}"/>
    <cellStyle name="Normal 6 5 2 5 2 4" xfId="33812" xr:uid="{00000000-0005-0000-0000-000008D70000}"/>
    <cellStyle name="Normal 6 5 2 5 3" xfId="10363" xr:uid="{00000000-0005-0000-0000-000009D70000}"/>
    <cellStyle name="Normal 6 5 2 5 3 2" xfId="22983" xr:uid="{00000000-0005-0000-0000-00000AD70000}"/>
    <cellStyle name="Normal 6 5 2 5 3 2 2" xfId="58199" xr:uid="{00000000-0005-0000-0000-00000BD70000}"/>
    <cellStyle name="Normal 6 5 2 5 3 3" xfId="45602" xr:uid="{00000000-0005-0000-0000-00000CD70000}"/>
    <cellStyle name="Normal 6 5 2 5 3 4" xfId="35588" xr:uid="{00000000-0005-0000-0000-00000DD70000}"/>
    <cellStyle name="Normal 6 5 2 5 4" xfId="12158" xr:uid="{00000000-0005-0000-0000-00000ED70000}"/>
    <cellStyle name="Normal 6 5 2 5 4 2" xfId="24759" xr:uid="{00000000-0005-0000-0000-00000FD70000}"/>
    <cellStyle name="Normal 6 5 2 5 4 2 2" xfId="59975" xr:uid="{00000000-0005-0000-0000-000010D70000}"/>
    <cellStyle name="Normal 6 5 2 5 4 3" xfId="47378" xr:uid="{00000000-0005-0000-0000-000011D70000}"/>
    <cellStyle name="Normal 6 5 2 5 4 4" xfId="37364" xr:uid="{00000000-0005-0000-0000-000012D70000}"/>
    <cellStyle name="Normal 6 5 2 5 5" xfId="16523" xr:uid="{00000000-0005-0000-0000-000013D70000}"/>
    <cellStyle name="Normal 6 5 2 5 5 2" xfId="51739" xr:uid="{00000000-0005-0000-0000-000014D70000}"/>
    <cellStyle name="Normal 6 5 2 5 5 3" xfId="29128" xr:uid="{00000000-0005-0000-0000-000015D70000}"/>
    <cellStyle name="Normal 6 5 2 5 6" xfId="14745" xr:uid="{00000000-0005-0000-0000-000016D70000}"/>
    <cellStyle name="Normal 6 5 2 5 6 2" xfId="49963" xr:uid="{00000000-0005-0000-0000-000017D70000}"/>
    <cellStyle name="Normal 6 5 2 5 7" xfId="39142" xr:uid="{00000000-0005-0000-0000-000018D70000}"/>
    <cellStyle name="Normal 6 5 2 5 8" xfId="27352" xr:uid="{00000000-0005-0000-0000-000019D70000}"/>
    <cellStyle name="Normal 6 5 2 6" xfId="4199" xr:uid="{00000000-0005-0000-0000-00001AD70000}"/>
    <cellStyle name="Normal 6 5 2 6 2" xfId="16845" xr:uid="{00000000-0005-0000-0000-00001BD70000}"/>
    <cellStyle name="Normal 6 5 2 6 2 2" xfId="52061" xr:uid="{00000000-0005-0000-0000-00001CD70000}"/>
    <cellStyle name="Normal 6 5 2 6 2 3" xfId="29450" xr:uid="{00000000-0005-0000-0000-00001DD70000}"/>
    <cellStyle name="Normal 6 5 2 6 3" xfId="13291" xr:uid="{00000000-0005-0000-0000-00001ED70000}"/>
    <cellStyle name="Normal 6 5 2 6 3 2" xfId="48509" xr:uid="{00000000-0005-0000-0000-00001FD70000}"/>
    <cellStyle name="Normal 6 5 2 6 4" xfId="39464" xr:uid="{00000000-0005-0000-0000-000020D70000}"/>
    <cellStyle name="Normal 6 5 2 6 5" xfId="25898" xr:uid="{00000000-0005-0000-0000-000021D70000}"/>
    <cellStyle name="Normal 6 5 2 7" xfId="5669" xr:uid="{00000000-0005-0000-0000-000022D70000}"/>
    <cellStyle name="Normal 6 5 2 7 2" xfId="18299" xr:uid="{00000000-0005-0000-0000-000023D70000}"/>
    <cellStyle name="Normal 6 5 2 7 2 2" xfId="53515" xr:uid="{00000000-0005-0000-0000-000024D70000}"/>
    <cellStyle name="Normal 6 5 2 7 3" xfId="40918" xr:uid="{00000000-0005-0000-0000-000025D70000}"/>
    <cellStyle name="Normal 6 5 2 7 4" xfId="30904" xr:uid="{00000000-0005-0000-0000-000026D70000}"/>
    <cellStyle name="Normal 6 5 2 8" xfId="7128" xr:uid="{00000000-0005-0000-0000-000027D70000}"/>
    <cellStyle name="Normal 6 5 2 8 2" xfId="19753" xr:uid="{00000000-0005-0000-0000-000028D70000}"/>
    <cellStyle name="Normal 6 5 2 8 2 2" xfId="54969" xr:uid="{00000000-0005-0000-0000-000029D70000}"/>
    <cellStyle name="Normal 6 5 2 8 3" xfId="42372" xr:uid="{00000000-0005-0000-0000-00002AD70000}"/>
    <cellStyle name="Normal 6 5 2 8 4" xfId="32358" xr:uid="{00000000-0005-0000-0000-00002BD70000}"/>
    <cellStyle name="Normal 6 5 2 9" xfId="8909" xr:uid="{00000000-0005-0000-0000-00002CD70000}"/>
    <cellStyle name="Normal 6 5 2 9 2" xfId="21529" xr:uid="{00000000-0005-0000-0000-00002DD70000}"/>
    <cellStyle name="Normal 6 5 2 9 2 2" xfId="56745" xr:uid="{00000000-0005-0000-0000-00002ED70000}"/>
    <cellStyle name="Normal 6 5 2 9 3" xfId="44148" xr:uid="{00000000-0005-0000-0000-00002FD70000}"/>
    <cellStyle name="Normal 6 5 2 9 4" xfId="34134" xr:uid="{00000000-0005-0000-0000-000030D70000}"/>
    <cellStyle name="Normal 6 5 3" xfId="3044" xr:uid="{00000000-0005-0000-0000-000031D70000}"/>
    <cellStyle name="Normal 6 5 3 10" xfId="25416" xr:uid="{00000000-0005-0000-0000-000032D70000}"/>
    <cellStyle name="Normal 6 5 3 11" xfId="60951" xr:uid="{00000000-0005-0000-0000-000033D70000}"/>
    <cellStyle name="Normal 6 5 3 2" xfId="4848" xr:uid="{00000000-0005-0000-0000-000034D70000}"/>
    <cellStyle name="Normal 6 5 3 2 2" xfId="17494" xr:uid="{00000000-0005-0000-0000-000035D70000}"/>
    <cellStyle name="Normal 6 5 3 2 2 2" xfId="52710" xr:uid="{00000000-0005-0000-0000-000036D70000}"/>
    <cellStyle name="Normal 6 5 3 2 2 3" xfId="30099" xr:uid="{00000000-0005-0000-0000-000037D70000}"/>
    <cellStyle name="Normal 6 5 3 2 3" xfId="13940" xr:uid="{00000000-0005-0000-0000-000038D70000}"/>
    <cellStyle name="Normal 6 5 3 2 3 2" xfId="49158" xr:uid="{00000000-0005-0000-0000-000039D70000}"/>
    <cellStyle name="Normal 6 5 3 2 4" xfId="40113" xr:uid="{00000000-0005-0000-0000-00003AD70000}"/>
    <cellStyle name="Normal 6 5 3 2 5" xfId="26547" xr:uid="{00000000-0005-0000-0000-00003BD70000}"/>
    <cellStyle name="Normal 6 5 3 3" xfId="6318" xr:uid="{00000000-0005-0000-0000-00003CD70000}"/>
    <cellStyle name="Normal 6 5 3 3 2" xfId="18948" xr:uid="{00000000-0005-0000-0000-00003DD70000}"/>
    <cellStyle name="Normal 6 5 3 3 2 2" xfId="54164" xr:uid="{00000000-0005-0000-0000-00003ED70000}"/>
    <cellStyle name="Normal 6 5 3 3 3" xfId="41567" xr:uid="{00000000-0005-0000-0000-00003FD70000}"/>
    <cellStyle name="Normal 6 5 3 3 4" xfId="31553" xr:uid="{00000000-0005-0000-0000-000040D70000}"/>
    <cellStyle name="Normal 6 5 3 4" xfId="7777" xr:uid="{00000000-0005-0000-0000-000041D70000}"/>
    <cellStyle name="Normal 6 5 3 4 2" xfId="20402" xr:uid="{00000000-0005-0000-0000-000042D70000}"/>
    <cellStyle name="Normal 6 5 3 4 2 2" xfId="55618" xr:uid="{00000000-0005-0000-0000-000043D70000}"/>
    <cellStyle name="Normal 6 5 3 4 3" xfId="43021" xr:uid="{00000000-0005-0000-0000-000044D70000}"/>
    <cellStyle name="Normal 6 5 3 4 4" xfId="33007" xr:uid="{00000000-0005-0000-0000-000045D70000}"/>
    <cellStyle name="Normal 6 5 3 5" xfId="9558" xr:uid="{00000000-0005-0000-0000-000046D70000}"/>
    <cellStyle name="Normal 6 5 3 5 2" xfId="22178" xr:uid="{00000000-0005-0000-0000-000047D70000}"/>
    <cellStyle name="Normal 6 5 3 5 2 2" xfId="57394" xr:uid="{00000000-0005-0000-0000-000048D70000}"/>
    <cellStyle name="Normal 6 5 3 5 3" xfId="44797" xr:uid="{00000000-0005-0000-0000-000049D70000}"/>
    <cellStyle name="Normal 6 5 3 5 4" xfId="34783" xr:uid="{00000000-0005-0000-0000-00004AD70000}"/>
    <cellStyle name="Normal 6 5 3 6" xfId="11351" xr:uid="{00000000-0005-0000-0000-00004BD70000}"/>
    <cellStyle name="Normal 6 5 3 6 2" xfId="23954" xr:uid="{00000000-0005-0000-0000-00004CD70000}"/>
    <cellStyle name="Normal 6 5 3 6 2 2" xfId="59170" xr:uid="{00000000-0005-0000-0000-00004DD70000}"/>
    <cellStyle name="Normal 6 5 3 6 3" xfId="46573" xr:uid="{00000000-0005-0000-0000-00004ED70000}"/>
    <cellStyle name="Normal 6 5 3 6 4" xfId="36559" xr:uid="{00000000-0005-0000-0000-00004FD70000}"/>
    <cellStyle name="Normal 6 5 3 7" xfId="15718" xr:uid="{00000000-0005-0000-0000-000050D70000}"/>
    <cellStyle name="Normal 6 5 3 7 2" xfId="50934" xr:uid="{00000000-0005-0000-0000-000051D70000}"/>
    <cellStyle name="Normal 6 5 3 7 3" xfId="28323" xr:uid="{00000000-0005-0000-0000-000052D70000}"/>
    <cellStyle name="Normal 6 5 3 8" xfId="12809" xr:uid="{00000000-0005-0000-0000-000053D70000}"/>
    <cellStyle name="Normal 6 5 3 8 2" xfId="48027" xr:uid="{00000000-0005-0000-0000-000054D70000}"/>
    <cellStyle name="Normal 6 5 3 9" xfId="38337" xr:uid="{00000000-0005-0000-0000-000055D70000}"/>
    <cellStyle name="Normal 6 5 4" xfId="2872" xr:uid="{00000000-0005-0000-0000-000056D70000}"/>
    <cellStyle name="Normal 6 5 4 10" xfId="25257" xr:uid="{00000000-0005-0000-0000-000057D70000}"/>
    <cellStyle name="Normal 6 5 4 11" xfId="60792" xr:uid="{00000000-0005-0000-0000-000058D70000}"/>
    <cellStyle name="Normal 6 5 4 2" xfId="4689" xr:uid="{00000000-0005-0000-0000-000059D70000}"/>
    <cellStyle name="Normal 6 5 4 2 2" xfId="17335" xr:uid="{00000000-0005-0000-0000-00005AD70000}"/>
    <cellStyle name="Normal 6 5 4 2 2 2" xfId="52551" xr:uid="{00000000-0005-0000-0000-00005BD70000}"/>
    <cellStyle name="Normal 6 5 4 2 2 3" xfId="29940" xr:uid="{00000000-0005-0000-0000-00005CD70000}"/>
    <cellStyle name="Normal 6 5 4 2 3" xfId="13781" xr:uid="{00000000-0005-0000-0000-00005DD70000}"/>
    <cellStyle name="Normal 6 5 4 2 3 2" xfId="48999" xr:uid="{00000000-0005-0000-0000-00005ED70000}"/>
    <cellStyle name="Normal 6 5 4 2 4" xfId="39954" xr:uid="{00000000-0005-0000-0000-00005FD70000}"/>
    <cellStyle name="Normal 6 5 4 2 5" xfId="26388" xr:uid="{00000000-0005-0000-0000-000060D70000}"/>
    <cellStyle name="Normal 6 5 4 3" xfId="6159" xr:uid="{00000000-0005-0000-0000-000061D70000}"/>
    <cellStyle name="Normal 6 5 4 3 2" xfId="18789" xr:uid="{00000000-0005-0000-0000-000062D70000}"/>
    <cellStyle name="Normal 6 5 4 3 2 2" xfId="54005" xr:uid="{00000000-0005-0000-0000-000063D70000}"/>
    <cellStyle name="Normal 6 5 4 3 3" xfId="41408" xr:uid="{00000000-0005-0000-0000-000064D70000}"/>
    <cellStyle name="Normal 6 5 4 3 4" xfId="31394" xr:uid="{00000000-0005-0000-0000-000065D70000}"/>
    <cellStyle name="Normal 6 5 4 4" xfId="7618" xr:uid="{00000000-0005-0000-0000-000066D70000}"/>
    <cellStyle name="Normal 6 5 4 4 2" xfId="20243" xr:uid="{00000000-0005-0000-0000-000067D70000}"/>
    <cellStyle name="Normal 6 5 4 4 2 2" xfId="55459" xr:uid="{00000000-0005-0000-0000-000068D70000}"/>
    <cellStyle name="Normal 6 5 4 4 3" xfId="42862" xr:uid="{00000000-0005-0000-0000-000069D70000}"/>
    <cellStyle name="Normal 6 5 4 4 4" xfId="32848" xr:uid="{00000000-0005-0000-0000-00006AD70000}"/>
    <cellStyle name="Normal 6 5 4 5" xfId="9399" xr:uid="{00000000-0005-0000-0000-00006BD70000}"/>
    <cellStyle name="Normal 6 5 4 5 2" xfId="22019" xr:uid="{00000000-0005-0000-0000-00006CD70000}"/>
    <cellStyle name="Normal 6 5 4 5 2 2" xfId="57235" xr:uid="{00000000-0005-0000-0000-00006DD70000}"/>
    <cellStyle name="Normal 6 5 4 5 3" xfId="44638" xr:uid="{00000000-0005-0000-0000-00006ED70000}"/>
    <cellStyle name="Normal 6 5 4 5 4" xfId="34624" xr:uid="{00000000-0005-0000-0000-00006FD70000}"/>
    <cellStyle name="Normal 6 5 4 6" xfId="11192" xr:uid="{00000000-0005-0000-0000-000070D70000}"/>
    <cellStyle name="Normal 6 5 4 6 2" xfId="23795" xr:uid="{00000000-0005-0000-0000-000071D70000}"/>
    <cellStyle name="Normal 6 5 4 6 2 2" xfId="59011" xr:uid="{00000000-0005-0000-0000-000072D70000}"/>
    <cellStyle name="Normal 6 5 4 6 3" xfId="46414" xr:uid="{00000000-0005-0000-0000-000073D70000}"/>
    <cellStyle name="Normal 6 5 4 6 4" xfId="36400" xr:uid="{00000000-0005-0000-0000-000074D70000}"/>
    <cellStyle name="Normal 6 5 4 7" xfId="15559" xr:uid="{00000000-0005-0000-0000-000075D70000}"/>
    <cellStyle name="Normal 6 5 4 7 2" xfId="50775" xr:uid="{00000000-0005-0000-0000-000076D70000}"/>
    <cellStyle name="Normal 6 5 4 7 3" xfId="28164" xr:uid="{00000000-0005-0000-0000-000077D70000}"/>
    <cellStyle name="Normal 6 5 4 8" xfId="12650" xr:uid="{00000000-0005-0000-0000-000078D70000}"/>
    <cellStyle name="Normal 6 5 4 8 2" xfId="47868" xr:uid="{00000000-0005-0000-0000-000079D70000}"/>
    <cellStyle name="Normal 6 5 4 9" xfId="38178" xr:uid="{00000000-0005-0000-0000-00007AD70000}"/>
    <cellStyle name="Normal 6 5 5" xfId="3380" xr:uid="{00000000-0005-0000-0000-00007BD70000}"/>
    <cellStyle name="Normal 6 5 5 10" xfId="26875" xr:uid="{00000000-0005-0000-0000-00007CD70000}"/>
    <cellStyle name="Normal 6 5 5 11" xfId="61279" xr:uid="{00000000-0005-0000-0000-00007DD70000}"/>
    <cellStyle name="Normal 6 5 5 2" xfId="5176" xr:uid="{00000000-0005-0000-0000-00007ED70000}"/>
    <cellStyle name="Normal 6 5 5 2 2" xfId="17822" xr:uid="{00000000-0005-0000-0000-00007FD70000}"/>
    <cellStyle name="Normal 6 5 5 2 2 2" xfId="53038" xr:uid="{00000000-0005-0000-0000-000080D70000}"/>
    <cellStyle name="Normal 6 5 5 2 3" xfId="40441" xr:uid="{00000000-0005-0000-0000-000081D70000}"/>
    <cellStyle name="Normal 6 5 5 2 4" xfId="30427" xr:uid="{00000000-0005-0000-0000-000082D70000}"/>
    <cellStyle name="Normal 6 5 5 3" xfId="6646" xr:uid="{00000000-0005-0000-0000-000083D70000}"/>
    <cellStyle name="Normal 6 5 5 3 2" xfId="19276" xr:uid="{00000000-0005-0000-0000-000084D70000}"/>
    <cellStyle name="Normal 6 5 5 3 2 2" xfId="54492" xr:uid="{00000000-0005-0000-0000-000085D70000}"/>
    <cellStyle name="Normal 6 5 5 3 3" xfId="41895" xr:uid="{00000000-0005-0000-0000-000086D70000}"/>
    <cellStyle name="Normal 6 5 5 3 4" xfId="31881" xr:uid="{00000000-0005-0000-0000-000087D70000}"/>
    <cellStyle name="Normal 6 5 5 4" xfId="8105" xr:uid="{00000000-0005-0000-0000-000088D70000}"/>
    <cellStyle name="Normal 6 5 5 4 2" xfId="20730" xr:uid="{00000000-0005-0000-0000-000089D70000}"/>
    <cellStyle name="Normal 6 5 5 4 2 2" xfId="55946" xr:uid="{00000000-0005-0000-0000-00008AD70000}"/>
    <cellStyle name="Normal 6 5 5 4 3" xfId="43349" xr:uid="{00000000-0005-0000-0000-00008BD70000}"/>
    <cellStyle name="Normal 6 5 5 4 4" xfId="33335" xr:uid="{00000000-0005-0000-0000-00008CD70000}"/>
    <cellStyle name="Normal 6 5 5 5" xfId="9886" xr:uid="{00000000-0005-0000-0000-00008DD70000}"/>
    <cellStyle name="Normal 6 5 5 5 2" xfId="22506" xr:uid="{00000000-0005-0000-0000-00008ED70000}"/>
    <cellStyle name="Normal 6 5 5 5 2 2" xfId="57722" xr:uid="{00000000-0005-0000-0000-00008FD70000}"/>
    <cellStyle name="Normal 6 5 5 5 3" xfId="45125" xr:uid="{00000000-0005-0000-0000-000090D70000}"/>
    <cellStyle name="Normal 6 5 5 5 4" xfId="35111" xr:uid="{00000000-0005-0000-0000-000091D70000}"/>
    <cellStyle name="Normal 6 5 5 6" xfId="11679" xr:uid="{00000000-0005-0000-0000-000092D70000}"/>
    <cellStyle name="Normal 6 5 5 6 2" xfId="24282" xr:uid="{00000000-0005-0000-0000-000093D70000}"/>
    <cellStyle name="Normal 6 5 5 6 2 2" xfId="59498" xr:uid="{00000000-0005-0000-0000-000094D70000}"/>
    <cellStyle name="Normal 6 5 5 6 3" xfId="46901" xr:uid="{00000000-0005-0000-0000-000095D70000}"/>
    <cellStyle name="Normal 6 5 5 6 4" xfId="36887" xr:uid="{00000000-0005-0000-0000-000096D70000}"/>
    <cellStyle name="Normal 6 5 5 7" xfId="16046" xr:uid="{00000000-0005-0000-0000-000097D70000}"/>
    <cellStyle name="Normal 6 5 5 7 2" xfId="51262" xr:uid="{00000000-0005-0000-0000-000098D70000}"/>
    <cellStyle name="Normal 6 5 5 7 3" xfId="28651" xr:uid="{00000000-0005-0000-0000-000099D70000}"/>
    <cellStyle name="Normal 6 5 5 8" xfId="14268" xr:uid="{00000000-0005-0000-0000-00009AD70000}"/>
    <cellStyle name="Normal 6 5 5 8 2" xfId="49486" xr:uid="{00000000-0005-0000-0000-00009BD70000}"/>
    <cellStyle name="Normal 6 5 5 9" xfId="38665" xr:uid="{00000000-0005-0000-0000-00009CD70000}"/>
    <cellStyle name="Normal 6 5 6" xfId="2541" xr:uid="{00000000-0005-0000-0000-00009DD70000}"/>
    <cellStyle name="Normal 6 5 6 10" xfId="26066" xr:uid="{00000000-0005-0000-0000-00009ED70000}"/>
    <cellStyle name="Normal 6 5 6 11" xfId="60470" xr:uid="{00000000-0005-0000-0000-00009FD70000}"/>
    <cellStyle name="Normal 6 5 6 2" xfId="4367" xr:uid="{00000000-0005-0000-0000-0000A0D70000}"/>
    <cellStyle name="Normal 6 5 6 2 2" xfId="17013" xr:uid="{00000000-0005-0000-0000-0000A1D70000}"/>
    <cellStyle name="Normal 6 5 6 2 2 2" xfId="52229" xr:uid="{00000000-0005-0000-0000-0000A2D70000}"/>
    <cellStyle name="Normal 6 5 6 2 3" xfId="39632" xr:uid="{00000000-0005-0000-0000-0000A3D70000}"/>
    <cellStyle name="Normal 6 5 6 2 4" xfId="29618" xr:uid="{00000000-0005-0000-0000-0000A4D70000}"/>
    <cellStyle name="Normal 6 5 6 3" xfId="5837" xr:uid="{00000000-0005-0000-0000-0000A5D70000}"/>
    <cellStyle name="Normal 6 5 6 3 2" xfId="18467" xr:uid="{00000000-0005-0000-0000-0000A6D70000}"/>
    <cellStyle name="Normal 6 5 6 3 2 2" xfId="53683" xr:uid="{00000000-0005-0000-0000-0000A7D70000}"/>
    <cellStyle name="Normal 6 5 6 3 3" xfId="41086" xr:uid="{00000000-0005-0000-0000-0000A8D70000}"/>
    <cellStyle name="Normal 6 5 6 3 4" xfId="31072" xr:uid="{00000000-0005-0000-0000-0000A9D70000}"/>
    <cellStyle name="Normal 6 5 6 4" xfId="7296" xr:uid="{00000000-0005-0000-0000-0000AAD70000}"/>
    <cellStyle name="Normal 6 5 6 4 2" xfId="19921" xr:uid="{00000000-0005-0000-0000-0000ABD70000}"/>
    <cellStyle name="Normal 6 5 6 4 2 2" xfId="55137" xr:uid="{00000000-0005-0000-0000-0000ACD70000}"/>
    <cellStyle name="Normal 6 5 6 4 3" xfId="42540" xr:uid="{00000000-0005-0000-0000-0000ADD70000}"/>
    <cellStyle name="Normal 6 5 6 4 4" xfId="32526" xr:uid="{00000000-0005-0000-0000-0000AED70000}"/>
    <cellStyle name="Normal 6 5 6 5" xfId="9077" xr:uid="{00000000-0005-0000-0000-0000AFD70000}"/>
    <cellStyle name="Normal 6 5 6 5 2" xfId="21697" xr:uid="{00000000-0005-0000-0000-0000B0D70000}"/>
    <cellStyle name="Normal 6 5 6 5 2 2" xfId="56913" xr:uid="{00000000-0005-0000-0000-0000B1D70000}"/>
    <cellStyle name="Normal 6 5 6 5 3" xfId="44316" xr:uid="{00000000-0005-0000-0000-0000B2D70000}"/>
    <cellStyle name="Normal 6 5 6 5 4" xfId="34302" xr:uid="{00000000-0005-0000-0000-0000B3D70000}"/>
    <cellStyle name="Normal 6 5 6 6" xfId="10870" xr:uid="{00000000-0005-0000-0000-0000B4D70000}"/>
    <cellStyle name="Normal 6 5 6 6 2" xfId="23473" xr:uid="{00000000-0005-0000-0000-0000B5D70000}"/>
    <cellStyle name="Normal 6 5 6 6 2 2" xfId="58689" xr:uid="{00000000-0005-0000-0000-0000B6D70000}"/>
    <cellStyle name="Normal 6 5 6 6 3" xfId="46092" xr:uid="{00000000-0005-0000-0000-0000B7D70000}"/>
    <cellStyle name="Normal 6 5 6 6 4" xfId="36078" xr:uid="{00000000-0005-0000-0000-0000B8D70000}"/>
    <cellStyle name="Normal 6 5 6 7" xfId="15237" xr:uid="{00000000-0005-0000-0000-0000B9D70000}"/>
    <cellStyle name="Normal 6 5 6 7 2" xfId="50453" xr:uid="{00000000-0005-0000-0000-0000BAD70000}"/>
    <cellStyle name="Normal 6 5 6 7 3" xfId="27842" xr:uid="{00000000-0005-0000-0000-0000BBD70000}"/>
    <cellStyle name="Normal 6 5 6 8" xfId="13459" xr:uid="{00000000-0005-0000-0000-0000BCD70000}"/>
    <cellStyle name="Normal 6 5 6 8 2" xfId="48677" xr:uid="{00000000-0005-0000-0000-0000BDD70000}"/>
    <cellStyle name="Normal 6 5 6 9" xfId="37856" xr:uid="{00000000-0005-0000-0000-0000BED70000}"/>
    <cellStyle name="Normal 6 5 7" xfId="3704" xr:uid="{00000000-0005-0000-0000-0000BFD70000}"/>
    <cellStyle name="Normal 6 5 7 2" xfId="8428" xr:uid="{00000000-0005-0000-0000-0000C0D70000}"/>
    <cellStyle name="Normal 6 5 7 2 2" xfId="21053" xr:uid="{00000000-0005-0000-0000-0000C1D70000}"/>
    <cellStyle name="Normal 6 5 7 2 2 2" xfId="56269" xr:uid="{00000000-0005-0000-0000-0000C2D70000}"/>
    <cellStyle name="Normal 6 5 7 2 3" xfId="43672" xr:uid="{00000000-0005-0000-0000-0000C3D70000}"/>
    <cellStyle name="Normal 6 5 7 2 4" xfId="33658" xr:uid="{00000000-0005-0000-0000-0000C4D70000}"/>
    <cellStyle name="Normal 6 5 7 3" xfId="10209" xr:uid="{00000000-0005-0000-0000-0000C5D70000}"/>
    <cellStyle name="Normal 6 5 7 3 2" xfId="22829" xr:uid="{00000000-0005-0000-0000-0000C6D70000}"/>
    <cellStyle name="Normal 6 5 7 3 2 2" xfId="58045" xr:uid="{00000000-0005-0000-0000-0000C7D70000}"/>
    <cellStyle name="Normal 6 5 7 3 3" xfId="45448" xr:uid="{00000000-0005-0000-0000-0000C8D70000}"/>
    <cellStyle name="Normal 6 5 7 3 4" xfId="35434" xr:uid="{00000000-0005-0000-0000-0000C9D70000}"/>
    <cellStyle name="Normal 6 5 7 4" xfId="12004" xr:uid="{00000000-0005-0000-0000-0000CAD70000}"/>
    <cellStyle name="Normal 6 5 7 4 2" xfId="24605" xr:uid="{00000000-0005-0000-0000-0000CBD70000}"/>
    <cellStyle name="Normal 6 5 7 4 2 2" xfId="59821" xr:uid="{00000000-0005-0000-0000-0000CCD70000}"/>
    <cellStyle name="Normal 6 5 7 4 3" xfId="47224" xr:uid="{00000000-0005-0000-0000-0000CDD70000}"/>
    <cellStyle name="Normal 6 5 7 4 4" xfId="37210" xr:uid="{00000000-0005-0000-0000-0000CED70000}"/>
    <cellStyle name="Normal 6 5 7 5" xfId="16369" xr:uid="{00000000-0005-0000-0000-0000CFD70000}"/>
    <cellStyle name="Normal 6 5 7 5 2" xfId="51585" xr:uid="{00000000-0005-0000-0000-0000D0D70000}"/>
    <cellStyle name="Normal 6 5 7 5 3" xfId="28974" xr:uid="{00000000-0005-0000-0000-0000D1D70000}"/>
    <cellStyle name="Normal 6 5 7 6" xfId="14591" xr:uid="{00000000-0005-0000-0000-0000D2D70000}"/>
    <cellStyle name="Normal 6 5 7 6 2" xfId="49809" xr:uid="{00000000-0005-0000-0000-0000D3D70000}"/>
    <cellStyle name="Normal 6 5 7 7" xfId="38988" xr:uid="{00000000-0005-0000-0000-0000D4D70000}"/>
    <cellStyle name="Normal 6 5 7 8" xfId="27198" xr:uid="{00000000-0005-0000-0000-0000D5D70000}"/>
    <cellStyle name="Normal 6 5 8" xfId="4040" xr:uid="{00000000-0005-0000-0000-0000D6D70000}"/>
    <cellStyle name="Normal 6 5 8 2" xfId="16691" xr:uid="{00000000-0005-0000-0000-0000D7D70000}"/>
    <cellStyle name="Normal 6 5 8 2 2" xfId="51907" xr:uid="{00000000-0005-0000-0000-0000D8D70000}"/>
    <cellStyle name="Normal 6 5 8 2 3" xfId="29296" xr:uid="{00000000-0005-0000-0000-0000D9D70000}"/>
    <cellStyle name="Normal 6 5 8 3" xfId="13137" xr:uid="{00000000-0005-0000-0000-0000DAD70000}"/>
    <cellStyle name="Normal 6 5 8 3 2" xfId="48355" xr:uid="{00000000-0005-0000-0000-0000DBD70000}"/>
    <cellStyle name="Normal 6 5 8 4" xfId="39310" xr:uid="{00000000-0005-0000-0000-0000DCD70000}"/>
    <cellStyle name="Normal 6 5 8 5" xfId="25744" xr:uid="{00000000-0005-0000-0000-0000DDD70000}"/>
    <cellStyle name="Normal 6 5 9" xfId="5515" xr:uid="{00000000-0005-0000-0000-0000DED70000}"/>
    <cellStyle name="Normal 6 5 9 2" xfId="18145" xr:uid="{00000000-0005-0000-0000-0000DFD70000}"/>
    <cellStyle name="Normal 6 5 9 2 2" xfId="53361" xr:uid="{00000000-0005-0000-0000-0000E0D70000}"/>
    <cellStyle name="Normal 6 5 9 3" xfId="40764" xr:uid="{00000000-0005-0000-0000-0000E1D70000}"/>
    <cellStyle name="Normal 6 5 9 4" xfId="30750" xr:uid="{00000000-0005-0000-0000-0000E2D70000}"/>
    <cellStyle name="Normal 6 6" xfId="1437" xr:uid="{00000000-0005-0000-0000-0000E3D70000}"/>
    <cellStyle name="Normal 6 6 10" xfId="10747" xr:uid="{00000000-0005-0000-0000-0000E4D70000}"/>
    <cellStyle name="Normal 6 6 10 2" xfId="23358" xr:uid="{00000000-0005-0000-0000-0000E5D70000}"/>
    <cellStyle name="Normal 6 6 10 2 2" xfId="58574" xr:uid="{00000000-0005-0000-0000-0000E6D70000}"/>
    <cellStyle name="Normal 6 6 10 3" xfId="45977" xr:uid="{00000000-0005-0000-0000-0000E7D70000}"/>
    <cellStyle name="Normal 6 6 10 4" xfId="35963" xr:uid="{00000000-0005-0000-0000-0000E8D70000}"/>
    <cellStyle name="Normal 6 6 11" xfId="14995" xr:uid="{00000000-0005-0000-0000-0000E9D70000}"/>
    <cellStyle name="Normal 6 6 11 2" xfId="50211" xr:uid="{00000000-0005-0000-0000-0000EAD70000}"/>
    <cellStyle name="Normal 6 6 11 3" xfId="27600" xr:uid="{00000000-0005-0000-0000-0000EBD70000}"/>
    <cellStyle name="Normal 6 6 12" xfId="12408" xr:uid="{00000000-0005-0000-0000-0000ECD70000}"/>
    <cellStyle name="Normal 6 6 12 2" xfId="47626" xr:uid="{00000000-0005-0000-0000-0000EDD70000}"/>
    <cellStyle name="Normal 6 6 13" xfId="37614" xr:uid="{00000000-0005-0000-0000-0000EED70000}"/>
    <cellStyle name="Normal 6 6 14" xfId="25015" xr:uid="{00000000-0005-0000-0000-0000EFD70000}"/>
    <cellStyle name="Normal 6 6 15" xfId="60228" xr:uid="{00000000-0005-0000-0000-0000F0D70000}"/>
    <cellStyle name="Normal 6 6 2" xfId="3131" xr:uid="{00000000-0005-0000-0000-0000F1D70000}"/>
    <cellStyle name="Normal 6 6 2 10" xfId="25499" xr:uid="{00000000-0005-0000-0000-0000F2D70000}"/>
    <cellStyle name="Normal 6 6 2 11" xfId="61034" xr:uid="{00000000-0005-0000-0000-0000F3D70000}"/>
    <cellStyle name="Normal 6 6 2 2" xfId="4931" xr:uid="{00000000-0005-0000-0000-0000F4D70000}"/>
    <cellStyle name="Normal 6 6 2 2 2" xfId="17577" xr:uid="{00000000-0005-0000-0000-0000F5D70000}"/>
    <cellStyle name="Normal 6 6 2 2 2 2" xfId="52793" xr:uid="{00000000-0005-0000-0000-0000F6D70000}"/>
    <cellStyle name="Normal 6 6 2 2 2 3" xfId="30182" xr:uid="{00000000-0005-0000-0000-0000F7D70000}"/>
    <cellStyle name="Normal 6 6 2 2 3" xfId="14023" xr:uid="{00000000-0005-0000-0000-0000F8D70000}"/>
    <cellStyle name="Normal 6 6 2 2 3 2" xfId="49241" xr:uid="{00000000-0005-0000-0000-0000F9D70000}"/>
    <cellStyle name="Normal 6 6 2 2 4" xfId="40196" xr:uid="{00000000-0005-0000-0000-0000FAD70000}"/>
    <cellStyle name="Normal 6 6 2 2 5" xfId="26630" xr:uid="{00000000-0005-0000-0000-0000FBD70000}"/>
    <cellStyle name="Normal 6 6 2 3" xfId="6401" xr:uid="{00000000-0005-0000-0000-0000FCD70000}"/>
    <cellStyle name="Normal 6 6 2 3 2" xfId="19031" xr:uid="{00000000-0005-0000-0000-0000FDD70000}"/>
    <cellStyle name="Normal 6 6 2 3 2 2" xfId="54247" xr:uid="{00000000-0005-0000-0000-0000FED70000}"/>
    <cellStyle name="Normal 6 6 2 3 3" xfId="41650" xr:uid="{00000000-0005-0000-0000-0000FFD70000}"/>
    <cellStyle name="Normal 6 6 2 3 4" xfId="31636" xr:uid="{00000000-0005-0000-0000-000000D80000}"/>
    <cellStyle name="Normal 6 6 2 4" xfId="7860" xr:uid="{00000000-0005-0000-0000-000001D80000}"/>
    <cellStyle name="Normal 6 6 2 4 2" xfId="20485" xr:uid="{00000000-0005-0000-0000-000002D80000}"/>
    <cellStyle name="Normal 6 6 2 4 2 2" xfId="55701" xr:uid="{00000000-0005-0000-0000-000003D80000}"/>
    <cellStyle name="Normal 6 6 2 4 3" xfId="43104" xr:uid="{00000000-0005-0000-0000-000004D80000}"/>
    <cellStyle name="Normal 6 6 2 4 4" xfId="33090" xr:uid="{00000000-0005-0000-0000-000005D80000}"/>
    <cellStyle name="Normal 6 6 2 5" xfId="9641" xr:uid="{00000000-0005-0000-0000-000006D80000}"/>
    <cellStyle name="Normal 6 6 2 5 2" xfId="22261" xr:uid="{00000000-0005-0000-0000-000007D80000}"/>
    <cellStyle name="Normal 6 6 2 5 2 2" xfId="57477" xr:uid="{00000000-0005-0000-0000-000008D80000}"/>
    <cellStyle name="Normal 6 6 2 5 3" xfId="44880" xr:uid="{00000000-0005-0000-0000-000009D80000}"/>
    <cellStyle name="Normal 6 6 2 5 4" xfId="34866" xr:uid="{00000000-0005-0000-0000-00000AD80000}"/>
    <cellStyle name="Normal 6 6 2 6" xfId="11434" xr:uid="{00000000-0005-0000-0000-00000BD80000}"/>
    <cellStyle name="Normal 6 6 2 6 2" xfId="24037" xr:uid="{00000000-0005-0000-0000-00000CD80000}"/>
    <cellStyle name="Normal 6 6 2 6 2 2" xfId="59253" xr:uid="{00000000-0005-0000-0000-00000DD80000}"/>
    <cellStyle name="Normal 6 6 2 6 3" xfId="46656" xr:uid="{00000000-0005-0000-0000-00000ED80000}"/>
    <cellStyle name="Normal 6 6 2 6 4" xfId="36642" xr:uid="{00000000-0005-0000-0000-00000FD80000}"/>
    <cellStyle name="Normal 6 6 2 7" xfId="15801" xr:uid="{00000000-0005-0000-0000-000010D80000}"/>
    <cellStyle name="Normal 6 6 2 7 2" xfId="51017" xr:uid="{00000000-0005-0000-0000-000011D80000}"/>
    <cellStyle name="Normal 6 6 2 7 3" xfId="28406" xr:uid="{00000000-0005-0000-0000-000012D80000}"/>
    <cellStyle name="Normal 6 6 2 8" xfId="12892" xr:uid="{00000000-0005-0000-0000-000013D80000}"/>
    <cellStyle name="Normal 6 6 2 8 2" xfId="48110" xr:uid="{00000000-0005-0000-0000-000014D80000}"/>
    <cellStyle name="Normal 6 6 2 9" xfId="38420" xr:uid="{00000000-0005-0000-0000-000015D80000}"/>
    <cellStyle name="Normal 6 6 3" xfId="3460" xr:uid="{00000000-0005-0000-0000-000016D80000}"/>
    <cellStyle name="Normal 6 6 3 10" xfId="26955" xr:uid="{00000000-0005-0000-0000-000017D80000}"/>
    <cellStyle name="Normal 6 6 3 11" xfId="61359" xr:uid="{00000000-0005-0000-0000-000018D80000}"/>
    <cellStyle name="Normal 6 6 3 2" xfId="5256" xr:uid="{00000000-0005-0000-0000-000019D80000}"/>
    <cellStyle name="Normal 6 6 3 2 2" xfId="17902" xr:uid="{00000000-0005-0000-0000-00001AD80000}"/>
    <cellStyle name="Normal 6 6 3 2 2 2" xfId="53118" xr:uid="{00000000-0005-0000-0000-00001BD80000}"/>
    <cellStyle name="Normal 6 6 3 2 3" xfId="40521" xr:uid="{00000000-0005-0000-0000-00001CD80000}"/>
    <cellStyle name="Normal 6 6 3 2 4" xfId="30507" xr:uid="{00000000-0005-0000-0000-00001DD80000}"/>
    <cellStyle name="Normal 6 6 3 3" xfId="6726" xr:uid="{00000000-0005-0000-0000-00001ED80000}"/>
    <cellStyle name="Normal 6 6 3 3 2" xfId="19356" xr:uid="{00000000-0005-0000-0000-00001FD80000}"/>
    <cellStyle name="Normal 6 6 3 3 2 2" xfId="54572" xr:uid="{00000000-0005-0000-0000-000020D80000}"/>
    <cellStyle name="Normal 6 6 3 3 3" xfId="41975" xr:uid="{00000000-0005-0000-0000-000021D80000}"/>
    <cellStyle name="Normal 6 6 3 3 4" xfId="31961" xr:uid="{00000000-0005-0000-0000-000022D80000}"/>
    <cellStyle name="Normal 6 6 3 4" xfId="8185" xr:uid="{00000000-0005-0000-0000-000023D80000}"/>
    <cellStyle name="Normal 6 6 3 4 2" xfId="20810" xr:uid="{00000000-0005-0000-0000-000024D80000}"/>
    <cellStyle name="Normal 6 6 3 4 2 2" xfId="56026" xr:uid="{00000000-0005-0000-0000-000025D80000}"/>
    <cellStyle name="Normal 6 6 3 4 3" xfId="43429" xr:uid="{00000000-0005-0000-0000-000026D80000}"/>
    <cellStyle name="Normal 6 6 3 4 4" xfId="33415" xr:uid="{00000000-0005-0000-0000-000027D80000}"/>
    <cellStyle name="Normal 6 6 3 5" xfId="9966" xr:uid="{00000000-0005-0000-0000-000028D80000}"/>
    <cellStyle name="Normal 6 6 3 5 2" xfId="22586" xr:uid="{00000000-0005-0000-0000-000029D80000}"/>
    <cellStyle name="Normal 6 6 3 5 2 2" xfId="57802" xr:uid="{00000000-0005-0000-0000-00002AD80000}"/>
    <cellStyle name="Normal 6 6 3 5 3" xfId="45205" xr:uid="{00000000-0005-0000-0000-00002BD80000}"/>
    <cellStyle name="Normal 6 6 3 5 4" xfId="35191" xr:uid="{00000000-0005-0000-0000-00002CD80000}"/>
    <cellStyle name="Normal 6 6 3 6" xfId="11759" xr:uid="{00000000-0005-0000-0000-00002DD80000}"/>
    <cellStyle name="Normal 6 6 3 6 2" xfId="24362" xr:uid="{00000000-0005-0000-0000-00002ED80000}"/>
    <cellStyle name="Normal 6 6 3 6 2 2" xfId="59578" xr:uid="{00000000-0005-0000-0000-00002FD80000}"/>
    <cellStyle name="Normal 6 6 3 6 3" xfId="46981" xr:uid="{00000000-0005-0000-0000-000030D80000}"/>
    <cellStyle name="Normal 6 6 3 6 4" xfId="36967" xr:uid="{00000000-0005-0000-0000-000031D80000}"/>
    <cellStyle name="Normal 6 6 3 7" xfId="16126" xr:uid="{00000000-0005-0000-0000-000032D80000}"/>
    <cellStyle name="Normal 6 6 3 7 2" xfId="51342" xr:uid="{00000000-0005-0000-0000-000033D80000}"/>
    <cellStyle name="Normal 6 6 3 7 3" xfId="28731" xr:uid="{00000000-0005-0000-0000-000034D80000}"/>
    <cellStyle name="Normal 6 6 3 8" xfId="14348" xr:uid="{00000000-0005-0000-0000-000035D80000}"/>
    <cellStyle name="Normal 6 6 3 8 2" xfId="49566" xr:uid="{00000000-0005-0000-0000-000036D80000}"/>
    <cellStyle name="Normal 6 6 3 9" xfId="38745" xr:uid="{00000000-0005-0000-0000-000037D80000}"/>
    <cellStyle name="Normal 6 6 4" xfId="2622" xr:uid="{00000000-0005-0000-0000-000038D80000}"/>
    <cellStyle name="Normal 6 6 4 10" xfId="26146" xr:uid="{00000000-0005-0000-0000-000039D80000}"/>
    <cellStyle name="Normal 6 6 4 11" xfId="60550" xr:uid="{00000000-0005-0000-0000-00003AD80000}"/>
    <cellStyle name="Normal 6 6 4 2" xfId="4447" xr:uid="{00000000-0005-0000-0000-00003BD80000}"/>
    <cellStyle name="Normal 6 6 4 2 2" xfId="17093" xr:uid="{00000000-0005-0000-0000-00003CD80000}"/>
    <cellStyle name="Normal 6 6 4 2 2 2" xfId="52309" xr:uid="{00000000-0005-0000-0000-00003DD80000}"/>
    <cellStyle name="Normal 6 6 4 2 3" xfId="39712" xr:uid="{00000000-0005-0000-0000-00003ED80000}"/>
    <cellStyle name="Normal 6 6 4 2 4" xfId="29698" xr:uid="{00000000-0005-0000-0000-00003FD80000}"/>
    <cellStyle name="Normal 6 6 4 3" xfId="5917" xr:uid="{00000000-0005-0000-0000-000040D80000}"/>
    <cellStyle name="Normal 6 6 4 3 2" xfId="18547" xr:uid="{00000000-0005-0000-0000-000041D80000}"/>
    <cellStyle name="Normal 6 6 4 3 2 2" xfId="53763" xr:uid="{00000000-0005-0000-0000-000042D80000}"/>
    <cellStyle name="Normal 6 6 4 3 3" xfId="41166" xr:uid="{00000000-0005-0000-0000-000043D80000}"/>
    <cellStyle name="Normal 6 6 4 3 4" xfId="31152" xr:uid="{00000000-0005-0000-0000-000044D80000}"/>
    <cellStyle name="Normal 6 6 4 4" xfId="7376" xr:uid="{00000000-0005-0000-0000-000045D80000}"/>
    <cellStyle name="Normal 6 6 4 4 2" xfId="20001" xr:uid="{00000000-0005-0000-0000-000046D80000}"/>
    <cellStyle name="Normal 6 6 4 4 2 2" xfId="55217" xr:uid="{00000000-0005-0000-0000-000047D80000}"/>
    <cellStyle name="Normal 6 6 4 4 3" xfId="42620" xr:uid="{00000000-0005-0000-0000-000048D80000}"/>
    <cellStyle name="Normal 6 6 4 4 4" xfId="32606" xr:uid="{00000000-0005-0000-0000-000049D80000}"/>
    <cellStyle name="Normal 6 6 4 5" xfId="9157" xr:uid="{00000000-0005-0000-0000-00004AD80000}"/>
    <cellStyle name="Normal 6 6 4 5 2" xfId="21777" xr:uid="{00000000-0005-0000-0000-00004BD80000}"/>
    <cellStyle name="Normal 6 6 4 5 2 2" xfId="56993" xr:uid="{00000000-0005-0000-0000-00004CD80000}"/>
    <cellStyle name="Normal 6 6 4 5 3" xfId="44396" xr:uid="{00000000-0005-0000-0000-00004DD80000}"/>
    <cellStyle name="Normal 6 6 4 5 4" xfId="34382" xr:uid="{00000000-0005-0000-0000-00004ED80000}"/>
    <cellStyle name="Normal 6 6 4 6" xfId="10950" xr:uid="{00000000-0005-0000-0000-00004FD80000}"/>
    <cellStyle name="Normal 6 6 4 6 2" xfId="23553" xr:uid="{00000000-0005-0000-0000-000050D80000}"/>
    <cellStyle name="Normal 6 6 4 6 2 2" xfId="58769" xr:uid="{00000000-0005-0000-0000-000051D80000}"/>
    <cellStyle name="Normal 6 6 4 6 3" xfId="46172" xr:uid="{00000000-0005-0000-0000-000052D80000}"/>
    <cellStyle name="Normal 6 6 4 6 4" xfId="36158" xr:uid="{00000000-0005-0000-0000-000053D80000}"/>
    <cellStyle name="Normal 6 6 4 7" xfId="15317" xr:uid="{00000000-0005-0000-0000-000054D80000}"/>
    <cellStyle name="Normal 6 6 4 7 2" xfId="50533" xr:uid="{00000000-0005-0000-0000-000055D80000}"/>
    <cellStyle name="Normal 6 6 4 7 3" xfId="27922" xr:uid="{00000000-0005-0000-0000-000056D80000}"/>
    <cellStyle name="Normal 6 6 4 8" xfId="13539" xr:uid="{00000000-0005-0000-0000-000057D80000}"/>
    <cellStyle name="Normal 6 6 4 8 2" xfId="48757" xr:uid="{00000000-0005-0000-0000-000058D80000}"/>
    <cellStyle name="Normal 6 6 4 9" xfId="37936" xr:uid="{00000000-0005-0000-0000-000059D80000}"/>
    <cellStyle name="Normal 6 6 5" xfId="3785" xr:uid="{00000000-0005-0000-0000-00005AD80000}"/>
    <cellStyle name="Normal 6 6 5 2" xfId="8508" xr:uid="{00000000-0005-0000-0000-00005BD80000}"/>
    <cellStyle name="Normal 6 6 5 2 2" xfId="21133" xr:uid="{00000000-0005-0000-0000-00005CD80000}"/>
    <cellStyle name="Normal 6 6 5 2 2 2" xfId="56349" xr:uid="{00000000-0005-0000-0000-00005DD80000}"/>
    <cellStyle name="Normal 6 6 5 2 3" xfId="43752" xr:uid="{00000000-0005-0000-0000-00005ED80000}"/>
    <cellStyle name="Normal 6 6 5 2 4" xfId="33738" xr:uid="{00000000-0005-0000-0000-00005FD80000}"/>
    <cellStyle name="Normal 6 6 5 3" xfId="10289" xr:uid="{00000000-0005-0000-0000-000060D80000}"/>
    <cellStyle name="Normal 6 6 5 3 2" xfId="22909" xr:uid="{00000000-0005-0000-0000-000061D80000}"/>
    <cellStyle name="Normal 6 6 5 3 2 2" xfId="58125" xr:uid="{00000000-0005-0000-0000-000062D80000}"/>
    <cellStyle name="Normal 6 6 5 3 3" xfId="45528" xr:uid="{00000000-0005-0000-0000-000063D80000}"/>
    <cellStyle name="Normal 6 6 5 3 4" xfId="35514" xr:uid="{00000000-0005-0000-0000-000064D80000}"/>
    <cellStyle name="Normal 6 6 5 4" xfId="12084" xr:uid="{00000000-0005-0000-0000-000065D80000}"/>
    <cellStyle name="Normal 6 6 5 4 2" xfId="24685" xr:uid="{00000000-0005-0000-0000-000066D80000}"/>
    <cellStyle name="Normal 6 6 5 4 2 2" xfId="59901" xr:uid="{00000000-0005-0000-0000-000067D80000}"/>
    <cellStyle name="Normal 6 6 5 4 3" xfId="47304" xr:uid="{00000000-0005-0000-0000-000068D80000}"/>
    <cellStyle name="Normal 6 6 5 4 4" xfId="37290" xr:uid="{00000000-0005-0000-0000-000069D80000}"/>
    <cellStyle name="Normal 6 6 5 5" xfId="16449" xr:uid="{00000000-0005-0000-0000-00006AD80000}"/>
    <cellStyle name="Normal 6 6 5 5 2" xfId="51665" xr:uid="{00000000-0005-0000-0000-00006BD80000}"/>
    <cellStyle name="Normal 6 6 5 5 3" xfId="29054" xr:uid="{00000000-0005-0000-0000-00006CD80000}"/>
    <cellStyle name="Normal 6 6 5 6" xfId="14671" xr:uid="{00000000-0005-0000-0000-00006DD80000}"/>
    <cellStyle name="Normal 6 6 5 6 2" xfId="49889" xr:uid="{00000000-0005-0000-0000-00006ED80000}"/>
    <cellStyle name="Normal 6 6 5 7" xfId="39068" xr:uid="{00000000-0005-0000-0000-00006FD80000}"/>
    <cellStyle name="Normal 6 6 5 8" xfId="27278" xr:uid="{00000000-0005-0000-0000-000070D80000}"/>
    <cellStyle name="Normal 6 6 6" xfId="4125" xr:uid="{00000000-0005-0000-0000-000071D80000}"/>
    <cellStyle name="Normal 6 6 6 2" xfId="16771" xr:uid="{00000000-0005-0000-0000-000072D80000}"/>
    <cellStyle name="Normal 6 6 6 2 2" xfId="51987" xr:uid="{00000000-0005-0000-0000-000073D80000}"/>
    <cellStyle name="Normal 6 6 6 2 3" xfId="29376" xr:uid="{00000000-0005-0000-0000-000074D80000}"/>
    <cellStyle name="Normal 6 6 6 3" xfId="13217" xr:uid="{00000000-0005-0000-0000-000075D80000}"/>
    <cellStyle name="Normal 6 6 6 3 2" xfId="48435" xr:uid="{00000000-0005-0000-0000-000076D80000}"/>
    <cellStyle name="Normal 6 6 6 4" xfId="39390" xr:uid="{00000000-0005-0000-0000-000077D80000}"/>
    <cellStyle name="Normal 6 6 6 5" xfId="25824" xr:uid="{00000000-0005-0000-0000-000078D80000}"/>
    <cellStyle name="Normal 6 6 7" xfId="5595" xr:uid="{00000000-0005-0000-0000-000079D80000}"/>
    <cellStyle name="Normal 6 6 7 2" xfId="18225" xr:uid="{00000000-0005-0000-0000-00007AD80000}"/>
    <cellStyle name="Normal 6 6 7 2 2" xfId="53441" xr:uid="{00000000-0005-0000-0000-00007BD80000}"/>
    <cellStyle name="Normal 6 6 7 3" xfId="40844" xr:uid="{00000000-0005-0000-0000-00007CD80000}"/>
    <cellStyle name="Normal 6 6 7 4" xfId="30830" xr:uid="{00000000-0005-0000-0000-00007DD80000}"/>
    <cellStyle name="Normal 6 6 8" xfId="7054" xr:uid="{00000000-0005-0000-0000-00007ED80000}"/>
    <cellStyle name="Normal 6 6 8 2" xfId="19679" xr:uid="{00000000-0005-0000-0000-00007FD80000}"/>
    <cellStyle name="Normal 6 6 8 2 2" xfId="54895" xr:uid="{00000000-0005-0000-0000-000080D80000}"/>
    <cellStyle name="Normal 6 6 8 3" xfId="42298" xr:uid="{00000000-0005-0000-0000-000081D80000}"/>
    <cellStyle name="Normal 6 6 8 4" xfId="32284" xr:uid="{00000000-0005-0000-0000-000082D80000}"/>
    <cellStyle name="Normal 6 6 9" xfId="8835" xr:uid="{00000000-0005-0000-0000-000083D80000}"/>
    <cellStyle name="Normal 6 6 9 2" xfId="21455" xr:uid="{00000000-0005-0000-0000-000084D80000}"/>
    <cellStyle name="Normal 6 6 9 2 2" xfId="56671" xr:uid="{00000000-0005-0000-0000-000085D80000}"/>
    <cellStyle name="Normal 6 6 9 3" xfId="44074" xr:uid="{00000000-0005-0000-0000-000086D80000}"/>
    <cellStyle name="Normal 6 6 9 4" xfId="34060" xr:uid="{00000000-0005-0000-0000-000087D80000}"/>
    <cellStyle name="Normal 6 7" xfId="2956" xr:uid="{00000000-0005-0000-0000-000088D80000}"/>
    <cellStyle name="Normal 6 7 10" xfId="25337" xr:uid="{00000000-0005-0000-0000-000089D80000}"/>
    <cellStyle name="Normal 6 7 11" xfId="60872" xr:uid="{00000000-0005-0000-0000-00008AD80000}"/>
    <cellStyle name="Normal 6 7 2" xfId="4769" xr:uid="{00000000-0005-0000-0000-00008BD80000}"/>
    <cellStyle name="Normal 6 7 2 2" xfId="17415" xr:uid="{00000000-0005-0000-0000-00008CD80000}"/>
    <cellStyle name="Normal 6 7 2 2 2" xfId="52631" xr:uid="{00000000-0005-0000-0000-00008DD80000}"/>
    <cellStyle name="Normal 6 7 2 2 3" xfId="30020" xr:uid="{00000000-0005-0000-0000-00008ED80000}"/>
    <cellStyle name="Normal 6 7 2 3" xfId="13861" xr:uid="{00000000-0005-0000-0000-00008FD80000}"/>
    <cellStyle name="Normal 6 7 2 3 2" xfId="49079" xr:uid="{00000000-0005-0000-0000-000090D80000}"/>
    <cellStyle name="Normal 6 7 2 4" xfId="40034" xr:uid="{00000000-0005-0000-0000-000091D80000}"/>
    <cellStyle name="Normal 6 7 2 5" xfId="26468" xr:uid="{00000000-0005-0000-0000-000092D80000}"/>
    <cellStyle name="Normal 6 7 3" xfId="6239" xr:uid="{00000000-0005-0000-0000-000093D80000}"/>
    <cellStyle name="Normal 6 7 3 2" xfId="18869" xr:uid="{00000000-0005-0000-0000-000094D80000}"/>
    <cellStyle name="Normal 6 7 3 2 2" xfId="54085" xr:uid="{00000000-0005-0000-0000-000095D80000}"/>
    <cellStyle name="Normal 6 7 3 3" xfId="41488" xr:uid="{00000000-0005-0000-0000-000096D80000}"/>
    <cellStyle name="Normal 6 7 3 4" xfId="31474" xr:uid="{00000000-0005-0000-0000-000097D80000}"/>
    <cellStyle name="Normal 6 7 4" xfId="7698" xr:uid="{00000000-0005-0000-0000-000098D80000}"/>
    <cellStyle name="Normal 6 7 4 2" xfId="20323" xr:uid="{00000000-0005-0000-0000-000099D80000}"/>
    <cellStyle name="Normal 6 7 4 2 2" xfId="55539" xr:uid="{00000000-0005-0000-0000-00009AD80000}"/>
    <cellStyle name="Normal 6 7 4 3" xfId="42942" xr:uid="{00000000-0005-0000-0000-00009BD80000}"/>
    <cellStyle name="Normal 6 7 4 4" xfId="32928" xr:uid="{00000000-0005-0000-0000-00009CD80000}"/>
    <cellStyle name="Normal 6 7 5" xfId="9479" xr:uid="{00000000-0005-0000-0000-00009DD80000}"/>
    <cellStyle name="Normal 6 7 5 2" xfId="22099" xr:uid="{00000000-0005-0000-0000-00009ED80000}"/>
    <cellStyle name="Normal 6 7 5 2 2" xfId="57315" xr:uid="{00000000-0005-0000-0000-00009FD80000}"/>
    <cellStyle name="Normal 6 7 5 3" xfId="44718" xr:uid="{00000000-0005-0000-0000-0000A0D80000}"/>
    <cellStyle name="Normal 6 7 5 4" xfId="34704" xr:uid="{00000000-0005-0000-0000-0000A1D80000}"/>
    <cellStyle name="Normal 6 7 6" xfId="11272" xr:uid="{00000000-0005-0000-0000-0000A2D80000}"/>
    <cellStyle name="Normal 6 7 6 2" xfId="23875" xr:uid="{00000000-0005-0000-0000-0000A3D80000}"/>
    <cellStyle name="Normal 6 7 6 2 2" xfId="59091" xr:uid="{00000000-0005-0000-0000-0000A4D80000}"/>
    <cellStyle name="Normal 6 7 6 3" xfId="46494" xr:uid="{00000000-0005-0000-0000-0000A5D80000}"/>
    <cellStyle name="Normal 6 7 6 4" xfId="36480" xr:uid="{00000000-0005-0000-0000-0000A6D80000}"/>
    <cellStyle name="Normal 6 7 7" xfId="15639" xr:uid="{00000000-0005-0000-0000-0000A7D80000}"/>
    <cellStyle name="Normal 6 7 7 2" xfId="50855" xr:uid="{00000000-0005-0000-0000-0000A8D80000}"/>
    <cellStyle name="Normal 6 7 7 3" xfId="28244" xr:uid="{00000000-0005-0000-0000-0000A9D80000}"/>
    <cellStyle name="Normal 6 7 8" xfId="12730" xr:uid="{00000000-0005-0000-0000-0000AAD80000}"/>
    <cellStyle name="Normal 6 7 8 2" xfId="47948" xr:uid="{00000000-0005-0000-0000-0000ABD80000}"/>
    <cellStyle name="Normal 6 7 9" xfId="38258" xr:uid="{00000000-0005-0000-0000-0000ACD80000}"/>
    <cellStyle name="Normal 6 8" xfId="2794" xr:uid="{00000000-0005-0000-0000-0000ADD80000}"/>
    <cellStyle name="Normal 6 8 10" xfId="25185" xr:uid="{00000000-0005-0000-0000-0000AED80000}"/>
    <cellStyle name="Normal 6 8 11" xfId="60720" xr:uid="{00000000-0005-0000-0000-0000AFD80000}"/>
    <cellStyle name="Normal 6 8 2" xfId="4617" xr:uid="{00000000-0005-0000-0000-0000B0D80000}"/>
    <cellStyle name="Normal 6 8 2 2" xfId="17263" xr:uid="{00000000-0005-0000-0000-0000B1D80000}"/>
    <cellStyle name="Normal 6 8 2 2 2" xfId="52479" xr:uid="{00000000-0005-0000-0000-0000B2D80000}"/>
    <cellStyle name="Normal 6 8 2 2 3" xfId="29868" xr:uid="{00000000-0005-0000-0000-0000B3D80000}"/>
    <cellStyle name="Normal 6 8 2 3" xfId="13709" xr:uid="{00000000-0005-0000-0000-0000B4D80000}"/>
    <cellStyle name="Normal 6 8 2 3 2" xfId="48927" xr:uid="{00000000-0005-0000-0000-0000B5D80000}"/>
    <cellStyle name="Normal 6 8 2 4" xfId="39882" xr:uid="{00000000-0005-0000-0000-0000B6D80000}"/>
    <cellStyle name="Normal 6 8 2 5" xfId="26316" xr:uid="{00000000-0005-0000-0000-0000B7D80000}"/>
    <cellStyle name="Normal 6 8 3" xfId="6087" xr:uid="{00000000-0005-0000-0000-0000B8D80000}"/>
    <cellStyle name="Normal 6 8 3 2" xfId="18717" xr:uid="{00000000-0005-0000-0000-0000B9D80000}"/>
    <cellStyle name="Normal 6 8 3 2 2" xfId="53933" xr:uid="{00000000-0005-0000-0000-0000BAD80000}"/>
    <cellStyle name="Normal 6 8 3 3" xfId="41336" xr:uid="{00000000-0005-0000-0000-0000BBD80000}"/>
    <cellStyle name="Normal 6 8 3 4" xfId="31322" xr:uid="{00000000-0005-0000-0000-0000BCD80000}"/>
    <cellStyle name="Normal 6 8 4" xfId="7546" xr:uid="{00000000-0005-0000-0000-0000BDD80000}"/>
    <cellStyle name="Normal 6 8 4 2" xfId="20171" xr:uid="{00000000-0005-0000-0000-0000BED80000}"/>
    <cellStyle name="Normal 6 8 4 2 2" xfId="55387" xr:uid="{00000000-0005-0000-0000-0000BFD80000}"/>
    <cellStyle name="Normal 6 8 4 3" xfId="42790" xr:uid="{00000000-0005-0000-0000-0000C0D80000}"/>
    <cellStyle name="Normal 6 8 4 4" xfId="32776" xr:uid="{00000000-0005-0000-0000-0000C1D80000}"/>
    <cellStyle name="Normal 6 8 5" xfId="9327" xr:uid="{00000000-0005-0000-0000-0000C2D80000}"/>
    <cellStyle name="Normal 6 8 5 2" xfId="21947" xr:uid="{00000000-0005-0000-0000-0000C3D80000}"/>
    <cellStyle name="Normal 6 8 5 2 2" xfId="57163" xr:uid="{00000000-0005-0000-0000-0000C4D80000}"/>
    <cellStyle name="Normal 6 8 5 3" xfId="44566" xr:uid="{00000000-0005-0000-0000-0000C5D80000}"/>
    <cellStyle name="Normal 6 8 5 4" xfId="34552" xr:uid="{00000000-0005-0000-0000-0000C6D80000}"/>
    <cellStyle name="Normal 6 8 6" xfId="11120" xr:uid="{00000000-0005-0000-0000-0000C7D80000}"/>
    <cellStyle name="Normal 6 8 6 2" xfId="23723" xr:uid="{00000000-0005-0000-0000-0000C8D80000}"/>
    <cellStyle name="Normal 6 8 6 2 2" xfId="58939" xr:uid="{00000000-0005-0000-0000-0000C9D80000}"/>
    <cellStyle name="Normal 6 8 6 3" xfId="46342" xr:uid="{00000000-0005-0000-0000-0000CAD80000}"/>
    <cellStyle name="Normal 6 8 6 4" xfId="36328" xr:uid="{00000000-0005-0000-0000-0000CBD80000}"/>
    <cellStyle name="Normal 6 8 7" xfId="15487" xr:uid="{00000000-0005-0000-0000-0000CCD80000}"/>
    <cellStyle name="Normal 6 8 7 2" xfId="50703" xr:uid="{00000000-0005-0000-0000-0000CDD80000}"/>
    <cellStyle name="Normal 6 8 7 3" xfId="28092" xr:uid="{00000000-0005-0000-0000-0000CED80000}"/>
    <cellStyle name="Normal 6 8 8" xfId="12578" xr:uid="{00000000-0005-0000-0000-0000CFD80000}"/>
    <cellStyle name="Normal 6 8 8 2" xfId="47796" xr:uid="{00000000-0005-0000-0000-0000D0D80000}"/>
    <cellStyle name="Normal 6 8 9" xfId="38106" xr:uid="{00000000-0005-0000-0000-0000D1D80000}"/>
    <cellStyle name="Normal 6 9" xfId="3308" xr:uid="{00000000-0005-0000-0000-0000D2D80000}"/>
    <cellStyle name="Normal 6 9 10" xfId="26803" xr:uid="{00000000-0005-0000-0000-0000D3D80000}"/>
    <cellStyle name="Normal 6 9 11" xfId="61207" xr:uid="{00000000-0005-0000-0000-0000D4D80000}"/>
    <cellStyle name="Normal 6 9 2" xfId="5104" xr:uid="{00000000-0005-0000-0000-0000D5D80000}"/>
    <cellStyle name="Normal 6 9 2 2" xfId="17750" xr:uid="{00000000-0005-0000-0000-0000D6D80000}"/>
    <cellStyle name="Normal 6 9 2 2 2" xfId="52966" xr:uid="{00000000-0005-0000-0000-0000D7D80000}"/>
    <cellStyle name="Normal 6 9 2 3" xfId="40369" xr:uid="{00000000-0005-0000-0000-0000D8D80000}"/>
    <cellStyle name="Normal 6 9 2 4" xfId="30355" xr:uid="{00000000-0005-0000-0000-0000D9D80000}"/>
    <cellStyle name="Normal 6 9 3" xfId="6574" xr:uid="{00000000-0005-0000-0000-0000DAD80000}"/>
    <cellStyle name="Normal 6 9 3 2" xfId="19204" xr:uid="{00000000-0005-0000-0000-0000DBD80000}"/>
    <cellStyle name="Normal 6 9 3 2 2" xfId="54420" xr:uid="{00000000-0005-0000-0000-0000DCD80000}"/>
    <cellStyle name="Normal 6 9 3 3" xfId="41823" xr:uid="{00000000-0005-0000-0000-0000DDD80000}"/>
    <cellStyle name="Normal 6 9 3 4" xfId="31809" xr:uid="{00000000-0005-0000-0000-0000DED80000}"/>
    <cellStyle name="Normal 6 9 4" xfId="8033" xr:uid="{00000000-0005-0000-0000-0000DFD80000}"/>
    <cellStyle name="Normal 6 9 4 2" xfId="20658" xr:uid="{00000000-0005-0000-0000-0000E0D80000}"/>
    <cellStyle name="Normal 6 9 4 2 2" xfId="55874" xr:uid="{00000000-0005-0000-0000-0000E1D80000}"/>
    <cellStyle name="Normal 6 9 4 3" xfId="43277" xr:uid="{00000000-0005-0000-0000-0000E2D80000}"/>
    <cellStyle name="Normal 6 9 4 4" xfId="33263" xr:uid="{00000000-0005-0000-0000-0000E3D80000}"/>
    <cellStyle name="Normal 6 9 5" xfId="9814" xr:uid="{00000000-0005-0000-0000-0000E4D80000}"/>
    <cellStyle name="Normal 6 9 5 2" xfId="22434" xr:uid="{00000000-0005-0000-0000-0000E5D80000}"/>
    <cellStyle name="Normal 6 9 5 2 2" xfId="57650" xr:uid="{00000000-0005-0000-0000-0000E6D80000}"/>
    <cellStyle name="Normal 6 9 5 3" xfId="45053" xr:uid="{00000000-0005-0000-0000-0000E7D80000}"/>
    <cellStyle name="Normal 6 9 5 4" xfId="35039" xr:uid="{00000000-0005-0000-0000-0000E8D80000}"/>
    <cellStyle name="Normal 6 9 6" xfId="11607" xr:uid="{00000000-0005-0000-0000-0000E9D80000}"/>
    <cellStyle name="Normal 6 9 6 2" xfId="24210" xr:uid="{00000000-0005-0000-0000-0000EAD80000}"/>
    <cellStyle name="Normal 6 9 6 2 2" xfId="59426" xr:uid="{00000000-0005-0000-0000-0000EBD80000}"/>
    <cellStyle name="Normal 6 9 6 3" xfId="46829" xr:uid="{00000000-0005-0000-0000-0000ECD80000}"/>
    <cellStyle name="Normal 6 9 6 4" xfId="36815" xr:uid="{00000000-0005-0000-0000-0000EDD80000}"/>
    <cellStyle name="Normal 6 9 7" xfId="15974" xr:uid="{00000000-0005-0000-0000-0000EED80000}"/>
    <cellStyle name="Normal 6 9 7 2" xfId="51190" xr:uid="{00000000-0005-0000-0000-0000EFD80000}"/>
    <cellStyle name="Normal 6 9 7 3" xfId="28579" xr:uid="{00000000-0005-0000-0000-0000F0D80000}"/>
    <cellStyle name="Normal 6 9 8" xfId="14196" xr:uid="{00000000-0005-0000-0000-0000F1D80000}"/>
    <cellStyle name="Normal 6 9 8 2" xfId="49414" xr:uid="{00000000-0005-0000-0000-0000F2D80000}"/>
    <cellStyle name="Normal 6 9 9" xfId="38593" xr:uid="{00000000-0005-0000-0000-0000F3D80000}"/>
    <cellStyle name="Normal 6_District Target Attainment" xfId="1438" xr:uid="{00000000-0005-0000-0000-0000F4D80000}"/>
    <cellStyle name="Normal 60" xfId="4098" xr:uid="{00000000-0005-0000-0000-0000F5D80000}"/>
    <cellStyle name="Normal 61" xfId="5426" xr:uid="{00000000-0005-0000-0000-0000F6D80000}"/>
    <cellStyle name="Normal 62" xfId="6882" xr:uid="{00000000-0005-0000-0000-0000F7D80000}"/>
    <cellStyle name="Normal 63" xfId="7030" xr:uid="{00000000-0005-0000-0000-0000F8D80000}"/>
    <cellStyle name="Normal 64" xfId="8663" xr:uid="{00000000-0005-0000-0000-0000F9D80000}"/>
    <cellStyle name="Normal 65" xfId="8664" xr:uid="{00000000-0005-0000-0000-0000FAD80000}"/>
    <cellStyle name="Normal 66" xfId="8738" xr:uid="{00000000-0005-0000-0000-0000FBD80000}"/>
    <cellStyle name="Normal 67" xfId="10444" xr:uid="{00000000-0005-0000-0000-0000FCD80000}"/>
    <cellStyle name="Normal 67 2" xfId="23064" xr:uid="{00000000-0005-0000-0000-0000FDD80000}"/>
    <cellStyle name="Normal 67 2 2" xfId="58280" xr:uid="{00000000-0005-0000-0000-0000FED80000}"/>
    <cellStyle name="Normal 67 3" xfId="45683" xr:uid="{00000000-0005-0000-0000-0000FFD80000}"/>
    <cellStyle name="Normal 67 4" xfId="35669" xr:uid="{00000000-0005-0000-0000-000000D90000}"/>
    <cellStyle name="Normal 68" xfId="10782" xr:uid="{00000000-0005-0000-0000-000001D90000}"/>
    <cellStyle name="Normal 69" xfId="10476" xr:uid="{00000000-0005-0000-0000-000002D90000}"/>
    <cellStyle name="Normal 7" xfId="1439" xr:uid="{00000000-0005-0000-0000-000003D90000}"/>
    <cellStyle name="Normal 7 10" xfId="3106" xr:uid="{00000000-0005-0000-0000-000004D90000}"/>
    <cellStyle name="Normal 7 11" xfId="2795" xr:uid="{00000000-0005-0000-0000-000005D90000}"/>
    <cellStyle name="Normal 7 12" xfId="2465" xr:uid="{00000000-0005-0000-0000-000006D90000}"/>
    <cellStyle name="Normal 7 2" xfId="1440" xr:uid="{00000000-0005-0000-0000-000007D90000}"/>
    <cellStyle name="Normal 7 2 2" xfId="1441" xr:uid="{00000000-0005-0000-0000-000008D90000}"/>
    <cellStyle name="Normal 7 2 2 2" xfId="1442" xr:uid="{00000000-0005-0000-0000-000009D90000}"/>
    <cellStyle name="Normal 7 2 2_District Target Attainment" xfId="1443" xr:uid="{00000000-0005-0000-0000-00000AD90000}"/>
    <cellStyle name="Normal 7 2 3" xfId="1444" xr:uid="{00000000-0005-0000-0000-00000BD90000}"/>
    <cellStyle name="Normal 7 3" xfId="1445" xr:uid="{00000000-0005-0000-0000-00000CD90000}"/>
    <cellStyle name="Normal 7 3 2" xfId="1446" xr:uid="{00000000-0005-0000-0000-00000DD90000}"/>
    <cellStyle name="Normal 7 3_District Target Attainment" xfId="1447" xr:uid="{00000000-0005-0000-0000-00000ED90000}"/>
    <cellStyle name="Normal 7 4" xfId="1448" xr:uid="{00000000-0005-0000-0000-00000FD90000}"/>
    <cellStyle name="Normal 7 5" xfId="1449" xr:uid="{00000000-0005-0000-0000-000010D90000}"/>
    <cellStyle name="Normal 7 6" xfId="1450" xr:uid="{00000000-0005-0000-0000-000011D90000}"/>
    <cellStyle name="Normal 7 7" xfId="1451" xr:uid="{00000000-0005-0000-0000-000012D90000}"/>
    <cellStyle name="Normal 7 8" xfId="1452" xr:uid="{00000000-0005-0000-0000-000013D90000}"/>
    <cellStyle name="Normal 7 9" xfId="2957" xr:uid="{00000000-0005-0000-0000-000014D90000}"/>
    <cellStyle name="Normal 7_District Target Attainment" xfId="1453" xr:uid="{00000000-0005-0000-0000-000015D90000}"/>
    <cellStyle name="Normal 70" xfId="10477" xr:uid="{00000000-0005-0000-0000-000016D90000}"/>
    <cellStyle name="Normal 71" xfId="10778" xr:uid="{00000000-0005-0000-0000-000017D90000}"/>
    <cellStyle name="Normal 72" xfId="10779" xr:uid="{00000000-0005-0000-0000-000018D90000}"/>
    <cellStyle name="Normal 73" xfId="11916" xr:uid="{00000000-0005-0000-0000-000019D90000}"/>
    <cellStyle name="Normal 74" xfId="24842" xr:uid="{00000000-0005-0000-0000-00001AD90000}"/>
    <cellStyle name="Normal 75" xfId="24840" xr:uid="{00000000-0005-0000-0000-00001BD90000}"/>
    <cellStyle name="Normal 76" xfId="24845" xr:uid="{00000000-0005-0000-0000-00001CD90000}"/>
    <cellStyle name="Normal 77" xfId="12239" xr:uid="{00000000-0005-0000-0000-00001DD90000}"/>
    <cellStyle name="Normal 78" xfId="24846" xr:uid="{00000000-0005-0000-0000-00001ED90000}"/>
    <cellStyle name="Normal 79" xfId="60057" xr:uid="{00000000-0005-0000-0000-00001FD90000}"/>
    <cellStyle name="Normal 8" xfId="1454" xr:uid="{00000000-0005-0000-0000-000020D90000}"/>
    <cellStyle name="Normal 8 10" xfId="3289" xr:uid="{00000000-0005-0000-0000-000021D90000}"/>
    <cellStyle name="Normal 8 10 10" xfId="25656" xr:uid="{00000000-0005-0000-0000-000022D90000}"/>
    <cellStyle name="Normal 8 10 11" xfId="61191" xr:uid="{00000000-0005-0000-0000-000023D90000}"/>
    <cellStyle name="Normal 8 10 2" xfId="5088" xr:uid="{00000000-0005-0000-0000-000024D90000}"/>
    <cellStyle name="Normal 8 10 2 2" xfId="17734" xr:uid="{00000000-0005-0000-0000-000025D90000}"/>
    <cellStyle name="Normal 8 10 2 2 2" xfId="52950" xr:uid="{00000000-0005-0000-0000-000026D90000}"/>
    <cellStyle name="Normal 8 10 2 2 3" xfId="30339" xr:uid="{00000000-0005-0000-0000-000027D90000}"/>
    <cellStyle name="Normal 8 10 2 3" xfId="14180" xr:uid="{00000000-0005-0000-0000-000028D90000}"/>
    <cellStyle name="Normal 8 10 2 3 2" xfId="49398" xr:uid="{00000000-0005-0000-0000-000029D90000}"/>
    <cellStyle name="Normal 8 10 2 4" xfId="40353" xr:uid="{00000000-0005-0000-0000-00002AD90000}"/>
    <cellStyle name="Normal 8 10 2 5" xfId="26787" xr:uid="{00000000-0005-0000-0000-00002BD90000}"/>
    <cellStyle name="Normal 8 10 3" xfId="6558" xr:uid="{00000000-0005-0000-0000-00002CD90000}"/>
    <cellStyle name="Normal 8 10 3 2" xfId="19188" xr:uid="{00000000-0005-0000-0000-00002DD90000}"/>
    <cellStyle name="Normal 8 10 3 2 2" xfId="54404" xr:uid="{00000000-0005-0000-0000-00002ED90000}"/>
    <cellStyle name="Normal 8 10 3 3" xfId="41807" xr:uid="{00000000-0005-0000-0000-00002FD90000}"/>
    <cellStyle name="Normal 8 10 3 4" xfId="31793" xr:uid="{00000000-0005-0000-0000-000030D90000}"/>
    <cellStyle name="Normal 8 10 4" xfId="8017" xr:uid="{00000000-0005-0000-0000-000031D90000}"/>
    <cellStyle name="Normal 8 10 4 2" xfId="20642" xr:uid="{00000000-0005-0000-0000-000032D90000}"/>
    <cellStyle name="Normal 8 10 4 2 2" xfId="55858" xr:uid="{00000000-0005-0000-0000-000033D90000}"/>
    <cellStyle name="Normal 8 10 4 3" xfId="43261" xr:uid="{00000000-0005-0000-0000-000034D90000}"/>
    <cellStyle name="Normal 8 10 4 4" xfId="33247" xr:uid="{00000000-0005-0000-0000-000035D90000}"/>
    <cellStyle name="Normal 8 10 5" xfId="9798" xr:uid="{00000000-0005-0000-0000-000036D90000}"/>
    <cellStyle name="Normal 8 10 5 2" xfId="22418" xr:uid="{00000000-0005-0000-0000-000037D90000}"/>
    <cellStyle name="Normal 8 10 5 2 2" xfId="57634" xr:uid="{00000000-0005-0000-0000-000038D90000}"/>
    <cellStyle name="Normal 8 10 5 3" xfId="45037" xr:uid="{00000000-0005-0000-0000-000039D90000}"/>
    <cellStyle name="Normal 8 10 5 4" xfId="35023" xr:uid="{00000000-0005-0000-0000-00003AD90000}"/>
    <cellStyle name="Normal 8 10 6" xfId="11591" xr:uid="{00000000-0005-0000-0000-00003BD90000}"/>
    <cellStyle name="Normal 8 10 6 2" xfId="24194" xr:uid="{00000000-0005-0000-0000-00003CD90000}"/>
    <cellStyle name="Normal 8 10 6 2 2" xfId="59410" xr:uid="{00000000-0005-0000-0000-00003DD90000}"/>
    <cellStyle name="Normal 8 10 6 3" xfId="46813" xr:uid="{00000000-0005-0000-0000-00003ED90000}"/>
    <cellStyle name="Normal 8 10 6 4" xfId="36799" xr:uid="{00000000-0005-0000-0000-00003FD90000}"/>
    <cellStyle name="Normal 8 10 7" xfId="15958" xr:uid="{00000000-0005-0000-0000-000040D90000}"/>
    <cellStyle name="Normal 8 10 7 2" xfId="51174" xr:uid="{00000000-0005-0000-0000-000041D90000}"/>
    <cellStyle name="Normal 8 10 7 3" xfId="28563" xr:uid="{00000000-0005-0000-0000-000042D90000}"/>
    <cellStyle name="Normal 8 10 8" xfId="13049" xr:uid="{00000000-0005-0000-0000-000043D90000}"/>
    <cellStyle name="Normal 8 10 8 2" xfId="48267" xr:uid="{00000000-0005-0000-0000-000044D90000}"/>
    <cellStyle name="Normal 8 10 9" xfId="38577" xr:uid="{00000000-0005-0000-0000-000045D90000}"/>
    <cellStyle name="Normal 8 11" xfId="2935" xr:uid="{00000000-0005-0000-0000-000046D90000}"/>
    <cellStyle name="Normal 8 11 10" xfId="25319" xr:uid="{00000000-0005-0000-0000-000047D90000}"/>
    <cellStyle name="Normal 8 11 11" xfId="60854" xr:uid="{00000000-0005-0000-0000-000048D90000}"/>
    <cellStyle name="Normal 8 11 2" xfId="4751" xr:uid="{00000000-0005-0000-0000-000049D90000}"/>
    <cellStyle name="Normal 8 11 2 2" xfId="17397" xr:uid="{00000000-0005-0000-0000-00004AD90000}"/>
    <cellStyle name="Normal 8 11 2 2 2" xfId="52613" xr:uid="{00000000-0005-0000-0000-00004BD90000}"/>
    <cellStyle name="Normal 8 11 2 2 3" xfId="30002" xr:uid="{00000000-0005-0000-0000-00004CD90000}"/>
    <cellStyle name="Normal 8 11 2 3" xfId="13843" xr:uid="{00000000-0005-0000-0000-00004DD90000}"/>
    <cellStyle name="Normal 8 11 2 3 2" xfId="49061" xr:uid="{00000000-0005-0000-0000-00004ED90000}"/>
    <cellStyle name="Normal 8 11 2 4" xfId="40016" xr:uid="{00000000-0005-0000-0000-00004FD90000}"/>
    <cellStyle name="Normal 8 11 2 5" xfId="26450" xr:uid="{00000000-0005-0000-0000-000050D90000}"/>
    <cellStyle name="Normal 8 11 3" xfId="6221" xr:uid="{00000000-0005-0000-0000-000051D90000}"/>
    <cellStyle name="Normal 8 11 3 2" xfId="18851" xr:uid="{00000000-0005-0000-0000-000052D90000}"/>
    <cellStyle name="Normal 8 11 3 2 2" xfId="54067" xr:uid="{00000000-0005-0000-0000-000053D90000}"/>
    <cellStyle name="Normal 8 11 3 3" xfId="41470" xr:uid="{00000000-0005-0000-0000-000054D90000}"/>
    <cellStyle name="Normal 8 11 3 4" xfId="31456" xr:uid="{00000000-0005-0000-0000-000055D90000}"/>
    <cellStyle name="Normal 8 11 4" xfId="7680" xr:uid="{00000000-0005-0000-0000-000056D90000}"/>
    <cellStyle name="Normal 8 11 4 2" xfId="20305" xr:uid="{00000000-0005-0000-0000-000057D90000}"/>
    <cellStyle name="Normal 8 11 4 2 2" xfId="55521" xr:uid="{00000000-0005-0000-0000-000058D90000}"/>
    <cellStyle name="Normal 8 11 4 3" xfId="42924" xr:uid="{00000000-0005-0000-0000-000059D90000}"/>
    <cellStyle name="Normal 8 11 4 4" xfId="32910" xr:uid="{00000000-0005-0000-0000-00005AD90000}"/>
    <cellStyle name="Normal 8 11 5" xfId="9461" xr:uid="{00000000-0005-0000-0000-00005BD90000}"/>
    <cellStyle name="Normal 8 11 5 2" xfId="22081" xr:uid="{00000000-0005-0000-0000-00005CD90000}"/>
    <cellStyle name="Normal 8 11 5 2 2" xfId="57297" xr:uid="{00000000-0005-0000-0000-00005DD90000}"/>
    <cellStyle name="Normal 8 11 5 3" xfId="44700" xr:uid="{00000000-0005-0000-0000-00005ED90000}"/>
    <cellStyle name="Normal 8 11 5 4" xfId="34686" xr:uid="{00000000-0005-0000-0000-00005FD90000}"/>
    <cellStyle name="Normal 8 11 6" xfId="11254" xr:uid="{00000000-0005-0000-0000-000060D90000}"/>
    <cellStyle name="Normal 8 11 6 2" xfId="23857" xr:uid="{00000000-0005-0000-0000-000061D90000}"/>
    <cellStyle name="Normal 8 11 6 2 2" xfId="59073" xr:uid="{00000000-0005-0000-0000-000062D90000}"/>
    <cellStyle name="Normal 8 11 6 3" xfId="46476" xr:uid="{00000000-0005-0000-0000-000063D90000}"/>
    <cellStyle name="Normal 8 11 6 4" xfId="36462" xr:uid="{00000000-0005-0000-0000-000064D90000}"/>
    <cellStyle name="Normal 8 11 7" xfId="15621" xr:uid="{00000000-0005-0000-0000-000065D90000}"/>
    <cellStyle name="Normal 8 11 7 2" xfId="50837" xr:uid="{00000000-0005-0000-0000-000066D90000}"/>
    <cellStyle name="Normal 8 11 7 3" xfId="28226" xr:uid="{00000000-0005-0000-0000-000067D90000}"/>
    <cellStyle name="Normal 8 11 8" xfId="12712" xr:uid="{00000000-0005-0000-0000-000068D90000}"/>
    <cellStyle name="Normal 8 11 8 2" xfId="47930" xr:uid="{00000000-0005-0000-0000-000069D90000}"/>
    <cellStyle name="Normal 8 11 9" xfId="38240" xr:uid="{00000000-0005-0000-0000-00006AD90000}"/>
    <cellStyle name="Normal 8 12" xfId="3443" xr:uid="{00000000-0005-0000-0000-00006BD90000}"/>
    <cellStyle name="Normal 8 12 10" xfId="26938" xr:uid="{00000000-0005-0000-0000-00006CD90000}"/>
    <cellStyle name="Normal 8 12 11" xfId="61342" xr:uid="{00000000-0005-0000-0000-00006DD90000}"/>
    <cellStyle name="Normal 8 12 2" xfId="5239" xr:uid="{00000000-0005-0000-0000-00006ED90000}"/>
    <cellStyle name="Normal 8 12 2 2" xfId="17885" xr:uid="{00000000-0005-0000-0000-00006FD90000}"/>
    <cellStyle name="Normal 8 12 2 2 2" xfId="53101" xr:uid="{00000000-0005-0000-0000-000070D90000}"/>
    <cellStyle name="Normal 8 12 2 3" xfId="40504" xr:uid="{00000000-0005-0000-0000-000071D90000}"/>
    <cellStyle name="Normal 8 12 2 4" xfId="30490" xr:uid="{00000000-0005-0000-0000-000072D90000}"/>
    <cellStyle name="Normal 8 12 3" xfId="6709" xr:uid="{00000000-0005-0000-0000-000073D90000}"/>
    <cellStyle name="Normal 8 12 3 2" xfId="19339" xr:uid="{00000000-0005-0000-0000-000074D90000}"/>
    <cellStyle name="Normal 8 12 3 2 2" xfId="54555" xr:uid="{00000000-0005-0000-0000-000075D90000}"/>
    <cellStyle name="Normal 8 12 3 3" xfId="41958" xr:uid="{00000000-0005-0000-0000-000076D90000}"/>
    <cellStyle name="Normal 8 12 3 4" xfId="31944" xr:uid="{00000000-0005-0000-0000-000077D90000}"/>
    <cellStyle name="Normal 8 12 4" xfId="8168" xr:uid="{00000000-0005-0000-0000-000078D90000}"/>
    <cellStyle name="Normal 8 12 4 2" xfId="20793" xr:uid="{00000000-0005-0000-0000-000079D90000}"/>
    <cellStyle name="Normal 8 12 4 2 2" xfId="56009" xr:uid="{00000000-0005-0000-0000-00007AD90000}"/>
    <cellStyle name="Normal 8 12 4 3" xfId="43412" xr:uid="{00000000-0005-0000-0000-00007BD90000}"/>
    <cellStyle name="Normal 8 12 4 4" xfId="33398" xr:uid="{00000000-0005-0000-0000-00007CD90000}"/>
    <cellStyle name="Normal 8 12 5" xfId="9949" xr:uid="{00000000-0005-0000-0000-00007DD90000}"/>
    <cellStyle name="Normal 8 12 5 2" xfId="22569" xr:uid="{00000000-0005-0000-0000-00007ED90000}"/>
    <cellStyle name="Normal 8 12 5 2 2" xfId="57785" xr:uid="{00000000-0005-0000-0000-00007FD90000}"/>
    <cellStyle name="Normal 8 12 5 3" xfId="45188" xr:uid="{00000000-0005-0000-0000-000080D90000}"/>
    <cellStyle name="Normal 8 12 5 4" xfId="35174" xr:uid="{00000000-0005-0000-0000-000081D90000}"/>
    <cellStyle name="Normal 8 12 6" xfId="11742" xr:uid="{00000000-0005-0000-0000-000082D90000}"/>
    <cellStyle name="Normal 8 12 6 2" xfId="24345" xr:uid="{00000000-0005-0000-0000-000083D90000}"/>
    <cellStyle name="Normal 8 12 6 2 2" xfId="59561" xr:uid="{00000000-0005-0000-0000-000084D90000}"/>
    <cellStyle name="Normal 8 12 6 3" xfId="46964" xr:uid="{00000000-0005-0000-0000-000085D90000}"/>
    <cellStyle name="Normal 8 12 6 4" xfId="36950" xr:uid="{00000000-0005-0000-0000-000086D90000}"/>
    <cellStyle name="Normal 8 12 7" xfId="16109" xr:uid="{00000000-0005-0000-0000-000087D90000}"/>
    <cellStyle name="Normal 8 12 7 2" xfId="51325" xr:uid="{00000000-0005-0000-0000-000088D90000}"/>
    <cellStyle name="Normal 8 12 7 3" xfId="28714" xr:uid="{00000000-0005-0000-0000-000089D90000}"/>
    <cellStyle name="Normal 8 12 8" xfId="14331" xr:uid="{00000000-0005-0000-0000-00008AD90000}"/>
    <cellStyle name="Normal 8 12 8 2" xfId="49549" xr:uid="{00000000-0005-0000-0000-00008BD90000}"/>
    <cellStyle name="Normal 8 12 9" xfId="38728" xr:uid="{00000000-0005-0000-0000-00008CD90000}"/>
    <cellStyle name="Normal 8 13" xfId="2605" xr:uid="{00000000-0005-0000-0000-00008DD90000}"/>
    <cellStyle name="Normal 8 13 10" xfId="26129" xr:uid="{00000000-0005-0000-0000-00008ED90000}"/>
    <cellStyle name="Normal 8 13 11" xfId="60533" xr:uid="{00000000-0005-0000-0000-00008FD90000}"/>
    <cellStyle name="Normal 8 13 2" xfId="4430" xr:uid="{00000000-0005-0000-0000-000090D90000}"/>
    <cellStyle name="Normal 8 13 2 2" xfId="17076" xr:uid="{00000000-0005-0000-0000-000091D90000}"/>
    <cellStyle name="Normal 8 13 2 2 2" xfId="52292" xr:uid="{00000000-0005-0000-0000-000092D90000}"/>
    <cellStyle name="Normal 8 13 2 3" xfId="39695" xr:uid="{00000000-0005-0000-0000-000093D90000}"/>
    <cellStyle name="Normal 8 13 2 4" xfId="29681" xr:uid="{00000000-0005-0000-0000-000094D90000}"/>
    <cellStyle name="Normal 8 13 3" xfId="5900" xr:uid="{00000000-0005-0000-0000-000095D90000}"/>
    <cellStyle name="Normal 8 13 3 2" xfId="18530" xr:uid="{00000000-0005-0000-0000-000096D90000}"/>
    <cellStyle name="Normal 8 13 3 2 2" xfId="53746" xr:uid="{00000000-0005-0000-0000-000097D90000}"/>
    <cellStyle name="Normal 8 13 3 3" xfId="41149" xr:uid="{00000000-0005-0000-0000-000098D90000}"/>
    <cellStyle name="Normal 8 13 3 4" xfId="31135" xr:uid="{00000000-0005-0000-0000-000099D90000}"/>
    <cellStyle name="Normal 8 13 4" xfId="7359" xr:uid="{00000000-0005-0000-0000-00009AD90000}"/>
    <cellStyle name="Normal 8 13 4 2" xfId="19984" xr:uid="{00000000-0005-0000-0000-00009BD90000}"/>
    <cellStyle name="Normal 8 13 4 2 2" xfId="55200" xr:uid="{00000000-0005-0000-0000-00009CD90000}"/>
    <cellStyle name="Normal 8 13 4 3" xfId="42603" xr:uid="{00000000-0005-0000-0000-00009DD90000}"/>
    <cellStyle name="Normal 8 13 4 4" xfId="32589" xr:uid="{00000000-0005-0000-0000-00009ED90000}"/>
    <cellStyle name="Normal 8 13 5" xfId="9140" xr:uid="{00000000-0005-0000-0000-00009FD90000}"/>
    <cellStyle name="Normal 8 13 5 2" xfId="21760" xr:uid="{00000000-0005-0000-0000-0000A0D90000}"/>
    <cellStyle name="Normal 8 13 5 2 2" xfId="56976" xr:uid="{00000000-0005-0000-0000-0000A1D90000}"/>
    <cellStyle name="Normal 8 13 5 3" xfId="44379" xr:uid="{00000000-0005-0000-0000-0000A2D90000}"/>
    <cellStyle name="Normal 8 13 5 4" xfId="34365" xr:uid="{00000000-0005-0000-0000-0000A3D90000}"/>
    <cellStyle name="Normal 8 13 6" xfId="10933" xr:uid="{00000000-0005-0000-0000-0000A4D90000}"/>
    <cellStyle name="Normal 8 13 6 2" xfId="23536" xr:uid="{00000000-0005-0000-0000-0000A5D90000}"/>
    <cellStyle name="Normal 8 13 6 2 2" xfId="58752" xr:uid="{00000000-0005-0000-0000-0000A6D90000}"/>
    <cellStyle name="Normal 8 13 6 3" xfId="46155" xr:uid="{00000000-0005-0000-0000-0000A7D90000}"/>
    <cellStyle name="Normal 8 13 6 4" xfId="36141" xr:uid="{00000000-0005-0000-0000-0000A8D90000}"/>
    <cellStyle name="Normal 8 13 7" xfId="15300" xr:uid="{00000000-0005-0000-0000-0000A9D90000}"/>
    <cellStyle name="Normal 8 13 7 2" xfId="50516" xr:uid="{00000000-0005-0000-0000-0000AAD90000}"/>
    <cellStyle name="Normal 8 13 7 3" xfId="27905" xr:uid="{00000000-0005-0000-0000-0000ABD90000}"/>
    <cellStyle name="Normal 8 13 8" xfId="13522" xr:uid="{00000000-0005-0000-0000-0000ACD90000}"/>
    <cellStyle name="Normal 8 13 8 2" xfId="48740" xr:uid="{00000000-0005-0000-0000-0000ADD90000}"/>
    <cellStyle name="Normal 8 13 9" xfId="37919" xr:uid="{00000000-0005-0000-0000-0000AED90000}"/>
    <cellStyle name="Normal 8 14" xfId="3768" xr:uid="{00000000-0005-0000-0000-0000AFD90000}"/>
    <cellStyle name="Normal 8 14 2" xfId="8491" xr:uid="{00000000-0005-0000-0000-0000B0D90000}"/>
    <cellStyle name="Normal 8 14 2 2" xfId="21116" xr:uid="{00000000-0005-0000-0000-0000B1D90000}"/>
    <cellStyle name="Normal 8 14 2 2 2" xfId="56332" xr:uid="{00000000-0005-0000-0000-0000B2D90000}"/>
    <cellStyle name="Normal 8 14 2 3" xfId="43735" xr:uid="{00000000-0005-0000-0000-0000B3D90000}"/>
    <cellStyle name="Normal 8 14 2 4" xfId="33721" xr:uid="{00000000-0005-0000-0000-0000B4D90000}"/>
    <cellStyle name="Normal 8 14 3" xfId="10272" xr:uid="{00000000-0005-0000-0000-0000B5D90000}"/>
    <cellStyle name="Normal 8 14 3 2" xfId="22892" xr:uid="{00000000-0005-0000-0000-0000B6D90000}"/>
    <cellStyle name="Normal 8 14 3 2 2" xfId="58108" xr:uid="{00000000-0005-0000-0000-0000B7D90000}"/>
    <cellStyle name="Normal 8 14 3 3" xfId="45511" xr:uid="{00000000-0005-0000-0000-0000B8D90000}"/>
    <cellStyle name="Normal 8 14 3 4" xfId="35497" xr:uid="{00000000-0005-0000-0000-0000B9D90000}"/>
    <cellStyle name="Normal 8 14 4" xfId="12067" xr:uid="{00000000-0005-0000-0000-0000BAD90000}"/>
    <cellStyle name="Normal 8 14 4 2" xfId="24668" xr:uid="{00000000-0005-0000-0000-0000BBD90000}"/>
    <cellStyle name="Normal 8 14 4 2 2" xfId="59884" xr:uid="{00000000-0005-0000-0000-0000BCD90000}"/>
    <cellStyle name="Normal 8 14 4 3" xfId="47287" xr:uid="{00000000-0005-0000-0000-0000BDD90000}"/>
    <cellStyle name="Normal 8 14 4 4" xfId="37273" xr:uid="{00000000-0005-0000-0000-0000BED90000}"/>
    <cellStyle name="Normal 8 14 5" xfId="16432" xr:uid="{00000000-0005-0000-0000-0000BFD90000}"/>
    <cellStyle name="Normal 8 14 5 2" xfId="51648" xr:uid="{00000000-0005-0000-0000-0000C0D90000}"/>
    <cellStyle name="Normal 8 14 5 3" xfId="29037" xr:uid="{00000000-0005-0000-0000-0000C1D90000}"/>
    <cellStyle name="Normal 8 14 6" xfId="14654" xr:uid="{00000000-0005-0000-0000-0000C2D90000}"/>
    <cellStyle name="Normal 8 14 6 2" xfId="49872" xr:uid="{00000000-0005-0000-0000-0000C3D90000}"/>
    <cellStyle name="Normal 8 14 7" xfId="39051" xr:uid="{00000000-0005-0000-0000-0000C4D90000}"/>
    <cellStyle name="Normal 8 14 8" xfId="27261" xr:uid="{00000000-0005-0000-0000-0000C5D90000}"/>
    <cellStyle name="Normal 8 15" xfId="4108" xr:uid="{00000000-0005-0000-0000-0000C6D90000}"/>
    <cellStyle name="Normal 8 15 2" xfId="16754" xr:uid="{00000000-0005-0000-0000-0000C7D90000}"/>
    <cellStyle name="Normal 8 15 2 2" xfId="51970" xr:uid="{00000000-0005-0000-0000-0000C8D90000}"/>
    <cellStyle name="Normal 8 15 2 3" xfId="29359" xr:uid="{00000000-0005-0000-0000-0000C9D90000}"/>
    <cellStyle name="Normal 8 15 3" xfId="13200" xr:uid="{00000000-0005-0000-0000-0000CAD90000}"/>
    <cellStyle name="Normal 8 15 3 2" xfId="48418" xr:uid="{00000000-0005-0000-0000-0000CBD90000}"/>
    <cellStyle name="Normal 8 15 4" xfId="39373" xr:uid="{00000000-0005-0000-0000-0000CCD90000}"/>
    <cellStyle name="Normal 8 15 5" xfId="25807" xr:uid="{00000000-0005-0000-0000-0000CDD90000}"/>
    <cellStyle name="Normal 8 16" xfId="5578" xr:uid="{00000000-0005-0000-0000-0000CED90000}"/>
    <cellStyle name="Normal 8 16 2" xfId="18208" xr:uid="{00000000-0005-0000-0000-0000CFD90000}"/>
    <cellStyle name="Normal 8 16 2 2" xfId="53424" xr:uid="{00000000-0005-0000-0000-0000D0D90000}"/>
    <cellStyle name="Normal 8 16 3" xfId="40827" xr:uid="{00000000-0005-0000-0000-0000D1D90000}"/>
    <cellStyle name="Normal 8 16 4" xfId="30813" xr:uid="{00000000-0005-0000-0000-0000D2D90000}"/>
    <cellStyle name="Normal 8 17" xfId="7037" xr:uid="{00000000-0005-0000-0000-0000D3D90000}"/>
    <cellStyle name="Normal 8 17 2" xfId="19662" xr:uid="{00000000-0005-0000-0000-0000D4D90000}"/>
    <cellStyle name="Normal 8 17 2 2" xfId="54878" xr:uid="{00000000-0005-0000-0000-0000D5D90000}"/>
    <cellStyle name="Normal 8 17 3" xfId="42281" xr:uid="{00000000-0005-0000-0000-0000D6D90000}"/>
    <cellStyle name="Normal 8 17 4" xfId="32267" xr:uid="{00000000-0005-0000-0000-0000D7D90000}"/>
    <cellStyle name="Normal 8 18" xfId="8818" xr:uid="{00000000-0005-0000-0000-0000D8D90000}"/>
    <cellStyle name="Normal 8 18 2" xfId="21438" xr:uid="{00000000-0005-0000-0000-0000D9D90000}"/>
    <cellStyle name="Normal 8 18 2 2" xfId="56654" xr:uid="{00000000-0005-0000-0000-0000DAD90000}"/>
    <cellStyle name="Normal 8 18 3" xfId="44057" xr:uid="{00000000-0005-0000-0000-0000DBD90000}"/>
    <cellStyle name="Normal 8 18 4" xfId="34043" xr:uid="{00000000-0005-0000-0000-0000DCD90000}"/>
    <cellStyle name="Normal 8 19" xfId="10748" xr:uid="{00000000-0005-0000-0000-0000DDD90000}"/>
    <cellStyle name="Normal 8 19 2" xfId="23359" xr:uid="{00000000-0005-0000-0000-0000DED90000}"/>
    <cellStyle name="Normal 8 19 2 2" xfId="58575" xr:uid="{00000000-0005-0000-0000-0000DFD90000}"/>
    <cellStyle name="Normal 8 19 3" xfId="45978" xr:uid="{00000000-0005-0000-0000-0000E0D90000}"/>
    <cellStyle name="Normal 8 19 4" xfId="35964" xr:uid="{00000000-0005-0000-0000-0000E1D90000}"/>
    <cellStyle name="Normal 8 2" xfId="1455" xr:uid="{00000000-0005-0000-0000-0000E2D90000}"/>
    <cellStyle name="Normal 8 2 2" xfId="1456" xr:uid="{00000000-0005-0000-0000-0000E3D90000}"/>
    <cellStyle name="Normal 8 2 2 2" xfId="1457" xr:uid="{00000000-0005-0000-0000-0000E4D90000}"/>
    <cellStyle name="Normal 8 2 2_District Target Attainment" xfId="1458" xr:uid="{00000000-0005-0000-0000-0000E5D90000}"/>
    <cellStyle name="Normal 8 2 3" xfId="1459" xr:uid="{00000000-0005-0000-0000-0000E6D90000}"/>
    <cellStyle name="Normal 8 20" xfId="14978" xr:uid="{00000000-0005-0000-0000-0000E7D90000}"/>
    <cellStyle name="Normal 8 20 2" xfId="50194" xr:uid="{00000000-0005-0000-0000-0000E8D90000}"/>
    <cellStyle name="Normal 8 20 3" xfId="27583" xr:uid="{00000000-0005-0000-0000-0000E9D90000}"/>
    <cellStyle name="Normal 8 21" xfId="12391" xr:uid="{00000000-0005-0000-0000-0000EAD90000}"/>
    <cellStyle name="Normal 8 21 2" xfId="47609" xr:uid="{00000000-0005-0000-0000-0000EBD90000}"/>
    <cellStyle name="Normal 8 22" xfId="37597" xr:uid="{00000000-0005-0000-0000-0000ECD90000}"/>
    <cellStyle name="Normal 8 23" xfId="24998" xr:uid="{00000000-0005-0000-0000-0000EDD90000}"/>
    <cellStyle name="Normal 8 24" xfId="60211" xr:uid="{00000000-0005-0000-0000-0000EED90000}"/>
    <cellStyle name="Normal 8 3" xfId="1460" xr:uid="{00000000-0005-0000-0000-0000EFD90000}"/>
    <cellStyle name="Normal 8 3 2" xfId="1461" xr:uid="{00000000-0005-0000-0000-0000F0D90000}"/>
    <cellStyle name="Normal 8 3 2 2" xfId="1462" xr:uid="{00000000-0005-0000-0000-0000F1D90000}"/>
    <cellStyle name="Normal 8 3 2_District Target Attainment" xfId="1463" xr:uid="{00000000-0005-0000-0000-0000F2D90000}"/>
    <cellStyle name="Normal 8 3 3" xfId="1464" xr:uid="{00000000-0005-0000-0000-0000F3D90000}"/>
    <cellStyle name="Normal 8 3 3 2" xfId="1465" xr:uid="{00000000-0005-0000-0000-0000F4D90000}"/>
    <cellStyle name="Normal 8 3 3_District Target Attainment" xfId="1466" xr:uid="{00000000-0005-0000-0000-0000F5D90000}"/>
    <cellStyle name="Normal 8 3 4" xfId="1467" xr:uid="{00000000-0005-0000-0000-0000F6D90000}"/>
    <cellStyle name="Normal 8 3 4 2" xfId="1468" xr:uid="{00000000-0005-0000-0000-0000F7D90000}"/>
    <cellStyle name="Normal 8 3 4 2 2" xfId="1469" xr:uid="{00000000-0005-0000-0000-0000F8D90000}"/>
    <cellStyle name="Normal 8 3 4 2_District Target Attainment" xfId="1470" xr:uid="{00000000-0005-0000-0000-0000F9D90000}"/>
    <cellStyle name="Normal 8 3 4 3" xfId="1471" xr:uid="{00000000-0005-0000-0000-0000FAD90000}"/>
    <cellStyle name="Normal 8 3 4 3 2" xfId="1472" xr:uid="{00000000-0005-0000-0000-0000FBD90000}"/>
    <cellStyle name="Normal 8 3 4 3 2 2" xfId="1473" xr:uid="{00000000-0005-0000-0000-0000FCD90000}"/>
    <cellStyle name="Normal 8 3 4 3 2_District Target Attainment" xfId="1474" xr:uid="{00000000-0005-0000-0000-0000FDD90000}"/>
    <cellStyle name="Normal 8 3 4 3 3" xfId="1475" xr:uid="{00000000-0005-0000-0000-0000FED90000}"/>
    <cellStyle name="Normal 8 3 4 3 3 2" xfId="1476" xr:uid="{00000000-0005-0000-0000-0000FFD90000}"/>
    <cellStyle name="Normal 8 3 4 3 3 2 2" xfId="1477" xr:uid="{00000000-0005-0000-0000-000000DA0000}"/>
    <cellStyle name="Normal 8 3 4 3 3 2_District Target Attainment" xfId="1478" xr:uid="{00000000-0005-0000-0000-000001DA0000}"/>
    <cellStyle name="Normal 8 3 4 3 3 3" xfId="1479" xr:uid="{00000000-0005-0000-0000-000002DA0000}"/>
    <cellStyle name="Normal 8 3 4 3 3_District Target Attainment" xfId="1480" xr:uid="{00000000-0005-0000-0000-000003DA0000}"/>
    <cellStyle name="Normal 8 3 4 3 4" xfId="1481" xr:uid="{00000000-0005-0000-0000-000004DA0000}"/>
    <cellStyle name="Normal 8 3 4 3 4 2" xfId="1482" xr:uid="{00000000-0005-0000-0000-000005DA0000}"/>
    <cellStyle name="Normal 8 3 4 3 4 2 2" xfId="1483" xr:uid="{00000000-0005-0000-0000-000006DA0000}"/>
    <cellStyle name="Normal 8 3 4 3 4 2_District Target Attainment" xfId="1484" xr:uid="{00000000-0005-0000-0000-000007DA0000}"/>
    <cellStyle name="Normal 8 3 4 3 4 3" xfId="1485" xr:uid="{00000000-0005-0000-0000-000008DA0000}"/>
    <cellStyle name="Normal 8 3 4 3 4 3 2" xfId="1486" xr:uid="{00000000-0005-0000-0000-000009DA0000}"/>
    <cellStyle name="Normal 8 3 4 3 4 3_District Target Attainment" xfId="1487" xr:uid="{00000000-0005-0000-0000-00000ADA0000}"/>
    <cellStyle name="Normal 8 3 4 3 4 4" xfId="1488" xr:uid="{00000000-0005-0000-0000-00000BDA0000}"/>
    <cellStyle name="Normal 8 3 4 3 4 4 2" xfId="1489" xr:uid="{00000000-0005-0000-0000-00000CDA0000}"/>
    <cellStyle name="Normal 8 3 4 3 4 4 2 2" xfId="1490" xr:uid="{00000000-0005-0000-0000-00000DDA0000}"/>
    <cellStyle name="Normal 8 3 4 3 4 4 2 2 2" xfId="1491" xr:uid="{00000000-0005-0000-0000-00000EDA0000}"/>
    <cellStyle name="Normal 8 3 4 3 4 4 2 2_District Target Attainment" xfId="1492" xr:uid="{00000000-0005-0000-0000-00000FDA0000}"/>
    <cellStyle name="Normal 8 3 4 3 4 4 2 3" xfId="1493" xr:uid="{00000000-0005-0000-0000-000010DA0000}"/>
    <cellStyle name="Normal 8 3 4 3 4 4 2 3 2" xfId="1494" xr:uid="{00000000-0005-0000-0000-000011DA0000}"/>
    <cellStyle name="Normal 8 3 4 3 4 4 2 3 2 2" xfId="1495" xr:uid="{00000000-0005-0000-0000-000012DA0000}"/>
    <cellStyle name="Normal 8 3 4 3 4 4 2 3 2_District Target Attainment" xfId="1496" xr:uid="{00000000-0005-0000-0000-000013DA0000}"/>
    <cellStyle name="Normal 8 3 4 3 4 4 2 3 3" xfId="1497" xr:uid="{00000000-0005-0000-0000-000014DA0000}"/>
    <cellStyle name="Normal 8 3 4 3 4 4 2 3 3 2" xfId="1498" xr:uid="{00000000-0005-0000-0000-000015DA0000}"/>
    <cellStyle name="Normal 8 3 4 3 4 4 2 3 3 2 2" xfId="1499" xr:uid="{00000000-0005-0000-0000-000016DA0000}"/>
    <cellStyle name="Normal 8 3 4 3 4 4 2 3 3 2_District Target Attainment" xfId="1500" xr:uid="{00000000-0005-0000-0000-000017DA0000}"/>
    <cellStyle name="Normal 8 3 4 3 4 4 2 3 3 3" xfId="1501" xr:uid="{00000000-0005-0000-0000-000018DA0000}"/>
    <cellStyle name="Normal 8 3 4 3 4 4 2 3 3_District Target Attainment" xfId="1502" xr:uid="{00000000-0005-0000-0000-000019DA0000}"/>
    <cellStyle name="Normal 8 3 4 3 4 4 2 3 4" xfId="1503" xr:uid="{00000000-0005-0000-0000-00001ADA0000}"/>
    <cellStyle name="Normal 8 3 4 3 4 4 2 3_District Target Attainment" xfId="1504" xr:uid="{00000000-0005-0000-0000-00001BDA0000}"/>
    <cellStyle name="Normal 8 3 4 3 4 4 2 4" xfId="1505" xr:uid="{00000000-0005-0000-0000-00001CDA0000}"/>
    <cellStyle name="Normal 8 3 4 3 4 4 2_District Target Attainment" xfId="1506" xr:uid="{00000000-0005-0000-0000-00001DDA0000}"/>
    <cellStyle name="Normal 8 3 4 3 4 4 3" xfId="1507" xr:uid="{00000000-0005-0000-0000-00001EDA0000}"/>
    <cellStyle name="Normal 8 3 4 3 4 4 3 2" xfId="1508" xr:uid="{00000000-0005-0000-0000-00001FDA0000}"/>
    <cellStyle name="Normal 8 3 4 3 4 4 3_District Target Attainment" xfId="1509" xr:uid="{00000000-0005-0000-0000-000020DA0000}"/>
    <cellStyle name="Normal 8 3 4 3 4 4 4" xfId="1510" xr:uid="{00000000-0005-0000-0000-000021DA0000}"/>
    <cellStyle name="Normal 8 3 4 3 4 4 4 2" xfId="1511" xr:uid="{00000000-0005-0000-0000-000022DA0000}"/>
    <cellStyle name="Normal 8 3 4 3 4 4 4 2 2" xfId="1512" xr:uid="{00000000-0005-0000-0000-000023DA0000}"/>
    <cellStyle name="Normal 8 3 4 3 4 4 4 2_District Target Attainment" xfId="1513" xr:uid="{00000000-0005-0000-0000-000024DA0000}"/>
    <cellStyle name="Normal 8 3 4 3 4 4 4 3" xfId="1514" xr:uid="{00000000-0005-0000-0000-000025DA0000}"/>
    <cellStyle name="Normal 8 3 4 3 4 4 4 3 2" xfId="1515" xr:uid="{00000000-0005-0000-0000-000026DA0000}"/>
    <cellStyle name="Normal 8 3 4 3 4 4 4 3 2 2" xfId="1516" xr:uid="{00000000-0005-0000-0000-000027DA0000}"/>
    <cellStyle name="Normal 8 3 4 3 4 4 4 3 2_District Target Attainment" xfId="1517" xr:uid="{00000000-0005-0000-0000-000028DA0000}"/>
    <cellStyle name="Normal 8 3 4 3 4 4 4 3 3" xfId="1518" xr:uid="{00000000-0005-0000-0000-000029DA0000}"/>
    <cellStyle name="Normal 8 3 4 3 4 4 4 3_District Target Attainment" xfId="1519" xr:uid="{00000000-0005-0000-0000-00002ADA0000}"/>
    <cellStyle name="Normal 8 3 4 3 4 4 4 4" xfId="1520" xr:uid="{00000000-0005-0000-0000-00002BDA0000}"/>
    <cellStyle name="Normal 8 3 4 3 4 4 4_District Target Attainment" xfId="1521" xr:uid="{00000000-0005-0000-0000-00002CDA0000}"/>
    <cellStyle name="Normal 8 3 4 3 4 4 5" xfId="1522" xr:uid="{00000000-0005-0000-0000-00002DDA0000}"/>
    <cellStyle name="Normal 8 3 4 3 4 4_District Target Attainment" xfId="1523" xr:uid="{00000000-0005-0000-0000-00002EDA0000}"/>
    <cellStyle name="Normal 8 3 4 3 4 5" xfId="1524" xr:uid="{00000000-0005-0000-0000-00002FDA0000}"/>
    <cellStyle name="Normal 8 3 4 3 4_District Target Attainment" xfId="1525" xr:uid="{00000000-0005-0000-0000-000030DA0000}"/>
    <cellStyle name="Normal 8 3 4 3 5" xfId="1526" xr:uid="{00000000-0005-0000-0000-000031DA0000}"/>
    <cellStyle name="Normal 8 3 4 3_District Target Attainment" xfId="1527" xr:uid="{00000000-0005-0000-0000-000032DA0000}"/>
    <cellStyle name="Normal 8 3 4 4" xfId="1528" xr:uid="{00000000-0005-0000-0000-000033DA0000}"/>
    <cellStyle name="Normal 8 3 4 4 2" xfId="1529" xr:uid="{00000000-0005-0000-0000-000034DA0000}"/>
    <cellStyle name="Normal 8 3 4 4 2 2" xfId="1530" xr:uid="{00000000-0005-0000-0000-000035DA0000}"/>
    <cellStyle name="Normal 8 3 4 4 2_District Target Attainment" xfId="1531" xr:uid="{00000000-0005-0000-0000-000036DA0000}"/>
    <cellStyle name="Normal 8 3 4 4 3" xfId="1532" xr:uid="{00000000-0005-0000-0000-000037DA0000}"/>
    <cellStyle name="Normal 8 3 4 4_District Target Attainment" xfId="1533" xr:uid="{00000000-0005-0000-0000-000038DA0000}"/>
    <cellStyle name="Normal 8 3 4 5" xfId="1534" xr:uid="{00000000-0005-0000-0000-000039DA0000}"/>
    <cellStyle name="Normal 8 3 4 5 2" xfId="1535" xr:uid="{00000000-0005-0000-0000-00003ADA0000}"/>
    <cellStyle name="Normal 8 3 4 5 2 2" xfId="1536" xr:uid="{00000000-0005-0000-0000-00003BDA0000}"/>
    <cellStyle name="Normal 8 3 4 5 2_District Target Attainment" xfId="1537" xr:uid="{00000000-0005-0000-0000-00003CDA0000}"/>
    <cellStyle name="Normal 8 3 4 5 3" xfId="1538" xr:uid="{00000000-0005-0000-0000-00003DDA0000}"/>
    <cellStyle name="Normal 8 3 4 5 3 2" xfId="1539" xr:uid="{00000000-0005-0000-0000-00003EDA0000}"/>
    <cellStyle name="Normal 8 3 4 5 3_District Target Attainment" xfId="1540" xr:uid="{00000000-0005-0000-0000-00003FDA0000}"/>
    <cellStyle name="Normal 8 3 4 5 4" xfId="1541" xr:uid="{00000000-0005-0000-0000-000040DA0000}"/>
    <cellStyle name="Normal 8 3 4 5 4 2" xfId="1542" xr:uid="{00000000-0005-0000-0000-000041DA0000}"/>
    <cellStyle name="Normal 8 3 4 5 4 2 2" xfId="1543" xr:uid="{00000000-0005-0000-0000-000042DA0000}"/>
    <cellStyle name="Normal 8 3 4 5 4 2 2 2" xfId="1544" xr:uid="{00000000-0005-0000-0000-000043DA0000}"/>
    <cellStyle name="Normal 8 3 4 5 4 2 2_District Target Attainment" xfId="1545" xr:uid="{00000000-0005-0000-0000-000044DA0000}"/>
    <cellStyle name="Normal 8 3 4 5 4 2 3" xfId="1546" xr:uid="{00000000-0005-0000-0000-000045DA0000}"/>
    <cellStyle name="Normal 8 3 4 5 4 2 3 2" xfId="1547" xr:uid="{00000000-0005-0000-0000-000046DA0000}"/>
    <cellStyle name="Normal 8 3 4 5 4 2 3 2 2" xfId="1548" xr:uid="{00000000-0005-0000-0000-000047DA0000}"/>
    <cellStyle name="Normal 8 3 4 5 4 2 3 2_District Target Attainment" xfId="1549" xr:uid="{00000000-0005-0000-0000-000048DA0000}"/>
    <cellStyle name="Normal 8 3 4 5 4 2 3 3" xfId="1550" xr:uid="{00000000-0005-0000-0000-000049DA0000}"/>
    <cellStyle name="Normal 8 3 4 5 4 2 3 3 2" xfId="1551" xr:uid="{00000000-0005-0000-0000-00004ADA0000}"/>
    <cellStyle name="Normal 8 3 4 5 4 2 3 3 2 2" xfId="1552" xr:uid="{00000000-0005-0000-0000-00004BDA0000}"/>
    <cellStyle name="Normal 8 3 4 5 4 2 3 3 2_District Target Attainment" xfId="1553" xr:uid="{00000000-0005-0000-0000-00004CDA0000}"/>
    <cellStyle name="Normal 8 3 4 5 4 2 3 3 3" xfId="1554" xr:uid="{00000000-0005-0000-0000-00004DDA0000}"/>
    <cellStyle name="Normal 8 3 4 5 4 2 3 3_District Target Attainment" xfId="1555" xr:uid="{00000000-0005-0000-0000-00004EDA0000}"/>
    <cellStyle name="Normal 8 3 4 5 4 2 3 4" xfId="1556" xr:uid="{00000000-0005-0000-0000-00004FDA0000}"/>
    <cellStyle name="Normal 8 3 4 5 4 2 3_District Target Attainment" xfId="1557" xr:uid="{00000000-0005-0000-0000-000050DA0000}"/>
    <cellStyle name="Normal 8 3 4 5 4 2 4" xfId="1558" xr:uid="{00000000-0005-0000-0000-000051DA0000}"/>
    <cellStyle name="Normal 8 3 4 5 4 2_District Target Attainment" xfId="1559" xr:uid="{00000000-0005-0000-0000-000052DA0000}"/>
    <cellStyle name="Normal 8 3 4 5 4 3" xfId="1560" xr:uid="{00000000-0005-0000-0000-000053DA0000}"/>
    <cellStyle name="Normal 8 3 4 5 4 3 2" xfId="1561" xr:uid="{00000000-0005-0000-0000-000054DA0000}"/>
    <cellStyle name="Normal 8 3 4 5 4 3_District Target Attainment" xfId="1562" xr:uid="{00000000-0005-0000-0000-000055DA0000}"/>
    <cellStyle name="Normal 8 3 4 5 4 4" xfId="1563" xr:uid="{00000000-0005-0000-0000-000056DA0000}"/>
    <cellStyle name="Normal 8 3 4 5 4 4 2" xfId="1564" xr:uid="{00000000-0005-0000-0000-000057DA0000}"/>
    <cellStyle name="Normal 8 3 4 5 4 4 2 2" xfId="1565" xr:uid="{00000000-0005-0000-0000-000058DA0000}"/>
    <cellStyle name="Normal 8 3 4 5 4 4 2_District Target Attainment" xfId="1566" xr:uid="{00000000-0005-0000-0000-000059DA0000}"/>
    <cellStyle name="Normal 8 3 4 5 4 4 3" xfId="1567" xr:uid="{00000000-0005-0000-0000-00005ADA0000}"/>
    <cellStyle name="Normal 8 3 4 5 4 4 3 2" xfId="1568" xr:uid="{00000000-0005-0000-0000-00005BDA0000}"/>
    <cellStyle name="Normal 8 3 4 5 4 4 3 2 2" xfId="1569" xr:uid="{00000000-0005-0000-0000-00005CDA0000}"/>
    <cellStyle name="Normal 8 3 4 5 4 4 3 2_District Target Attainment" xfId="1570" xr:uid="{00000000-0005-0000-0000-00005DDA0000}"/>
    <cellStyle name="Normal 8 3 4 5 4 4 3 3" xfId="1571" xr:uid="{00000000-0005-0000-0000-00005EDA0000}"/>
    <cellStyle name="Normal 8 3 4 5 4 4 3_District Target Attainment" xfId="1572" xr:uid="{00000000-0005-0000-0000-00005FDA0000}"/>
    <cellStyle name="Normal 8 3 4 5 4 4 4" xfId="1573" xr:uid="{00000000-0005-0000-0000-000060DA0000}"/>
    <cellStyle name="Normal 8 3 4 5 4 4_District Target Attainment" xfId="1574" xr:uid="{00000000-0005-0000-0000-000061DA0000}"/>
    <cellStyle name="Normal 8 3 4 5 4 5" xfId="1575" xr:uid="{00000000-0005-0000-0000-000062DA0000}"/>
    <cellStyle name="Normal 8 3 4 5 4_District Target Attainment" xfId="1576" xr:uid="{00000000-0005-0000-0000-000063DA0000}"/>
    <cellStyle name="Normal 8 3 4 5 5" xfId="1577" xr:uid="{00000000-0005-0000-0000-000064DA0000}"/>
    <cellStyle name="Normal 8 3 4 5_District Target Attainment" xfId="1578" xr:uid="{00000000-0005-0000-0000-000065DA0000}"/>
    <cellStyle name="Normal 8 3 4 6" xfId="1579" xr:uid="{00000000-0005-0000-0000-000066DA0000}"/>
    <cellStyle name="Normal 8 3 4_District Target Attainment" xfId="1580" xr:uid="{00000000-0005-0000-0000-000067DA0000}"/>
    <cellStyle name="Normal 8 3 5" xfId="1581" xr:uid="{00000000-0005-0000-0000-000068DA0000}"/>
    <cellStyle name="Normal 8 3 5 2" xfId="1582" xr:uid="{00000000-0005-0000-0000-000069DA0000}"/>
    <cellStyle name="Normal 8 3 5 2 2" xfId="1583" xr:uid="{00000000-0005-0000-0000-00006ADA0000}"/>
    <cellStyle name="Normal 8 3 5 2_District Target Attainment" xfId="1584" xr:uid="{00000000-0005-0000-0000-00006BDA0000}"/>
    <cellStyle name="Normal 8 3 5 3" xfId="1585" xr:uid="{00000000-0005-0000-0000-00006CDA0000}"/>
    <cellStyle name="Normal 8 3 5 3 2" xfId="1586" xr:uid="{00000000-0005-0000-0000-00006DDA0000}"/>
    <cellStyle name="Normal 8 3 5 3 2 2" xfId="1587" xr:uid="{00000000-0005-0000-0000-00006EDA0000}"/>
    <cellStyle name="Normal 8 3 5 3 2_District Target Attainment" xfId="1588" xr:uid="{00000000-0005-0000-0000-00006FDA0000}"/>
    <cellStyle name="Normal 8 3 5 3 3" xfId="1589" xr:uid="{00000000-0005-0000-0000-000070DA0000}"/>
    <cellStyle name="Normal 8 3 5 3_District Target Attainment" xfId="1590" xr:uid="{00000000-0005-0000-0000-000071DA0000}"/>
    <cellStyle name="Normal 8 3 5 4" xfId="1591" xr:uid="{00000000-0005-0000-0000-000072DA0000}"/>
    <cellStyle name="Normal 8 3 5 4 2" xfId="1592" xr:uid="{00000000-0005-0000-0000-000073DA0000}"/>
    <cellStyle name="Normal 8 3 5 4 2 2" xfId="1593" xr:uid="{00000000-0005-0000-0000-000074DA0000}"/>
    <cellStyle name="Normal 8 3 5 4 2_District Target Attainment" xfId="1594" xr:uid="{00000000-0005-0000-0000-000075DA0000}"/>
    <cellStyle name="Normal 8 3 5 4 3" xfId="1595" xr:uid="{00000000-0005-0000-0000-000076DA0000}"/>
    <cellStyle name="Normal 8 3 5 4 3 2" xfId="1596" xr:uid="{00000000-0005-0000-0000-000077DA0000}"/>
    <cellStyle name="Normal 8 3 5 4 3_District Target Attainment" xfId="1597" xr:uid="{00000000-0005-0000-0000-000078DA0000}"/>
    <cellStyle name="Normal 8 3 5 4 4" xfId="1598" xr:uid="{00000000-0005-0000-0000-000079DA0000}"/>
    <cellStyle name="Normal 8 3 5 4 4 2" xfId="1599" xr:uid="{00000000-0005-0000-0000-00007ADA0000}"/>
    <cellStyle name="Normal 8 3 5 4 4 2 2" xfId="1600" xr:uid="{00000000-0005-0000-0000-00007BDA0000}"/>
    <cellStyle name="Normal 8 3 5 4 4 2 2 2" xfId="1601" xr:uid="{00000000-0005-0000-0000-00007CDA0000}"/>
    <cellStyle name="Normal 8 3 5 4 4 2 2_District Target Attainment" xfId="1602" xr:uid="{00000000-0005-0000-0000-00007DDA0000}"/>
    <cellStyle name="Normal 8 3 5 4 4 2 3" xfId="1603" xr:uid="{00000000-0005-0000-0000-00007EDA0000}"/>
    <cellStyle name="Normal 8 3 5 4 4 2 3 2" xfId="1604" xr:uid="{00000000-0005-0000-0000-00007FDA0000}"/>
    <cellStyle name="Normal 8 3 5 4 4 2 3 2 2" xfId="1605" xr:uid="{00000000-0005-0000-0000-000080DA0000}"/>
    <cellStyle name="Normal 8 3 5 4 4 2 3 2_District Target Attainment" xfId="1606" xr:uid="{00000000-0005-0000-0000-000081DA0000}"/>
    <cellStyle name="Normal 8 3 5 4 4 2 3 3" xfId="1607" xr:uid="{00000000-0005-0000-0000-000082DA0000}"/>
    <cellStyle name="Normal 8 3 5 4 4 2 3 3 2" xfId="1608" xr:uid="{00000000-0005-0000-0000-000083DA0000}"/>
    <cellStyle name="Normal 8 3 5 4 4 2 3 3 2 2" xfId="1609" xr:uid="{00000000-0005-0000-0000-000084DA0000}"/>
    <cellStyle name="Normal 8 3 5 4 4 2 3 3 2_District Target Attainment" xfId="1610" xr:uid="{00000000-0005-0000-0000-000085DA0000}"/>
    <cellStyle name="Normal 8 3 5 4 4 2 3 3 3" xfId="1611" xr:uid="{00000000-0005-0000-0000-000086DA0000}"/>
    <cellStyle name="Normal 8 3 5 4 4 2 3 3_District Target Attainment" xfId="1612" xr:uid="{00000000-0005-0000-0000-000087DA0000}"/>
    <cellStyle name="Normal 8 3 5 4 4 2 3 4" xfId="1613" xr:uid="{00000000-0005-0000-0000-000088DA0000}"/>
    <cellStyle name="Normal 8 3 5 4 4 2 3_District Target Attainment" xfId="1614" xr:uid="{00000000-0005-0000-0000-000089DA0000}"/>
    <cellStyle name="Normal 8 3 5 4 4 2 4" xfId="1615" xr:uid="{00000000-0005-0000-0000-00008ADA0000}"/>
    <cellStyle name="Normal 8 3 5 4 4 2_District Target Attainment" xfId="1616" xr:uid="{00000000-0005-0000-0000-00008BDA0000}"/>
    <cellStyle name="Normal 8 3 5 4 4 3" xfId="1617" xr:uid="{00000000-0005-0000-0000-00008CDA0000}"/>
    <cellStyle name="Normal 8 3 5 4 4 3 2" xfId="1618" xr:uid="{00000000-0005-0000-0000-00008DDA0000}"/>
    <cellStyle name="Normal 8 3 5 4 4 3_District Target Attainment" xfId="1619" xr:uid="{00000000-0005-0000-0000-00008EDA0000}"/>
    <cellStyle name="Normal 8 3 5 4 4 4" xfId="1620" xr:uid="{00000000-0005-0000-0000-00008FDA0000}"/>
    <cellStyle name="Normal 8 3 5 4 4 4 2" xfId="1621" xr:uid="{00000000-0005-0000-0000-000090DA0000}"/>
    <cellStyle name="Normal 8 3 5 4 4 4 2 2" xfId="1622" xr:uid="{00000000-0005-0000-0000-000091DA0000}"/>
    <cellStyle name="Normal 8 3 5 4 4 4 2_District Target Attainment" xfId="1623" xr:uid="{00000000-0005-0000-0000-000092DA0000}"/>
    <cellStyle name="Normal 8 3 5 4 4 4 3" xfId="1624" xr:uid="{00000000-0005-0000-0000-000093DA0000}"/>
    <cellStyle name="Normal 8 3 5 4 4 4 3 2" xfId="1625" xr:uid="{00000000-0005-0000-0000-000094DA0000}"/>
    <cellStyle name="Normal 8 3 5 4 4 4 3 2 2" xfId="1626" xr:uid="{00000000-0005-0000-0000-000095DA0000}"/>
    <cellStyle name="Normal 8 3 5 4 4 4 3 2_District Target Attainment" xfId="1627" xr:uid="{00000000-0005-0000-0000-000096DA0000}"/>
    <cellStyle name="Normal 8 3 5 4 4 4 3 3" xfId="1628" xr:uid="{00000000-0005-0000-0000-000097DA0000}"/>
    <cellStyle name="Normal 8 3 5 4 4 4 3_District Target Attainment" xfId="1629" xr:uid="{00000000-0005-0000-0000-000098DA0000}"/>
    <cellStyle name="Normal 8 3 5 4 4 4 4" xfId="1630" xr:uid="{00000000-0005-0000-0000-000099DA0000}"/>
    <cellStyle name="Normal 8 3 5 4 4 4_District Target Attainment" xfId="1631" xr:uid="{00000000-0005-0000-0000-00009ADA0000}"/>
    <cellStyle name="Normal 8 3 5 4 4 5" xfId="1632" xr:uid="{00000000-0005-0000-0000-00009BDA0000}"/>
    <cellStyle name="Normal 8 3 5 4 4_District Target Attainment" xfId="1633" xr:uid="{00000000-0005-0000-0000-00009CDA0000}"/>
    <cellStyle name="Normal 8 3 5 4 5" xfId="1634" xr:uid="{00000000-0005-0000-0000-00009DDA0000}"/>
    <cellStyle name="Normal 8 3 5 4_District Target Attainment" xfId="1635" xr:uid="{00000000-0005-0000-0000-00009EDA0000}"/>
    <cellStyle name="Normal 8 3 5 5" xfId="1636" xr:uid="{00000000-0005-0000-0000-00009FDA0000}"/>
    <cellStyle name="Normal 8 3 5_District Target Attainment" xfId="1637" xr:uid="{00000000-0005-0000-0000-0000A0DA0000}"/>
    <cellStyle name="Normal 8 3 6" xfId="1638" xr:uid="{00000000-0005-0000-0000-0000A1DA0000}"/>
    <cellStyle name="Normal 8 3 6 2" xfId="1639" xr:uid="{00000000-0005-0000-0000-0000A2DA0000}"/>
    <cellStyle name="Normal 8 3 6 2 2" xfId="1640" xr:uid="{00000000-0005-0000-0000-0000A3DA0000}"/>
    <cellStyle name="Normal 8 3 6 2_District Target Attainment" xfId="1641" xr:uid="{00000000-0005-0000-0000-0000A4DA0000}"/>
    <cellStyle name="Normal 8 3 6 3" xfId="1642" xr:uid="{00000000-0005-0000-0000-0000A5DA0000}"/>
    <cellStyle name="Normal 8 3 6_District Target Attainment" xfId="1643" xr:uid="{00000000-0005-0000-0000-0000A6DA0000}"/>
    <cellStyle name="Normal 8 3 7" xfId="1644" xr:uid="{00000000-0005-0000-0000-0000A7DA0000}"/>
    <cellStyle name="Normal 8 3 7 2" xfId="1645" xr:uid="{00000000-0005-0000-0000-0000A8DA0000}"/>
    <cellStyle name="Normal 8 3 7 2 2" xfId="1646" xr:uid="{00000000-0005-0000-0000-0000A9DA0000}"/>
    <cellStyle name="Normal 8 3 7 2_District Target Attainment" xfId="1647" xr:uid="{00000000-0005-0000-0000-0000AADA0000}"/>
    <cellStyle name="Normal 8 3 7 3" xfId="1648" xr:uid="{00000000-0005-0000-0000-0000ABDA0000}"/>
    <cellStyle name="Normal 8 3 7 3 2" xfId="1649" xr:uid="{00000000-0005-0000-0000-0000ACDA0000}"/>
    <cellStyle name="Normal 8 3 7 3_District Target Attainment" xfId="1650" xr:uid="{00000000-0005-0000-0000-0000ADDA0000}"/>
    <cellStyle name="Normal 8 3 7 4" xfId="1651" xr:uid="{00000000-0005-0000-0000-0000AEDA0000}"/>
    <cellStyle name="Normal 8 3 7 4 2" xfId="1652" xr:uid="{00000000-0005-0000-0000-0000AFDA0000}"/>
    <cellStyle name="Normal 8 3 7 4 2 2" xfId="1653" xr:uid="{00000000-0005-0000-0000-0000B0DA0000}"/>
    <cellStyle name="Normal 8 3 7 4 2 2 2" xfId="1654" xr:uid="{00000000-0005-0000-0000-0000B1DA0000}"/>
    <cellStyle name="Normal 8 3 7 4 2 2_District Target Attainment" xfId="1655" xr:uid="{00000000-0005-0000-0000-0000B2DA0000}"/>
    <cellStyle name="Normal 8 3 7 4 2 3" xfId="1656" xr:uid="{00000000-0005-0000-0000-0000B3DA0000}"/>
    <cellStyle name="Normal 8 3 7 4 2 3 2" xfId="1657" xr:uid="{00000000-0005-0000-0000-0000B4DA0000}"/>
    <cellStyle name="Normal 8 3 7 4 2 3 2 2" xfId="1658" xr:uid="{00000000-0005-0000-0000-0000B5DA0000}"/>
    <cellStyle name="Normal 8 3 7 4 2 3 2_District Target Attainment" xfId="1659" xr:uid="{00000000-0005-0000-0000-0000B6DA0000}"/>
    <cellStyle name="Normal 8 3 7 4 2 3 3" xfId="1660" xr:uid="{00000000-0005-0000-0000-0000B7DA0000}"/>
    <cellStyle name="Normal 8 3 7 4 2 3 3 2" xfId="1661" xr:uid="{00000000-0005-0000-0000-0000B8DA0000}"/>
    <cellStyle name="Normal 8 3 7 4 2 3 3 2 2" xfId="1662" xr:uid="{00000000-0005-0000-0000-0000B9DA0000}"/>
    <cellStyle name="Normal 8 3 7 4 2 3 3 2_District Target Attainment" xfId="1663" xr:uid="{00000000-0005-0000-0000-0000BADA0000}"/>
    <cellStyle name="Normal 8 3 7 4 2 3 3 3" xfId="1664" xr:uid="{00000000-0005-0000-0000-0000BBDA0000}"/>
    <cellStyle name="Normal 8 3 7 4 2 3 3_District Target Attainment" xfId="1665" xr:uid="{00000000-0005-0000-0000-0000BCDA0000}"/>
    <cellStyle name="Normal 8 3 7 4 2 3 4" xfId="1666" xr:uid="{00000000-0005-0000-0000-0000BDDA0000}"/>
    <cellStyle name="Normal 8 3 7 4 2 3_District Target Attainment" xfId="1667" xr:uid="{00000000-0005-0000-0000-0000BEDA0000}"/>
    <cellStyle name="Normal 8 3 7 4 2 4" xfId="1668" xr:uid="{00000000-0005-0000-0000-0000BFDA0000}"/>
    <cellStyle name="Normal 8 3 7 4 2_District Target Attainment" xfId="1669" xr:uid="{00000000-0005-0000-0000-0000C0DA0000}"/>
    <cellStyle name="Normal 8 3 7 4 3" xfId="1670" xr:uid="{00000000-0005-0000-0000-0000C1DA0000}"/>
    <cellStyle name="Normal 8 3 7 4 3 2" xfId="1671" xr:uid="{00000000-0005-0000-0000-0000C2DA0000}"/>
    <cellStyle name="Normal 8 3 7 4 3_District Target Attainment" xfId="1672" xr:uid="{00000000-0005-0000-0000-0000C3DA0000}"/>
    <cellStyle name="Normal 8 3 7 4 4" xfId="1673" xr:uid="{00000000-0005-0000-0000-0000C4DA0000}"/>
    <cellStyle name="Normal 8 3 7 4 4 2" xfId="1674" xr:uid="{00000000-0005-0000-0000-0000C5DA0000}"/>
    <cellStyle name="Normal 8 3 7 4 4 2 2" xfId="1675" xr:uid="{00000000-0005-0000-0000-0000C6DA0000}"/>
    <cellStyle name="Normal 8 3 7 4 4 2_District Target Attainment" xfId="1676" xr:uid="{00000000-0005-0000-0000-0000C7DA0000}"/>
    <cellStyle name="Normal 8 3 7 4 4 3" xfId="1677" xr:uid="{00000000-0005-0000-0000-0000C8DA0000}"/>
    <cellStyle name="Normal 8 3 7 4 4 3 2" xfId="1678" xr:uid="{00000000-0005-0000-0000-0000C9DA0000}"/>
    <cellStyle name="Normal 8 3 7 4 4 3 2 2" xfId="1679" xr:uid="{00000000-0005-0000-0000-0000CADA0000}"/>
    <cellStyle name="Normal 8 3 7 4 4 3 2_District Target Attainment" xfId="1680" xr:uid="{00000000-0005-0000-0000-0000CBDA0000}"/>
    <cellStyle name="Normal 8 3 7 4 4 3 3" xfId="1681" xr:uid="{00000000-0005-0000-0000-0000CCDA0000}"/>
    <cellStyle name="Normal 8 3 7 4 4 3_District Target Attainment" xfId="1682" xr:uid="{00000000-0005-0000-0000-0000CDDA0000}"/>
    <cellStyle name="Normal 8 3 7 4 4 4" xfId="1683" xr:uid="{00000000-0005-0000-0000-0000CEDA0000}"/>
    <cellStyle name="Normal 8 3 7 4 4_District Target Attainment" xfId="1684" xr:uid="{00000000-0005-0000-0000-0000CFDA0000}"/>
    <cellStyle name="Normal 8 3 7 4 5" xfId="1685" xr:uid="{00000000-0005-0000-0000-0000D0DA0000}"/>
    <cellStyle name="Normal 8 3 7 4_District Target Attainment" xfId="1686" xr:uid="{00000000-0005-0000-0000-0000D1DA0000}"/>
    <cellStyle name="Normal 8 3 7 5" xfId="1687" xr:uid="{00000000-0005-0000-0000-0000D2DA0000}"/>
    <cellStyle name="Normal 8 3 7_District Target Attainment" xfId="1688" xr:uid="{00000000-0005-0000-0000-0000D3DA0000}"/>
    <cellStyle name="Normal 8 3 8" xfId="1689" xr:uid="{00000000-0005-0000-0000-0000D4DA0000}"/>
    <cellStyle name="Normal 8 3_District Target Attainment" xfId="1690" xr:uid="{00000000-0005-0000-0000-0000D5DA0000}"/>
    <cellStyle name="Normal 8 4" xfId="1691" xr:uid="{00000000-0005-0000-0000-0000D6DA0000}"/>
    <cellStyle name="Normal 8 5" xfId="1692" xr:uid="{00000000-0005-0000-0000-0000D7DA0000}"/>
    <cellStyle name="Normal 8 6" xfId="3114" xr:uid="{00000000-0005-0000-0000-0000D8DA0000}"/>
    <cellStyle name="Normal 8 6 10" xfId="25482" xr:uid="{00000000-0005-0000-0000-0000D9DA0000}"/>
    <cellStyle name="Normal 8 6 11" xfId="61017" xr:uid="{00000000-0005-0000-0000-0000DADA0000}"/>
    <cellStyle name="Normal 8 6 2" xfId="4914" xr:uid="{00000000-0005-0000-0000-0000DBDA0000}"/>
    <cellStyle name="Normal 8 6 2 2" xfId="17560" xr:uid="{00000000-0005-0000-0000-0000DCDA0000}"/>
    <cellStyle name="Normal 8 6 2 2 2" xfId="52776" xr:uid="{00000000-0005-0000-0000-0000DDDA0000}"/>
    <cellStyle name="Normal 8 6 2 2 3" xfId="30165" xr:uid="{00000000-0005-0000-0000-0000DEDA0000}"/>
    <cellStyle name="Normal 8 6 2 3" xfId="14006" xr:uid="{00000000-0005-0000-0000-0000DFDA0000}"/>
    <cellStyle name="Normal 8 6 2 3 2" xfId="49224" xr:uid="{00000000-0005-0000-0000-0000E0DA0000}"/>
    <cellStyle name="Normal 8 6 2 4" xfId="40179" xr:uid="{00000000-0005-0000-0000-0000E1DA0000}"/>
    <cellStyle name="Normal 8 6 2 5" xfId="26613" xr:uid="{00000000-0005-0000-0000-0000E2DA0000}"/>
    <cellStyle name="Normal 8 6 3" xfId="6384" xr:uid="{00000000-0005-0000-0000-0000E3DA0000}"/>
    <cellStyle name="Normal 8 6 3 2" xfId="19014" xr:uid="{00000000-0005-0000-0000-0000E4DA0000}"/>
    <cellStyle name="Normal 8 6 3 2 2" xfId="54230" xr:uid="{00000000-0005-0000-0000-0000E5DA0000}"/>
    <cellStyle name="Normal 8 6 3 3" xfId="41633" xr:uid="{00000000-0005-0000-0000-0000E6DA0000}"/>
    <cellStyle name="Normal 8 6 3 4" xfId="31619" xr:uid="{00000000-0005-0000-0000-0000E7DA0000}"/>
    <cellStyle name="Normal 8 6 4" xfId="7843" xr:uid="{00000000-0005-0000-0000-0000E8DA0000}"/>
    <cellStyle name="Normal 8 6 4 2" xfId="20468" xr:uid="{00000000-0005-0000-0000-0000E9DA0000}"/>
    <cellStyle name="Normal 8 6 4 2 2" xfId="55684" xr:uid="{00000000-0005-0000-0000-0000EADA0000}"/>
    <cellStyle name="Normal 8 6 4 3" xfId="43087" xr:uid="{00000000-0005-0000-0000-0000EBDA0000}"/>
    <cellStyle name="Normal 8 6 4 4" xfId="33073" xr:uid="{00000000-0005-0000-0000-0000ECDA0000}"/>
    <cellStyle name="Normal 8 6 5" xfId="9624" xr:uid="{00000000-0005-0000-0000-0000EDDA0000}"/>
    <cellStyle name="Normal 8 6 5 2" xfId="22244" xr:uid="{00000000-0005-0000-0000-0000EEDA0000}"/>
    <cellStyle name="Normal 8 6 5 2 2" xfId="57460" xr:uid="{00000000-0005-0000-0000-0000EFDA0000}"/>
    <cellStyle name="Normal 8 6 5 3" xfId="44863" xr:uid="{00000000-0005-0000-0000-0000F0DA0000}"/>
    <cellStyle name="Normal 8 6 5 4" xfId="34849" xr:uid="{00000000-0005-0000-0000-0000F1DA0000}"/>
    <cellStyle name="Normal 8 6 6" xfId="11417" xr:uid="{00000000-0005-0000-0000-0000F2DA0000}"/>
    <cellStyle name="Normal 8 6 6 2" xfId="24020" xr:uid="{00000000-0005-0000-0000-0000F3DA0000}"/>
    <cellStyle name="Normal 8 6 6 2 2" xfId="59236" xr:uid="{00000000-0005-0000-0000-0000F4DA0000}"/>
    <cellStyle name="Normal 8 6 6 3" xfId="46639" xr:uid="{00000000-0005-0000-0000-0000F5DA0000}"/>
    <cellStyle name="Normal 8 6 6 4" xfId="36625" xr:uid="{00000000-0005-0000-0000-0000F6DA0000}"/>
    <cellStyle name="Normal 8 6 7" xfId="15784" xr:uid="{00000000-0005-0000-0000-0000F7DA0000}"/>
    <cellStyle name="Normal 8 6 7 2" xfId="51000" xr:uid="{00000000-0005-0000-0000-0000F8DA0000}"/>
    <cellStyle name="Normal 8 6 7 3" xfId="28389" xr:uid="{00000000-0005-0000-0000-0000F9DA0000}"/>
    <cellStyle name="Normal 8 6 8" xfId="12875" xr:uid="{00000000-0005-0000-0000-0000FADA0000}"/>
    <cellStyle name="Normal 8 6 8 2" xfId="48093" xr:uid="{00000000-0005-0000-0000-0000FBDA0000}"/>
    <cellStyle name="Normal 8 6 9" xfId="38403" xr:uid="{00000000-0005-0000-0000-0000FCDA0000}"/>
    <cellStyle name="Normal 8 7" xfId="3286" xr:uid="{00000000-0005-0000-0000-0000FDDA0000}"/>
    <cellStyle name="Normal 8 7 10" xfId="25654" xr:uid="{00000000-0005-0000-0000-0000FEDA0000}"/>
    <cellStyle name="Normal 8 7 11" xfId="61189" xr:uid="{00000000-0005-0000-0000-0000FFDA0000}"/>
    <cellStyle name="Normal 8 7 2" xfId="5086" xr:uid="{00000000-0005-0000-0000-000000DB0000}"/>
    <cellStyle name="Normal 8 7 2 2" xfId="17732" xr:uid="{00000000-0005-0000-0000-000001DB0000}"/>
    <cellStyle name="Normal 8 7 2 2 2" xfId="52948" xr:uid="{00000000-0005-0000-0000-000002DB0000}"/>
    <cellStyle name="Normal 8 7 2 2 3" xfId="30337" xr:uid="{00000000-0005-0000-0000-000003DB0000}"/>
    <cellStyle name="Normal 8 7 2 3" xfId="14178" xr:uid="{00000000-0005-0000-0000-000004DB0000}"/>
    <cellStyle name="Normal 8 7 2 3 2" xfId="49396" xr:uid="{00000000-0005-0000-0000-000005DB0000}"/>
    <cellStyle name="Normal 8 7 2 4" xfId="40351" xr:uid="{00000000-0005-0000-0000-000006DB0000}"/>
    <cellStyle name="Normal 8 7 2 5" xfId="26785" xr:uid="{00000000-0005-0000-0000-000007DB0000}"/>
    <cellStyle name="Normal 8 7 3" xfId="6556" xr:uid="{00000000-0005-0000-0000-000008DB0000}"/>
    <cellStyle name="Normal 8 7 3 2" xfId="19186" xr:uid="{00000000-0005-0000-0000-000009DB0000}"/>
    <cellStyle name="Normal 8 7 3 2 2" xfId="54402" xr:uid="{00000000-0005-0000-0000-00000ADB0000}"/>
    <cellStyle name="Normal 8 7 3 3" xfId="41805" xr:uid="{00000000-0005-0000-0000-00000BDB0000}"/>
    <cellStyle name="Normal 8 7 3 4" xfId="31791" xr:uid="{00000000-0005-0000-0000-00000CDB0000}"/>
    <cellStyle name="Normal 8 7 4" xfId="8015" xr:uid="{00000000-0005-0000-0000-00000DDB0000}"/>
    <cellStyle name="Normal 8 7 4 2" xfId="20640" xr:uid="{00000000-0005-0000-0000-00000EDB0000}"/>
    <cellStyle name="Normal 8 7 4 2 2" xfId="55856" xr:uid="{00000000-0005-0000-0000-00000FDB0000}"/>
    <cellStyle name="Normal 8 7 4 3" xfId="43259" xr:uid="{00000000-0005-0000-0000-000010DB0000}"/>
    <cellStyle name="Normal 8 7 4 4" xfId="33245" xr:uid="{00000000-0005-0000-0000-000011DB0000}"/>
    <cellStyle name="Normal 8 7 5" xfId="9796" xr:uid="{00000000-0005-0000-0000-000012DB0000}"/>
    <cellStyle name="Normal 8 7 5 2" xfId="22416" xr:uid="{00000000-0005-0000-0000-000013DB0000}"/>
    <cellStyle name="Normal 8 7 5 2 2" xfId="57632" xr:uid="{00000000-0005-0000-0000-000014DB0000}"/>
    <cellStyle name="Normal 8 7 5 3" xfId="45035" xr:uid="{00000000-0005-0000-0000-000015DB0000}"/>
    <cellStyle name="Normal 8 7 5 4" xfId="35021" xr:uid="{00000000-0005-0000-0000-000016DB0000}"/>
    <cellStyle name="Normal 8 7 6" xfId="11589" xr:uid="{00000000-0005-0000-0000-000017DB0000}"/>
    <cellStyle name="Normal 8 7 6 2" xfId="24192" xr:uid="{00000000-0005-0000-0000-000018DB0000}"/>
    <cellStyle name="Normal 8 7 6 2 2" xfId="59408" xr:uid="{00000000-0005-0000-0000-000019DB0000}"/>
    <cellStyle name="Normal 8 7 6 3" xfId="46811" xr:uid="{00000000-0005-0000-0000-00001ADB0000}"/>
    <cellStyle name="Normal 8 7 6 4" xfId="36797" xr:uid="{00000000-0005-0000-0000-00001BDB0000}"/>
    <cellStyle name="Normal 8 7 7" xfId="15956" xr:uid="{00000000-0005-0000-0000-00001CDB0000}"/>
    <cellStyle name="Normal 8 7 7 2" xfId="51172" xr:uid="{00000000-0005-0000-0000-00001DDB0000}"/>
    <cellStyle name="Normal 8 7 7 3" xfId="28561" xr:uid="{00000000-0005-0000-0000-00001EDB0000}"/>
    <cellStyle name="Normal 8 7 8" xfId="13047" xr:uid="{00000000-0005-0000-0000-00001FDB0000}"/>
    <cellStyle name="Normal 8 7 8 2" xfId="48265" xr:uid="{00000000-0005-0000-0000-000020DB0000}"/>
    <cellStyle name="Normal 8 7 9" xfId="38575" xr:uid="{00000000-0005-0000-0000-000021DB0000}"/>
    <cellStyle name="Normal 8 8" xfId="3287" xr:uid="{00000000-0005-0000-0000-000022DB0000}"/>
    <cellStyle name="Normal 8 8 10" xfId="25655" xr:uid="{00000000-0005-0000-0000-000023DB0000}"/>
    <cellStyle name="Normal 8 8 11" xfId="61190" xr:uid="{00000000-0005-0000-0000-000024DB0000}"/>
    <cellStyle name="Normal 8 8 2" xfId="5087" xr:uid="{00000000-0005-0000-0000-000025DB0000}"/>
    <cellStyle name="Normal 8 8 2 2" xfId="17733" xr:uid="{00000000-0005-0000-0000-000026DB0000}"/>
    <cellStyle name="Normal 8 8 2 2 2" xfId="52949" xr:uid="{00000000-0005-0000-0000-000027DB0000}"/>
    <cellStyle name="Normal 8 8 2 2 3" xfId="30338" xr:uid="{00000000-0005-0000-0000-000028DB0000}"/>
    <cellStyle name="Normal 8 8 2 3" xfId="14179" xr:uid="{00000000-0005-0000-0000-000029DB0000}"/>
    <cellStyle name="Normal 8 8 2 3 2" xfId="49397" xr:uid="{00000000-0005-0000-0000-00002ADB0000}"/>
    <cellStyle name="Normal 8 8 2 4" xfId="40352" xr:uid="{00000000-0005-0000-0000-00002BDB0000}"/>
    <cellStyle name="Normal 8 8 2 5" xfId="26786" xr:uid="{00000000-0005-0000-0000-00002CDB0000}"/>
    <cellStyle name="Normal 8 8 3" xfId="6557" xr:uid="{00000000-0005-0000-0000-00002DDB0000}"/>
    <cellStyle name="Normal 8 8 3 2" xfId="19187" xr:uid="{00000000-0005-0000-0000-00002EDB0000}"/>
    <cellStyle name="Normal 8 8 3 2 2" xfId="54403" xr:uid="{00000000-0005-0000-0000-00002FDB0000}"/>
    <cellStyle name="Normal 8 8 3 3" xfId="41806" xr:uid="{00000000-0005-0000-0000-000030DB0000}"/>
    <cellStyle name="Normal 8 8 3 4" xfId="31792" xr:uid="{00000000-0005-0000-0000-000031DB0000}"/>
    <cellStyle name="Normal 8 8 4" xfId="8016" xr:uid="{00000000-0005-0000-0000-000032DB0000}"/>
    <cellStyle name="Normal 8 8 4 2" xfId="20641" xr:uid="{00000000-0005-0000-0000-000033DB0000}"/>
    <cellStyle name="Normal 8 8 4 2 2" xfId="55857" xr:uid="{00000000-0005-0000-0000-000034DB0000}"/>
    <cellStyle name="Normal 8 8 4 3" xfId="43260" xr:uid="{00000000-0005-0000-0000-000035DB0000}"/>
    <cellStyle name="Normal 8 8 4 4" xfId="33246" xr:uid="{00000000-0005-0000-0000-000036DB0000}"/>
    <cellStyle name="Normal 8 8 5" xfId="9797" xr:uid="{00000000-0005-0000-0000-000037DB0000}"/>
    <cellStyle name="Normal 8 8 5 2" xfId="22417" xr:uid="{00000000-0005-0000-0000-000038DB0000}"/>
    <cellStyle name="Normal 8 8 5 2 2" xfId="57633" xr:uid="{00000000-0005-0000-0000-000039DB0000}"/>
    <cellStyle name="Normal 8 8 5 3" xfId="45036" xr:uid="{00000000-0005-0000-0000-00003ADB0000}"/>
    <cellStyle name="Normal 8 8 5 4" xfId="35022" xr:uid="{00000000-0005-0000-0000-00003BDB0000}"/>
    <cellStyle name="Normal 8 8 6" xfId="11590" xr:uid="{00000000-0005-0000-0000-00003CDB0000}"/>
    <cellStyle name="Normal 8 8 6 2" xfId="24193" xr:uid="{00000000-0005-0000-0000-00003DDB0000}"/>
    <cellStyle name="Normal 8 8 6 2 2" xfId="59409" xr:uid="{00000000-0005-0000-0000-00003EDB0000}"/>
    <cellStyle name="Normal 8 8 6 3" xfId="46812" xr:uid="{00000000-0005-0000-0000-00003FDB0000}"/>
    <cellStyle name="Normal 8 8 6 4" xfId="36798" xr:uid="{00000000-0005-0000-0000-000040DB0000}"/>
    <cellStyle name="Normal 8 8 7" xfId="15957" xr:uid="{00000000-0005-0000-0000-000041DB0000}"/>
    <cellStyle name="Normal 8 8 7 2" xfId="51173" xr:uid="{00000000-0005-0000-0000-000042DB0000}"/>
    <cellStyle name="Normal 8 8 7 3" xfId="28562" xr:uid="{00000000-0005-0000-0000-000043DB0000}"/>
    <cellStyle name="Normal 8 8 8" xfId="13048" xr:uid="{00000000-0005-0000-0000-000044DB0000}"/>
    <cellStyle name="Normal 8 8 8 2" xfId="48266" xr:uid="{00000000-0005-0000-0000-000045DB0000}"/>
    <cellStyle name="Normal 8 8 9" xfId="38576" xr:uid="{00000000-0005-0000-0000-000046DB0000}"/>
    <cellStyle name="Normal 8 9" xfId="2964" xr:uid="{00000000-0005-0000-0000-000047DB0000}"/>
    <cellStyle name="Normal 8 9 10" xfId="25343" xr:uid="{00000000-0005-0000-0000-000048DB0000}"/>
    <cellStyle name="Normal 8 9 11" xfId="60878" xr:uid="{00000000-0005-0000-0000-000049DB0000}"/>
    <cellStyle name="Normal 8 9 2" xfId="4775" xr:uid="{00000000-0005-0000-0000-00004ADB0000}"/>
    <cellStyle name="Normal 8 9 2 2" xfId="17421" xr:uid="{00000000-0005-0000-0000-00004BDB0000}"/>
    <cellStyle name="Normal 8 9 2 2 2" xfId="52637" xr:uid="{00000000-0005-0000-0000-00004CDB0000}"/>
    <cellStyle name="Normal 8 9 2 2 3" xfId="30026" xr:uid="{00000000-0005-0000-0000-00004DDB0000}"/>
    <cellStyle name="Normal 8 9 2 3" xfId="13867" xr:uid="{00000000-0005-0000-0000-00004EDB0000}"/>
    <cellStyle name="Normal 8 9 2 3 2" xfId="49085" xr:uid="{00000000-0005-0000-0000-00004FDB0000}"/>
    <cellStyle name="Normal 8 9 2 4" xfId="40040" xr:uid="{00000000-0005-0000-0000-000050DB0000}"/>
    <cellStyle name="Normal 8 9 2 5" xfId="26474" xr:uid="{00000000-0005-0000-0000-000051DB0000}"/>
    <cellStyle name="Normal 8 9 3" xfId="6245" xr:uid="{00000000-0005-0000-0000-000052DB0000}"/>
    <cellStyle name="Normal 8 9 3 2" xfId="18875" xr:uid="{00000000-0005-0000-0000-000053DB0000}"/>
    <cellStyle name="Normal 8 9 3 2 2" xfId="54091" xr:uid="{00000000-0005-0000-0000-000054DB0000}"/>
    <cellStyle name="Normal 8 9 3 3" xfId="41494" xr:uid="{00000000-0005-0000-0000-000055DB0000}"/>
    <cellStyle name="Normal 8 9 3 4" xfId="31480" xr:uid="{00000000-0005-0000-0000-000056DB0000}"/>
    <cellStyle name="Normal 8 9 4" xfId="7704" xr:uid="{00000000-0005-0000-0000-000057DB0000}"/>
    <cellStyle name="Normal 8 9 4 2" xfId="20329" xr:uid="{00000000-0005-0000-0000-000058DB0000}"/>
    <cellStyle name="Normal 8 9 4 2 2" xfId="55545" xr:uid="{00000000-0005-0000-0000-000059DB0000}"/>
    <cellStyle name="Normal 8 9 4 3" xfId="42948" xr:uid="{00000000-0005-0000-0000-00005ADB0000}"/>
    <cellStyle name="Normal 8 9 4 4" xfId="32934" xr:uid="{00000000-0005-0000-0000-00005BDB0000}"/>
    <cellStyle name="Normal 8 9 5" xfId="9485" xr:uid="{00000000-0005-0000-0000-00005CDB0000}"/>
    <cellStyle name="Normal 8 9 5 2" xfId="22105" xr:uid="{00000000-0005-0000-0000-00005DDB0000}"/>
    <cellStyle name="Normal 8 9 5 2 2" xfId="57321" xr:uid="{00000000-0005-0000-0000-00005EDB0000}"/>
    <cellStyle name="Normal 8 9 5 3" xfId="44724" xr:uid="{00000000-0005-0000-0000-00005FDB0000}"/>
    <cellStyle name="Normal 8 9 5 4" xfId="34710" xr:uid="{00000000-0005-0000-0000-000060DB0000}"/>
    <cellStyle name="Normal 8 9 6" xfId="11278" xr:uid="{00000000-0005-0000-0000-000061DB0000}"/>
    <cellStyle name="Normal 8 9 6 2" xfId="23881" xr:uid="{00000000-0005-0000-0000-000062DB0000}"/>
    <cellStyle name="Normal 8 9 6 2 2" xfId="59097" xr:uid="{00000000-0005-0000-0000-000063DB0000}"/>
    <cellStyle name="Normal 8 9 6 3" xfId="46500" xr:uid="{00000000-0005-0000-0000-000064DB0000}"/>
    <cellStyle name="Normal 8 9 6 4" xfId="36486" xr:uid="{00000000-0005-0000-0000-000065DB0000}"/>
    <cellStyle name="Normal 8 9 7" xfId="15645" xr:uid="{00000000-0005-0000-0000-000066DB0000}"/>
    <cellStyle name="Normal 8 9 7 2" xfId="50861" xr:uid="{00000000-0005-0000-0000-000067DB0000}"/>
    <cellStyle name="Normal 8 9 7 3" xfId="28250" xr:uid="{00000000-0005-0000-0000-000068DB0000}"/>
    <cellStyle name="Normal 8 9 8" xfId="12736" xr:uid="{00000000-0005-0000-0000-000069DB0000}"/>
    <cellStyle name="Normal 8 9 8 2" xfId="47954" xr:uid="{00000000-0005-0000-0000-00006ADB0000}"/>
    <cellStyle name="Normal 8 9 9" xfId="38264" xr:uid="{00000000-0005-0000-0000-00006BDB0000}"/>
    <cellStyle name="Normal 80" xfId="2443" xr:uid="{00000000-0005-0000-0000-00006CDB0000}"/>
    <cellStyle name="Normal 9" xfId="1693" xr:uid="{00000000-0005-0000-0000-00006DDB0000}"/>
    <cellStyle name="Normal 9 2" xfId="1694" xr:uid="{00000000-0005-0000-0000-00006EDB0000}"/>
    <cellStyle name="Normal 9 2 2" xfId="1695" xr:uid="{00000000-0005-0000-0000-00006FDB0000}"/>
    <cellStyle name="Normal 9 2_Sheet1" xfId="1696" xr:uid="{00000000-0005-0000-0000-000070DB0000}"/>
    <cellStyle name="Normal 9 3" xfId="1697" xr:uid="{00000000-0005-0000-0000-000071DB0000}"/>
    <cellStyle name="Normal_Baccalaureate Programs" xfId="27" xr:uid="{00000000-0005-0000-0000-000072DB0000}"/>
    <cellStyle name="Normal_Copy of EnrollmentReport_0607b" xfId="17" xr:uid="{00000000-0005-0000-0000-000073DB0000}"/>
    <cellStyle name="Percent" xfId="18" builtinId="5"/>
    <cellStyle name="Percent 10" xfId="1698" xr:uid="{00000000-0005-0000-0000-000075DB0000}"/>
    <cellStyle name="Percent 10 2" xfId="1699" xr:uid="{00000000-0005-0000-0000-000076DB0000}"/>
    <cellStyle name="Percent 10 2 2" xfId="1700" xr:uid="{00000000-0005-0000-0000-000077DB0000}"/>
    <cellStyle name="Percent 10 3" xfId="1701" xr:uid="{00000000-0005-0000-0000-000078DB0000}"/>
    <cellStyle name="Percent 11" xfId="1702" xr:uid="{00000000-0005-0000-0000-000079DB0000}"/>
    <cellStyle name="Percent 11 2" xfId="1703" xr:uid="{00000000-0005-0000-0000-00007ADB0000}"/>
    <cellStyle name="Percent 11 2 2" xfId="1704" xr:uid="{00000000-0005-0000-0000-00007BDB0000}"/>
    <cellStyle name="Percent 11 3" xfId="1705" xr:uid="{00000000-0005-0000-0000-00007CDB0000}"/>
    <cellStyle name="Percent 2" xfId="19" xr:uid="{00000000-0005-0000-0000-00007DDB0000}"/>
    <cellStyle name="Percent 2 2" xfId="20" xr:uid="{00000000-0005-0000-0000-00007EDB0000}"/>
    <cellStyle name="Percent 2 2 2" xfId="1706" xr:uid="{00000000-0005-0000-0000-00007FDB0000}"/>
    <cellStyle name="Percent 2 2 2 2" xfId="1707" xr:uid="{00000000-0005-0000-0000-000080DB0000}"/>
    <cellStyle name="Percent 2 2 2 2 2" xfId="1708" xr:uid="{00000000-0005-0000-0000-000081DB0000}"/>
    <cellStyle name="Percent 2 2 2 3" xfId="1709" xr:uid="{00000000-0005-0000-0000-000082DB0000}"/>
    <cellStyle name="Percent 2 2 2 3 2" xfId="1710" xr:uid="{00000000-0005-0000-0000-000083DB0000}"/>
    <cellStyle name="Percent 2 2 2 4" xfId="1711" xr:uid="{00000000-0005-0000-0000-000084DB0000}"/>
    <cellStyle name="Percent 2 2 3" xfId="1712" xr:uid="{00000000-0005-0000-0000-000085DB0000}"/>
    <cellStyle name="Percent 2 2 4" xfId="1713" xr:uid="{00000000-0005-0000-0000-000086DB0000}"/>
    <cellStyle name="Percent 2 2 5" xfId="1714" xr:uid="{00000000-0005-0000-0000-000087DB0000}"/>
    <cellStyle name="Percent 2 3" xfId="1715" xr:uid="{00000000-0005-0000-0000-000088DB0000}"/>
    <cellStyle name="Percent 2 3 2" xfId="1716" xr:uid="{00000000-0005-0000-0000-000089DB0000}"/>
    <cellStyle name="Percent 2 3 2 2" xfId="1717" xr:uid="{00000000-0005-0000-0000-00008ADB0000}"/>
    <cellStyle name="Percent 2 3 3" xfId="1718" xr:uid="{00000000-0005-0000-0000-00008BDB0000}"/>
    <cellStyle name="Percent 2 4" xfId="1719" xr:uid="{00000000-0005-0000-0000-00008CDB0000}"/>
    <cellStyle name="Percent 2 4 2" xfId="1720" xr:uid="{00000000-0005-0000-0000-00008DDB0000}"/>
    <cellStyle name="Percent 2 5" xfId="1721" xr:uid="{00000000-0005-0000-0000-00008EDB0000}"/>
    <cellStyle name="Percent 2 5 2" xfId="1722" xr:uid="{00000000-0005-0000-0000-00008FDB0000}"/>
    <cellStyle name="Percent 2 6" xfId="1723" xr:uid="{00000000-0005-0000-0000-000090DB0000}"/>
    <cellStyle name="Percent 2 6 2" xfId="1724" xr:uid="{00000000-0005-0000-0000-000091DB0000}"/>
    <cellStyle name="Percent 2 7" xfId="1725" xr:uid="{00000000-0005-0000-0000-000092DB0000}"/>
    <cellStyle name="Percent 2 8" xfId="1726" xr:uid="{00000000-0005-0000-0000-000093DB0000}"/>
    <cellStyle name="Percent 3" xfId="21" xr:uid="{00000000-0005-0000-0000-000094DB0000}"/>
    <cellStyle name="Percent 3 2" xfId="22" xr:uid="{00000000-0005-0000-0000-000095DB0000}"/>
    <cellStyle name="Percent 3 2 2" xfId="1727" xr:uid="{00000000-0005-0000-0000-000096DB0000}"/>
    <cellStyle name="Percent 3 2 2 2" xfId="1728" xr:uid="{00000000-0005-0000-0000-000097DB0000}"/>
    <cellStyle name="Percent 3 2 3" xfId="1729" xr:uid="{00000000-0005-0000-0000-000098DB0000}"/>
    <cellStyle name="Percent 3 2 3 10" xfId="4016" xr:uid="{00000000-0005-0000-0000-000099DB0000}"/>
    <cellStyle name="Percent 3 2 3 10 2" xfId="16671" xr:uid="{00000000-0005-0000-0000-00009ADB0000}"/>
    <cellStyle name="Percent 3 2 3 10 2 2" xfId="51887" xr:uid="{00000000-0005-0000-0000-00009BDB0000}"/>
    <cellStyle name="Percent 3 2 3 10 2 3" xfId="29276" xr:uid="{00000000-0005-0000-0000-00009CDB0000}"/>
    <cellStyle name="Percent 3 2 3 10 3" xfId="13117" xr:uid="{00000000-0005-0000-0000-00009DDB0000}"/>
    <cellStyle name="Percent 3 2 3 10 3 2" xfId="48335" xr:uid="{00000000-0005-0000-0000-00009EDB0000}"/>
    <cellStyle name="Percent 3 2 3 10 4" xfId="39290" xr:uid="{00000000-0005-0000-0000-00009FDB0000}"/>
    <cellStyle name="Percent 3 2 3 10 5" xfId="25724" xr:uid="{00000000-0005-0000-0000-0000A0DB0000}"/>
    <cellStyle name="Percent 3 2 3 11" xfId="5495" xr:uid="{00000000-0005-0000-0000-0000A1DB0000}"/>
    <cellStyle name="Percent 3 2 3 11 2" xfId="18125" xr:uid="{00000000-0005-0000-0000-0000A2DB0000}"/>
    <cellStyle name="Percent 3 2 3 11 2 2" xfId="53341" xr:uid="{00000000-0005-0000-0000-0000A3DB0000}"/>
    <cellStyle name="Percent 3 2 3 11 3" xfId="40744" xr:uid="{00000000-0005-0000-0000-0000A4DB0000}"/>
    <cellStyle name="Percent 3 2 3 11 4" xfId="30730" xr:uid="{00000000-0005-0000-0000-0000A5DB0000}"/>
    <cellStyle name="Percent 3 2 3 12" xfId="6951" xr:uid="{00000000-0005-0000-0000-0000A6DB0000}"/>
    <cellStyle name="Percent 3 2 3 12 2" xfId="19579" xr:uid="{00000000-0005-0000-0000-0000A7DB0000}"/>
    <cellStyle name="Percent 3 2 3 12 2 2" xfId="54795" xr:uid="{00000000-0005-0000-0000-0000A8DB0000}"/>
    <cellStyle name="Percent 3 2 3 12 3" xfId="42198" xr:uid="{00000000-0005-0000-0000-0000A9DB0000}"/>
    <cellStyle name="Percent 3 2 3 12 4" xfId="32184" xr:uid="{00000000-0005-0000-0000-0000AADB0000}"/>
    <cellStyle name="Percent 3 2 3 13" xfId="8733" xr:uid="{00000000-0005-0000-0000-0000ABDB0000}"/>
    <cellStyle name="Percent 3 2 3 13 2" xfId="21355" xr:uid="{00000000-0005-0000-0000-0000ACDB0000}"/>
    <cellStyle name="Percent 3 2 3 13 2 2" xfId="56571" xr:uid="{00000000-0005-0000-0000-0000ADDB0000}"/>
    <cellStyle name="Percent 3 2 3 13 3" xfId="43974" xr:uid="{00000000-0005-0000-0000-0000AEDB0000}"/>
    <cellStyle name="Percent 3 2 3 13 4" xfId="33960" xr:uid="{00000000-0005-0000-0000-0000AFDB0000}"/>
    <cellStyle name="Percent 3 2 3 14" xfId="10749" xr:uid="{00000000-0005-0000-0000-0000B0DB0000}"/>
    <cellStyle name="Percent 3 2 3 14 2" xfId="23360" xr:uid="{00000000-0005-0000-0000-0000B1DB0000}"/>
    <cellStyle name="Percent 3 2 3 14 2 2" xfId="58576" xr:uid="{00000000-0005-0000-0000-0000B2DB0000}"/>
    <cellStyle name="Percent 3 2 3 14 3" xfId="45979" xr:uid="{00000000-0005-0000-0000-0000B3DB0000}"/>
    <cellStyle name="Percent 3 2 3 14 4" xfId="35965" xr:uid="{00000000-0005-0000-0000-0000B4DB0000}"/>
    <cellStyle name="Percent 3 2 3 15" xfId="14894" xr:uid="{00000000-0005-0000-0000-0000B5DB0000}"/>
    <cellStyle name="Percent 3 2 3 15 2" xfId="50111" xr:uid="{00000000-0005-0000-0000-0000B6DB0000}"/>
    <cellStyle name="Percent 3 2 3 15 3" xfId="27500" xr:uid="{00000000-0005-0000-0000-0000B7DB0000}"/>
    <cellStyle name="Percent 3 2 3 16" xfId="12308" xr:uid="{00000000-0005-0000-0000-0000B8DB0000}"/>
    <cellStyle name="Percent 3 2 3 16 2" xfId="47526" xr:uid="{00000000-0005-0000-0000-0000B9DB0000}"/>
    <cellStyle name="Percent 3 2 3 17" xfId="37513" xr:uid="{00000000-0005-0000-0000-0000BADB0000}"/>
    <cellStyle name="Percent 3 2 3 18" xfId="24915" xr:uid="{00000000-0005-0000-0000-0000BBDB0000}"/>
    <cellStyle name="Percent 3 2 3 19" xfId="60128" xr:uid="{00000000-0005-0000-0000-0000BCDB0000}"/>
    <cellStyle name="Percent 3 2 3 2" xfId="1730" xr:uid="{00000000-0005-0000-0000-0000BDDB0000}"/>
    <cellStyle name="Percent 3 2 3 3" xfId="1731" xr:uid="{00000000-0005-0000-0000-0000BEDB0000}"/>
    <cellStyle name="Percent 3 2 3 3 10" xfId="7025" xr:uid="{00000000-0005-0000-0000-0000BFDB0000}"/>
    <cellStyle name="Percent 3 2 3 3 10 2" xfId="19651" xr:uid="{00000000-0005-0000-0000-0000C0DB0000}"/>
    <cellStyle name="Percent 3 2 3 3 10 2 2" xfId="54867" xr:uid="{00000000-0005-0000-0000-0000C1DB0000}"/>
    <cellStyle name="Percent 3 2 3 3 10 3" xfId="42270" xr:uid="{00000000-0005-0000-0000-0000C2DB0000}"/>
    <cellStyle name="Percent 3 2 3 3 10 4" xfId="32256" xr:uid="{00000000-0005-0000-0000-0000C3DB0000}"/>
    <cellStyle name="Percent 3 2 3 3 11" xfId="8806" xr:uid="{00000000-0005-0000-0000-0000C4DB0000}"/>
    <cellStyle name="Percent 3 2 3 3 11 2" xfId="21427" xr:uid="{00000000-0005-0000-0000-0000C5DB0000}"/>
    <cellStyle name="Percent 3 2 3 3 11 2 2" xfId="56643" xr:uid="{00000000-0005-0000-0000-0000C6DB0000}"/>
    <cellStyle name="Percent 3 2 3 3 11 3" xfId="44046" xr:uid="{00000000-0005-0000-0000-0000C7DB0000}"/>
    <cellStyle name="Percent 3 2 3 3 11 4" xfId="34032" xr:uid="{00000000-0005-0000-0000-0000C8DB0000}"/>
    <cellStyle name="Percent 3 2 3 3 12" xfId="10750" xr:uid="{00000000-0005-0000-0000-0000C9DB0000}"/>
    <cellStyle name="Percent 3 2 3 3 12 2" xfId="23361" xr:uid="{00000000-0005-0000-0000-0000CADB0000}"/>
    <cellStyle name="Percent 3 2 3 3 12 2 2" xfId="58577" xr:uid="{00000000-0005-0000-0000-0000CBDB0000}"/>
    <cellStyle name="Percent 3 2 3 3 12 3" xfId="45980" xr:uid="{00000000-0005-0000-0000-0000CCDB0000}"/>
    <cellStyle name="Percent 3 2 3 3 12 4" xfId="35966" xr:uid="{00000000-0005-0000-0000-0000CDDB0000}"/>
    <cellStyle name="Percent 3 2 3 3 13" xfId="14966" xr:uid="{00000000-0005-0000-0000-0000CEDB0000}"/>
    <cellStyle name="Percent 3 2 3 3 13 2" xfId="50183" xr:uid="{00000000-0005-0000-0000-0000CFDB0000}"/>
    <cellStyle name="Percent 3 2 3 3 13 3" xfId="27572" xr:uid="{00000000-0005-0000-0000-0000D0DB0000}"/>
    <cellStyle name="Percent 3 2 3 3 14" xfId="12380" xr:uid="{00000000-0005-0000-0000-0000D1DB0000}"/>
    <cellStyle name="Percent 3 2 3 3 14 2" xfId="47598" xr:uid="{00000000-0005-0000-0000-0000D2DB0000}"/>
    <cellStyle name="Percent 3 2 3 3 15" xfId="37585" xr:uid="{00000000-0005-0000-0000-0000D3DB0000}"/>
    <cellStyle name="Percent 3 2 3 3 16" xfId="24987" xr:uid="{00000000-0005-0000-0000-0000D4DB0000}"/>
    <cellStyle name="Percent 3 2 3 3 17" xfId="60200" xr:uid="{00000000-0005-0000-0000-0000D5DB0000}"/>
    <cellStyle name="Percent 3 2 3 3 2" xfId="1732" xr:uid="{00000000-0005-0000-0000-0000D6DB0000}"/>
    <cellStyle name="Percent 3 2 3 3 2 10" xfId="10751" xr:uid="{00000000-0005-0000-0000-0000D7DB0000}"/>
    <cellStyle name="Percent 3 2 3 3 2 10 2" xfId="23362" xr:uid="{00000000-0005-0000-0000-0000D8DB0000}"/>
    <cellStyle name="Percent 3 2 3 3 2 10 2 2" xfId="58578" xr:uid="{00000000-0005-0000-0000-0000D9DB0000}"/>
    <cellStyle name="Percent 3 2 3 3 2 10 3" xfId="45981" xr:uid="{00000000-0005-0000-0000-0000DADB0000}"/>
    <cellStyle name="Percent 3 2 3 3 2 10 4" xfId="35967" xr:uid="{00000000-0005-0000-0000-0000DBDB0000}"/>
    <cellStyle name="Percent 3 2 3 3 2 11" xfId="15121" xr:uid="{00000000-0005-0000-0000-0000DCDB0000}"/>
    <cellStyle name="Percent 3 2 3 3 2 11 2" xfId="50337" xr:uid="{00000000-0005-0000-0000-0000DDDB0000}"/>
    <cellStyle name="Percent 3 2 3 3 2 11 3" xfId="27726" xr:uid="{00000000-0005-0000-0000-0000DEDB0000}"/>
    <cellStyle name="Percent 3 2 3 3 2 12" xfId="12534" xr:uid="{00000000-0005-0000-0000-0000DFDB0000}"/>
    <cellStyle name="Percent 3 2 3 3 2 12 2" xfId="47752" xr:uid="{00000000-0005-0000-0000-0000E0DB0000}"/>
    <cellStyle name="Percent 3 2 3 3 2 13" xfId="37740" xr:uid="{00000000-0005-0000-0000-0000E1DB0000}"/>
    <cellStyle name="Percent 3 2 3 3 2 14" xfId="25141" xr:uid="{00000000-0005-0000-0000-0000E2DB0000}"/>
    <cellStyle name="Percent 3 2 3 3 2 15" xfId="60354" xr:uid="{00000000-0005-0000-0000-0000E3DB0000}"/>
    <cellStyle name="Percent 3 2 3 3 2 2" xfId="3257" xr:uid="{00000000-0005-0000-0000-0000E4DB0000}"/>
    <cellStyle name="Percent 3 2 3 3 2 2 10" xfId="25625" xr:uid="{00000000-0005-0000-0000-0000E5DB0000}"/>
    <cellStyle name="Percent 3 2 3 3 2 2 11" xfId="61160" xr:uid="{00000000-0005-0000-0000-0000E6DB0000}"/>
    <cellStyle name="Percent 3 2 3 3 2 2 2" xfId="5057" xr:uid="{00000000-0005-0000-0000-0000E7DB0000}"/>
    <cellStyle name="Percent 3 2 3 3 2 2 2 2" xfId="17703" xr:uid="{00000000-0005-0000-0000-0000E8DB0000}"/>
    <cellStyle name="Percent 3 2 3 3 2 2 2 2 2" xfId="52919" xr:uid="{00000000-0005-0000-0000-0000E9DB0000}"/>
    <cellStyle name="Percent 3 2 3 3 2 2 2 2 3" xfId="30308" xr:uid="{00000000-0005-0000-0000-0000EADB0000}"/>
    <cellStyle name="Percent 3 2 3 3 2 2 2 3" xfId="14149" xr:uid="{00000000-0005-0000-0000-0000EBDB0000}"/>
    <cellStyle name="Percent 3 2 3 3 2 2 2 3 2" xfId="49367" xr:uid="{00000000-0005-0000-0000-0000ECDB0000}"/>
    <cellStyle name="Percent 3 2 3 3 2 2 2 4" xfId="40322" xr:uid="{00000000-0005-0000-0000-0000EDDB0000}"/>
    <cellStyle name="Percent 3 2 3 3 2 2 2 5" xfId="26756" xr:uid="{00000000-0005-0000-0000-0000EEDB0000}"/>
    <cellStyle name="Percent 3 2 3 3 2 2 3" xfId="6527" xr:uid="{00000000-0005-0000-0000-0000EFDB0000}"/>
    <cellStyle name="Percent 3 2 3 3 2 2 3 2" xfId="19157" xr:uid="{00000000-0005-0000-0000-0000F0DB0000}"/>
    <cellStyle name="Percent 3 2 3 3 2 2 3 2 2" xfId="54373" xr:uid="{00000000-0005-0000-0000-0000F1DB0000}"/>
    <cellStyle name="Percent 3 2 3 3 2 2 3 3" xfId="41776" xr:uid="{00000000-0005-0000-0000-0000F2DB0000}"/>
    <cellStyle name="Percent 3 2 3 3 2 2 3 4" xfId="31762" xr:uid="{00000000-0005-0000-0000-0000F3DB0000}"/>
    <cellStyle name="Percent 3 2 3 3 2 2 4" xfId="7986" xr:uid="{00000000-0005-0000-0000-0000F4DB0000}"/>
    <cellStyle name="Percent 3 2 3 3 2 2 4 2" xfId="20611" xr:uid="{00000000-0005-0000-0000-0000F5DB0000}"/>
    <cellStyle name="Percent 3 2 3 3 2 2 4 2 2" xfId="55827" xr:uid="{00000000-0005-0000-0000-0000F6DB0000}"/>
    <cellStyle name="Percent 3 2 3 3 2 2 4 3" xfId="43230" xr:uid="{00000000-0005-0000-0000-0000F7DB0000}"/>
    <cellStyle name="Percent 3 2 3 3 2 2 4 4" xfId="33216" xr:uid="{00000000-0005-0000-0000-0000F8DB0000}"/>
    <cellStyle name="Percent 3 2 3 3 2 2 5" xfId="9767" xr:uid="{00000000-0005-0000-0000-0000F9DB0000}"/>
    <cellStyle name="Percent 3 2 3 3 2 2 5 2" xfId="22387" xr:uid="{00000000-0005-0000-0000-0000FADB0000}"/>
    <cellStyle name="Percent 3 2 3 3 2 2 5 2 2" xfId="57603" xr:uid="{00000000-0005-0000-0000-0000FBDB0000}"/>
    <cellStyle name="Percent 3 2 3 3 2 2 5 3" xfId="45006" xr:uid="{00000000-0005-0000-0000-0000FCDB0000}"/>
    <cellStyle name="Percent 3 2 3 3 2 2 5 4" xfId="34992" xr:uid="{00000000-0005-0000-0000-0000FDDB0000}"/>
    <cellStyle name="Percent 3 2 3 3 2 2 6" xfId="11560" xr:uid="{00000000-0005-0000-0000-0000FEDB0000}"/>
    <cellStyle name="Percent 3 2 3 3 2 2 6 2" xfId="24163" xr:uid="{00000000-0005-0000-0000-0000FFDB0000}"/>
    <cellStyle name="Percent 3 2 3 3 2 2 6 2 2" xfId="59379" xr:uid="{00000000-0005-0000-0000-000000DC0000}"/>
    <cellStyle name="Percent 3 2 3 3 2 2 6 3" xfId="46782" xr:uid="{00000000-0005-0000-0000-000001DC0000}"/>
    <cellStyle name="Percent 3 2 3 3 2 2 6 4" xfId="36768" xr:uid="{00000000-0005-0000-0000-000002DC0000}"/>
    <cellStyle name="Percent 3 2 3 3 2 2 7" xfId="15927" xr:uid="{00000000-0005-0000-0000-000003DC0000}"/>
    <cellStyle name="Percent 3 2 3 3 2 2 7 2" xfId="51143" xr:uid="{00000000-0005-0000-0000-000004DC0000}"/>
    <cellStyle name="Percent 3 2 3 3 2 2 7 3" xfId="28532" xr:uid="{00000000-0005-0000-0000-000005DC0000}"/>
    <cellStyle name="Percent 3 2 3 3 2 2 8" xfId="13018" xr:uid="{00000000-0005-0000-0000-000006DC0000}"/>
    <cellStyle name="Percent 3 2 3 3 2 2 8 2" xfId="48236" xr:uid="{00000000-0005-0000-0000-000007DC0000}"/>
    <cellStyle name="Percent 3 2 3 3 2 2 9" xfId="38546" xr:uid="{00000000-0005-0000-0000-000008DC0000}"/>
    <cellStyle name="Percent 3 2 3 3 2 3" xfId="3586" xr:uid="{00000000-0005-0000-0000-000009DC0000}"/>
    <cellStyle name="Percent 3 2 3 3 2 3 10" xfId="27081" xr:uid="{00000000-0005-0000-0000-00000ADC0000}"/>
    <cellStyle name="Percent 3 2 3 3 2 3 11" xfId="61485" xr:uid="{00000000-0005-0000-0000-00000BDC0000}"/>
    <cellStyle name="Percent 3 2 3 3 2 3 2" xfId="5382" xr:uid="{00000000-0005-0000-0000-00000CDC0000}"/>
    <cellStyle name="Percent 3 2 3 3 2 3 2 2" xfId="18028" xr:uid="{00000000-0005-0000-0000-00000DDC0000}"/>
    <cellStyle name="Percent 3 2 3 3 2 3 2 2 2" xfId="53244" xr:uid="{00000000-0005-0000-0000-00000EDC0000}"/>
    <cellStyle name="Percent 3 2 3 3 2 3 2 3" xfId="40647" xr:uid="{00000000-0005-0000-0000-00000FDC0000}"/>
    <cellStyle name="Percent 3 2 3 3 2 3 2 4" xfId="30633" xr:uid="{00000000-0005-0000-0000-000010DC0000}"/>
    <cellStyle name="Percent 3 2 3 3 2 3 3" xfId="6852" xr:uid="{00000000-0005-0000-0000-000011DC0000}"/>
    <cellStyle name="Percent 3 2 3 3 2 3 3 2" xfId="19482" xr:uid="{00000000-0005-0000-0000-000012DC0000}"/>
    <cellStyle name="Percent 3 2 3 3 2 3 3 2 2" xfId="54698" xr:uid="{00000000-0005-0000-0000-000013DC0000}"/>
    <cellStyle name="Percent 3 2 3 3 2 3 3 3" xfId="42101" xr:uid="{00000000-0005-0000-0000-000014DC0000}"/>
    <cellStyle name="Percent 3 2 3 3 2 3 3 4" xfId="32087" xr:uid="{00000000-0005-0000-0000-000015DC0000}"/>
    <cellStyle name="Percent 3 2 3 3 2 3 4" xfId="8311" xr:uid="{00000000-0005-0000-0000-000016DC0000}"/>
    <cellStyle name="Percent 3 2 3 3 2 3 4 2" xfId="20936" xr:uid="{00000000-0005-0000-0000-000017DC0000}"/>
    <cellStyle name="Percent 3 2 3 3 2 3 4 2 2" xfId="56152" xr:uid="{00000000-0005-0000-0000-000018DC0000}"/>
    <cellStyle name="Percent 3 2 3 3 2 3 4 3" xfId="43555" xr:uid="{00000000-0005-0000-0000-000019DC0000}"/>
    <cellStyle name="Percent 3 2 3 3 2 3 4 4" xfId="33541" xr:uid="{00000000-0005-0000-0000-00001ADC0000}"/>
    <cellStyle name="Percent 3 2 3 3 2 3 5" xfId="10092" xr:uid="{00000000-0005-0000-0000-00001BDC0000}"/>
    <cellStyle name="Percent 3 2 3 3 2 3 5 2" xfId="22712" xr:uid="{00000000-0005-0000-0000-00001CDC0000}"/>
    <cellStyle name="Percent 3 2 3 3 2 3 5 2 2" xfId="57928" xr:uid="{00000000-0005-0000-0000-00001DDC0000}"/>
    <cellStyle name="Percent 3 2 3 3 2 3 5 3" xfId="45331" xr:uid="{00000000-0005-0000-0000-00001EDC0000}"/>
    <cellStyle name="Percent 3 2 3 3 2 3 5 4" xfId="35317" xr:uid="{00000000-0005-0000-0000-00001FDC0000}"/>
    <cellStyle name="Percent 3 2 3 3 2 3 6" xfId="11885" xr:uid="{00000000-0005-0000-0000-000020DC0000}"/>
    <cellStyle name="Percent 3 2 3 3 2 3 6 2" xfId="24488" xr:uid="{00000000-0005-0000-0000-000021DC0000}"/>
    <cellStyle name="Percent 3 2 3 3 2 3 6 2 2" xfId="59704" xr:uid="{00000000-0005-0000-0000-000022DC0000}"/>
    <cellStyle name="Percent 3 2 3 3 2 3 6 3" xfId="47107" xr:uid="{00000000-0005-0000-0000-000023DC0000}"/>
    <cellStyle name="Percent 3 2 3 3 2 3 6 4" xfId="37093" xr:uid="{00000000-0005-0000-0000-000024DC0000}"/>
    <cellStyle name="Percent 3 2 3 3 2 3 7" xfId="16252" xr:uid="{00000000-0005-0000-0000-000025DC0000}"/>
    <cellStyle name="Percent 3 2 3 3 2 3 7 2" xfId="51468" xr:uid="{00000000-0005-0000-0000-000026DC0000}"/>
    <cellStyle name="Percent 3 2 3 3 2 3 7 3" xfId="28857" xr:uid="{00000000-0005-0000-0000-000027DC0000}"/>
    <cellStyle name="Percent 3 2 3 3 2 3 8" xfId="14474" xr:uid="{00000000-0005-0000-0000-000028DC0000}"/>
    <cellStyle name="Percent 3 2 3 3 2 3 8 2" xfId="49692" xr:uid="{00000000-0005-0000-0000-000029DC0000}"/>
    <cellStyle name="Percent 3 2 3 3 2 3 9" xfId="38871" xr:uid="{00000000-0005-0000-0000-00002ADC0000}"/>
    <cellStyle name="Percent 3 2 3 3 2 4" xfId="2748" xr:uid="{00000000-0005-0000-0000-00002BDC0000}"/>
    <cellStyle name="Percent 3 2 3 3 2 4 10" xfId="26272" xr:uid="{00000000-0005-0000-0000-00002CDC0000}"/>
    <cellStyle name="Percent 3 2 3 3 2 4 11" xfId="60676" xr:uid="{00000000-0005-0000-0000-00002DDC0000}"/>
    <cellStyle name="Percent 3 2 3 3 2 4 2" xfId="4573" xr:uid="{00000000-0005-0000-0000-00002EDC0000}"/>
    <cellStyle name="Percent 3 2 3 3 2 4 2 2" xfId="17219" xr:uid="{00000000-0005-0000-0000-00002FDC0000}"/>
    <cellStyle name="Percent 3 2 3 3 2 4 2 2 2" xfId="52435" xr:uid="{00000000-0005-0000-0000-000030DC0000}"/>
    <cellStyle name="Percent 3 2 3 3 2 4 2 3" xfId="39838" xr:uid="{00000000-0005-0000-0000-000031DC0000}"/>
    <cellStyle name="Percent 3 2 3 3 2 4 2 4" xfId="29824" xr:uid="{00000000-0005-0000-0000-000032DC0000}"/>
    <cellStyle name="Percent 3 2 3 3 2 4 3" xfId="6043" xr:uid="{00000000-0005-0000-0000-000033DC0000}"/>
    <cellStyle name="Percent 3 2 3 3 2 4 3 2" xfId="18673" xr:uid="{00000000-0005-0000-0000-000034DC0000}"/>
    <cellStyle name="Percent 3 2 3 3 2 4 3 2 2" xfId="53889" xr:uid="{00000000-0005-0000-0000-000035DC0000}"/>
    <cellStyle name="Percent 3 2 3 3 2 4 3 3" xfId="41292" xr:uid="{00000000-0005-0000-0000-000036DC0000}"/>
    <cellStyle name="Percent 3 2 3 3 2 4 3 4" xfId="31278" xr:uid="{00000000-0005-0000-0000-000037DC0000}"/>
    <cellStyle name="Percent 3 2 3 3 2 4 4" xfId="7502" xr:uid="{00000000-0005-0000-0000-000038DC0000}"/>
    <cellStyle name="Percent 3 2 3 3 2 4 4 2" xfId="20127" xr:uid="{00000000-0005-0000-0000-000039DC0000}"/>
    <cellStyle name="Percent 3 2 3 3 2 4 4 2 2" xfId="55343" xr:uid="{00000000-0005-0000-0000-00003ADC0000}"/>
    <cellStyle name="Percent 3 2 3 3 2 4 4 3" xfId="42746" xr:uid="{00000000-0005-0000-0000-00003BDC0000}"/>
    <cellStyle name="Percent 3 2 3 3 2 4 4 4" xfId="32732" xr:uid="{00000000-0005-0000-0000-00003CDC0000}"/>
    <cellStyle name="Percent 3 2 3 3 2 4 5" xfId="9283" xr:uid="{00000000-0005-0000-0000-00003DDC0000}"/>
    <cellStyle name="Percent 3 2 3 3 2 4 5 2" xfId="21903" xr:uid="{00000000-0005-0000-0000-00003EDC0000}"/>
    <cellStyle name="Percent 3 2 3 3 2 4 5 2 2" xfId="57119" xr:uid="{00000000-0005-0000-0000-00003FDC0000}"/>
    <cellStyle name="Percent 3 2 3 3 2 4 5 3" xfId="44522" xr:uid="{00000000-0005-0000-0000-000040DC0000}"/>
    <cellStyle name="Percent 3 2 3 3 2 4 5 4" xfId="34508" xr:uid="{00000000-0005-0000-0000-000041DC0000}"/>
    <cellStyle name="Percent 3 2 3 3 2 4 6" xfId="11076" xr:uid="{00000000-0005-0000-0000-000042DC0000}"/>
    <cellStyle name="Percent 3 2 3 3 2 4 6 2" xfId="23679" xr:uid="{00000000-0005-0000-0000-000043DC0000}"/>
    <cellStyle name="Percent 3 2 3 3 2 4 6 2 2" xfId="58895" xr:uid="{00000000-0005-0000-0000-000044DC0000}"/>
    <cellStyle name="Percent 3 2 3 3 2 4 6 3" xfId="46298" xr:uid="{00000000-0005-0000-0000-000045DC0000}"/>
    <cellStyle name="Percent 3 2 3 3 2 4 6 4" xfId="36284" xr:uid="{00000000-0005-0000-0000-000046DC0000}"/>
    <cellStyle name="Percent 3 2 3 3 2 4 7" xfId="15443" xr:uid="{00000000-0005-0000-0000-000047DC0000}"/>
    <cellStyle name="Percent 3 2 3 3 2 4 7 2" xfId="50659" xr:uid="{00000000-0005-0000-0000-000048DC0000}"/>
    <cellStyle name="Percent 3 2 3 3 2 4 7 3" xfId="28048" xr:uid="{00000000-0005-0000-0000-000049DC0000}"/>
    <cellStyle name="Percent 3 2 3 3 2 4 8" xfId="13665" xr:uid="{00000000-0005-0000-0000-00004ADC0000}"/>
    <cellStyle name="Percent 3 2 3 3 2 4 8 2" xfId="48883" xr:uid="{00000000-0005-0000-0000-00004BDC0000}"/>
    <cellStyle name="Percent 3 2 3 3 2 4 9" xfId="38062" xr:uid="{00000000-0005-0000-0000-00004CDC0000}"/>
    <cellStyle name="Percent 3 2 3 3 2 5" xfId="3911" xr:uid="{00000000-0005-0000-0000-00004DDC0000}"/>
    <cellStyle name="Percent 3 2 3 3 2 5 2" xfId="8634" xr:uid="{00000000-0005-0000-0000-00004EDC0000}"/>
    <cellStyle name="Percent 3 2 3 3 2 5 2 2" xfId="21259" xr:uid="{00000000-0005-0000-0000-00004FDC0000}"/>
    <cellStyle name="Percent 3 2 3 3 2 5 2 2 2" xfId="56475" xr:uid="{00000000-0005-0000-0000-000050DC0000}"/>
    <cellStyle name="Percent 3 2 3 3 2 5 2 3" xfId="43878" xr:uid="{00000000-0005-0000-0000-000051DC0000}"/>
    <cellStyle name="Percent 3 2 3 3 2 5 2 4" xfId="33864" xr:uid="{00000000-0005-0000-0000-000052DC0000}"/>
    <cellStyle name="Percent 3 2 3 3 2 5 3" xfId="10415" xr:uid="{00000000-0005-0000-0000-000053DC0000}"/>
    <cellStyle name="Percent 3 2 3 3 2 5 3 2" xfId="23035" xr:uid="{00000000-0005-0000-0000-000054DC0000}"/>
    <cellStyle name="Percent 3 2 3 3 2 5 3 2 2" xfId="58251" xr:uid="{00000000-0005-0000-0000-000055DC0000}"/>
    <cellStyle name="Percent 3 2 3 3 2 5 3 3" xfId="45654" xr:uid="{00000000-0005-0000-0000-000056DC0000}"/>
    <cellStyle name="Percent 3 2 3 3 2 5 3 4" xfId="35640" xr:uid="{00000000-0005-0000-0000-000057DC0000}"/>
    <cellStyle name="Percent 3 2 3 3 2 5 4" xfId="12210" xr:uid="{00000000-0005-0000-0000-000058DC0000}"/>
    <cellStyle name="Percent 3 2 3 3 2 5 4 2" xfId="24811" xr:uid="{00000000-0005-0000-0000-000059DC0000}"/>
    <cellStyle name="Percent 3 2 3 3 2 5 4 2 2" xfId="60027" xr:uid="{00000000-0005-0000-0000-00005ADC0000}"/>
    <cellStyle name="Percent 3 2 3 3 2 5 4 3" xfId="47430" xr:uid="{00000000-0005-0000-0000-00005BDC0000}"/>
    <cellStyle name="Percent 3 2 3 3 2 5 4 4" xfId="37416" xr:uid="{00000000-0005-0000-0000-00005CDC0000}"/>
    <cellStyle name="Percent 3 2 3 3 2 5 5" xfId="16575" xr:uid="{00000000-0005-0000-0000-00005DDC0000}"/>
    <cellStyle name="Percent 3 2 3 3 2 5 5 2" xfId="51791" xr:uid="{00000000-0005-0000-0000-00005EDC0000}"/>
    <cellStyle name="Percent 3 2 3 3 2 5 5 3" xfId="29180" xr:uid="{00000000-0005-0000-0000-00005FDC0000}"/>
    <cellStyle name="Percent 3 2 3 3 2 5 6" xfId="14797" xr:uid="{00000000-0005-0000-0000-000060DC0000}"/>
    <cellStyle name="Percent 3 2 3 3 2 5 6 2" xfId="50015" xr:uid="{00000000-0005-0000-0000-000061DC0000}"/>
    <cellStyle name="Percent 3 2 3 3 2 5 7" xfId="39194" xr:uid="{00000000-0005-0000-0000-000062DC0000}"/>
    <cellStyle name="Percent 3 2 3 3 2 5 8" xfId="27404" xr:uid="{00000000-0005-0000-0000-000063DC0000}"/>
    <cellStyle name="Percent 3 2 3 3 2 6" xfId="4251" xr:uid="{00000000-0005-0000-0000-000064DC0000}"/>
    <cellStyle name="Percent 3 2 3 3 2 6 2" xfId="16897" xr:uid="{00000000-0005-0000-0000-000065DC0000}"/>
    <cellStyle name="Percent 3 2 3 3 2 6 2 2" xfId="52113" xr:uid="{00000000-0005-0000-0000-000066DC0000}"/>
    <cellStyle name="Percent 3 2 3 3 2 6 2 3" xfId="29502" xr:uid="{00000000-0005-0000-0000-000067DC0000}"/>
    <cellStyle name="Percent 3 2 3 3 2 6 3" xfId="13343" xr:uid="{00000000-0005-0000-0000-000068DC0000}"/>
    <cellStyle name="Percent 3 2 3 3 2 6 3 2" xfId="48561" xr:uid="{00000000-0005-0000-0000-000069DC0000}"/>
    <cellStyle name="Percent 3 2 3 3 2 6 4" xfId="39516" xr:uid="{00000000-0005-0000-0000-00006ADC0000}"/>
    <cellStyle name="Percent 3 2 3 3 2 6 5" xfId="25950" xr:uid="{00000000-0005-0000-0000-00006BDC0000}"/>
    <cellStyle name="Percent 3 2 3 3 2 7" xfId="5721" xr:uid="{00000000-0005-0000-0000-00006CDC0000}"/>
    <cellStyle name="Percent 3 2 3 3 2 7 2" xfId="18351" xr:uid="{00000000-0005-0000-0000-00006DDC0000}"/>
    <cellStyle name="Percent 3 2 3 3 2 7 2 2" xfId="53567" xr:uid="{00000000-0005-0000-0000-00006EDC0000}"/>
    <cellStyle name="Percent 3 2 3 3 2 7 3" xfId="40970" xr:uid="{00000000-0005-0000-0000-00006FDC0000}"/>
    <cellStyle name="Percent 3 2 3 3 2 7 4" xfId="30956" xr:uid="{00000000-0005-0000-0000-000070DC0000}"/>
    <cellStyle name="Percent 3 2 3 3 2 8" xfId="7180" xr:uid="{00000000-0005-0000-0000-000071DC0000}"/>
    <cellStyle name="Percent 3 2 3 3 2 8 2" xfId="19805" xr:uid="{00000000-0005-0000-0000-000072DC0000}"/>
    <cellStyle name="Percent 3 2 3 3 2 8 2 2" xfId="55021" xr:uid="{00000000-0005-0000-0000-000073DC0000}"/>
    <cellStyle name="Percent 3 2 3 3 2 8 3" xfId="42424" xr:uid="{00000000-0005-0000-0000-000074DC0000}"/>
    <cellStyle name="Percent 3 2 3 3 2 8 4" xfId="32410" xr:uid="{00000000-0005-0000-0000-000075DC0000}"/>
    <cellStyle name="Percent 3 2 3 3 2 9" xfId="8961" xr:uid="{00000000-0005-0000-0000-000076DC0000}"/>
    <cellStyle name="Percent 3 2 3 3 2 9 2" xfId="21581" xr:uid="{00000000-0005-0000-0000-000077DC0000}"/>
    <cellStyle name="Percent 3 2 3 3 2 9 2 2" xfId="56797" xr:uid="{00000000-0005-0000-0000-000078DC0000}"/>
    <cellStyle name="Percent 3 2 3 3 2 9 3" xfId="44200" xr:uid="{00000000-0005-0000-0000-000079DC0000}"/>
    <cellStyle name="Percent 3 2 3 3 2 9 4" xfId="34186" xr:uid="{00000000-0005-0000-0000-00007ADC0000}"/>
    <cellStyle name="Percent 3 2 3 3 3" xfId="3098" xr:uid="{00000000-0005-0000-0000-00007BDC0000}"/>
    <cellStyle name="Percent 3 2 3 3 3 10" xfId="25469" xr:uid="{00000000-0005-0000-0000-00007CDC0000}"/>
    <cellStyle name="Percent 3 2 3 3 3 11" xfId="61004" xr:uid="{00000000-0005-0000-0000-00007DDC0000}"/>
    <cellStyle name="Percent 3 2 3 3 3 2" xfId="4901" xr:uid="{00000000-0005-0000-0000-00007EDC0000}"/>
    <cellStyle name="Percent 3 2 3 3 3 2 2" xfId="17547" xr:uid="{00000000-0005-0000-0000-00007FDC0000}"/>
    <cellStyle name="Percent 3 2 3 3 3 2 2 2" xfId="52763" xr:uid="{00000000-0005-0000-0000-000080DC0000}"/>
    <cellStyle name="Percent 3 2 3 3 3 2 2 3" xfId="30152" xr:uid="{00000000-0005-0000-0000-000081DC0000}"/>
    <cellStyle name="Percent 3 2 3 3 3 2 3" xfId="13993" xr:uid="{00000000-0005-0000-0000-000082DC0000}"/>
    <cellStyle name="Percent 3 2 3 3 3 2 3 2" xfId="49211" xr:uid="{00000000-0005-0000-0000-000083DC0000}"/>
    <cellStyle name="Percent 3 2 3 3 3 2 4" xfId="40166" xr:uid="{00000000-0005-0000-0000-000084DC0000}"/>
    <cellStyle name="Percent 3 2 3 3 3 2 5" xfId="26600" xr:uid="{00000000-0005-0000-0000-000085DC0000}"/>
    <cellStyle name="Percent 3 2 3 3 3 3" xfId="6371" xr:uid="{00000000-0005-0000-0000-000086DC0000}"/>
    <cellStyle name="Percent 3 2 3 3 3 3 2" xfId="19001" xr:uid="{00000000-0005-0000-0000-000087DC0000}"/>
    <cellStyle name="Percent 3 2 3 3 3 3 2 2" xfId="54217" xr:uid="{00000000-0005-0000-0000-000088DC0000}"/>
    <cellStyle name="Percent 3 2 3 3 3 3 3" xfId="41620" xr:uid="{00000000-0005-0000-0000-000089DC0000}"/>
    <cellStyle name="Percent 3 2 3 3 3 3 4" xfId="31606" xr:uid="{00000000-0005-0000-0000-00008ADC0000}"/>
    <cellStyle name="Percent 3 2 3 3 3 4" xfId="7830" xr:uid="{00000000-0005-0000-0000-00008BDC0000}"/>
    <cellStyle name="Percent 3 2 3 3 3 4 2" xfId="20455" xr:uid="{00000000-0005-0000-0000-00008CDC0000}"/>
    <cellStyle name="Percent 3 2 3 3 3 4 2 2" xfId="55671" xr:uid="{00000000-0005-0000-0000-00008DDC0000}"/>
    <cellStyle name="Percent 3 2 3 3 3 4 3" xfId="43074" xr:uid="{00000000-0005-0000-0000-00008EDC0000}"/>
    <cellStyle name="Percent 3 2 3 3 3 4 4" xfId="33060" xr:uid="{00000000-0005-0000-0000-00008FDC0000}"/>
    <cellStyle name="Percent 3 2 3 3 3 5" xfId="9611" xr:uid="{00000000-0005-0000-0000-000090DC0000}"/>
    <cellStyle name="Percent 3 2 3 3 3 5 2" xfId="22231" xr:uid="{00000000-0005-0000-0000-000091DC0000}"/>
    <cellStyle name="Percent 3 2 3 3 3 5 2 2" xfId="57447" xr:uid="{00000000-0005-0000-0000-000092DC0000}"/>
    <cellStyle name="Percent 3 2 3 3 3 5 3" xfId="44850" xr:uid="{00000000-0005-0000-0000-000093DC0000}"/>
    <cellStyle name="Percent 3 2 3 3 3 5 4" xfId="34836" xr:uid="{00000000-0005-0000-0000-000094DC0000}"/>
    <cellStyle name="Percent 3 2 3 3 3 6" xfId="11404" xr:uid="{00000000-0005-0000-0000-000095DC0000}"/>
    <cellStyle name="Percent 3 2 3 3 3 6 2" xfId="24007" xr:uid="{00000000-0005-0000-0000-000096DC0000}"/>
    <cellStyle name="Percent 3 2 3 3 3 6 2 2" xfId="59223" xr:uid="{00000000-0005-0000-0000-000097DC0000}"/>
    <cellStyle name="Percent 3 2 3 3 3 6 3" xfId="46626" xr:uid="{00000000-0005-0000-0000-000098DC0000}"/>
    <cellStyle name="Percent 3 2 3 3 3 6 4" xfId="36612" xr:uid="{00000000-0005-0000-0000-000099DC0000}"/>
    <cellStyle name="Percent 3 2 3 3 3 7" xfId="15771" xr:uid="{00000000-0005-0000-0000-00009ADC0000}"/>
    <cellStyle name="Percent 3 2 3 3 3 7 2" xfId="50987" xr:uid="{00000000-0005-0000-0000-00009BDC0000}"/>
    <cellStyle name="Percent 3 2 3 3 3 7 3" xfId="28376" xr:uid="{00000000-0005-0000-0000-00009CDC0000}"/>
    <cellStyle name="Percent 3 2 3 3 3 8" xfId="12862" xr:uid="{00000000-0005-0000-0000-00009DDC0000}"/>
    <cellStyle name="Percent 3 2 3 3 3 8 2" xfId="48080" xr:uid="{00000000-0005-0000-0000-00009EDC0000}"/>
    <cellStyle name="Percent 3 2 3 3 3 9" xfId="38390" xr:uid="{00000000-0005-0000-0000-00009FDC0000}"/>
    <cellStyle name="Percent 3 2 3 3 4" xfId="2924" xr:uid="{00000000-0005-0000-0000-0000A0DC0000}"/>
    <cellStyle name="Percent 3 2 3 3 4 10" xfId="25309" xr:uid="{00000000-0005-0000-0000-0000A1DC0000}"/>
    <cellStyle name="Percent 3 2 3 3 4 11" xfId="60844" xr:uid="{00000000-0005-0000-0000-0000A2DC0000}"/>
    <cellStyle name="Percent 3 2 3 3 4 2" xfId="4741" xr:uid="{00000000-0005-0000-0000-0000A3DC0000}"/>
    <cellStyle name="Percent 3 2 3 3 4 2 2" xfId="17387" xr:uid="{00000000-0005-0000-0000-0000A4DC0000}"/>
    <cellStyle name="Percent 3 2 3 3 4 2 2 2" xfId="52603" xr:uid="{00000000-0005-0000-0000-0000A5DC0000}"/>
    <cellStyle name="Percent 3 2 3 3 4 2 2 3" xfId="29992" xr:uid="{00000000-0005-0000-0000-0000A6DC0000}"/>
    <cellStyle name="Percent 3 2 3 3 4 2 3" xfId="13833" xr:uid="{00000000-0005-0000-0000-0000A7DC0000}"/>
    <cellStyle name="Percent 3 2 3 3 4 2 3 2" xfId="49051" xr:uid="{00000000-0005-0000-0000-0000A8DC0000}"/>
    <cellStyle name="Percent 3 2 3 3 4 2 4" xfId="40006" xr:uid="{00000000-0005-0000-0000-0000A9DC0000}"/>
    <cellStyle name="Percent 3 2 3 3 4 2 5" xfId="26440" xr:uid="{00000000-0005-0000-0000-0000AADC0000}"/>
    <cellStyle name="Percent 3 2 3 3 4 3" xfId="6211" xr:uid="{00000000-0005-0000-0000-0000ABDC0000}"/>
    <cellStyle name="Percent 3 2 3 3 4 3 2" xfId="18841" xr:uid="{00000000-0005-0000-0000-0000ACDC0000}"/>
    <cellStyle name="Percent 3 2 3 3 4 3 2 2" xfId="54057" xr:uid="{00000000-0005-0000-0000-0000ADDC0000}"/>
    <cellStyle name="Percent 3 2 3 3 4 3 3" xfId="41460" xr:uid="{00000000-0005-0000-0000-0000AEDC0000}"/>
    <cellStyle name="Percent 3 2 3 3 4 3 4" xfId="31446" xr:uid="{00000000-0005-0000-0000-0000AFDC0000}"/>
    <cellStyle name="Percent 3 2 3 3 4 4" xfId="7670" xr:uid="{00000000-0005-0000-0000-0000B0DC0000}"/>
    <cellStyle name="Percent 3 2 3 3 4 4 2" xfId="20295" xr:uid="{00000000-0005-0000-0000-0000B1DC0000}"/>
    <cellStyle name="Percent 3 2 3 3 4 4 2 2" xfId="55511" xr:uid="{00000000-0005-0000-0000-0000B2DC0000}"/>
    <cellStyle name="Percent 3 2 3 3 4 4 3" xfId="42914" xr:uid="{00000000-0005-0000-0000-0000B3DC0000}"/>
    <cellStyle name="Percent 3 2 3 3 4 4 4" xfId="32900" xr:uid="{00000000-0005-0000-0000-0000B4DC0000}"/>
    <cellStyle name="Percent 3 2 3 3 4 5" xfId="9451" xr:uid="{00000000-0005-0000-0000-0000B5DC0000}"/>
    <cellStyle name="Percent 3 2 3 3 4 5 2" xfId="22071" xr:uid="{00000000-0005-0000-0000-0000B6DC0000}"/>
    <cellStyle name="Percent 3 2 3 3 4 5 2 2" xfId="57287" xr:uid="{00000000-0005-0000-0000-0000B7DC0000}"/>
    <cellStyle name="Percent 3 2 3 3 4 5 3" xfId="44690" xr:uid="{00000000-0005-0000-0000-0000B8DC0000}"/>
    <cellStyle name="Percent 3 2 3 3 4 5 4" xfId="34676" xr:uid="{00000000-0005-0000-0000-0000B9DC0000}"/>
    <cellStyle name="Percent 3 2 3 3 4 6" xfId="11244" xr:uid="{00000000-0005-0000-0000-0000BADC0000}"/>
    <cellStyle name="Percent 3 2 3 3 4 6 2" xfId="23847" xr:uid="{00000000-0005-0000-0000-0000BBDC0000}"/>
    <cellStyle name="Percent 3 2 3 3 4 6 2 2" xfId="59063" xr:uid="{00000000-0005-0000-0000-0000BCDC0000}"/>
    <cellStyle name="Percent 3 2 3 3 4 6 3" xfId="46466" xr:uid="{00000000-0005-0000-0000-0000BDDC0000}"/>
    <cellStyle name="Percent 3 2 3 3 4 6 4" xfId="36452" xr:uid="{00000000-0005-0000-0000-0000BEDC0000}"/>
    <cellStyle name="Percent 3 2 3 3 4 7" xfId="15611" xr:uid="{00000000-0005-0000-0000-0000BFDC0000}"/>
    <cellStyle name="Percent 3 2 3 3 4 7 2" xfId="50827" xr:uid="{00000000-0005-0000-0000-0000C0DC0000}"/>
    <cellStyle name="Percent 3 2 3 3 4 7 3" xfId="28216" xr:uid="{00000000-0005-0000-0000-0000C1DC0000}"/>
    <cellStyle name="Percent 3 2 3 3 4 8" xfId="12702" xr:uid="{00000000-0005-0000-0000-0000C2DC0000}"/>
    <cellStyle name="Percent 3 2 3 3 4 8 2" xfId="47920" xr:uid="{00000000-0005-0000-0000-0000C3DC0000}"/>
    <cellStyle name="Percent 3 2 3 3 4 9" xfId="38230" xr:uid="{00000000-0005-0000-0000-0000C4DC0000}"/>
    <cellStyle name="Percent 3 2 3 3 5" xfId="3432" xr:uid="{00000000-0005-0000-0000-0000C5DC0000}"/>
    <cellStyle name="Percent 3 2 3 3 5 10" xfId="26927" xr:uid="{00000000-0005-0000-0000-0000C6DC0000}"/>
    <cellStyle name="Percent 3 2 3 3 5 11" xfId="61331" xr:uid="{00000000-0005-0000-0000-0000C7DC0000}"/>
    <cellStyle name="Percent 3 2 3 3 5 2" xfId="5228" xr:uid="{00000000-0005-0000-0000-0000C8DC0000}"/>
    <cellStyle name="Percent 3 2 3 3 5 2 2" xfId="17874" xr:uid="{00000000-0005-0000-0000-0000C9DC0000}"/>
    <cellStyle name="Percent 3 2 3 3 5 2 2 2" xfId="53090" xr:uid="{00000000-0005-0000-0000-0000CADC0000}"/>
    <cellStyle name="Percent 3 2 3 3 5 2 3" xfId="40493" xr:uid="{00000000-0005-0000-0000-0000CBDC0000}"/>
    <cellStyle name="Percent 3 2 3 3 5 2 4" xfId="30479" xr:uid="{00000000-0005-0000-0000-0000CCDC0000}"/>
    <cellStyle name="Percent 3 2 3 3 5 3" xfId="6698" xr:uid="{00000000-0005-0000-0000-0000CDDC0000}"/>
    <cellStyle name="Percent 3 2 3 3 5 3 2" xfId="19328" xr:uid="{00000000-0005-0000-0000-0000CEDC0000}"/>
    <cellStyle name="Percent 3 2 3 3 5 3 2 2" xfId="54544" xr:uid="{00000000-0005-0000-0000-0000CFDC0000}"/>
    <cellStyle name="Percent 3 2 3 3 5 3 3" xfId="41947" xr:uid="{00000000-0005-0000-0000-0000D0DC0000}"/>
    <cellStyle name="Percent 3 2 3 3 5 3 4" xfId="31933" xr:uid="{00000000-0005-0000-0000-0000D1DC0000}"/>
    <cellStyle name="Percent 3 2 3 3 5 4" xfId="8157" xr:uid="{00000000-0005-0000-0000-0000D2DC0000}"/>
    <cellStyle name="Percent 3 2 3 3 5 4 2" xfId="20782" xr:uid="{00000000-0005-0000-0000-0000D3DC0000}"/>
    <cellStyle name="Percent 3 2 3 3 5 4 2 2" xfId="55998" xr:uid="{00000000-0005-0000-0000-0000D4DC0000}"/>
    <cellStyle name="Percent 3 2 3 3 5 4 3" xfId="43401" xr:uid="{00000000-0005-0000-0000-0000D5DC0000}"/>
    <cellStyle name="Percent 3 2 3 3 5 4 4" xfId="33387" xr:uid="{00000000-0005-0000-0000-0000D6DC0000}"/>
    <cellStyle name="Percent 3 2 3 3 5 5" xfId="9938" xr:uid="{00000000-0005-0000-0000-0000D7DC0000}"/>
    <cellStyle name="Percent 3 2 3 3 5 5 2" xfId="22558" xr:uid="{00000000-0005-0000-0000-0000D8DC0000}"/>
    <cellStyle name="Percent 3 2 3 3 5 5 2 2" xfId="57774" xr:uid="{00000000-0005-0000-0000-0000D9DC0000}"/>
    <cellStyle name="Percent 3 2 3 3 5 5 3" xfId="45177" xr:uid="{00000000-0005-0000-0000-0000DADC0000}"/>
    <cellStyle name="Percent 3 2 3 3 5 5 4" xfId="35163" xr:uid="{00000000-0005-0000-0000-0000DBDC0000}"/>
    <cellStyle name="Percent 3 2 3 3 5 6" xfId="11731" xr:uid="{00000000-0005-0000-0000-0000DCDC0000}"/>
    <cellStyle name="Percent 3 2 3 3 5 6 2" xfId="24334" xr:uid="{00000000-0005-0000-0000-0000DDDC0000}"/>
    <cellStyle name="Percent 3 2 3 3 5 6 2 2" xfId="59550" xr:uid="{00000000-0005-0000-0000-0000DEDC0000}"/>
    <cellStyle name="Percent 3 2 3 3 5 6 3" xfId="46953" xr:uid="{00000000-0005-0000-0000-0000DFDC0000}"/>
    <cellStyle name="Percent 3 2 3 3 5 6 4" xfId="36939" xr:uid="{00000000-0005-0000-0000-0000E0DC0000}"/>
    <cellStyle name="Percent 3 2 3 3 5 7" xfId="16098" xr:uid="{00000000-0005-0000-0000-0000E1DC0000}"/>
    <cellStyle name="Percent 3 2 3 3 5 7 2" xfId="51314" xr:uid="{00000000-0005-0000-0000-0000E2DC0000}"/>
    <cellStyle name="Percent 3 2 3 3 5 7 3" xfId="28703" xr:uid="{00000000-0005-0000-0000-0000E3DC0000}"/>
    <cellStyle name="Percent 3 2 3 3 5 8" xfId="14320" xr:uid="{00000000-0005-0000-0000-0000E4DC0000}"/>
    <cellStyle name="Percent 3 2 3 3 5 8 2" xfId="49538" xr:uid="{00000000-0005-0000-0000-0000E5DC0000}"/>
    <cellStyle name="Percent 3 2 3 3 5 9" xfId="38717" xr:uid="{00000000-0005-0000-0000-0000E6DC0000}"/>
    <cellStyle name="Percent 3 2 3 3 6" xfId="2593" xr:uid="{00000000-0005-0000-0000-0000E7DC0000}"/>
    <cellStyle name="Percent 3 2 3 3 6 10" xfId="26118" xr:uid="{00000000-0005-0000-0000-0000E8DC0000}"/>
    <cellStyle name="Percent 3 2 3 3 6 11" xfId="60522" xr:uid="{00000000-0005-0000-0000-0000E9DC0000}"/>
    <cellStyle name="Percent 3 2 3 3 6 2" xfId="4419" xr:uid="{00000000-0005-0000-0000-0000EADC0000}"/>
    <cellStyle name="Percent 3 2 3 3 6 2 2" xfId="17065" xr:uid="{00000000-0005-0000-0000-0000EBDC0000}"/>
    <cellStyle name="Percent 3 2 3 3 6 2 2 2" xfId="52281" xr:uid="{00000000-0005-0000-0000-0000ECDC0000}"/>
    <cellStyle name="Percent 3 2 3 3 6 2 3" xfId="39684" xr:uid="{00000000-0005-0000-0000-0000EDDC0000}"/>
    <cellStyle name="Percent 3 2 3 3 6 2 4" xfId="29670" xr:uid="{00000000-0005-0000-0000-0000EEDC0000}"/>
    <cellStyle name="Percent 3 2 3 3 6 3" xfId="5889" xr:uid="{00000000-0005-0000-0000-0000EFDC0000}"/>
    <cellStyle name="Percent 3 2 3 3 6 3 2" xfId="18519" xr:uid="{00000000-0005-0000-0000-0000F0DC0000}"/>
    <cellStyle name="Percent 3 2 3 3 6 3 2 2" xfId="53735" xr:uid="{00000000-0005-0000-0000-0000F1DC0000}"/>
    <cellStyle name="Percent 3 2 3 3 6 3 3" xfId="41138" xr:uid="{00000000-0005-0000-0000-0000F2DC0000}"/>
    <cellStyle name="Percent 3 2 3 3 6 3 4" xfId="31124" xr:uid="{00000000-0005-0000-0000-0000F3DC0000}"/>
    <cellStyle name="Percent 3 2 3 3 6 4" xfId="7348" xr:uid="{00000000-0005-0000-0000-0000F4DC0000}"/>
    <cellStyle name="Percent 3 2 3 3 6 4 2" xfId="19973" xr:uid="{00000000-0005-0000-0000-0000F5DC0000}"/>
    <cellStyle name="Percent 3 2 3 3 6 4 2 2" xfId="55189" xr:uid="{00000000-0005-0000-0000-0000F6DC0000}"/>
    <cellStyle name="Percent 3 2 3 3 6 4 3" xfId="42592" xr:uid="{00000000-0005-0000-0000-0000F7DC0000}"/>
    <cellStyle name="Percent 3 2 3 3 6 4 4" xfId="32578" xr:uid="{00000000-0005-0000-0000-0000F8DC0000}"/>
    <cellStyle name="Percent 3 2 3 3 6 5" xfId="9129" xr:uid="{00000000-0005-0000-0000-0000F9DC0000}"/>
    <cellStyle name="Percent 3 2 3 3 6 5 2" xfId="21749" xr:uid="{00000000-0005-0000-0000-0000FADC0000}"/>
    <cellStyle name="Percent 3 2 3 3 6 5 2 2" xfId="56965" xr:uid="{00000000-0005-0000-0000-0000FBDC0000}"/>
    <cellStyle name="Percent 3 2 3 3 6 5 3" xfId="44368" xr:uid="{00000000-0005-0000-0000-0000FCDC0000}"/>
    <cellStyle name="Percent 3 2 3 3 6 5 4" xfId="34354" xr:uid="{00000000-0005-0000-0000-0000FDDC0000}"/>
    <cellStyle name="Percent 3 2 3 3 6 6" xfId="10922" xr:uid="{00000000-0005-0000-0000-0000FEDC0000}"/>
    <cellStyle name="Percent 3 2 3 3 6 6 2" xfId="23525" xr:uid="{00000000-0005-0000-0000-0000FFDC0000}"/>
    <cellStyle name="Percent 3 2 3 3 6 6 2 2" xfId="58741" xr:uid="{00000000-0005-0000-0000-000000DD0000}"/>
    <cellStyle name="Percent 3 2 3 3 6 6 3" xfId="46144" xr:uid="{00000000-0005-0000-0000-000001DD0000}"/>
    <cellStyle name="Percent 3 2 3 3 6 6 4" xfId="36130" xr:uid="{00000000-0005-0000-0000-000002DD0000}"/>
    <cellStyle name="Percent 3 2 3 3 6 7" xfId="15289" xr:uid="{00000000-0005-0000-0000-000003DD0000}"/>
    <cellStyle name="Percent 3 2 3 3 6 7 2" xfId="50505" xr:uid="{00000000-0005-0000-0000-000004DD0000}"/>
    <cellStyle name="Percent 3 2 3 3 6 7 3" xfId="27894" xr:uid="{00000000-0005-0000-0000-000005DD0000}"/>
    <cellStyle name="Percent 3 2 3 3 6 8" xfId="13511" xr:uid="{00000000-0005-0000-0000-000006DD0000}"/>
    <cellStyle name="Percent 3 2 3 3 6 8 2" xfId="48729" xr:uid="{00000000-0005-0000-0000-000007DD0000}"/>
    <cellStyle name="Percent 3 2 3 3 6 9" xfId="37908" xr:uid="{00000000-0005-0000-0000-000008DD0000}"/>
    <cellStyle name="Percent 3 2 3 3 7" xfId="3756" xr:uid="{00000000-0005-0000-0000-000009DD0000}"/>
    <cellStyle name="Percent 3 2 3 3 7 2" xfId="8480" xr:uid="{00000000-0005-0000-0000-00000ADD0000}"/>
    <cellStyle name="Percent 3 2 3 3 7 2 2" xfId="21105" xr:uid="{00000000-0005-0000-0000-00000BDD0000}"/>
    <cellStyle name="Percent 3 2 3 3 7 2 2 2" xfId="56321" xr:uid="{00000000-0005-0000-0000-00000CDD0000}"/>
    <cellStyle name="Percent 3 2 3 3 7 2 3" xfId="43724" xr:uid="{00000000-0005-0000-0000-00000DDD0000}"/>
    <cellStyle name="Percent 3 2 3 3 7 2 4" xfId="33710" xr:uid="{00000000-0005-0000-0000-00000EDD0000}"/>
    <cellStyle name="Percent 3 2 3 3 7 3" xfId="10261" xr:uid="{00000000-0005-0000-0000-00000FDD0000}"/>
    <cellStyle name="Percent 3 2 3 3 7 3 2" xfId="22881" xr:uid="{00000000-0005-0000-0000-000010DD0000}"/>
    <cellStyle name="Percent 3 2 3 3 7 3 2 2" xfId="58097" xr:uid="{00000000-0005-0000-0000-000011DD0000}"/>
    <cellStyle name="Percent 3 2 3 3 7 3 3" xfId="45500" xr:uid="{00000000-0005-0000-0000-000012DD0000}"/>
    <cellStyle name="Percent 3 2 3 3 7 3 4" xfId="35486" xr:uid="{00000000-0005-0000-0000-000013DD0000}"/>
    <cellStyle name="Percent 3 2 3 3 7 4" xfId="12056" xr:uid="{00000000-0005-0000-0000-000014DD0000}"/>
    <cellStyle name="Percent 3 2 3 3 7 4 2" xfId="24657" xr:uid="{00000000-0005-0000-0000-000015DD0000}"/>
    <cellStyle name="Percent 3 2 3 3 7 4 2 2" xfId="59873" xr:uid="{00000000-0005-0000-0000-000016DD0000}"/>
    <cellStyle name="Percent 3 2 3 3 7 4 3" xfId="47276" xr:uid="{00000000-0005-0000-0000-000017DD0000}"/>
    <cellStyle name="Percent 3 2 3 3 7 4 4" xfId="37262" xr:uid="{00000000-0005-0000-0000-000018DD0000}"/>
    <cellStyle name="Percent 3 2 3 3 7 5" xfId="16421" xr:uid="{00000000-0005-0000-0000-000019DD0000}"/>
    <cellStyle name="Percent 3 2 3 3 7 5 2" xfId="51637" xr:uid="{00000000-0005-0000-0000-00001ADD0000}"/>
    <cellStyle name="Percent 3 2 3 3 7 5 3" xfId="29026" xr:uid="{00000000-0005-0000-0000-00001BDD0000}"/>
    <cellStyle name="Percent 3 2 3 3 7 6" xfId="14643" xr:uid="{00000000-0005-0000-0000-00001CDD0000}"/>
    <cellStyle name="Percent 3 2 3 3 7 6 2" xfId="49861" xr:uid="{00000000-0005-0000-0000-00001DDD0000}"/>
    <cellStyle name="Percent 3 2 3 3 7 7" xfId="39040" xr:uid="{00000000-0005-0000-0000-00001EDD0000}"/>
    <cellStyle name="Percent 3 2 3 3 7 8" xfId="27250" xr:uid="{00000000-0005-0000-0000-00001FDD0000}"/>
    <cellStyle name="Percent 3 2 3 3 8" xfId="4094" xr:uid="{00000000-0005-0000-0000-000020DD0000}"/>
    <cellStyle name="Percent 3 2 3 3 8 2" xfId="16743" xr:uid="{00000000-0005-0000-0000-000021DD0000}"/>
    <cellStyle name="Percent 3 2 3 3 8 2 2" xfId="51959" xr:uid="{00000000-0005-0000-0000-000022DD0000}"/>
    <cellStyle name="Percent 3 2 3 3 8 2 3" xfId="29348" xr:uid="{00000000-0005-0000-0000-000023DD0000}"/>
    <cellStyle name="Percent 3 2 3 3 8 3" xfId="13189" xr:uid="{00000000-0005-0000-0000-000024DD0000}"/>
    <cellStyle name="Percent 3 2 3 3 8 3 2" xfId="48407" xr:uid="{00000000-0005-0000-0000-000025DD0000}"/>
    <cellStyle name="Percent 3 2 3 3 8 4" xfId="39362" xr:uid="{00000000-0005-0000-0000-000026DD0000}"/>
    <cellStyle name="Percent 3 2 3 3 8 5" xfId="25796" xr:uid="{00000000-0005-0000-0000-000027DD0000}"/>
    <cellStyle name="Percent 3 2 3 3 9" xfId="5567" xr:uid="{00000000-0005-0000-0000-000028DD0000}"/>
    <cellStyle name="Percent 3 2 3 3 9 2" xfId="18197" xr:uid="{00000000-0005-0000-0000-000029DD0000}"/>
    <cellStyle name="Percent 3 2 3 3 9 2 2" xfId="53413" xr:uid="{00000000-0005-0000-0000-00002ADD0000}"/>
    <cellStyle name="Percent 3 2 3 3 9 3" xfId="40816" xr:uid="{00000000-0005-0000-0000-00002BDD0000}"/>
    <cellStyle name="Percent 3 2 3 3 9 4" xfId="30802" xr:uid="{00000000-0005-0000-0000-00002CDD0000}"/>
    <cellStyle name="Percent 3 2 3 4" xfId="1733" xr:uid="{00000000-0005-0000-0000-00002DDD0000}"/>
    <cellStyle name="Percent 3 2 3 4 10" xfId="10752" xr:uid="{00000000-0005-0000-0000-00002EDD0000}"/>
    <cellStyle name="Percent 3 2 3 4 10 2" xfId="23363" xr:uid="{00000000-0005-0000-0000-00002FDD0000}"/>
    <cellStyle name="Percent 3 2 3 4 10 2 2" xfId="58579" xr:uid="{00000000-0005-0000-0000-000030DD0000}"/>
    <cellStyle name="Percent 3 2 3 4 10 3" xfId="45982" xr:uid="{00000000-0005-0000-0000-000031DD0000}"/>
    <cellStyle name="Percent 3 2 3 4 10 4" xfId="35968" xr:uid="{00000000-0005-0000-0000-000032DD0000}"/>
    <cellStyle name="Percent 3 2 3 4 11" xfId="15047" xr:uid="{00000000-0005-0000-0000-000033DD0000}"/>
    <cellStyle name="Percent 3 2 3 4 11 2" xfId="50263" xr:uid="{00000000-0005-0000-0000-000034DD0000}"/>
    <cellStyle name="Percent 3 2 3 4 11 3" xfId="27652" xr:uid="{00000000-0005-0000-0000-000035DD0000}"/>
    <cellStyle name="Percent 3 2 3 4 12" xfId="12460" xr:uid="{00000000-0005-0000-0000-000036DD0000}"/>
    <cellStyle name="Percent 3 2 3 4 12 2" xfId="47678" xr:uid="{00000000-0005-0000-0000-000037DD0000}"/>
    <cellStyle name="Percent 3 2 3 4 13" xfId="37666" xr:uid="{00000000-0005-0000-0000-000038DD0000}"/>
    <cellStyle name="Percent 3 2 3 4 14" xfId="25067" xr:uid="{00000000-0005-0000-0000-000039DD0000}"/>
    <cellStyle name="Percent 3 2 3 4 15" xfId="60280" xr:uid="{00000000-0005-0000-0000-00003ADD0000}"/>
    <cellStyle name="Percent 3 2 3 4 2" xfId="3183" xr:uid="{00000000-0005-0000-0000-00003BDD0000}"/>
    <cellStyle name="Percent 3 2 3 4 2 10" xfId="25551" xr:uid="{00000000-0005-0000-0000-00003CDD0000}"/>
    <cellStyle name="Percent 3 2 3 4 2 11" xfId="61086" xr:uid="{00000000-0005-0000-0000-00003DDD0000}"/>
    <cellStyle name="Percent 3 2 3 4 2 2" xfId="4983" xr:uid="{00000000-0005-0000-0000-00003EDD0000}"/>
    <cellStyle name="Percent 3 2 3 4 2 2 2" xfId="17629" xr:uid="{00000000-0005-0000-0000-00003FDD0000}"/>
    <cellStyle name="Percent 3 2 3 4 2 2 2 2" xfId="52845" xr:uid="{00000000-0005-0000-0000-000040DD0000}"/>
    <cellStyle name="Percent 3 2 3 4 2 2 2 3" xfId="30234" xr:uid="{00000000-0005-0000-0000-000041DD0000}"/>
    <cellStyle name="Percent 3 2 3 4 2 2 3" xfId="14075" xr:uid="{00000000-0005-0000-0000-000042DD0000}"/>
    <cellStyle name="Percent 3 2 3 4 2 2 3 2" xfId="49293" xr:uid="{00000000-0005-0000-0000-000043DD0000}"/>
    <cellStyle name="Percent 3 2 3 4 2 2 4" xfId="40248" xr:uid="{00000000-0005-0000-0000-000044DD0000}"/>
    <cellStyle name="Percent 3 2 3 4 2 2 5" xfId="26682" xr:uid="{00000000-0005-0000-0000-000045DD0000}"/>
    <cellStyle name="Percent 3 2 3 4 2 3" xfId="6453" xr:uid="{00000000-0005-0000-0000-000046DD0000}"/>
    <cellStyle name="Percent 3 2 3 4 2 3 2" xfId="19083" xr:uid="{00000000-0005-0000-0000-000047DD0000}"/>
    <cellStyle name="Percent 3 2 3 4 2 3 2 2" xfId="54299" xr:uid="{00000000-0005-0000-0000-000048DD0000}"/>
    <cellStyle name="Percent 3 2 3 4 2 3 3" xfId="41702" xr:uid="{00000000-0005-0000-0000-000049DD0000}"/>
    <cellStyle name="Percent 3 2 3 4 2 3 4" xfId="31688" xr:uid="{00000000-0005-0000-0000-00004ADD0000}"/>
    <cellStyle name="Percent 3 2 3 4 2 4" xfId="7912" xr:uid="{00000000-0005-0000-0000-00004BDD0000}"/>
    <cellStyle name="Percent 3 2 3 4 2 4 2" xfId="20537" xr:uid="{00000000-0005-0000-0000-00004CDD0000}"/>
    <cellStyle name="Percent 3 2 3 4 2 4 2 2" xfId="55753" xr:uid="{00000000-0005-0000-0000-00004DDD0000}"/>
    <cellStyle name="Percent 3 2 3 4 2 4 3" xfId="43156" xr:uid="{00000000-0005-0000-0000-00004EDD0000}"/>
    <cellStyle name="Percent 3 2 3 4 2 4 4" xfId="33142" xr:uid="{00000000-0005-0000-0000-00004FDD0000}"/>
    <cellStyle name="Percent 3 2 3 4 2 5" xfId="9693" xr:uid="{00000000-0005-0000-0000-000050DD0000}"/>
    <cellStyle name="Percent 3 2 3 4 2 5 2" xfId="22313" xr:uid="{00000000-0005-0000-0000-000051DD0000}"/>
    <cellStyle name="Percent 3 2 3 4 2 5 2 2" xfId="57529" xr:uid="{00000000-0005-0000-0000-000052DD0000}"/>
    <cellStyle name="Percent 3 2 3 4 2 5 3" xfId="44932" xr:uid="{00000000-0005-0000-0000-000053DD0000}"/>
    <cellStyle name="Percent 3 2 3 4 2 5 4" xfId="34918" xr:uid="{00000000-0005-0000-0000-000054DD0000}"/>
    <cellStyle name="Percent 3 2 3 4 2 6" xfId="11486" xr:uid="{00000000-0005-0000-0000-000055DD0000}"/>
    <cellStyle name="Percent 3 2 3 4 2 6 2" xfId="24089" xr:uid="{00000000-0005-0000-0000-000056DD0000}"/>
    <cellStyle name="Percent 3 2 3 4 2 6 2 2" xfId="59305" xr:uid="{00000000-0005-0000-0000-000057DD0000}"/>
    <cellStyle name="Percent 3 2 3 4 2 6 3" xfId="46708" xr:uid="{00000000-0005-0000-0000-000058DD0000}"/>
    <cellStyle name="Percent 3 2 3 4 2 6 4" xfId="36694" xr:uid="{00000000-0005-0000-0000-000059DD0000}"/>
    <cellStyle name="Percent 3 2 3 4 2 7" xfId="15853" xr:uid="{00000000-0005-0000-0000-00005ADD0000}"/>
    <cellStyle name="Percent 3 2 3 4 2 7 2" xfId="51069" xr:uid="{00000000-0005-0000-0000-00005BDD0000}"/>
    <cellStyle name="Percent 3 2 3 4 2 7 3" xfId="28458" xr:uid="{00000000-0005-0000-0000-00005CDD0000}"/>
    <cellStyle name="Percent 3 2 3 4 2 8" xfId="12944" xr:uid="{00000000-0005-0000-0000-00005DDD0000}"/>
    <cellStyle name="Percent 3 2 3 4 2 8 2" xfId="48162" xr:uid="{00000000-0005-0000-0000-00005EDD0000}"/>
    <cellStyle name="Percent 3 2 3 4 2 9" xfId="38472" xr:uid="{00000000-0005-0000-0000-00005FDD0000}"/>
    <cellStyle name="Percent 3 2 3 4 3" xfId="3512" xr:uid="{00000000-0005-0000-0000-000060DD0000}"/>
    <cellStyle name="Percent 3 2 3 4 3 10" xfId="27007" xr:uid="{00000000-0005-0000-0000-000061DD0000}"/>
    <cellStyle name="Percent 3 2 3 4 3 11" xfId="61411" xr:uid="{00000000-0005-0000-0000-000062DD0000}"/>
    <cellStyle name="Percent 3 2 3 4 3 2" xfId="5308" xr:uid="{00000000-0005-0000-0000-000063DD0000}"/>
    <cellStyle name="Percent 3 2 3 4 3 2 2" xfId="17954" xr:uid="{00000000-0005-0000-0000-000064DD0000}"/>
    <cellStyle name="Percent 3 2 3 4 3 2 2 2" xfId="53170" xr:uid="{00000000-0005-0000-0000-000065DD0000}"/>
    <cellStyle name="Percent 3 2 3 4 3 2 3" xfId="40573" xr:uid="{00000000-0005-0000-0000-000066DD0000}"/>
    <cellStyle name="Percent 3 2 3 4 3 2 4" xfId="30559" xr:uid="{00000000-0005-0000-0000-000067DD0000}"/>
    <cellStyle name="Percent 3 2 3 4 3 3" xfId="6778" xr:uid="{00000000-0005-0000-0000-000068DD0000}"/>
    <cellStyle name="Percent 3 2 3 4 3 3 2" xfId="19408" xr:uid="{00000000-0005-0000-0000-000069DD0000}"/>
    <cellStyle name="Percent 3 2 3 4 3 3 2 2" xfId="54624" xr:uid="{00000000-0005-0000-0000-00006ADD0000}"/>
    <cellStyle name="Percent 3 2 3 4 3 3 3" xfId="42027" xr:uid="{00000000-0005-0000-0000-00006BDD0000}"/>
    <cellStyle name="Percent 3 2 3 4 3 3 4" xfId="32013" xr:uid="{00000000-0005-0000-0000-00006CDD0000}"/>
    <cellStyle name="Percent 3 2 3 4 3 4" xfId="8237" xr:uid="{00000000-0005-0000-0000-00006DDD0000}"/>
    <cellStyle name="Percent 3 2 3 4 3 4 2" xfId="20862" xr:uid="{00000000-0005-0000-0000-00006EDD0000}"/>
    <cellStyle name="Percent 3 2 3 4 3 4 2 2" xfId="56078" xr:uid="{00000000-0005-0000-0000-00006FDD0000}"/>
    <cellStyle name="Percent 3 2 3 4 3 4 3" xfId="43481" xr:uid="{00000000-0005-0000-0000-000070DD0000}"/>
    <cellStyle name="Percent 3 2 3 4 3 4 4" xfId="33467" xr:uid="{00000000-0005-0000-0000-000071DD0000}"/>
    <cellStyle name="Percent 3 2 3 4 3 5" xfId="10018" xr:uid="{00000000-0005-0000-0000-000072DD0000}"/>
    <cellStyle name="Percent 3 2 3 4 3 5 2" xfId="22638" xr:uid="{00000000-0005-0000-0000-000073DD0000}"/>
    <cellStyle name="Percent 3 2 3 4 3 5 2 2" xfId="57854" xr:uid="{00000000-0005-0000-0000-000074DD0000}"/>
    <cellStyle name="Percent 3 2 3 4 3 5 3" xfId="45257" xr:uid="{00000000-0005-0000-0000-000075DD0000}"/>
    <cellStyle name="Percent 3 2 3 4 3 5 4" xfId="35243" xr:uid="{00000000-0005-0000-0000-000076DD0000}"/>
    <cellStyle name="Percent 3 2 3 4 3 6" xfId="11811" xr:uid="{00000000-0005-0000-0000-000077DD0000}"/>
    <cellStyle name="Percent 3 2 3 4 3 6 2" xfId="24414" xr:uid="{00000000-0005-0000-0000-000078DD0000}"/>
    <cellStyle name="Percent 3 2 3 4 3 6 2 2" xfId="59630" xr:uid="{00000000-0005-0000-0000-000079DD0000}"/>
    <cellStyle name="Percent 3 2 3 4 3 6 3" xfId="47033" xr:uid="{00000000-0005-0000-0000-00007ADD0000}"/>
    <cellStyle name="Percent 3 2 3 4 3 6 4" xfId="37019" xr:uid="{00000000-0005-0000-0000-00007BDD0000}"/>
    <cellStyle name="Percent 3 2 3 4 3 7" xfId="16178" xr:uid="{00000000-0005-0000-0000-00007CDD0000}"/>
    <cellStyle name="Percent 3 2 3 4 3 7 2" xfId="51394" xr:uid="{00000000-0005-0000-0000-00007DDD0000}"/>
    <cellStyle name="Percent 3 2 3 4 3 7 3" xfId="28783" xr:uid="{00000000-0005-0000-0000-00007EDD0000}"/>
    <cellStyle name="Percent 3 2 3 4 3 8" xfId="14400" xr:uid="{00000000-0005-0000-0000-00007FDD0000}"/>
    <cellStyle name="Percent 3 2 3 4 3 8 2" xfId="49618" xr:uid="{00000000-0005-0000-0000-000080DD0000}"/>
    <cellStyle name="Percent 3 2 3 4 3 9" xfId="38797" xr:uid="{00000000-0005-0000-0000-000081DD0000}"/>
    <cellStyle name="Percent 3 2 3 4 4" xfId="2674" xr:uid="{00000000-0005-0000-0000-000082DD0000}"/>
    <cellStyle name="Percent 3 2 3 4 4 10" xfId="26198" xr:uid="{00000000-0005-0000-0000-000083DD0000}"/>
    <cellStyle name="Percent 3 2 3 4 4 11" xfId="60602" xr:uid="{00000000-0005-0000-0000-000084DD0000}"/>
    <cellStyle name="Percent 3 2 3 4 4 2" xfId="4499" xr:uid="{00000000-0005-0000-0000-000085DD0000}"/>
    <cellStyle name="Percent 3 2 3 4 4 2 2" xfId="17145" xr:uid="{00000000-0005-0000-0000-000086DD0000}"/>
    <cellStyle name="Percent 3 2 3 4 4 2 2 2" xfId="52361" xr:uid="{00000000-0005-0000-0000-000087DD0000}"/>
    <cellStyle name="Percent 3 2 3 4 4 2 3" xfId="39764" xr:uid="{00000000-0005-0000-0000-000088DD0000}"/>
    <cellStyle name="Percent 3 2 3 4 4 2 4" xfId="29750" xr:uid="{00000000-0005-0000-0000-000089DD0000}"/>
    <cellStyle name="Percent 3 2 3 4 4 3" xfId="5969" xr:uid="{00000000-0005-0000-0000-00008ADD0000}"/>
    <cellStyle name="Percent 3 2 3 4 4 3 2" xfId="18599" xr:uid="{00000000-0005-0000-0000-00008BDD0000}"/>
    <cellStyle name="Percent 3 2 3 4 4 3 2 2" xfId="53815" xr:uid="{00000000-0005-0000-0000-00008CDD0000}"/>
    <cellStyle name="Percent 3 2 3 4 4 3 3" xfId="41218" xr:uid="{00000000-0005-0000-0000-00008DDD0000}"/>
    <cellStyle name="Percent 3 2 3 4 4 3 4" xfId="31204" xr:uid="{00000000-0005-0000-0000-00008EDD0000}"/>
    <cellStyle name="Percent 3 2 3 4 4 4" xfId="7428" xr:uid="{00000000-0005-0000-0000-00008FDD0000}"/>
    <cellStyle name="Percent 3 2 3 4 4 4 2" xfId="20053" xr:uid="{00000000-0005-0000-0000-000090DD0000}"/>
    <cellStyle name="Percent 3 2 3 4 4 4 2 2" xfId="55269" xr:uid="{00000000-0005-0000-0000-000091DD0000}"/>
    <cellStyle name="Percent 3 2 3 4 4 4 3" xfId="42672" xr:uid="{00000000-0005-0000-0000-000092DD0000}"/>
    <cellStyle name="Percent 3 2 3 4 4 4 4" xfId="32658" xr:uid="{00000000-0005-0000-0000-000093DD0000}"/>
    <cellStyle name="Percent 3 2 3 4 4 5" xfId="9209" xr:uid="{00000000-0005-0000-0000-000094DD0000}"/>
    <cellStyle name="Percent 3 2 3 4 4 5 2" xfId="21829" xr:uid="{00000000-0005-0000-0000-000095DD0000}"/>
    <cellStyle name="Percent 3 2 3 4 4 5 2 2" xfId="57045" xr:uid="{00000000-0005-0000-0000-000096DD0000}"/>
    <cellStyle name="Percent 3 2 3 4 4 5 3" xfId="44448" xr:uid="{00000000-0005-0000-0000-000097DD0000}"/>
    <cellStyle name="Percent 3 2 3 4 4 5 4" xfId="34434" xr:uid="{00000000-0005-0000-0000-000098DD0000}"/>
    <cellStyle name="Percent 3 2 3 4 4 6" xfId="11002" xr:uid="{00000000-0005-0000-0000-000099DD0000}"/>
    <cellStyle name="Percent 3 2 3 4 4 6 2" xfId="23605" xr:uid="{00000000-0005-0000-0000-00009ADD0000}"/>
    <cellStyle name="Percent 3 2 3 4 4 6 2 2" xfId="58821" xr:uid="{00000000-0005-0000-0000-00009BDD0000}"/>
    <cellStyle name="Percent 3 2 3 4 4 6 3" xfId="46224" xr:uid="{00000000-0005-0000-0000-00009CDD0000}"/>
    <cellStyle name="Percent 3 2 3 4 4 6 4" xfId="36210" xr:uid="{00000000-0005-0000-0000-00009DDD0000}"/>
    <cellStyle name="Percent 3 2 3 4 4 7" xfId="15369" xr:uid="{00000000-0005-0000-0000-00009EDD0000}"/>
    <cellStyle name="Percent 3 2 3 4 4 7 2" xfId="50585" xr:uid="{00000000-0005-0000-0000-00009FDD0000}"/>
    <cellStyle name="Percent 3 2 3 4 4 7 3" xfId="27974" xr:uid="{00000000-0005-0000-0000-0000A0DD0000}"/>
    <cellStyle name="Percent 3 2 3 4 4 8" xfId="13591" xr:uid="{00000000-0005-0000-0000-0000A1DD0000}"/>
    <cellStyle name="Percent 3 2 3 4 4 8 2" xfId="48809" xr:uid="{00000000-0005-0000-0000-0000A2DD0000}"/>
    <cellStyle name="Percent 3 2 3 4 4 9" xfId="37988" xr:uid="{00000000-0005-0000-0000-0000A3DD0000}"/>
    <cellStyle name="Percent 3 2 3 4 5" xfId="3837" xr:uid="{00000000-0005-0000-0000-0000A4DD0000}"/>
    <cellStyle name="Percent 3 2 3 4 5 2" xfId="8560" xr:uid="{00000000-0005-0000-0000-0000A5DD0000}"/>
    <cellStyle name="Percent 3 2 3 4 5 2 2" xfId="21185" xr:uid="{00000000-0005-0000-0000-0000A6DD0000}"/>
    <cellStyle name="Percent 3 2 3 4 5 2 2 2" xfId="56401" xr:uid="{00000000-0005-0000-0000-0000A7DD0000}"/>
    <cellStyle name="Percent 3 2 3 4 5 2 3" xfId="43804" xr:uid="{00000000-0005-0000-0000-0000A8DD0000}"/>
    <cellStyle name="Percent 3 2 3 4 5 2 4" xfId="33790" xr:uid="{00000000-0005-0000-0000-0000A9DD0000}"/>
    <cellStyle name="Percent 3 2 3 4 5 3" xfId="10341" xr:uid="{00000000-0005-0000-0000-0000AADD0000}"/>
    <cellStyle name="Percent 3 2 3 4 5 3 2" xfId="22961" xr:uid="{00000000-0005-0000-0000-0000ABDD0000}"/>
    <cellStyle name="Percent 3 2 3 4 5 3 2 2" xfId="58177" xr:uid="{00000000-0005-0000-0000-0000ACDD0000}"/>
    <cellStyle name="Percent 3 2 3 4 5 3 3" xfId="45580" xr:uid="{00000000-0005-0000-0000-0000ADDD0000}"/>
    <cellStyle name="Percent 3 2 3 4 5 3 4" xfId="35566" xr:uid="{00000000-0005-0000-0000-0000AEDD0000}"/>
    <cellStyle name="Percent 3 2 3 4 5 4" xfId="12136" xr:uid="{00000000-0005-0000-0000-0000AFDD0000}"/>
    <cellStyle name="Percent 3 2 3 4 5 4 2" xfId="24737" xr:uid="{00000000-0005-0000-0000-0000B0DD0000}"/>
    <cellStyle name="Percent 3 2 3 4 5 4 2 2" xfId="59953" xr:uid="{00000000-0005-0000-0000-0000B1DD0000}"/>
    <cellStyle name="Percent 3 2 3 4 5 4 3" xfId="47356" xr:uid="{00000000-0005-0000-0000-0000B2DD0000}"/>
    <cellStyle name="Percent 3 2 3 4 5 4 4" xfId="37342" xr:uid="{00000000-0005-0000-0000-0000B3DD0000}"/>
    <cellStyle name="Percent 3 2 3 4 5 5" xfId="16501" xr:uid="{00000000-0005-0000-0000-0000B4DD0000}"/>
    <cellStyle name="Percent 3 2 3 4 5 5 2" xfId="51717" xr:uid="{00000000-0005-0000-0000-0000B5DD0000}"/>
    <cellStyle name="Percent 3 2 3 4 5 5 3" xfId="29106" xr:uid="{00000000-0005-0000-0000-0000B6DD0000}"/>
    <cellStyle name="Percent 3 2 3 4 5 6" xfId="14723" xr:uid="{00000000-0005-0000-0000-0000B7DD0000}"/>
    <cellStyle name="Percent 3 2 3 4 5 6 2" xfId="49941" xr:uid="{00000000-0005-0000-0000-0000B8DD0000}"/>
    <cellStyle name="Percent 3 2 3 4 5 7" xfId="39120" xr:uid="{00000000-0005-0000-0000-0000B9DD0000}"/>
    <cellStyle name="Percent 3 2 3 4 5 8" xfId="27330" xr:uid="{00000000-0005-0000-0000-0000BADD0000}"/>
    <cellStyle name="Percent 3 2 3 4 6" xfId="4177" xr:uid="{00000000-0005-0000-0000-0000BBDD0000}"/>
    <cellStyle name="Percent 3 2 3 4 6 2" xfId="16823" xr:uid="{00000000-0005-0000-0000-0000BCDD0000}"/>
    <cellStyle name="Percent 3 2 3 4 6 2 2" xfId="52039" xr:uid="{00000000-0005-0000-0000-0000BDDD0000}"/>
    <cellStyle name="Percent 3 2 3 4 6 2 3" xfId="29428" xr:uid="{00000000-0005-0000-0000-0000BEDD0000}"/>
    <cellStyle name="Percent 3 2 3 4 6 3" xfId="13269" xr:uid="{00000000-0005-0000-0000-0000BFDD0000}"/>
    <cellStyle name="Percent 3 2 3 4 6 3 2" xfId="48487" xr:uid="{00000000-0005-0000-0000-0000C0DD0000}"/>
    <cellStyle name="Percent 3 2 3 4 6 4" xfId="39442" xr:uid="{00000000-0005-0000-0000-0000C1DD0000}"/>
    <cellStyle name="Percent 3 2 3 4 6 5" xfId="25876" xr:uid="{00000000-0005-0000-0000-0000C2DD0000}"/>
    <cellStyle name="Percent 3 2 3 4 7" xfId="5647" xr:uid="{00000000-0005-0000-0000-0000C3DD0000}"/>
    <cellStyle name="Percent 3 2 3 4 7 2" xfId="18277" xr:uid="{00000000-0005-0000-0000-0000C4DD0000}"/>
    <cellStyle name="Percent 3 2 3 4 7 2 2" xfId="53493" xr:uid="{00000000-0005-0000-0000-0000C5DD0000}"/>
    <cellStyle name="Percent 3 2 3 4 7 3" xfId="40896" xr:uid="{00000000-0005-0000-0000-0000C6DD0000}"/>
    <cellStyle name="Percent 3 2 3 4 7 4" xfId="30882" xr:uid="{00000000-0005-0000-0000-0000C7DD0000}"/>
    <cellStyle name="Percent 3 2 3 4 8" xfId="7106" xr:uid="{00000000-0005-0000-0000-0000C8DD0000}"/>
    <cellStyle name="Percent 3 2 3 4 8 2" xfId="19731" xr:uid="{00000000-0005-0000-0000-0000C9DD0000}"/>
    <cellStyle name="Percent 3 2 3 4 8 2 2" xfId="54947" xr:uid="{00000000-0005-0000-0000-0000CADD0000}"/>
    <cellStyle name="Percent 3 2 3 4 8 3" xfId="42350" xr:uid="{00000000-0005-0000-0000-0000CBDD0000}"/>
    <cellStyle name="Percent 3 2 3 4 8 4" xfId="32336" xr:uid="{00000000-0005-0000-0000-0000CCDD0000}"/>
    <cellStyle name="Percent 3 2 3 4 9" xfId="8887" xr:uid="{00000000-0005-0000-0000-0000CDDD0000}"/>
    <cellStyle name="Percent 3 2 3 4 9 2" xfId="21507" xr:uid="{00000000-0005-0000-0000-0000CEDD0000}"/>
    <cellStyle name="Percent 3 2 3 4 9 2 2" xfId="56723" xr:uid="{00000000-0005-0000-0000-0000CFDD0000}"/>
    <cellStyle name="Percent 3 2 3 4 9 3" xfId="44126" xr:uid="{00000000-0005-0000-0000-0000D0DD0000}"/>
    <cellStyle name="Percent 3 2 3 4 9 4" xfId="34112" xr:uid="{00000000-0005-0000-0000-0000D1DD0000}"/>
    <cellStyle name="Percent 3 2 3 5" xfId="3020" xr:uid="{00000000-0005-0000-0000-0000D2DD0000}"/>
    <cellStyle name="Percent 3 2 3 5 10" xfId="25394" xr:uid="{00000000-0005-0000-0000-0000D3DD0000}"/>
    <cellStyle name="Percent 3 2 3 5 11" xfId="60929" xr:uid="{00000000-0005-0000-0000-0000D4DD0000}"/>
    <cellStyle name="Percent 3 2 3 5 2" xfId="4826" xr:uid="{00000000-0005-0000-0000-0000D5DD0000}"/>
    <cellStyle name="Percent 3 2 3 5 2 2" xfId="17472" xr:uid="{00000000-0005-0000-0000-0000D6DD0000}"/>
    <cellStyle name="Percent 3 2 3 5 2 2 2" xfId="52688" xr:uid="{00000000-0005-0000-0000-0000D7DD0000}"/>
    <cellStyle name="Percent 3 2 3 5 2 2 3" xfId="30077" xr:uid="{00000000-0005-0000-0000-0000D8DD0000}"/>
    <cellStyle name="Percent 3 2 3 5 2 3" xfId="13918" xr:uid="{00000000-0005-0000-0000-0000D9DD0000}"/>
    <cellStyle name="Percent 3 2 3 5 2 3 2" xfId="49136" xr:uid="{00000000-0005-0000-0000-0000DADD0000}"/>
    <cellStyle name="Percent 3 2 3 5 2 4" xfId="40091" xr:uid="{00000000-0005-0000-0000-0000DBDD0000}"/>
    <cellStyle name="Percent 3 2 3 5 2 5" xfId="26525" xr:uid="{00000000-0005-0000-0000-0000DCDD0000}"/>
    <cellStyle name="Percent 3 2 3 5 3" xfId="6296" xr:uid="{00000000-0005-0000-0000-0000DDDD0000}"/>
    <cellStyle name="Percent 3 2 3 5 3 2" xfId="18926" xr:uid="{00000000-0005-0000-0000-0000DEDD0000}"/>
    <cellStyle name="Percent 3 2 3 5 3 2 2" xfId="54142" xr:uid="{00000000-0005-0000-0000-0000DFDD0000}"/>
    <cellStyle name="Percent 3 2 3 5 3 3" xfId="41545" xr:uid="{00000000-0005-0000-0000-0000E0DD0000}"/>
    <cellStyle name="Percent 3 2 3 5 3 4" xfId="31531" xr:uid="{00000000-0005-0000-0000-0000E1DD0000}"/>
    <cellStyle name="Percent 3 2 3 5 4" xfId="7755" xr:uid="{00000000-0005-0000-0000-0000E2DD0000}"/>
    <cellStyle name="Percent 3 2 3 5 4 2" xfId="20380" xr:uid="{00000000-0005-0000-0000-0000E3DD0000}"/>
    <cellStyle name="Percent 3 2 3 5 4 2 2" xfId="55596" xr:uid="{00000000-0005-0000-0000-0000E4DD0000}"/>
    <cellStyle name="Percent 3 2 3 5 4 3" xfId="42999" xr:uid="{00000000-0005-0000-0000-0000E5DD0000}"/>
    <cellStyle name="Percent 3 2 3 5 4 4" xfId="32985" xr:uid="{00000000-0005-0000-0000-0000E6DD0000}"/>
    <cellStyle name="Percent 3 2 3 5 5" xfId="9536" xr:uid="{00000000-0005-0000-0000-0000E7DD0000}"/>
    <cellStyle name="Percent 3 2 3 5 5 2" xfId="22156" xr:uid="{00000000-0005-0000-0000-0000E8DD0000}"/>
    <cellStyle name="Percent 3 2 3 5 5 2 2" xfId="57372" xr:uid="{00000000-0005-0000-0000-0000E9DD0000}"/>
    <cellStyle name="Percent 3 2 3 5 5 3" xfId="44775" xr:uid="{00000000-0005-0000-0000-0000EADD0000}"/>
    <cellStyle name="Percent 3 2 3 5 5 4" xfId="34761" xr:uid="{00000000-0005-0000-0000-0000EBDD0000}"/>
    <cellStyle name="Percent 3 2 3 5 6" xfId="11329" xr:uid="{00000000-0005-0000-0000-0000ECDD0000}"/>
    <cellStyle name="Percent 3 2 3 5 6 2" xfId="23932" xr:uid="{00000000-0005-0000-0000-0000EDDD0000}"/>
    <cellStyle name="Percent 3 2 3 5 6 2 2" xfId="59148" xr:uid="{00000000-0005-0000-0000-0000EEDD0000}"/>
    <cellStyle name="Percent 3 2 3 5 6 3" xfId="46551" xr:uid="{00000000-0005-0000-0000-0000EFDD0000}"/>
    <cellStyle name="Percent 3 2 3 5 6 4" xfId="36537" xr:uid="{00000000-0005-0000-0000-0000F0DD0000}"/>
    <cellStyle name="Percent 3 2 3 5 7" xfId="15696" xr:uid="{00000000-0005-0000-0000-0000F1DD0000}"/>
    <cellStyle name="Percent 3 2 3 5 7 2" xfId="50912" xr:uid="{00000000-0005-0000-0000-0000F2DD0000}"/>
    <cellStyle name="Percent 3 2 3 5 7 3" xfId="28301" xr:uid="{00000000-0005-0000-0000-0000F3DD0000}"/>
    <cellStyle name="Percent 3 2 3 5 8" xfId="12787" xr:uid="{00000000-0005-0000-0000-0000F4DD0000}"/>
    <cellStyle name="Percent 3 2 3 5 8 2" xfId="48005" xr:uid="{00000000-0005-0000-0000-0000F5DD0000}"/>
    <cellStyle name="Percent 3 2 3 5 9" xfId="38315" xr:uid="{00000000-0005-0000-0000-0000F6DD0000}"/>
    <cellStyle name="Percent 3 2 3 6" xfId="2851" xr:uid="{00000000-0005-0000-0000-0000F7DD0000}"/>
    <cellStyle name="Percent 3 2 3 6 10" xfId="25237" xr:uid="{00000000-0005-0000-0000-0000F8DD0000}"/>
    <cellStyle name="Percent 3 2 3 6 11" xfId="60772" xr:uid="{00000000-0005-0000-0000-0000F9DD0000}"/>
    <cellStyle name="Percent 3 2 3 6 2" xfId="4669" xr:uid="{00000000-0005-0000-0000-0000FADD0000}"/>
    <cellStyle name="Percent 3 2 3 6 2 2" xfId="17315" xr:uid="{00000000-0005-0000-0000-0000FBDD0000}"/>
    <cellStyle name="Percent 3 2 3 6 2 2 2" xfId="52531" xr:uid="{00000000-0005-0000-0000-0000FCDD0000}"/>
    <cellStyle name="Percent 3 2 3 6 2 2 3" xfId="29920" xr:uid="{00000000-0005-0000-0000-0000FDDD0000}"/>
    <cellStyle name="Percent 3 2 3 6 2 3" xfId="13761" xr:uid="{00000000-0005-0000-0000-0000FEDD0000}"/>
    <cellStyle name="Percent 3 2 3 6 2 3 2" xfId="48979" xr:uid="{00000000-0005-0000-0000-0000FFDD0000}"/>
    <cellStyle name="Percent 3 2 3 6 2 4" xfId="39934" xr:uid="{00000000-0005-0000-0000-000000DE0000}"/>
    <cellStyle name="Percent 3 2 3 6 2 5" xfId="26368" xr:uid="{00000000-0005-0000-0000-000001DE0000}"/>
    <cellStyle name="Percent 3 2 3 6 3" xfId="6139" xr:uid="{00000000-0005-0000-0000-000002DE0000}"/>
    <cellStyle name="Percent 3 2 3 6 3 2" xfId="18769" xr:uid="{00000000-0005-0000-0000-000003DE0000}"/>
    <cellStyle name="Percent 3 2 3 6 3 2 2" xfId="53985" xr:uid="{00000000-0005-0000-0000-000004DE0000}"/>
    <cellStyle name="Percent 3 2 3 6 3 3" xfId="41388" xr:uid="{00000000-0005-0000-0000-000005DE0000}"/>
    <cellStyle name="Percent 3 2 3 6 3 4" xfId="31374" xr:uid="{00000000-0005-0000-0000-000006DE0000}"/>
    <cellStyle name="Percent 3 2 3 6 4" xfId="7598" xr:uid="{00000000-0005-0000-0000-000007DE0000}"/>
    <cellStyle name="Percent 3 2 3 6 4 2" xfId="20223" xr:uid="{00000000-0005-0000-0000-000008DE0000}"/>
    <cellStyle name="Percent 3 2 3 6 4 2 2" xfId="55439" xr:uid="{00000000-0005-0000-0000-000009DE0000}"/>
    <cellStyle name="Percent 3 2 3 6 4 3" xfId="42842" xr:uid="{00000000-0005-0000-0000-00000ADE0000}"/>
    <cellStyle name="Percent 3 2 3 6 4 4" xfId="32828" xr:uid="{00000000-0005-0000-0000-00000BDE0000}"/>
    <cellStyle name="Percent 3 2 3 6 5" xfId="9379" xr:uid="{00000000-0005-0000-0000-00000CDE0000}"/>
    <cellStyle name="Percent 3 2 3 6 5 2" xfId="21999" xr:uid="{00000000-0005-0000-0000-00000DDE0000}"/>
    <cellStyle name="Percent 3 2 3 6 5 2 2" xfId="57215" xr:uid="{00000000-0005-0000-0000-00000EDE0000}"/>
    <cellStyle name="Percent 3 2 3 6 5 3" xfId="44618" xr:uid="{00000000-0005-0000-0000-00000FDE0000}"/>
    <cellStyle name="Percent 3 2 3 6 5 4" xfId="34604" xr:uid="{00000000-0005-0000-0000-000010DE0000}"/>
    <cellStyle name="Percent 3 2 3 6 6" xfId="11172" xr:uid="{00000000-0005-0000-0000-000011DE0000}"/>
    <cellStyle name="Percent 3 2 3 6 6 2" xfId="23775" xr:uid="{00000000-0005-0000-0000-000012DE0000}"/>
    <cellStyle name="Percent 3 2 3 6 6 2 2" xfId="58991" xr:uid="{00000000-0005-0000-0000-000013DE0000}"/>
    <cellStyle name="Percent 3 2 3 6 6 3" xfId="46394" xr:uid="{00000000-0005-0000-0000-000014DE0000}"/>
    <cellStyle name="Percent 3 2 3 6 6 4" xfId="36380" xr:uid="{00000000-0005-0000-0000-000015DE0000}"/>
    <cellStyle name="Percent 3 2 3 6 7" xfId="15539" xr:uid="{00000000-0005-0000-0000-000016DE0000}"/>
    <cellStyle name="Percent 3 2 3 6 7 2" xfId="50755" xr:uid="{00000000-0005-0000-0000-000017DE0000}"/>
    <cellStyle name="Percent 3 2 3 6 7 3" xfId="28144" xr:uid="{00000000-0005-0000-0000-000018DE0000}"/>
    <cellStyle name="Percent 3 2 3 6 8" xfId="12630" xr:uid="{00000000-0005-0000-0000-000019DE0000}"/>
    <cellStyle name="Percent 3 2 3 6 8 2" xfId="47848" xr:uid="{00000000-0005-0000-0000-00001ADE0000}"/>
    <cellStyle name="Percent 3 2 3 6 9" xfId="38158" xr:uid="{00000000-0005-0000-0000-00001BDE0000}"/>
    <cellStyle name="Percent 3 2 3 7" xfId="3360" xr:uid="{00000000-0005-0000-0000-00001CDE0000}"/>
    <cellStyle name="Percent 3 2 3 7 10" xfId="26855" xr:uid="{00000000-0005-0000-0000-00001DDE0000}"/>
    <cellStyle name="Percent 3 2 3 7 11" xfId="61259" xr:uid="{00000000-0005-0000-0000-00001EDE0000}"/>
    <cellStyle name="Percent 3 2 3 7 2" xfId="5156" xr:uid="{00000000-0005-0000-0000-00001FDE0000}"/>
    <cellStyle name="Percent 3 2 3 7 2 2" xfId="17802" xr:uid="{00000000-0005-0000-0000-000020DE0000}"/>
    <cellStyle name="Percent 3 2 3 7 2 2 2" xfId="53018" xr:uid="{00000000-0005-0000-0000-000021DE0000}"/>
    <cellStyle name="Percent 3 2 3 7 2 3" xfId="40421" xr:uid="{00000000-0005-0000-0000-000022DE0000}"/>
    <cellStyle name="Percent 3 2 3 7 2 4" xfId="30407" xr:uid="{00000000-0005-0000-0000-000023DE0000}"/>
    <cellStyle name="Percent 3 2 3 7 3" xfId="6626" xr:uid="{00000000-0005-0000-0000-000024DE0000}"/>
    <cellStyle name="Percent 3 2 3 7 3 2" xfId="19256" xr:uid="{00000000-0005-0000-0000-000025DE0000}"/>
    <cellStyle name="Percent 3 2 3 7 3 2 2" xfId="54472" xr:uid="{00000000-0005-0000-0000-000026DE0000}"/>
    <cellStyle name="Percent 3 2 3 7 3 3" xfId="41875" xr:uid="{00000000-0005-0000-0000-000027DE0000}"/>
    <cellStyle name="Percent 3 2 3 7 3 4" xfId="31861" xr:uid="{00000000-0005-0000-0000-000028DE0000}"/>
    <cellStyle name="Percent 3 2 3 7 4" xfId="8085" xr:uid="{00000000-0005-0000-0000-000029DE0000}"/>
    <cellStyle name="Percent 3 2 3 7 4 2" xfId="20710" xr:uid="{00000000-0005-0000-0000-00002ADE0000}"/>
    <cellStyle name="Percent 3 2 3 7 4 2 2" xfId="55926" xr:uid="{00000000-0005-0000-0000-00002BDE0000}"/>
    <cellStyle name="Percent 3 2 3 7 4 3" xfId="43329" xr:uid="{00000000-0005-0000-0000-00002CDE0000}"/>
    <cellStyle name="Percent 3 2 3 7 4 4" xfId="33315" xr:uid="{00000000-0005-0000-0000-00002DDE0000}"/>
    <cellStyle name="Percent 3 2 3 7 5" xfId="9866" xr:uid="{00000000-0005-0000-0000-00002EDE0000}"/>
    <cellStyle name="Percent 3 2 3 7 5 2" xfId="22486" xr:uid="{00000000-0005-0000-0000-00002FDE0000}"/>
    <cellStyle name="Percent 3 2 3 7 5 2 2" xfId="57702" xr:uid="{00000000-0005-0000-0000-000030DE0000}"/>
    <cellStyle name="Percent 3 2 3 7 5 3" xfId="45105" xr:uid="{00000000-0005-0000-0000-000031DE0000}"/>
    <cellStyle name="Percent 3 2 3 7 5 4" xfId="35091" xr:uid="{00000000-0005-0000-0000-000032DE0000}"/>
    <cellStyle name="Percent 3 2 3 7 6" xfId="11659" xr:uid="{00000000-0005-0000-0000-000033DE0000}"/>
    <cellStyle name="Percent 3 2 3 7 6 2" xfId="24262" xr:uid="{00000000-0005-0000-0000-000034DE0000}"/>
    <cellStyle name="Percent 3 2 3 7 6 2 2" xfId="59478" xr:uid="{00000000-0005-0000-0000-000035DE0000}"/>
    <cellStyle name="Percent 3 2 3 7 6 3" xfId="46881" xr:uid="{00000000-0005-0000-0000-000036DE0000}"/>
    <cellStyle name="Percent 3 2 3 7 6 4" xfId="36867" xr:uid="{00000000-0005-0000-0000-000037DE0000}"/>
    <cellStyle name="Percent 3 2 3 7 7" xfId="16026" xr:uid="{00000000-0005-0000-0000-000038DE0000}"/>
    <cellStyle name="Percent 3 2 3 7 7 2" xfId="51242" xr:uid="{00000000-0005-0000-0000-000039DE0000}"/>
    <cellStyle name="Percent 3 2 3 7 7 3" xfId="28631" xr:uid="{00000000-0005-0000-0000-00003ADE0000}"/>
    <cellStyle name="Percent 3 2 3 7 8" xfId="14248" xr:uid="{00000000-0005-0000-0000-00003BDE0000}"/>
    <cellStyle name="Percent 3 2 3 7 8 2" xfId="49466" xr:uid="{00000000-0005-0000-0000-00003CDE0000}"/>
    <cellStyle name="Percent 3 2 3 7 9" xfId="38645" xr:uid="{00000000-0005-0000-0000-00003DDE0000}"/>
    <cellStyle name="Percent 3 2 3 8" xfId="2521" xr:uid="{00000000-0005-0000-0000-00003EDE0000}"/>
    <cellStyle name="Percent 3 2 3 8 10" xfId="26046" xr:uid="{00000000-0005-0000-0000-00003FDE0000}"/>
    <cellStyle name="Percent 3 2 3 8 11" xfId="60450" xr:uid="{00000000-0005-0000-0000-000040DE0000}"/>
    <cellStyle name="Percent 3 2 3 8 2" xfId="4347" xr:uid="{00000000-0005-0000-0000-000041DE0000}"/>
    <cellStyle name="Percent 3 2 3 8 2 2" xfId="16993" xr:uid="{00000000-0005-0000-0000-000042DE0000}"/>
    <cellStyle name="Percent 3 2 3 8 2 2 2" xfId="52209" xr:uid="{00000000-0005-0000-0000-000043DE0000}"/>
    <cellStyle name="Percent 3 2 3 8 2 3" xfId="39612" xr:uid="{00000000-0005-0000-0000-000044DE0000}"/>
    <cellStyle name="Percent 3 2 3 8 2 4" xfId="29598" xr:uid="{00000000-0005-0000-0000-000045DE0000}"/>
    <cellStyle name="Percent 3 2 3 8 3" xfId="5817" xr:uid="{00000000-0005-0000-0000-000046DE0000}"/>
    <cellStyle name="Percent 3 2 3 8 3 2" xfId="18447" xr:uid="{00000000-0005-0000-0000-000047DE0000}"/>
    <cellStyle name="Percent 3 2 3 8 3 2 2" xfId="53663" xr:uid="{00000000-0005-0000-0000-000048DE0000}"/>
    <cellStyle name="Percent 3 2 3 8 3 3" xfId="41066" xr:uid="{00000000-0005-0000-0000-000049DE0000}"/>
    <cellStyle name="Percent 3 2 3 8 3 4" xfId="31052" xr:uid="{00000000-0005-0000-0000-00004ADE0000}"/>
    <cellStyle name="Percent 3 2 3 8 4" xfId="7276" xr:uid="{00000000-0005-0000-0000-00004BDE0000}"/>
    <cellStyle name="Percent 3 2 3 8 4 2" xfId="19901" xr:uid="{00000000-0005-0000-0000-00004CDE0000}"/>
    <cellStyle name="Percent 3 2 3 8 4 2 2" xfId="55117" xr:uid="{00000000-0005-0000-0000-00004DDE0000}"/>
    <cellStyle name="Percent 3 2 3 8 4 3" xfId="42520" xr:uid="{00000000-0005-0000-0000-00004EDE0000}"/>
    <cellStyle name="Percent 3 2 3 8 4 4" xfId="32506" xr:uid="{00000000-0005-0000-0000-00004FDE0000}"/>
    <cellStyle name="Percent 3 2 3 8 5" xfId="9057" xr:uid="{00000000-0005-0000-0000-000050DE0000}"/>
    <cellStyle name="Percent 3 2 3 8 5 2" xfId="21677" xr:uid="{00000000-0005-0000-0000-000051DE0000}"/>
    <cellStyle name="Percent 3 2 3 8 5 2 2" xfId="56893" xr:uid="{00000000-0005-0000-0000-000052DE0000}"/>
    <cellStyle name="Percent 3 2 3 8 5 3" xfId="44296" xr:uid="{00000000-0005-0000-0000-000053DE0000}"/>
    <cellStyle name="Percent 3 2 3 8 5 4" xfId="34282" xr:uid="{00000000-0005-0000-0000-000054DE0000}"/>
    <cellStyle name="Percent 3 2 3 8 6" xfId="10850" xr:uid="{00000000-0005-0000-0000-000055DE0000}"/>
    <cellStyle name="Percent 3 2 3 8 6 2" xfId="23453" xr:uid="{00000000-0005-0000-0000-000056DE0000}"/>
    <cellStyle name="Percent 3 2 3 8 6 2 2" xfId="58669" xr:uid="{00000000-0005-0000-0000-000057DE0000}"/>
    <cellStyle name="Percent 3 2 3 8 6 3" xfId="46072" xr:uid="{00000000-0005-0000-0000-000058DE0000}"/>
    <cellStyle name="Percent 3 2 3 8 6 4" xfId="36058" xr:uid="{00000000-0005-0000-0000-000059DE0000}"/>
    <cellStyle name="Percent 3 2 3 8 7" xfId="15217" xr:uid="{00000000-0005-0000-0000-00005ADE0000}"/>
    <cellStyle name="Percent 3 2 3 8 7 2" xfId="50433" xr:uid="{00000000-0005-0000-0000-00005BDE0000}"/>
    <cellStyle name="Percent 3 2 3 8 7 3" xfId="27822" xr:uid="{00000000-0005-0000-0000-00005CDE0000}"/>
    <cellStyle name="Percent 3 2 3 8 8" xfId="13439" xr:uid="{00000000-0005-0000-0000-00005DDE0000}"/>
    <cellStyle name="Percent 3 2 3 8 8 2" xfId="48657" xr:uid="{00000000-0005-0000-0000-00005EDE0000}"/>
    <cellStyle name="Percent 3 2 3 8 9" xfId="37836" xr:uid="{00000000-0005-0000-0000-00005FDE0000}"/>
    <cellStyle name="Percent 3 2 3 9" xfId="3684" xr:uid="{00000000-0005-0000-0000-000060DE0000}"/>
    <cellStyle name="Percent 3 2 3 9 2" xfId="8408" xr:uid="{00000000-0005-0000-0000-000061DE0000}"/>
    <cellStyle name="Percent 3 2 3 9 2 2" xfId="21033" xr:uid="{00000000-0005-0000-0000-000062DE0000}"/>
    <cellStyle name="Percent 3 2 3 9 2 2 2" xfId="56249" xr:uid="{00000000-0005-0000-0000-000063DE0000}"/>
    <cellStyle name="Percent 3 2 3 9 2 3" xfId="43652" xr:uid="{00000000-0005-0000-0000-000064DE0000}"/>
    <cellStyle name="Percent 3 2 3 9 2 4" xfId="33638" xr:uid="{00000000-0005-0000-0000-000065DE0000}"/>
    <cellStyle name="Percent 3 2 3 9 3" xfId="10189" xr:uid="{00000000-0005-0000-0000-000066DE0000}"/>
    <cellStyle name="Percent 3 2 3 9 3 2" xfId="22809" xr:uid="{00000000-0005-0000-0000-000067DE0000}"/>
    <cellStyle name="Percent 3 2 3 9 3 2 2" xfId="58025" xr:uid="{00000000-0005-0000-0000-000068DE0000}"/>
    <cellStyle name="Percent 3 2 3 9 3 3" xfId="45428" xr:uid="{00000000-0005-0000-0000-000069DE0000}"/>
    <cellStyle name="Percent 3 2 3 9 3 4" xfId="35414" xr:uid="{00000000-0005-0000-0000-00006ADE0000}"/>
    <cellStyle name="Percent 3 2 3 9 4" xfId="11984" xr:uid="{00000000-0005-0000-0000-00006BDE0000}"/>
    <cellStyle name="Percent 3 2 3 9 4 2" xfId="24585" xr:uid="{00000000-0005-0000-0000-00006CDE0000}"/>
    <cellStyle name="Percent 3 2 3 9 4 2 2" xfId="59801" xr:uid="{00000000-0005-0000-0000-00006DDE0000}"/>
    <cellStyle name="Percent 3 2 3 9 4 3" xfId="47204" xr:uid="{00000000-0005-0000-0000-00006EDE0000}"/>
    <cellStyle name="Percent 3 2 3 9 4 4" xfId="37190" xr:uid="{00000000-0005-0000-0000-00006FDE0000}"/>
    <cellStyle name="Percent 3 2 3 9 5" xfId="16349" xr:uid="{00000000-0005-0000-0000-000070DE0000}"/>
    <cellStyle name="Percent 3 2 3 9 5 2" xfId="51565" xr:uid="{00000000-0005-0000-0000-000071DE0000}"/>
    <cellStyle name="Percent 3 2 3 9 5 3" xfId="28954" xr:uid="{00000000-0005-0000-0000-000072DE0000}"/>
    <cellStyle name="Percent 3 2 3 9 6" xfId="14571" xr:uid="{00000000-0005-0000-0000-000073DE0000}"/>
    <cellStyle name="Percent 3 2 3 9 6 2" xfId="49789" xr:uid="{00000000-0005-0000-0000-000074DE0000}"/>
    <cellStyle name="Percent 3 2 3 9 7" xfId="38968" xr:uid="{00000000-0005-0000-0000-000075DE0000}"/>
    <cellStyle name="Percent 3 2 3 9 8" xfId="27178" xr:uid="{00000000-0005-0000-0000-000076DE0000}"/>
    <cellStyle name="Percent 3 3" xfId="23" xr:uid="{00000000-0005-0000-0000-000077DE0000}"/>
    <cellStyle name="Percent 3 3 2" xfId="1734" xr:uid="{00000000-0005-0000-0000-000078DE0000}"/>
    <cellStyle name="Percent 3 3 2 10" xfId="5496" xr:uid="{00000000-0005-0000-0000-000079DE0000}"/>
    <cellStyle name="Percent 3 3 2 10 2" xfId="18126" xr:uid="{00000000-0005-0000-0000-00007ADE0000}"/>
    <cellStyle name="Percent 3 3 2 10 2 2" xfId="53342" xr:uid="{00000000-0005-0000-0000-00007BDE0000}"/>
    <cellStyle name="Percent 3 3 2 10 3" xfId="40745" xr:uid="{00000000-0005-0000-0000-00007CDE0000}"/>
    <cellStyle name="Percent 3 3 2 10 4" xfId="30731" xr:uid="{00000000-0005-0000-0000-00007DDE0000}"/>
    <cellStyle name="Percent 3 3 2 11" xfId="6952" xr:uid="{00000000-0005-0000-0000-00007EDE0000}"/>
    <cellStyle name="Percent 3 3 2 11 2" xfId="19580" xr:uid="{00000000-0005-0000-0000-00007FDE0000}"/>
    <cellStyle name="Percent 3 3 2 11 2 2" xfId="54796" xr:uid="{00000000-0005-0000-0000-000080DE0000}"/>
    <cellStyle name="Percent 3 3 2 11 3" xfId="42199" xr:uid="{00000000-0005-0000-0000-000081DE0000}"/>
    <cellStyle name="Percent 3 3 2 11 4" xfId="32185" xr:uid="{00000000-0005-0000-0000-000082DE0000}"/>
    <cellStyle name="Percent 3 3 2 12" xfId="8734" xr:uid="{00000000-0005-0000-0000-000083DE0000}"/>
    <cellStyle name="Percent 3 3 2 12 2" xfId="21356" xr:uid="{00000000-0005-0000-0000-000084DE0000}"/>
    <cellStyle name="Percent 3 3 2 12 2 2" xfId="56572" xr:uid="{00000000-0005-0000-0000-000085DE0000}"/>
    <cellStyle name="Percent 3 3 2 12 3" xfId="43975" xr:uid="{00000000-0005-0000-0000-000086DE0000}"/>
    <cellStyle name="Percent 3 3 2 12 4" xfId="33961" xr:uid="{00000000-0005-0000-0000-000087DE0000}"/>
    <cellStyle name="Percent 3 3 2 13" xfId="10753" xr:uid="{00000000-0005-0000-0000-000088DE0000}"/>
    <cellStyle name="Percent 3 3 2 13 2" xfId="23364" xr:uid="{00000000-0005-0000-0000-000089DE0000}"/>
    <cellStyle name="Percent 3 3 2 13 2 2" xfId="58580" xr:uid="{00000000-0005-0000-0000-00008ADE0000}"/>
    <cellStyle name="Percent 3 3 2 13 3" xfId="45983" xr:uid="{00000000-0005-0000-0000-00008BDE0000}"/>
    <cellStyle name="Percent 3 3 2 13 4" xfId="35969" xr:uid="{00000000-0005-0000-0000-00008CDE0000}"/>
    <cellStyle name="Percent 3 3 2 14" xfId="14895" xr:uid="{00000000-0005-0000-0000-00008DDE0000}"/>
    <cellStyle name="Percent 3 3 2 14 2" xfId="50112" xr:uid="{00000000-0005-0000-0000-00008EDE0000}"/>
    <cellStyle name="Percent 3 3 2 14 3" xfId="27501" xr:uid="{00000000-0005-0000-0000-00008FDE0000}"/>
    <cellStyle name="Percent 3 3 2 15" xfId="12309" xr:uid="{00000000-0005-0000-0000-000090DE0000}"/>
    <cellStyle name="Percent 3 3 2 15 2" xfId="47527" xr:uid="{00000000-0005-0000-0000-000091DE0000}"/>
    <cellStyle name="Percent 3 3 2 16" xfId="37514" xr:uid="{00000000-0005-0000-0000-000092DE0000}"/>
    <cellStyle name="Percent 3 3 2 17" xfId="24916" xr:uid="{00000000-0005-0000-0000-000093DE0000}"/>
    <cellStyle name="Percent 3 3 2 18" xfId="60129" xr:uid="{00000000-0005-0000-0000-000094DE0000}"/>
    <cellStyle name="Percent 3 3 2 2" xfId="1735" xr:uid="{00000000-0005-0000-0000-000095DE0000}"/>
    <cellStyle name="Percent 3 3 2 2 10" xfId="7026" xr:uid="{00000000-0005-0000-0000-000096DE0000}"/>
    <cellStyle name="Percent 3 3 2 2 10 2" xfId="19652" xr:uid="{00000000-0005-0000-0000-000097DE0000}"/>
    <cellStyle name="Percent 3 3 2 2 10 2 2" xfId="54868" xr:uid="{00000000-0005-0000-0000-000098DE0000}"/>
    <cellStyle name="Percent 3 3 2 2 10 3" xfId="42271" xr:uid="{00000000-0005-0000-0000-000099DE0000}"/>
    <cellStyle name="Percent 3 3 2 2 10 4" xfId="32257" xr:uid="{00000000-0005-0000-0000-00009ADE0000}"/>
    <cellStyle name="Percent 3 3 2 2 11" xfId="8807" xr:uid="{00000000-0005-0000-0000-00009BDE0000}"/>
    <cellStyle name="Percent 3 3 2 2 11 2" xfId="21428" xr:uid="{00000000-0005-0000-0000-00009CDE0000}"/>
    <cellStyle name="Percent 3 3 2 2 11 2 2" xfId="56644" xr:uid="{00000000-0005-0000-0000-00009DDE0000}"/>
    <cellStyle name="Percent 3 3 2 2 11 3" xfId="44047" xr:uid="{00000000-0005-0000-0000-00009EDE0000}"/>
    <cellStyle name="Percent 3 3 2 2 11 4" xfId="34033" xr:uid="{00000000-0005-0000-0000-00009FDE0000}"/>
    <cellStyle name="Percent 3 3 2 2 12" xfId="10754" xr:uid="{00000000-0005-0000-0000-0000A0DE0000}"/>
    <cellStyle name="Percent 3 3 2 2 12 2" xfId="23365" xr:uid="{00000000-0005-0000-0000-0000A1DE0000}"/>
    <cellStyle name="Percent 3 3 2 2 12 2 2" xfId="58581" xr:uid="{00000000-0005-0000-0000-0000A2DE0000}"/>
    <cellStyle name="Percent 3 3 2 2 12 3" xfId="45984" xr:uid="{00000000-0005-0000-0000-0000A3DE0000}"/>
    <cellStyle name="Percent 3 3 2 2 12 4" xfId="35970" xr:uid="{00000000-0005-0000-0000-0000A4DE0000}"/>
    <cellStyle name="Percent 3 3 2 2 13" xfId="14967" xr:uid="{00000000-0005-0000-0000-0000A5DE0000}"/>
    <cellStyle name="Percent 3 3 2 2 13 2" xfId="50184" xr:uid="{00000000-0005-0000-0000-0000A6DE0000}"/>
    <cellStyle name="Percent 3 3 2 2 13 3" xfId="27573" xr:uid="{00000000-0005-0000-0000-0000A7DE0000}"/>
    <cellStyle name="Percent 3 3 2 2 14" xfId="12381" xr:uid="{00000000-0005-0000-0000-0000A8DE0000}"/>
    <cellStyle name="Percent 3 3 2 2 14 2" xfId="47599" xr:uid="{00000000-0005-0000-0000-0000A9DE0000}"/>
    <cellStyle name="Percent 3 3 2 2 15" xfId="37586" xr:uid="{00000000-0005-0000-0000-0000AADE0000}"/>
    <cellStyle name="Percent 3 3 2 2 16" xfId="24988" xr:uid="{00000000-0005-0000-0000-0000ABDE0000}"/>
    <cellStyle name="Percent 3 3 2 2 17" xfId="60201" xr:uid="{00000000-0005-0000-0000-0000ACDE0000}"/>
    <cellStyle name="Percent 3 3 2 2 2" xfId="1736" xr:uid="{00000000-0005-0000-0000-0000ADDE0000}"/>
    <cellStyle name="Percent 3 3 2 2 2 10" xfId="10755" xr:uid="{00000000-0005-0000-0000-0000AEDE0000}"/>
    <cellStyle name="Percent 3 3 2 2 2 10 2" xfId="23366" xr:uid="{00000000-0005-0000-0000-0000AFDE0000}"/>
    <cellStyle name="Percent 3 3 2 2 2 10 2 2" xfId="58582" xr:uid="{00000000-0005-0000-0000-0000B0DE0000}"/>
    <cellStyle name="Percent 3 3 2 2 2 10 3" xfId="45985" xr:uid="{00000000-0005-0000-0000-0000B1DE0000}"/>
    <cellStyle name="Percent 3 3 2 2 2 10 4" xfId="35971" xr:uid="{00000000-0005-0000-0000-0000B2DE0000}"/>
    <cellStyle name="Percent 3 3 2 2 2 11" xfId="15122" xr:uid="{00000000-0005-0000-0000-0000B3DE0000}"/>
    <cellStyle name="Percent 3 3 2 2 2 11 2" xfId="50338" xr:uid="{00000000-0005-0000-0000-0000B4DE0000}"/>
    <cellStyle name="Percent 3 3 2 2 2 11 3" xfId="27727" xr:uid="{00000000-0005-0000-0000-0000B5DE0000}"/>
    <cellStyle name="Percent 3 3 2 2 2 12" xfId="12535" xr:uid="{00000000-0005-0000-0000-0000B6DE0000}"/>
    <cellStyle name="Percent 3 3 2 2 2 12 2" xfId="47753" xr:uid="{00000000-0005-0000-0000-0000B7DE0000}"/>
    <cellStyle name="Percent 3 3 2 2 2 13" xfId="37741" xr:uid="{00000000-0005-0000-0000-0000B8DE0000}"/>
    <cellStyle name="Percent 3 3 2 2 2 14" xfId="25142" xr:uid="{00000000-0005-0000-0000-0000B9DE0000}"/>
    <cellStyle name="Percent 3 3 2 2 2 15" xfId="60355" xr:uid="{00000000-0005-0000-0000-0000BADE0000}"/>
    <cellStyle name="Percent 3 3 2 2 2 2" xfId="3258" xr:uid="{00000000-0005-0000-0000-0000BBDE0000}"/>
    <cellStyle name="Percent 3 3 2 2 2 2 10" xfId="25626" xr:uid="{00000000-0005-0000-0000-0000BCDE0000}"/>
    <cellStyle name="Percent 3 3 2 2 2 2 11" xfId="61161" xr:uid="{00000000-0005-0000-0000-0000BDDE0000}"/>
    <cellStyle name="Percent 3 3 2 2 2 2 2" xfId="5058" xr:uid="{00000000-0005-0000-0000-0000BEDE0000}"/>
    <cellStyle name="Percent 3 3 2 2 2 2 2 2" xfId="17704" xr:uid="{00000000-0005-0000-0000-0000BFDE0000}"/>
    <cellStyle name="Percent 3 3 2 2 2 2 2 2 2" xfId="52920" xr:uid="{00000000-0005-0000-0000-0000C0DE0000}"/>
    <cellStyle name="Percent 3 3 2 2 2 2 2 2 3" xfId="30309" xr:uid="{00000000-0005-0000-0000-0000C1DE0000}"/>
    <cellStyle name="Percent 3 3 2 2 2 2 2 3" xfId="14150" xr:uid="{00000000-0005-0000-0000-0000C2DE0000}"/>
    <cellStyle name="Percent 3 3 2 2 2 2 2 3 2" xfId="49368" xr:uid="{00000000-0005-0000-0000-0000C3DE0000}"/>
    <cellStyle name="Percent 3 3 2 2 2 2 2 4" xfId="40323" xr:uid="{00000000-0005-0000-0000-0000C4DE0000}"/>
    <cellStyle name="Percent 3 3 2 2 2 2 2 5" xfId="26757" xr:uid="{00000000-0005-0000-0000-0000C5DE0000}"/>
    <cellStyle name="Percent 3 3 2 2 2 2 3" xfId="6528" xr:uid="{00000000-0005-0000-0000-0000C6DE0000}"/>
    <cellStyle name="Percent 3 3 2 2 2 2 3 2" xfId="19158" xr:uid="{00000000-0005-0000-0000-0000C7DE0000}"/>
    <cellStyle name="Percent 3 3 2 2 2 2 3 2 2" xfId="54374" xr:uid="{00000000-0005-0000-0000-0000C8DE0000}"/>
    <cellStyle name="Percent 3 3 2 2 2 2 3 3" xfId="41777" xr:uid="{00000000-0005-0000-0000-0000C9DE0000}"/>
    <cellStyle name="Percent 3 3 2 2 2 2 3 4" xfId="31763" xr:uid="{00000000-0005-0000-0000-0000CADE0000}"/>
    <cellStyle name="Percent 3 3 2 2 2 2 4" xfId="7987" xr:uid="{00000000-0005-0000-0000-0000CBDE0000}"/>
    <cellStyle name="Percent 3 3 2 2 2 2 4 2" xfId="20612" xr:uid="{00000000-0005-0000-0000-0000CCDE0000}"/>
    <cellStyle name="Percent 3 3 2 2 2 2 4 2 2" xfId="55828" xr:uid="{00000000-0005-0000-0000-0000CDDE0000}"/>
    <cellStyle name="Percent 3 3 2 2 2 2 4 3" xfId="43231" xr:uid="{00000000-0005-0000-0000-0000CEDE0000}"/>
    <cellStyle name="Percent 3 3 2 2 2 2 4 4" xfId="33217" xr:uid="{00000000-0005-0000-0000-0000CFDE0000}"/>
    <cellStyle name="Percent 3 3 2 2 2 2 5" xfId="9768" xr:uid="{00000000-0005-0000-0000-0000D0DE0000}"/>
    <cellStyle name="Percent 3 3 2 2 2 2 5 2" xfId="22388" xr:uid="{00000000-0005-0000-0000-0000D1DE0000}"/>
    <cellStyle name="Percent 3 3 2 2 2 2 5 2 2" xfId="57604" xr:uid="{00000000-0005-0000-0000-0000D2DE0000}"/>
    <cellStyle name="Percent 3 3 2 2 2 2 5 3" xfId="45007" xr:uid="{00000000-0005-0000-0000-0000D3DE0000}"/>
    <cellStyle name="Percent 3 3 2 2 2 2 5 4" xfId="34993" xr:uid="{00000000-0005-0000-0000-0000D4DE0000}"/>
    <cellStyle name="Percent 3 3 2 2 2 2 6" xfId="11561" xr:uid="{00000000-0005-0000-0000-0000D5DE0000}"/>
    <cellStyle name="Percent 3 3 2 2 2 2 6 2" xfId="24164" xr:uid="{00000000-0005-0000-0000-0000D6DE0000}"/>
    <cellStyle name="Percent 3 3 2 2 2 2 6 2 2" xfId="59380" xr:uid="{00000000-0005-0000-0000-0000D7DE0000}"/>
    <cellStyle name="Percent 3 3 2 2 2 2 6 3" xfId="46783" xr:uid="{00000000-0005-0000-0000-0000D8DE0000}"/>
    <cellStyle name="Percent 3 3 2 2 2 2 6 4" xfId="36769" xr:uid="{00000000-0005-0000-0000-0000D9DE0000}"/>
    <cellStyle name="Percent 3 3 2 2 2 2 7" xfId="15928" xr:uid="{00000000-0005-0000-0000-0000DADE0000}"/>
    <cellStyle name="Percent 3 3 2 2 2 2 7 2" xfId="51144" xr:uid="{00000000-0005-0000-0000-0000DBDE0000}"/>
    <cellStyle name="Percent 3 3 2 2 2 2 7 3" xfId="28533" xr:uid="{00000000-0005-0000-0000-0000DCDE0000}"/>
    <cellStyle name="Percent 3 3 2 2 2 2 8" xfId="13019" xr:uid="{00000000-0005-0000-0000-0000DDDE0000}"/>
    <cellStyle name="Percent 3 3 2 2 2 2 8 2" xfId="48237" xr:uid="{00000000-0005-0000-0000-0000DEDE0000}"/>
    <cellStyle name="Percent 3 3 2 2 2 2 9" xfId="38547" xr:uid="{00000000-0005-0000-0000-0000DFDE0000}"/>
    <cellStyle name="Percent 3 3 2 2 2 3" xfId="3587" xr:uid="{00000000-0005-0000-0000-0000E0DE0000}"/>
    <cellStyle name="Percent 3 3 2 2 2 3 10" xfId="27082" xr:uid="{00000000-0005-0000-0000-0000E1DE0000}"/>
    <cellStyle name="Percent 3 3 2 2 2 3 11" xfId="61486" xr:uid="{00000000-0005-0000-0000-0000E2DE0000}"/>
    <cellStyle name="Percent 3 3 2 2 2 3 2" xfId="5383" xr:uid="{00000000-0005-0000-0000-0000E3DE0000}"/>
    <cellStyle name="Percent 3 3 2 2 2 3 2 2" xfId="18029" xr:uid="{00000000-0005-0000-0000-0000E4DE0000}"/>
    <cellStyle name="Percent 3 3 2 2 2 3 2 2 2" xfId="53245" xr:uid="{00000000-0005-0000-0000-0000E5DE0000}"/>
    <cellStyle name="Percent 3 3 2 2 2 3 2 3" xfId="40648" xr:uid="{00000000-0005-0000-0000-0000E6DE0000}"/>
    <cellStyle name="Percent 3 3 2 2 2 3 2 4" xfId="30634" xr:uid="{00000000-0005-0000-0000-0000E7DE0000}"/>
    <cellStyle name="Percent 3 3 2 2 2 3 3" xfId="6853" xr:uid="{00000000-0005-0000-0000-0000E8DE0000}"/>
    <cellStyle name="Percent 3 3 2 2 2 3 3 2" xfId="19483" xr:uid="{00000000-0005-0000-0000-0000E9DE0000}"/>
    <cellStyle name="Percent 3 3 2 2 2 3 3 2 2" xfId="54699" xr:uid="{00000000-0005-0000-0000-0000EADE0000}"/>
    <cellStyle name="Percent 3 3 2 2 2 3 3 3" xfId="42102" xr:uid="{00000000-0005-0000-0000-0000EBDE0000}"/>
    <cellStyle name="Percent 3 3 2 2 2 3 3 4" xfId="32088" xr:uid="{00000000-0005-0000-0000-0000ECDE0000}"/>
    <cellStyle name="Percent 3 3 2 2 2 3 4" xfId="8312" xr:uid="{00000000-0005-0000-0000-0000EDDE0000}"/>
    <cellStyle name="Percent 3 3 2 2 2 3 4 2" xfId="20937" xr:uid="{00000000-0005-0000-0000-0000EEDE0000}"/>
    <cellStyle name="Percent 3 3 2 2 2 3 4 2 2" xfId="56153" xr:uid="{00000000-0005-0000-0000-0000EFDE0000}"/>
    <cellStyle name="Percent 3 3 2 2 2 3 4 3" xfId="43556" xr:uid="{00000000-0005-0000-0000-0000F0DE0000}"/>
    <cellStyle name="Percent 3 3 2 2 2 3 4 4" xfId="33542" xr:uid="{00000000-0005-0000-0000-0000F1DE0000}"/>
    <cellStyle name="Percent 3 3 2 2 2 3 5" xfId="10093" xr:uid="{00000000-0005-0000-0000-0000F2DE0000}"/>
    <cellStyle name="Percent 3 3 2 2 2 3 5 2" xfId="22713" xr:uid="{00000000-0005-0000-0000-0000F3DE0000}"/>
    <cellStyle name="Percent 3 3 2 2 2 3 5 2 2" xfId="57929" xr:uid="{00000000-0005-0000-0000-0000F4DE0000}"/>
    <cellStyle name="Percent 3 3 2 2 2 3 5 3" xfId="45332" xr:uid="{00000000-0005-0000-0000-0000F5DE0000}"/>
    <cellStyle name="Percent 3 3 2 2 2 3 5 4" xfId="35318" xr:uid="{00000000-0005-0000-0000-0000F6DE0000}"/>
    <cellStyle name="Percent 3 3 2 2 2 3 6" xfId="11886" xr:uid="{00000000-0005-0000-0000-0000F7DE0000}"/>
    <cellStyle name="Percent 3 3 2 2 2 3 6 2" xfId="24489" xr:uid="{00000000-0005-0000-0000-0000F8DE0000}"/>
    <cellStyle name="Percent 3 3 2 2 2 3 6 2 2" xfId="59705" xr:uid="{00000000-0005-0000-0000-0000F9DE0000}"/>
    <cellStyle name="Percent 3 3 2 2 2 3 6 3" xfId="47108" xr:uid="{00000000-0005-0000-0000-0000FADE0000}"/>
    <cellStyle name="Percent 3 3 2 2 2 3 6 4" xfId="37094" xr:uid="{00000000-0005-0000-0000-0000FBDE0000}"/>
    <cellStyle name="Percent 3 3 2 2 2 3 7" xfId="16253" xr:uid="{00000000-0005-0000-0000-0000FCDE0000}"/>
    <cellStyle name="Percent 3 3 2 2 2 3 7 2" xfId="51469" xr:uid="{00000000-0005-0000-0000-0000FDDE0000}"/>
    <cellStyle name="Percent 3 3 2 2 2 3 7 3" xfId="28858" xr:uid="{00000000-0005-0000-0000-0000FEDE0000}"/>
    <cellStyle name="Percent 3 3 2 2 2 3 8" xfId="14475" xr:uid="{00000000-0005-0000-0000-0000FFDE0000}"/>
    <cellStyle name="Percent 3 3 2 2 2 3 8 2" xfId="49693" xr:uid="{00000000-0005-0000-0000-000000DF0000}"/>
    <cellStyle name="Percent 3 3 2 2 2 3 9" xfId="38872" xr:uid="{00000000-0005-0000-0000-000001DF0000}"/>
    <cellStyle name="Percent 3 3 2 2 2 4" xfId="2749" xr:uid="{00000000-0005-0000-0000-000002DF0000}"/>
    <cellStyle name="Percent 3 3 2 2 2 4 10" xfId="26273" xr:uid="{00000000-0005-0000-0000-000003DF0000}"/>
    <cellStyle name="Percent 3 3 2 2 2 4 11" xfId="60677" xr:uid="{00000000-0005-0000-0000-000004DF0000}"/>
    <cellStyle name="Percent 3 3 2 2 2 4 2" xfId="4574" xr:uid="{00000000-0005-0000-0000-000005DF0000}"/>
    <cellStyle name="Percent 3 3 2 2 2 4 2 2" xfId="17220" xr:uid="{00000000-0005-0000-0000-000006DF0000}"/>
    <cellStyle name="Percent 3 3 2 2 2 4 2 2 2" xfId="52436" xr:uid="{00000000-0005-0000-0000-000007DF0000}"/>
    <cellStyle name="Percent 3 3 2 2 2 4 2 3" xfId="39839" xr:uid="{00000000-0005-0000-0000-000008DF0000}"/>
    <cellStyle name="Percent 3 3 2 2 2 4 2 4" xfId="29825" xr:uid="{00000000-0005-0000-0000-000009DF0000}"/>
    <cellStyle name="Percent 3 3 2 2 2 4 3" xfId="6044" xr:uid="{00000000-0005-0000-0000-00000ADF0000}"/>
    <cellStyle name="Percent 3 3 2 2 2 4 3 2" xfId="18674" xr:uid="{00000000-0005-0000-0000-00000BDF0000}"/>
    <cellStyle name="Percent 3 3 2 2 2 4 3 2 2" xfId="53890" xr:uid="{00000000-0005-0000-0000-00000CDF0000}"/>
    <cellStyle name="Percent 3 3 2 2 2 4 3 3" xfId="41293" xr:uid="{00000000-0005-0000-0000-00000DDF0000}"/>
    <cellStyle name="Percent 3 3 2 2 2 4 3 4" xfId="31279" xr:uid="{00000000-0005-0000-0000-00000EDF0000}"/>
    <cellStyle name="Percent 3 3 2 2 2 4 4" xfId="7503" xr:uid="{00000000-0005-0000-0000-00000FDF0000}"/>
    <cellStyle name="Percent 3 3 2 2 2 4 4 2" xfId="20128" xr:uid="{00000000-0005-0000-0000-000010DF0000}"/>
    <cellStyle name="Percent 3 3 2 2 2 4 4 2 2" xfId="55344" xr:uid="{00000000-0005-0000-0000-000011DF0000}"/>
    <cellStyle name="Percent 3 3 2 2 2 4 4 3" xfId="42747" xr:uid="{00000000-0005-0000-0000-000012DF0000}"/>
    <cellStyle name="Percent 3 3 2 2 2 4 4 4" xfId="32733" xr:uid="{00000000-0005-0000-0000-000013DF0000}"/>
    <cellStyle name="Percent 3 3 2 2 2 4 5" xfId="9284" xr:uid="{00000000-0005-0000-0000-000014DF0000}"/>
    <cellStyle name="Percent 3 3 2 2 2 4 5 2" xfId="21904" xr:uid="{00000000-0005-0000-0000-000015DF0000}"/>
    <cellStyle name="Percent 3 3 2 2 2 4 5 2 2" xfId="57120" xr:uid="{00000000-0005-0000-0000-000016DF0000}"/>
    <cellStyle name="Percent 3 3 2 2 2 4 5 3" xfId="44523" xr:uid="{00000000-0005-0000-0000-000017DF0000}"/>
    <cellStyle name="Percent 3 3 2 2 2 4 5 4" xfId="34509" xr:uid="{00000000-0005-0000-0000-000018DF0000}"/>
    <cellStyle name="Percent 3 3 2 2 2 4 6" xfId="11077" xr:uid="{00000000-0005-0000-0000-000019DF0000}"/>
    <cellStyle name="Percent 3 3 2 2 2 4 6 2" xfId="23680" xr:uid="{00000000-0005-0000-0000-00001ADF0000}"/>
    <cellStyle name="Percent 3 3 2 2 2 4 6 2 2" xfId="58896" xr:uid="{00000000-0005-0000-0000-00001BDF0000}"/>
    <cellStyle name="Percent 3 3 2 2 2 4 6 3" xfId="46299" xr:uid="{00000000-0005-0000-0000-00001CDF0000}"/>
    <cellStyle name="Percent 3 3 2 2 2 4 6 4" xfId="36285" xr:uid="{00000000-0005-0000-0000-00001DDF0000}"/>
    <cellStyle name="Percent 3 3 2 2 2 4 7" xfId="15444" xr:uid="{00000000-0005-0000-0000-00001EDF0000}"/>
    <cellStyle name="Percent 3 3 2 2 2 4 7 2" xfId="50660" xr:uid="{00000000-0005-0000-0000-00001FDF0000}"/>
    <cellStyle name="Percent 3 3 2 2 2 4 7 3" xfId="28049" xr:uid="{00000000-0005-0000-0000-000020DF0000}"/>
    <cellStyle name="Percent 3 3 2 2 2 4 8" xfId="13666" xr:uid="{00000000-0005-0000-0000-000021DF0000}"/>
    <cellStyle name="Percent 3 3 2 2 2 4 8 2" xfId="48884" xr:uid="{00000000-0005-0000-0000-000022DF0000}"/>
    <cellStyle name="Percent 3 3 2 2 2 4 9" xfId="38063" xr:uid="{00000000-0005-0000-0000-000023DF0000}"/>
    <cellStyle name="Percent 3 3 2 2 2 5" xfId="3912" xr:uid="{00000000-0005-0000-0000-000024DF0000}"/>
    <cellStyle name="Percent 3 3 2 2 2 5 2" xfId="8635" xr:uid="{00000000-0005-0000-0000-000025DF0000}"/>
    <cellStyle name="Percent 3 3 2 2 2 5 2 2" xfId="21260" xr:uid="{00000000-0005-0000-0000-000026DF0000}"/>
    <cellStyle name="Percent 3 3 2 2 2 5 2 2 2" xfId="56476" xr:uid="{00000000-0005-0000-0000-000027DF0000}"/>
    <cellStyle name="Percent 3 3 2 2 2 5 2 3" xfId="43879" xr:uid="{00000000-0005-0000-0000-000028DF0000}"/>
    <cellStyle name="Percent 3 3 2 2 2 5 2 4" xfId="33865" xr:uid="{00000000-0005-0000-0000-000029DF0000}"/>
    <cellStyle name="Percent 3 3 2 2 2 5 3" xfId="10416" xr:uid="{00000000-0005-0000-0000-00002ADF0000}"/>
    <cellStyle name="Percent 3 3 2 2 2 5 3 2" xfId="23036" xr:uid="{00000000-0005-0000-0000-00002BDF0000}"/>
    <cellStyle name="Percent 3 3 2 2 2 5 3 2 2" xfId="58252" xr:uid="{00000000-0005-0000-0000-00002CDF0000}"/>
    <cellStyle name="Percent 3 3 2 2 2 5 3 3" xfId="45655" xr:uid="{00000000-0005-0000-0000-00002DDF0000}"/>
    <cellStyle name="Percent 3 3 2 2 2 5 3 4" xfId="35641" xr:uid="{00000000-0005-0000-0000-00002EDF0000}"/>
    <cellStyle name="Percent 3 3 2 2 2 5 4" xfId="12211" xr:uid="{00000000-0005-0000-0000-00002FDF0000}"/>
    <cellStyle name="Percent 3 3 2 2 2 5 4 2" xfId="24812" xr:uid="{00000000-0005-0000-0000-000030DF0000}"/>
    <cellStyle name="Percent 3 3 2 2 2 5 4 2 2" xfId="60028" xr:uid="{00000000-0005-0000-0000-000031DF0000}"/>
    <cellStyle name="Percent 3 3 2 2 2 5 4 3" xfId="47431" xr:uid="{00000000-0005-0000-0000-000032DF0000}"/>
    <cellStyle name="Percent 3 3 2 2 2 5 4 4" xfId="37417" xr:uid="{00000000-0005-0000-0000-000033DF0000}"/>
    <cellStyle name="Percent 3 3 2 2 2 5 5" xfId="16576" xr:uid="{00000000-0005-0000-0000-000034DF0000}"/>
    <cellStyle name="Percent 3 3 2 2 2 5 5 2" xfId="51792" xr:uid="{00000000-0005-0000-0000-000035DF0000}"/>
    <cellStyle name="Percent 3 3 2 2 2 5 5 3" xfId="29181" xr:uid="{00000000-0005-0000-0000-000036DF0000}"/>
    <cellStyle name="Percent 3 3 2 2 2 5 6" xfId="14798" xr:uid="{00000000-0005-0000-0000-000037DF0000}"/>
    <cellStyle name="Percent 3 3 2 2 2 5 6 2" xfId="50016" xr:uid="{00000000-0005-0000-0000-000038DF0000}"/>
    <cellStyle name="Percent 3 3 2 2 2 5 7" xfId="39195" xr:uid="{00000000-0005-0000-0000-000039DF0000}"/>
    <cellStyle name="Percent 3 3 2 2 2 5 8" xfId="27405" xr:uid="{00000000-0005-0000-0000-00003ADF0000}"/>
    <cellStyle name="Percent 3 3 2 2 2 6" xfId="4252" xr:uid="{00000000-0005-0000-0000-00003BDF0000}"/>
    <cellStyle name="Percent 3 3 2 2 2 6 2" xfId="16898" xr:uid="{00000000-0005-0000-0000-00003CDF0000}"/>
    <cellStyle name="Percent 3 3 2 2 2 6 2 2" xfId="52114" xr:uid="{00000000-0005-0000-0000-00003DDF0000}"/>
    <cellStyle name="Percent 3 3 2 2 2 6 2 3" xfId="29503" xr:uid="{00000000-0005-0000-0000-00003EDF0000}"/>
    <cellStyle name="Percent 3 3 2 2 2 6 3" xfId="13344" xr:uid="{00000000-0005-0000-0000-00003FDF0000}"/>
    <cellStyle name="Percent 3 3 2 2 2 6 3 2" xfId="48562" xr:uid="{00000000-0005-0000-0000-000040DF0000}"/>
    <cellStyle name="Percent 3 3 2 2 2 6 4" xfId="39517" xr:uid="{00000000-0005-0000-0000-000041DF0000}"/>
    <cellStyle name="Percent 3 3 2 2 2 6 5" xfId="25951" xr:uid="{00000000-0005-0000-0000-000042DF0000}"/>
    <cellStyle name="Percent 3 3 2 2 2 7" xfId="5722" xr:uid="{00000000-0005-0000-0000-000043DF0000}"/>
    <cellStyle name="Percent 3 3 2 2 2 7 2" xfId="18352" xr:uid="{00000000-0005-0000-0000-000044DF0000}"/>
    <cellStyle name="Percent 3 3 2 2 2 7 2 2" xfId="53568" xr:uid="{00000000-0005-0000-0000-000045DF0000}"/>
    <cellStyle name="Percent 3 3 2 2 2 7 3" xfId="40971" xr:uid="{00000000-0005-0000-0000-000046DF0000}"/>
    <cellStyle name="Percent 3 3 2 2 2 7 4" xfId="30957" xr:uid="{00000000-0005-0000-0000-000047DF0000}"/>
    <cellStyle name="Percent 3 3 2 2 2 8" xfId="7181" xr:uid="{00000000-0005-0000-0000-000048DF0000}"/>
    <cellStyle name="Percent 3 3 2 2 2 8 2" xfId="19806" xr:uid="{00000000-0005-0000-0000-000049DF0000}"/>
    <cellStyle name="Percent 3 3 2 2 2 8 2 2" xfId="55022" xr:uid="{00000000-0005-0000-0000-00004ADF0000}"/>
    <cellStyle name="Percent 3 3 2 2 2 8 3" xfId="42425" xr:uid="{00000000-0005-0000-0000-00004BDF0000}"/>
    <cellStyle name="Percent 3 3 2 2 2 8 4" xfId="32411" xr:uid="{00000000-0005-0000-0000-00004CDF0000}"/>
    <cellStyle name="Percent 3 3 2 2 2 9" xfId="8962" xr:uid="{00000000-0005-0000-0000-00004DDF0000}"/>
    <cellStyle name="Percent 3 3 2 2 2 9 2" xfId="21582" xr:uid="{00000000-0005-0000-0000-00004EDF0000}"/>
    <cellStyle name="Percent 3 3 2 2 2 9 2 2" xfId="56798" xr:uid="{00000000-0005-0000-0000-00004FDF0000}"/>
    <cellStyle name="Percent 3 3 2 2 2 9 3" xfId="44201" xr:uid="{00000000-0005-0000-0000-000050DF0000}"/>
    <cellStyle name="Percent 3 3 2 2 2 9 4" xfId="34187" xr:uid="{00000000-0005-0000-0000-000051DF0000}"/>
    <cellStyle name="Percent 3 3 2 2 3" xfId="3099" xr:uid="{00000000-0005-0000-0000-000052DF0000}"/>
    <cellStyle name="Percent 3 3 2 2 3 10" xfId="25470" xr:uid="{00000000-0005-0000-0000-000053DF0000}"/>
    <cellStyle name="Percent 3 3 2 2 3 11" xfId="61005" xr:uid="{00000000-0005-0000-0000-000054DF0000}"/>
    <cellStyle name="Percent 3 3 2 2 3 2" xfId="4902" xr:uid="{00000000-0005-0000-0000-000055DF0000}"/>
    <cellStyle name="Percent 3 3 2 2 3 2 2" xfId="17548" xr:uid="{00000000-0005-0000-0000-000056DF0000}"/>
    <cellStyle name="Percent 3 3 2 2 3 2 2 2" xfId="52764" xr:uid="{00000000-0005-0000-0000-000057DF0000}"/>
    <cellStyle name="Percent 3 3 2 2 3 2 2 3" xfId="30153" xr:uid="{00000000-0005-0000-0000-000058DF0000}"/>
    <cellStyle name="Percent 3 3 2 2 3 2 3" xfId="13994" xr:uid="{00000000-0005-0000-0000-000059DF0000}"/>
    <cellStyle name="Percent 3 3 2 2 3 2 3 2" xfId="49212" xr:uid="{00000000-0005-0000-0000-00005ADF0000}"/>
    <cellStyle name="Percent 3 3 2 2 3 2 4" xfId="40167" xr:uid="{00000000-0005-0000-0000-00005BDF0000}"/>
    <cellStyle name="Percent 3 3 2 2 3 2 5" xfId="26601" xr:uid="{00000000-0005-0000-0000-00005CDF0000}"/>
    <cellStyle name="Percent 3 3 2 2 3 3" xfId="6372" xr:uid="{00000000-0005-0000-0000-00005DDF0000}"/>
    <cellStyle name="Percent 3 3 2 2 3 3 2" xfId="19002" xr:uid="{00000000-0005-0000-0000-00005EDF0000}"/>
    <cellStyle name="Percent 3 3 2 2 3 3 2 2" xfId="54218" xr:uid="{00000000-0005-0000-0000-00005FDF0000}"/>
    <cellStyle name="Percent 3 3 2 2 3 3 3" xfId="41621" xr:uid="{00000000-0005-0000-0000-000060DF0000}"/>
    <cellStyle name="Percent 3 3 2 2 3 3 4" xfId="31607" xr:uid="{00000000-0005-0000-0000-000061DF0000}"/>
    <cellStyle name="Percent 3 3 2 2 3 4" xfId="7831" xr:uid="{00000000-0005-0000-0000-000062DF0000}"/>
    <cellStyle name="Percent 3 3 2 2 3 4 2" xfId="20456" xr:uid="{00000000-0005-0000-0000-000063DF0000}"/>
    <cellStyle name="Percent 3 3 2 2 3 4 2 2" xfId="55672" xr:uid="{00000000-0005-0000-0000-000064DF0000}"/>
    <cellStyle name="Percent 3 3 2 2 3 4 3" xfId="43075" xr:uid="{00000000-0005-0000-0000-000065DF0000}"/>
    <cellStyle name="Percent 3 3 2 2 3 4 4" xfId="33061" xr:uid="{00000000-0005-0000-0000-000066DF0000}"/>
    <cellStyle name="Percent 3 3 2 2 3 5" xfId="9612" xr:uid="{00000000-0005-0000-0000-000067DF0000}"/>
    <cellStyle name="Percent 3 3 2 2 3 5 2" xfId="22232" xr:uid="{00000000-0005-0000-0000-000068DF0000}"/>
    <cellStyle name="Percent 3 3 2 2 3 5 2 2" xfId="57448" xr:uid="{00000000-0005-0000-0000-000069DF0000}"/>
    <cellStyle name="Percent 3 3 2 2 3 5 3" xfId="44851" xr:uid="{00000000-0005-0000-0000-00006ADF0000}"/>
    <cellStyle name="Percent 3 3 2 2 3 5 4" xfId="34837" xr:uid="{00000000-0005-0000-0000-00006BDF0000}"/>
    <cellStyle name="Percent 3 3 2 2 3 6" xfId="11405" xr:uid="{00000000-0005-0000-0000-00006CDF0000}"/>
    <cellStyle name="Percent 3 3 2 2 3 6 2" xfId="24008" xr:uid="{00000000-0005-0000-0000-00006DDF0000}"/>
    <cellStyle name="Percent 3 3 2 2 3 6 2 2" xfId="59224" xr:uid="{00000000-0005-0000-0000-00006EDF0000}"/>
    <cellStyle name="Percent 3 3 2 2 3 6 3" xfId="46627" xr:uid="{00000000-0005-0000-0000-00006FDF0000}"/>
    <cellStyle name="Percent 3 3 2 2 3 6 4" xfId="36613" xr:uid="{00000000-0005-0000-0000-000070DF0000}"/>
    <cellStyle name="Percent 3 3 2 2 3 7" xfId="15772" xr:uid="{00000000-0005-0000-0000-000071DF0000}"/>
    <cellStyle name="Percent 3 3 2 2 3 7 2" xfId="50988" xr:uid="{00000000-0005-0000-0000-000072DF0000}"/>
    <cellStyle name="Percent 3 3 2 2 3 7 3" xfId="28377" xr:uid="{00000000-0005-0000-0000-000073DF0000}"/>
    <cellStyle name="Percent 3 3 2 2 3 8" xfId="12863" xr:uid="{00000000-0005-0000-0000-000074DF0000}"/>
    <cellStyle name="Percent 3 3 2 2 3 8 2" xfId="48081" xr:uid="{00000000-0005-0000-0000-000075DF0000}"/>
    <cellStyle name="Percent 3 3 2 2 3 9" xfId="38391" xr:uid="{00000000-0005-0000-0000-000076DF0000}"/>
    <cellStyle name="Percent 3 3 2 2 4" xfId="2925" xr:uid="{00000000-0005-0000-0000-000077DF0000}"/>
    <cellStyle name="Percent 3 3 2 2 4 10" xfId="25310" xr:uid="{00000000-0005-0000-0000-000078DF0000}"/>
    <cellStyle name="Percent 3 3 2 2 4 11" xfId="60845" xr:uid="{00000000-0005-0000-0000-000079DF0000}"/>
    <cellStyle name="Percent 3 3 2 2 4 2" xfId="4742" xr:uid="{00000000-0005-0000-0000-00007ADF0000}"/>
    <cellStyle name="Percent 3 3 2 2 4 2 2" xfId="17388" xr:uid="{00000000-0005-0000-0000-00007BDF0000}"/>
    <cellStyle name="Percent 3 3 2 2 4 2 2 2" xfId="52604" xr:uid="{00000000-0005-0000-0000-00007CDF0000}"/>
    <cellStyle name="Percent 3 3 2 2 4 2 2 3" xfId="29993" xr:uid="{00000000-0005-0000-0000-00007DDF0000}"/>
    <cellStyle name="Percent 3 3 2 2 4 2 3" xfId="13834" xr:uid="{00000000-0005-0000-0000-00007EDF0000}"/>
    <cellStyle name="Percent 3 3 2 2 4 2 3 2" xfId="49052" xr:uid="{00000000-0005-0000-0000-00007FDF0000}"/>
    <cellStyle name="Percent 3 3 2 2 4 2 4" xfId="40007" xr:uid="{00000000-0005-0000-0000-000080DF0000}"/>
    <cellStyle name="Percent 3 3 2 2 4 2 5" xfId="26441" xr:uid="{00000000-0005-0000-0000-000081DF0000}"/>
    <cellStyle name="Percent 3 3 2 2 4 3" xfId="6212" xr:uid="{00000000-0005-0000-0000-000082DF0000}"/>
    <cellStyle name="Percent 3 3 2 2 4 3 2" xfId="18842" xr:uid="{00000000-0005-0000-0000-000083DF0000}"/>
    <cellStyle name="Percent 3 3 2 2 4 3 2 2" xfId="54058" xr:uid="{00000000-0005-0000-0000-000084DF0000}"/>
    <cellStyle name="Percent 3 3 2 2 4 3 3" xfId="41461" xr:uid="{00000000-0005-0000-0000-000085DF0000}"/>
    <cellStyle name="Percent 3 3 2 2 4 3 4" xfId="31447" xr:uid="{00000000-0005-0000-0000-000086DF0000}"/>
    <cellStyle name="Percent 3 3 2 2 4 4" xfId="7671" xr:uid="{00000000-0005-0000-0000-000087DF0000}"/>
    <cellStyle name="Percent 3 3 2 2 4 4 2" xfId="20296" xr:uid="{00000000-0005-0000-0000-000088DF0000}"/>
    <cellStyle name="Percent 3 3 2 2 4 4 2 2" xfId="55512" xr:uid="{00000000-0005-0000-0000-000089DF0000}"/>
    <cellStyle name="Percent 3 3 2 2 4 4 3" xfId="42915" xr:uid="{00000000-0005-0000-0000-00008ADF0000}"/>
    <cellStyle name="Percent 3 3 2 2 4 4 4" xfId="32901" xr:uid="{00000000-0005-0000-0000-00008BDF0000}"/>
    <cellStyle name="Percent 3 3 2 2 4 5" xfId="9452" xr:uid="{00000000-0005-0000-0000-00008CDF0000}"/>
    <cellStyle name="Percent 3 3 2 2 4 5 2" xfId="22072" xr:uid="{00000000-0005-0000-0000-00008DDF0000}"/>
    <cellStyle name="Percent 3 3 2 2 4 5 2 2" xfId="57288" xr:uid="{00000000-0005-0000-0000-00008EDF0000}"/>
    <cellStyle name="Percent 3 3 2 2 4 5 3" xfId="44691" xr:uid="{00000000-0005-0000-0000-00008FDF0000}"/>
    <cellStyle name="Percent 3 3 2 2 4 5 4" xfId="34677" xr:uid="{00000000-0005-0000-0000-000090DF0000}"/>
    <cellStyle name="Percent 3 3 2 2 4 6" xfId="11245" xr:uid="{00000000-0005-0000-0000-000091DF0000}"/>
    <cellStyle name="Percent 3 3 2 2 4 6 2" xfId="23848" xr:uid="{00000000-0005-0000-0000-000092DF0000}"/>
    <cellStyle name="Percent 3 3 2 2 4 6 2 2" xfId="59064" xr:uid="{00000000-0005-0000-0000-000093DF0000}"/>
    <cellStyle name="Percent 3 3 2 2 4 6 3" xfId="46467" xr:uid="{00000000-0005-0000-0000-000094DF0000}"/>
    <cellStyle name="Percent 3 3 2 2 4 6 4" xfId="36453" xr:uid="{00000000-0005-0000-0000-000095DF0000}"/>
    <cellStyle name="Percent 3 3 2 2 4 7" xfId="15612" xr:uid="{00000000-0005-0000-0000-000096DF0000}"/>
    <cellStyle name="Percent 3 3 2 2 4 7 2" xfId="50828" xr:uid="{00000000-0005-0000-0000-000097DF0000}"/>
    <cellStyle name="Percent 3 3 2 2 4 7 3" xfId="28217" xr:uid="{00000000-0005-0000-0000-000098DF0000}"/>
    <cellStyle name="Percent 3 3 2 2 4 8" xfId="12703" xr:uid="{00000000-0005-0000-0000-000099DF0000}"/>
    <cellStyle name="Percent 3 3 2 2 4 8 2" xfId="47921" xr:uid="{00000000-0005-0000-0000-00009ADF0000}"/>
    <cellStyle name="Percent 3 3 2 2 4 9" xfId="38231" xr:uid="{00000000-0005-0000-0000-00009BDF0000}"/>
    <cellStyle name="Percent 3 3 2 2 5" xfId="3433" xr:uid="{00000000-0005-0000-0000-00009CDF0000}"/>
    <cellStyle name="Percent 3 3 2 2 5 10" xfId="26928" xr:uid="{00000000-0005-0000-0000-00009DDF0000}"/>
    <cellStyle name="Percent 3 3 2 2 5 11" xfId="61332" xr:uid="{00000000-0005-0000-0000-00009EDF0000}"/>
    <cellStyle name="Percent 3 3 2 2 5 2" xfId="5229" xr:uid="{00000000-0005-0000-0000-00009FDF0000}"/>
    <cellStyle name="Percent 3 3 2 2 5 2 2" xfId="17875" xr:uid="{00000000-0005-0000-0000-0000A0DF0000}"/>
    <cellStyle name="Percent 3 3 2 2 5 2 2 2" xfId="53091" xr:uid="{00000000-0005-0000-0000-0000A1DF0000}"/>
    <cellStyle name="Percent 3 3 2 2 5 2 3" xfId="40494" xr:uid="{00000000-0005-0000-0000-0000A2DF0000}"/>
    <cellStyle name="Percent 3 3 2 2 5 2 4" xfId="30480" xr:uid="{00000000-0005-0000-0000-0000A3DF0000}"/>
    <cellStyle name="Percent 3 3 2 2 5 3" xfId="6699" xr:uid="{00000000-0005-0000-0000-0000A4DF0000}"/>
    <cellStyle name="Percent 3 3 2 2 5 3 2" xfId="19329" xr:uid="{00000000-0005-0000-0000-0000A5DF0000}"/>
    <cellStyle name="Percent 3 3 2 2 5 3 2 2" xfId="54545" xr:uid="{00000000-0005-0000-0000-0000A6DF0000}"/>
    <cellStyle name="Percent 3 3 2 2 5 3 3" xfId="41948" xr:uid="{00000000-0005-0000-0000-0000A7DF0000}"/>
    <cellStyle name="Percent 3 3 2 2 5 3 4" xfId="31934" xr:uid="{00000000-0005-0000-0000-0000A8DF0000}"/>
    <cellStyle name="Percent 3 3 2 2 5 4" xfId="8158" xr:uid="{00000000-0005-0000-0000-0000A9DF0000}"/>
    <cellStyle name="Percent 3 3 2 2 5 4 2" xfId="20783" xr:uid="{00000000-0005-0000-0000-0000AADF0000}"/>
    <cellStyle name="Percent 3 3 2 2 5 4 2 2" xfId="55999" xr:uid="{00000000-0005-0000-0000-0000ABDF0000}"/>
    <cellStyle name="Percent 3 3 2 2 5 4 3" xfId="43402" xr:uid="{00000000-0005-0000-0000-0000ACDF0000}"/>
    <cellStyle name="Percent 3 3 2 2 5 4 4" xfId="33388" xr:uid="{00000000-0005-0000-0000-0000ADDF0000}"/>
    <cellStyle name="Percent 3 3 2 2 5 5" xfId="9939" xr:uid="{00000000-0005-0000-0000-0000AEDF0000}"/>
    <cellStyle name="Percent 3 3 2 2 5 5 2" xfId="22559" xr:uid="{00000000-0005-0000-0000-0000AFDF0000}"/>
    <cellStyle name="Percent 3 3 2 2 5 5 2 2" xfId="57775" xr:uid="{00000000-0005-0000-0000-0000B0DF0000}"/>
    <cellStyle name="Percent 3 3 2 2 5 5 3" xfId="45178" xr:uid="{00000000-0005-0000-0000-0000B1DF0000}"/>
    <cellStyle name="Percent 3 3 2 2 5 5 4" xfId="35164" xr:uid="{00000000-0005-0000-0000-0000B2DF0000}"/>
    <cellStyle name="Percent 3 3 2 2 5 6" xfId="11732" xr:uid="{00000000-0005-0000-0000-0000B3DF0000}"/>
    <cellStyle name="Percent 3 3 2 2 5 6 2" xfId="24335" xr:uid="{00000000-0005-0000-0000-0000B4DF0000}"/>
    <cellStyle name="Percent 3 3 2 2 5 6 2 2" xfId="59551" xr:uid="{00000000-0005-0000-0000-0000B5DF0000}"/>
    <cellStyle name="Percent 3 3 2 2 5 6 3" xfId="46954" xr:uid="{00000000-0005-0000-0000-0000B6DF0000}"/>
    <cellStyle name="Percent 3 3 2 2 5 6 4" xfId="36940" xr:uid="{00000000-0005-0000-0000-0000B7DF0000}"/>
    <cellStyle name="Percent 3 3 2 2 5 7" xfId="16099" xr:uid="{00000000-0005-0000-0000-0000B8DF0000}"/>
    <cellStyle name="Percent 3 3 2 2 5 7 2" xfId="51315" xr:uid="{00000000-0005-0000-0000-0000B9DF0000}"/>
    <cellStyle name="Percent 3 3 2 2 5 7 3" xfId="28704" xr:uid="{00000000-0005-0000-0000-0000BADF0000}"/>
    <cellStyle name="Percent 3 3 2 2 5 8" xfId="14321" xr:uid="{00000000-0005-0000-0000-0000BBDF0000}"/>
    <cellStyle name="Percent 3 3 2 2 5 8 2" xfId="49539" xr:uid="{00000000-0005-0000-0000-0000BCDF0000}"/>
    <cellStyle name="Percent 3 3 2 2 5 9" xfId="38718" xr:uid="{00000000-0005-0000-0000-0000BDDF0000}"/>
    <cellStyle name="Percent 3 3 2 2 6" xfId="2594" xr:uid="{00000000-0005-0000-0000-0000BEDF0000}"/>
    <cellStyle name="Percent 3 3 2 2 6 10" xfId="26119" xr:uid="{00000000-0005-0000-0000-0000BFDF0000}"/>
    <cellStyle name="Percent 3 3 2 2 6 11" xfId="60523" xr:uid="{00000000-0005-0000-0000-0000C0DF0000}"/>
    <cellStyle name="Percent 3 3 2 2 6 2" xfId="4420" xr:uid="{00000000-0005-0000-0000-0000C1DF0000}"/>
    <cellStyle name="Percent 3 3 2 2 6 2 2" xfId="17066" xr:uid="{00000000-0005-0000-0000-0000C2DF0000}"/>
    <cellStyle name="Percent 3 3 2 2 6 2 2 2" xfId="52282" xr:uid="{00000000-0005-0000-0000-0000C3DF0000}"/>
    <cellStyle name="Percent 3 3 2 2 6 2 3" xfId="39685" xr:uid="{00000000-0005-0000-0000-0000C4DF0000}"/>
    <cellStyle name="Percent 3 3 2 2 6 2 4" xfId="29671" xr:uid="{00000000-0005-0000-0000-0000C5DF0000}"/>
    <cellStyle name="Percent 3 3 2 2 6 3" xfId="5890" xr:uid="{00000000-0005-0000-0000-0000C6DF0000}"/>
    <cellStyle name="Percent 3 3 2 2 6 3 2" xfId="18520" xr:uid="{00000000-0005-0000-0000-0000C7DF0000}"/>
    <cellStyle name="Percent 3 3 2 2 6 3 2 2" xfId="53736" xr:uid="{00000000-0005-0000-0000-0000C8DF0000}"/>
    <cellStyle name="Percent 3 3 2 2 6 3 3" xfId="41139" xr:uid="{00000000-0005-0000-0000-0000C9DF0000}"/>
    <cellStyle name="Percent 3 3 2 2 6 3 4" xfId="31125" xr:uid="{00000000-0005-0000-0000-0000CADF0000}"/>
    <cellStyle name="Percent 3 3 2 2 6 4" xfId="7349" xr:uid="{00000000-0005-0000-0000-0000CBDF0000}"/>
    <cellStyle name="Percent 3 3 2 2 6 4 2" xfId="19974" xr:uid="{00000000-0005-0000-0000-0000CCDF0000}"/>
    <cellStyle name="Percent 3 3 2 2 6 4 2 2" xfId="55190" xr:uid="{00000000-0005-0000-0000-0000CDDF0000}"/>
    <cellStyle name="Percent 3 3 2 2 6 4 3" xfId="42593" xr:uid="{00000000-0005-0000-0000-0000CEDF0000}"/>
    <cellStyle name="Percent 3 3 2 2 6 4 4" xfId="32579" xr:uid="{00000000-0005-0000-0000-0000CFDF0000}"/>
    <cellStyle name="Percent 3 3 2 2 6 5" xfId="9130" xr:uid="{00000000-0005-0000-0000-0000D0DF0000}"/>
    <cellStyle name="Percent 3 3 2 2 6 5 2" xfId="21750" xr:uid="{00000000-0005-0000-0000-0000D1DF0000}"/>
    <cellStyle name="Percent 3 3 2 2 6 5 2 2" xfId="56966" xr:uid="{00000000-0005-0000-0000-0000D2DF0000}"/>
    <cellStyle name="Percent 3 3 2 2 6 5 3" xfId="44369" xr:uid="{00000000-0005-0000-0000-0000D3DF0000}"/>
    <cellStyle name="Percent 3 3 2 2 6 5 4" xfId="34355" xr:uid="{00000000-0005-0000-0000-0000D4DF0000}"/>
    <cellStyle name="Percent 3 3 2 2 6 6" xfId="10923" xr:uid="{00000000-0005-0000-0000-0000D5DF0000}"/>
    <cellStyle name="Percent 3 3 2 2 6 6 2" xfId="23526" xr:uid="{00000000-0005-0000-0000-0000D6DF0000}"/>
    <cellStyle name="Percent 3 3 2 2 6 6 2 2" xfId="58742" xr:uid="{00000000-0005-0000-0000-0000D7DF0000}"/>
    <cellStyle name="Percent 3 3 2 2 6 6 3" xfId="46145" xr:uid="{00000000-0005-0000-0000-0000D8DF0000}"/>
    <cellStyle name="Percent 3 3 2 2 6 6 4" xfId="36131" xr:uid="{00000000-0005-0000-0000-0000D9DF0000}"/>
    <cellStyle name="Percent 3 3 2 2 6 7" xfId="15290" xr:uid="{00000000-0005-0000-0000-0000DADF0000}"/>
    <cellStyle name="Percent 3 3 2 2 6 7 2" xfId="50506" xr:uid="{00000000-0005-0000-0000-0000DBDF0000}"/>
    <cellStyle name="Percent 3 3 2 2 6 7 3" xfId="27895" xr:uid="{00000000-0005-0000-0000-0000DCDF0000}"/>
    <cellStyle name="Percent 3 3 2 2 6 8" xfId="13512" xr:uid="{00000000-0005-0000-0000-0000DDDF0000}"/>
    <cellStyle name="Percent 3 3 2 2 6 8 2" xfId="48730" xr:uid="{00000000-0005-0000-0000-0000DEDF0000}"/>
    <cellStyle name="Percent 3 3 2 2 6 9" xfId="37909" xr:uid="{00000000-0005-0000-0000-0000DFDF0000}"/>
    <cellStyle name="Percent 3 3 2 2 7" xfId="3757" xr:uid="{00000000-0005-0000-0000-0000E0DF0000}"/>
    <cellStyle name="Percent 3 3 2 2 7 2" xfId="8481" xr:uid="{00000000-0005-0000-0000-0000E1DF0000}"/>
    <cellStyle name="Percent 3 3 2 2 7 2 2" xfId="21106" xr:uid="{00000000-0005-0000-0000-0000E2DF0000}"/>
    <cellStyle name="Percent 3 3 2 2 7 2 2 2" xfId="56322" xr:uid="{00000000-0005-0000-0000-0000E3DF0000}"/>
    <cellStyle name="Percent 3 3 2 2 7 2 3" xfId="43725" xr:uid="{00000000-0005-0000-0000-0000E4DF0000}"/>
    <cellStyle name="Percent 3 3 2 2 7 2 4" xfId="33711" xr:uid="{00000000-0005-0000-0000-0000E5DF0000}"/>
    <cellStyle name="Percent 3 3 2 2 7 3" xfId="10262" xr:uid="{00000000-0005-0000-0000-0000E6DF0000}"/>
    <cellStyle name="Percent 3 3 2 2 7 3 2" xfId="22882" xr:uid="{00000000-0005-0000-0000-0000E7DF0000}"/>
    <cellStyle name="Percent 3 3 2 2 7 3 2 2" xfId="58098" xr:uid="{00000000-0005-0000-0000-0000E8DF0000}"/>
    <cellStyle name="Percent 3 3 2 2 7 3 3" xfId="45501" xr:uid="{00000000-0005-0000-0000-0000E9DF0000}"/>
    <cellStyle name="Percent 3 3 2 2 7 3 4" xfId="35487" xr:uid="{00000000-0005-0000-0000-0000EADF0000}"/>
    <cellStyle name="Percent 3 3 2 2 7 4" xfId="12057" xr:uid="{00000000-0005-0000-0000-0000EBDF0000}"/>
    <cellStyle name="Percent 3 3 2 2 7 4 2" xfId="24658" xr:uid="{00000000-0005-0000-0000-0000ECDF0000}"/>
    <cellStyle name="Percent 3 3 2 2 7 4 2 2" xfId="59874" xr:uid="{00000000-0005-0000-0000-0000EDDF0000}"/>
    <cellStyle name="Percent 3 3 2 2 7 4 3" xfId="47277" xr:uid="{00000000-0005-0000-0000-0000EEDF0000}"/>
    <cellStyle name="Percent 3 3 2 2 7 4 4" xfId="37263" xr:uid="{00000000-0005-0000-0000-0000EFDF0000}"/>
    <cellStyle name="Percent 3 3 2 2 7 5" xfId="16422" xr:uid="{00000000-0005-0000-0000-0000F0DF0000}"/>
    <cellStyle name="Percent 3 3 2 2 7 5 2" xfId="51638" xr:uid="{00000000-0005-0000-0000-0000F1DF0000}"/>
    <cellStyle name="Percent 3 3 2 2 7 5 3" xfId="29027" xr:uid="{00000000-0005-0000-0000-0000F2DF0000}"/>
    <cellStyle name="Percent 3 3 2 2 7 6" xfId="14644" xr:uid="{00000000-0005-0000-0000-0000F3DF0000}"/>
    <cellStyle name="Percent 3 3 2 2 7 6 2" xfId="49862" xr:uid="{00000000-0005-0000-0000-0000F4DF0000}"/>
    <cellStyle name="Percent 3 3 2 2 7 7" xfId="39041" xr:uid="{00000000-0005-0000-0000-0000F5DF0000}"/>
    <cellStyle name="Percent 3 3 2 2 7 8" xfId="27251" xr:uid="{00000000-0005-0000-0000-0000F6DF0000}"/>
    <cellStyle name="Percent 3 3 2 2 8" xfId="4095" xr:uid="{00000000-0005-0000-0000-0000F7DF0000}"/>
    <cellStyle name="Percent 3 3 2 2 8 2" xfId="16744" xr:uid="{00000000-0005-0000-0000-0000F8DF0000}"/>
    <cellStyle name="Percent 3 3 2 2 8 2 2" xfId="51960" xr:uid="{00000000-0005-0000-0000-0000F9DF0000}"/>
    <cellStyle name="Percent 3 3 2 2 8 2 3" xfId="29349" xr:uid="{00000000-0005-0000-0000-0000FADF0000}"/>
    <cellStyle name="Percent 3 3 2 2 8 3" xfId="13190" xr:uid="{00000000-0005-0000-0000-0000FBDF0000}"/>
    <cellStyle name="Percent 3 3 2 2 8 3 2" xfId="48408" xr:uid="{00000000-0005-0000-0000-0000FCDF0000}"/>
    <cellStyle name="Percent 3 3 2 2 8 4" xfId="39363" xr:uid="{00000000-0005-0000-0000-0000FDDF0000}"/>
    <cellStyle name="Percent 3 3 2 2 8 5" xfId="25797" xr:uid="{00000000-0005-0000-0000-0000FEDF0000}"/>
    <cellStyle name="Percent 3 3 2 2 9" xfId="5568" xr:uid="{00000000-0005-0000-0000-0000FFDF0000}"/>
    <cellStyle name="Percent 3 3 2 2 9 2" xfId="18198" xr:uid="{00000000-0005-0000-0000-000000E00000}"/>
    <cellStyle name="Percent 3 3 2 2 9 2 2" xfId="53414" xr:uid="{00000000-0005-0000-0000-000001E00000}"/>
    <cellStyle name="Percent 3 3 2 2 9 3" xfId="40817" xr:uid="{00000000-0005-0000-0000-000002E00000}"/>
    <cellStyle name="Percent 3 3 2 2 9 4" xfId="30803" xr:uid="{00000000-0005-0000-0000-000003E00000}"/>
    <cellStyle name="Percent 3 3 2 3" xfId="1737" xr:uid="{00000000-0005-0000-0000-000004E00000}"/>
    <cellStyle name="Percent 3 3 2 3 10" xfId="10756" xr:uid="{00000000-0005-0000-0000-000005E00000}"/>
    <cellStyle name="Percent 3 3 2 3 10 2" xfId="23367" xr:uid="{00000000-0005-0000-0000-000006E00000}"/>
    <cellStyle name="Percent 3 3 2 3 10 2 2" xfId="58583" xr:uid="{00000000-0005-0000-0000-000007E00000}"/>
    <cellStyle name="Percent 3 3 2 3 10 3" xfId="45986" xr:uid="{00000000-0005-0000-0000-000008E00000}"/>
    <cellStyle name="Percent 3 3 2 3 10 4" xfId="35972" xr:uid="{00000000-0005-0000-0000-000009E00000}"/>
    <cellStyle name="Percent 3 3 2 3 11" xfId="15048" xr:uid="{00000000-0005-0000-0000-00000AE00000}"/>
    <cellStyle name="Percent 3 3 2 3 11 2" xfId="50264" xr:uid="{00000000-0005-0000-0000-00000BE00000}"/>
    <cellStyle name="Percent 3 3 2 3 11 3" xfId="27653" xr:uid="{00000000-0005-0000-0000-00000CE00000}"/>
    <cellStyle name="Percent 3 3 2 3 12" xfId="12461" xr:uid="{00000000-0005-0000-0000-00000DE00000}"/>
    <cellStyle name="Percent 3 3 2 3 12 2" xfId="47679" xr:uid="{00000000-0005-0000-0000-00000EE00000}"/>
    <cellStyle name="Percent 3 3 2 3 13" xfId="37667" xr:uid="{00000000-0005-0000-0000-00000FE00000}"/>
    <cellStyle name="Percent 3 3 2 3 14" xfId="25068" xr:uid="{00000000-0005-0000-0000-000010E00000}"/>
    <cellStyle name="Percent 3 3 2 3 15" xfId="60281" xr:uid="{00000000-0005-0000-0000-000011E00000}"/>
    <cellStyle name="Percent 3 3 2 3 2" xfId="3184" xr:uid="{00000000-0005-0000-0000-000012E00000}"/>
    <cellStyle name="Percent 3 3 2 3 2 10" xfId="25552" xr:uid="{00000000-0005-0000-0000-000013E00000}"/>
    <cellStyle name="Percent 3 3 2 3 2 11" xfId="61087" xr:uid="{00000000-0005-0000-0000-000014E00000}"/>
    <cellStyle name="Percent 3 3 2 3 2 2" xfId="4984" xr:uid="{00000000-0005-0000-0000-000015E00000}"/>
    <cellStyle name="Percent 3 3 2 3 2 2 2" xfId="17630" xr:uid="{00000000-0005-0000-0000-000016E00000}"/>
    <cellStyle name="Percent 3 3 2 3 2 2 2 2" xfId="52846" xr:uid="{00000000-0005-0000-0000-000017E00000}"/>
    <cellStyle name="Percent 3 3 2 3 2 2 2 3" xfId="30235" xr:uid="{00000000-0005-0000-0000-000018E00000}"/>
    <cellStyle name="Percent 3 3 2 3 2 2 3" xfId="14076" xr:uid="{00000000-0005-0000-0000-000019E00000}"/>
    <cellStyle name="Percent 3 3 2 3 2 2 3 2" xfId="49294" xr:uid="{00000000-0005-0000-0000-00001AE00000}"/>
    <cellStyle name="Percent 3 3 2 3 2 2 4" xfId="40249" xr:uid="{00000000-0005-0000-0000-00001BE00000}"/>
    <cellStyle name="Percent 3 3 2 3 2 2 5" xfId="26683" xr:uid="{00000000-0005-0000-0000-00001CE00000}"/>
    <cellStyle name="Percent 3 3 2 3 2 3" xfId="6454" xr:uid="{00000000-0005-0000-0000-00001DE00000}"/>
    <cellStyle name="Percent 3 3 2 3 2 3 2" xfId="19084" xr:uid="{00000000-0005-0000-0000-00001EE00000}"/>
    <cellStyle name="Percent 3 3 2 3 2 3 2 2" xfId="54300" xr:uid="{00000000-0005-0000-0000-00001FE00000}"/>
    <cellStyle name="Percent 3 3 2 3 2 3 3" xfId="41703" xr:uid="{00000000-0005-0000-0000-000020E00000}"/>
    <cellStyle name="Percent 3 3 2 3 2 3 4" xfId="31689" xr:uid="{00000000-0005-0000-0000-000021E00000}"/>
    <cellStyle name="Percent 3 3 2 3 2 4" xfId="7913" xr:uid="{00000000-0005-0000-0000-000022E00000}"/>
    <cellStyle name="Percent 3 3 2 3 2 4 2" xfId="20538" xr:uid="{00000000-0005-0000-0000-000023E00000}"/>
    <cellStyle name="Percent 3 3 2 3 2 4 2 2" xfId="55754" xr:uid="{00000000-0005-0000-0000-000024E00000}"/>
    <cellStyle name="Percent 3 3 2 3 2 4 3" xfId="43157" xr:uid="{00000000-0005-0000-0000-000025E00000}"/>
    <cellStyle name="Percent 3 3 2 3 2 4 4" xfId="33143" xr:uid="{00000000-0005-0000-0000-000026E00000}"/>
    <cellStyle name="Percent 3 3 2 3 2 5" xfId="9694" xr:uid="{00000000-0005-0000-0000-000027E00000}"/>
    <cellStyle name="Percent 3 3 2 3 2 5 2" xfId="22314" xr:uid="{00000000-0005-0000-0000-000028E00000}"/>
    <cellStyle name="Percent 3 3 2 3 2 5 2 2" xfId="57530" xr:uid="{00000000-0005-0000-0000-000029E00000}"/>
    <cellStyle name="Percent 3 3 2 3 2 5 3" xfId="44933" xr:uid="{00000000-0005-0000-0000-00002AE00000}"/>
    <cellStyle name="Percent 3 3 2 3 2 5 4" xfId="34919" xr:uid="{00000000-0005-0000-0000-00002BE00000}"/>
    <cellStyle name="Percent 3 3 2 3 2 6" xfId="11487" xr:uid="{00000000-0005-0000-0000-00002CE00000}"/>
    <cellStyle name="Percent 3 3 2 3 2 6 2" xfId="24090" xr:uid="{00000000-0005-0000-0000-00002DE00000}"/>
    <cellStyle name="Percent 3 3 2 3 2 6 2 2" xfId="59306" xr:uid="{00000000-0005-0000-0000-00002EE00000}"/>
    <cellStyle name="Percent 3 3 2 3 2 6 3" xfId="46709" xr:uid="{00000000-0005-0000-0000-00002FE00000}"/>
    <cellStyle name="Percent 3 3 2 3 2 6 4" xfId="36695" xr:uid="{00000000-0005-0000-0000-000030E00000}"/>
    <cellStyle name="Percent 3 3 2 3 2 7" xfId="15854" xr:uid="{00000000-0005-0000-0000-000031E00000}"/>
    <cellStyle name="Percent 3 3 2 3 2 7 2" xfId="51070" xr:uid="{00000000-0005-0000-0000-000032E00000}"/>
    <cellStyle name="Percent 3 3 2 3 2 7 3" xfId="28459" xr:uid="{00000000-0005-0000-0000-000033E00000}"/>
    <cellStyle name="Percent 3 3 2 3 2 8" xfId="12945" xr:uid="{00000000-0005-0000-0000-000034E00000}"/>
    <cellStyle name="Percent 3 3 2 3 2 8 2" xfId="48163" xr:uid="{00000000-0005-0000-0000-000035E00000}"/>
    <cellStyle name="Percent 3 3 2 3 2 9" xfId="38473" xr:uid="{00000000-0005-0000-0000-000036E00000}"/>
    <cellStyle name="Percent 3 3 2 3 3" xfId="3513" xr:uid="{00000000-0005-0000-0000-000037E00000}"/>
    <cellStyle name="Percent 3 3 2 3 3 10" xfId="27008" xr:uid="{00000000-0005-0000-0000-000038E00000}"/>
    <cellStyle name="Percent 3 3 2 3 3 11" xfId="61412" xr:uid="{00000000-0005-0000-0000-000039E00000}"/>
    <cellStyle name="Percent 3 3 2 3 3 2" xfId="5309" xr:uid="{00000000-0005-0000-0000-00003AE00000}"/>
    <cellStyle name="Percent 3 3 2 3 3 2 2" xfId="17955" xr:uid="{00000000-0005-0000-0000-00003BE00000}"/>
    <cellStyle name="Percent 3 3 2 3 3 2 2 2" xfId="53171" xr:uid="{00000000-0005-0000-0000-00003CE00000}"/>
    <cellStyle name="Percent 3 3 2 3 3 2 3" xfId="40574" xr:uid="{00000000-0005-0000-0000-00003DE00000}"/>
    <cellStyle name="Percent 3 3 2 3 3 2 4" xfId="30560" xr:uid="{00000000-0005-0000-0000-00003EE00000}"/>
    <cellStyle name="Percent 3 3 2 3 3 3" xfId="6779" xr:uid="{00000000-0005-0000-0000-00003FE00000}"/>
    <cellStyle name="Percent 3 3 2 3 3 3 2" xfId="19409" xr:uid="{00000000-0005-0000-0000-000040E00000}"/>
    <cellStyle name="Percent 3 3 2 3 3 3 2 2" xfId="54625" xr:uid="{00000000-0005-0000-0000-000041E00000}"/>
    <cellStyle name="Percent 3 3 2 3 3 3 3" xfId="42028" xr:uid="{00000000-0005-0000-0000-000042E00000}"/>
    <cellStyle name="Percent 3 3 2 3 3 3 4" xfId="32014" xr:uid="{00000000-0005-0000-0000-000043E00000}"/>
    <cellStyle name="Percent 3 3 2 3 3 4" xfId="8238" xr:uid="{00000000-0005-0000-0000-000044E00000}"/>
    <cellStyle name="Percent 3 3 2 3 3 4 2" xfId="20863" xr:uid="{00000000-0005-0000-0000-000045E00000}"/>
    <cellStyle name="Percent 3 3 2 3 3 4 2 2" xfId="56079" xr:uid="{00000000-0005-0000-0000-000046E00000}"/>
    <cellStyle name="Percent 3 3 2 3 3 4 3" xfId="43482" xr:uid="{00000000-0005-0000-0000-000047E00000}"/>
    <cellStyle name="Percent 3 3 2 3 3 4 4" xfId="33468" xr:uid="{00000000-0005-0000-0000-000048E00000}"/>
    <cellStyle name="Percent 3 3 2 3 3 5" xfId="10019" xr:uid="{00000000-0005-0000-0000-000049E00000}"/>
    <cellStyle name="Percent 3 3 2 3 3 5 2" xfId="22639" xr:uid="{00000000-0005-0000-0000-00004AE00000}"/>
    <cellStyle name="Percent 3 3 2 3 3 5 2 2" xfId="57855" xr:uid="{00000000-0005-0000-0000-00004BE00000}"/>
    <cellStyle name="Percent 3 3 2 3 3 5 3" xfId="45258" xr:uid="{00000000-0005-0000-0000-00004CE00000}"/>
    <cellStyle name="Percent 3 3 2 3 3 5 4" xfId="35244" xr:uid="{00000000-0005-0000-0000-00004DE00000}"/>
    <cellStyle name="Percent 3 3 2 3 3 6" xfId="11812" xr:uid="{00000000-0005-0000-0000-00004EE00000}"/>
    <cellStyle name="Percent 3 3 2 3 3 6 2" xfId="24415" xr:uid="{00000000-0005-0000-0000-00004FE00000}"/>
    <cellStyle name="Percent 3 3 2 3 3 6 2 2" xfId="59631" xr:uid="{00000000-0005-0000-0000-000050E00000}"/>
    <cellStyle name="Percent 3 3 2 3 3 6 3" xfId="47034" xr:uid="{00000000-0005-0000-0000-000051E00000}"/>
    <cellStyle name="Percent 3 3 2 3 3 6 4" xfId="37020" xr:uid="{00000000-0005-0000-0000-000052E00000}"/>
    <cellStyle name="Percent 3 3 2 3 3 7" xfId="16179" xr:uid="{00000000-0005-0000-0000-000053E00000}"/>
    <cellStyle name="Percent 3 3 2 3 3 7 2" xfId="51395" xr:uid="{00000000-0005-0000-0000-000054E00000}"/>
    <cellStyle name="Percent 3 3 2 3 3 7 3" xfId="28784" xr:uid="{00000000-0005-0000-0000-000055E00000}"/>
    <cellStyle name="Percent 3 3 2 3 3 8" xfId="14401" xr:uid="{00000000-0005-0000-0000-000056E00000}"/>
    <cellStyle name="Percent 3 3 2 3 3 8 2" xfId="49619" xr:uid="{00000000-0005-0000-0000-000057E00000}"/>
    <cellStyle name="Percent 3 3 2 3 3 9" xfId="38798" xr:uid="{00000000-0005-0000-0000-000058E00000}"/>
    <cellStyle name="Percent 3 3 2 3 4" xfId="2675" xr:uid="{00000000-0005-0000-0000-000059E00000}"/>
    <cellStyle name="Percent 3 3 2 3 4 10" xfId="26199" xr:uid="{00000000-0005-0000-0000-00005AE00000}"/>
    <cellStyle name="Percent 3 3 2 3 4 11" xfId="60603" xr:uid="{00000000-0005-0000-0000-00005BE00000}"/>
    <cellStyle name="Percent 3 3 2 3 4 2" xfId="4500" xr:uid="{00000000-0005-0000-0000-00005CE00000}"/>
    <cellStyle name="Percent 3 3 2 3 4 2 2" xfId="17146" xr:uid="{00000000-0005-0000-0000-00005DE00000}"/>
    <cellStyle name="Percent 3 3 2 3 4 2 2 2" xfId="52362" xr:uid="{00000000-0005-0000-0000-00005EE00000}"/>
    <cellStyle name="Percent 3 3 2 3 4 2 3" xfId="39765" xr:uid="{00000000-0005-0000-0000-00005FE00000}"/>
    <cellStyle name="Percent 3 3 2 3 4 2 4" xfId="29751" xr:uid="{00000000-0005-0000-0000-000060E00000}"/>
    <cellStyle name="Percent 3 3 2 3 4 3" xfId="5970" xr:uid="{00000000-0005-0000-0000-000061E00000}"/>
    <cellStyle name="Percent 3 3 2 3 4 3 2" xfId="18600" xr:uid="{00000000-0005-0000-0000-000062E00000}"/>
    <cellStyle name="Percent 3 3 2 3 4 3 2 2" xfId="53816" xr:uid="{00000000-0005-0000-0000-000063E00000}"/>
    <cellStyle name="Percent 3 3 2 3 4 3 3" xfId="41219" xr:uid="{00000000-0005-0000-0000-000064E00000}"/>
    <cellStyle name="Percent 3 3 2 3 4 3 4" xfId="31205" xr:uid="{00000000-0005-0000-0000-000065E00000}"/>
    <cellStyle name="Percent 3 3 2 3 4 4" xfId="7429" xr:uid="{00000000-0005-0000-0000-000066E00000}"/>
    <cellStyle name="Percent 3 3 2 3 4 4 2" xfId="20054" xr:uid="{00000000-0005-0000-0000-000067E00000}"/>
    <cellStyle name="Percent 3 3 2 3 4 4 2 2" xfId="55270" xr:uid="{00000000-0005-0000-0000-000068E00000}"/>
    <cellStyle name="Percent 3 3 2 3 4 4 3" xfId="42673" xr:uid="{00000000-0005-0000-0000-000069E00000}"/>
    <cellStyle name="Percent 3 3 2 3 4 4 4" xfId="32659" xr:uid="{00000000-0005-0000-0000-00006AE00000}"/>
    <cellStyle name="Percent 3 3 2 3 4 5" xfId="9210" xr:uid="{00000000-0005-0000-0000-00006BE00000}"/>
    <cellStyle name="Percent 3 3 2 3 4 5 2" xfId="21830" xr:uid="{00000000-0005-0000-0000-00006CE00000}"/>
    <cellStyle name="Percent 3 3 2 3 4 5 2 2" xfId="57046" xr:uid="{00000000-0005-0000-0000-00006DE00000}"/>
    <cellStyle name="Percent 3 3 2 3 4 5 3" xfId="44449" xr:uid="{00000000-0005-0000-0000-00006EE00000}"/>
    <cellStyle name="Percent 3 3 2 3 4 5 4" xfId="34435" xr:uid="{00000000-0005-0000-0000-00006FE00000}"/>
    <cellStyle name="Percent 3 3 2 3 4 6" xfId="11003" xr:uid="{00000000-0005-0000-0000-000070E00000}"/>
    <cellStyle name="Percent 3 3 2 3 4 6 2" xfId="23606" xr:uid="{00000000-0005-0000-0000-000071E00000}"/>
    <cellStyle name="Percent 3 3 2 3 4 6 2 2" xfId="58822" xr:uid="{00000000-0005-0000-0000-000072E00000}"/>
    <cellStyle name="Percent 3 3 2 3 4 6 3" xfId="46225" xr:uid="{00000000-0005-0000-0000-000073E00000}"/>
    <cellStyle name="Percent 3 3 2 3 4 6 4" xfId="36211" xr:uid="{00000000-0005-0000-0000-000074E00000}"/>
    <cellStyle name="Percent 3 3 2 3 4 7" xfId="15370" xr:uid="{00000000-0005-0000-0000-000075E00000}"/>
    <cellStyle name="Percent 3 3 2 3 4 7 2" xfId="50586" xr:uid="{00000000-0005-0000-0000-000076E00000}"/>
    <cellStyle name="Percent 3 3 2 3 4 7 3" xfId="27975" xr:uid="{00000000-0005-0000-0000-000077E00000}"/>
    <cellStyle name="Percent 3 3 2 3 4 8" xfId="13592" xr:uid="{00000000-0005-0000-0000-000078E00000}"/>
    <cellStyle name="Percent 3 3 2 3 4 8 2" xfId="48810" xr:uid="{00000000-0005-0000-0000-000079E00000}"/>
    <cellStyle name="Percent 3 3 2 3 4 9" xfId="37989" xr:uid="{00000000-0005-0000-0000-00007AE00000}"/>
    <cellStyle name="Percent 3 3 2 3 5" xfId="3838" xr:uid="{00000000-0005-0000-0000-00007BE00000}"/>
    <cellStyle name="Percent 3 3 2 3 5 2" xfId="8561" xr:uid="{00000000-0005-0000-0000-00007CE00000}"/>
    <cellStyle name="Percent 3 3 2 3 5 2 2" xfId="21186" xr:uid="{00000000-0005-0000-0000-00007DE00000}"/>
    <cellStyle name="Percent 3 3 2 3 5 2 2 2" xfId="56402" xr:uid="{00000000-0005-0000-0000-00007EE00000}"/>
    <cellStyle name="Percent 3 3 2 3 5 2 3" xfId="43805" xr:uid="{00000000-0005-0000-0000-00007FE00000}"/>
    <cellStyle name="Percent 3 3 2 3 5 2 4" xfId="33791" xr:uid="{00000000-0005-0000-0000-000080E00000}"/>
    <cellStyle name="Percent 3 3 2 3 5 3" xfId="10342" xr:uid="{00000000-0005-0000-0000-000081E00000}"/>
    <cellStyle name="Percent 3 3 2 3 5 3 2" xfId="22962" xr:uid="{00000000-0005-0000-0000-000082E00000}"/>
    <cellStyle name="Percent 3 3 2 3 5 3 2 2" xfId="58178" xr:uid="{00000000-0005-0000-0000-000083E00000}"/>
    <cellStyle name="Percent 3 3 2 3 5 3 3" xfId="45581" xr:uid="{00000000-0005-0000-0000-000084E00000}"/>
    <cellStyle name="Percent 3 3 2 3 5 3 4" xfId="35567" xr:uid="{00000000-0005-0000-0000-000085E00000}"/>
    <cellStyle name="Percent 3 3 2 3 5 4" xfId="12137" xr:uid="{00000000-0005-0000-0000-000086E00000}"/>
    <cellStyle name="Percent 3 3 2 3 5 4 2" xfId="24738" xr:uid="{00000000-0005-0000-0000-000087E00000}"/>
    <cellStyle name="Percent 3 3 2 3 5 4 2 2" xfId="59954" xr:uid="{00000000-0005-0000-0000-000088E00000}"/>
    <cellStyle name="Percent 3 3 2 3 5 4 3" xfId="47357" xr:uid="{00000000-0005-0000-0000-000089E00000}"/>
    <cellStyle name="Percent 3 3 2 3 5 4 4" xfId="37343" xr:uid="{00000000-0005-0000-0000-00008AE00000}"/>
    <cellStyle name="Percent 3 3 2 3 5 5" xfId="16502" xr:uid="{00000000-0005-0000-0000-00008BE00000}"/>
    <cellStyle name="Percent 3 3 2 3 5 5 2" xfId="51718" xr:uid="{00000000-0005-0000-0000-00008CE00000}"/>
    <cellStyle name="Percent 3 3 2 3 5 5 3" xfId="29107" xr:uid="{00000000-0005-0000-0000-00008DE00000}"/>
    <cellStyle name="Percent 3 3 2 3 5 6" xfId="14724" xr:uid="{00000000-0005-0000-0000-00008EE00000}"/>
    <cellStyle name="Percent 3 3 2 3 5 6 2" xfId="49942" xr:uid="{00000000-0005-0000-0000-00008FE00000}"/>
    <cellStyle name="Percent 3 3 2 3 5 7" xfId="39121" xr:uid="{00000000-0005-0000-0000-000090E00000}"/>
    <cellStyle name="Percent 3 3 2 3 5 8" xfId="27331" xr:uid="{00000000-0005-0000-0000-000091E00000}"/>
    <cellStyle name="Percent 3 3 2 3 6" xfId="4178" xr:uid="{00000000-0005-0000-0000-000092E00000}"/>
    <cellStyle name="Percent 3 3 2 3 6 2" xfId="16824" xr:uid="{00000000-0005-0000-0000-000093E00000}"/>
    <cellStyle name="Percent 3 3 2 3 6 2 2" xfId="52040" xr:uid="{00000000-0005-0000-0000-000094E00000}"/>
    <cellStyle name="Percent 3 3 2 3 6 2 3" xfId="29429" xr:uid="{00000000-0005-0000-0000-000095E00000}"/>
    <cellStyle name="Percent 3 3 2 3 6 3" xfId="13270" xr:uid="{00000000-0005-0000-0000-000096E00000}"/>
    <cellStyle name="Percent 3 3 2 3 6 3 2" xfId="48488" xr:uid="{00000000-0005-0000-0000-000097E00000}"/>
    <cellStyle name="Percent 3 3 2 3 6 4" xfId="39443" xr:uid="{00000000-0005-0000-0000-000098E00000}"/>
    <cellStyle name="Percent 3 3 2 3 6 5" xfId="25877" xr:uid="{00000000-0005-0000-0000-000099E00000}"/>
    <cellStyle name="Percent 3 3 2 3 7" xfId="5648" xr:uid="{00000000-0005-0000-0000-00009AE00000}"/>
    <cellStyle name="Percent 3 3 2 3 7 2" xfId="18278" xr:uid="{00000000-0005-0000-0000-00009BE00000}"/>
    <cellStyle name="Percent 3 3 2 3 7 2 2" xfId="53494" xr:uid="{00000000-0005-0000-0000-00009CE00000}"/>
    <cellStyle name="Percent 3 3 2 3 7 3" xfId="40897" xr:uid="{00000000-0005-0000-0000-00009DE00000}"/>
    <cellStyle name="Percent 3 3 2 3 7 4" xfId="30883" xr:uid="{00000000-0005-0000-0000-00009EE00000}"/>
    <cellStyle name="Percent 3 3 2 3 8" xfId="7107" xr:uid="{00000000-0005-0000-0000-00009FE00000}"/>
    <cellStyle name="Percent 3 3 2 3 8 2" xfId="19732" xr:uid="{00000000-0005-0000-0000-0000A0E00000}"/>
    <cellStyle name="Percent 3 3 2 3 8 2 2" xfId="54948" xr:uid="{00000000-0005-0000-0000-0000A1E00000}"/>
    <cellStyle name="Percent 3 3 2 3 8 3" xfId="42351" xr:uid="{00000000-0005-0000-0000-0000A2E00000}"/>
    <cellStyle name="Percent 3 3 2 3 8 4" xfId="32337" xr:uid="{00000000-0005-0000-0000-0000A3E00000}"/>
    <cellStyle name="Percent 3 3 2 3 9" xfId="8888" xr:uid="{00000000-0005-0000-0000-0000A4E00000}"/>
    <cellStyle name="Percent 3 3 2 3 9 2" xfId="21508" xr:uid="{00000000-0005-0000-0000-0000A5E00000}"/>
    <cellStyle name="Percent 3 3 2 3 9 2 2" xfId="56724" xr:uid="{00000000-0005-0000-0000-0000A6E00000}"/>
    <cellStyle name="Percent 3 3 2 3 9 3" xfId="44127" xr:uid="{00000000-0005-0000-0000-0000A7E00000}"/>
    <cellStyle name="Percent 3 3 2 3 9 4" xfId="34113" xr:uid="{00000000-0005-0000-0000-0000A8E00000}"/>
    <cellStyle name="Percent 3 3 2 4" xfId="3021" xr:uid="{00000000-0005-0000-0000-0000A9E00000}"/>
    <cellStyle name="Percent 3 3 2 4 10" xfId="25395" xr:uid="{00000000-0005-0000-0000-0000AAE00000}"/>
    <cellStyle name="Percent 3 3 2 4 11" xfId="60930" xr:uid="{00000000-0005-0000-0000-0000ABE00000}"/>
    <cellStyle name="Percent 3 3 2 4 2" xfId="4827" xr:uid="{00000000-0005-0000-0000-0000ACE00000}"/>
    <cellStyle name="Percent 3 3 2 4 2 2" xfId="17473" xr:uid="{00000000-0005-0000-0000-0000ADE00000}"/>
    <cellStyle name="Percent 3 3 2 4 2 2 2" xfId="52689" xr:uid="{00000000-0005-0000-0000-0000AEE00000}"/>
    <cellStyle name="Percent 3 3 2 4 2 2 3" xfId="30078" xr:uid="{00000000-0005-0000-0000-0000AFE00000}"/>
    <cellStyle name="Percent 3 3 2 4 2 3" xfId="13919" xr:uid="{00000000-0005-0000-0000-0000B0E00000}"/>
    <cellStyle name="Percent 3 3 2 4 2 3 2" xfId="49137" xr:uid="{00000000-0005-0000-0000-0000B1E00000}"/>
    <cellStyle name="Percent 3 3 2 4 2 4" xfId="40092" xr:uid="{00000000-0005-0000-0000-0000B2E00000}"/>
    <cellStyle name="Percent 3 3 2 4 2 5" xfId="26526" xr:uid="{00000000-0005-0000-0000-0000B3E00000}"/>
    <cellStyle name="Percent 3 3 2 4 3" xfId="6297" xr:uid="{00000000-0005-0000-0000-0000B4E00000}"/>
    <cellStyle name="Percent 3 3 2 4 3 2" xfId="18927" xr:uid="{00000000-0005-0000-0000-0000B5E00000}"/>
    <cellStyle name="Percent 3 3 2 4 3 2 2" xfId="54143" xr:uid="{00000000-0005-0000-0000-0000B6E00000}"/>
    <cellStyle name="Percent 3 3 2 4 3 3" xfId="41546" xr:uid="{00000000-0005-0000-0000-0000B7E00000}"/>
    <cellStyle name="Percent 3 3 2 4 3 4" xfId="31532" xr:uid="{00000000-0005-0000-0000-0000B8E00000}"/>
    <cellStyle name="Percent 3 3 2 4 4" xfId="7756" xr:uid="{00000000-0005-0000-0000-0000B9E00000}"/>
    <cellStyle name="Percent 3 3 2 4 4 2" xfId="20381" xr:uid="{00000000-0005-0000-0000-0000BAE00000}"/>
    <cellStyle name="Percent 3 3 2 4 4 2 2" xfId="55597" xr:uid="{00000000-0005-0000-0000-0000BBE00000}"/>
    <cellStyle name="Percent 3 3 2 4 4 3" xfId="43000" xr:uid="{00000000-0005-0000-0000-0000BCE00000}"/>
    <cellStyle name="Percent 3 3 2 4 4 4" xfId="32986" xr:uid="{00000000-0005-0000-0000-0000BDE00000}"/>
    <cellStyle name="Percent 3 3 2 4 5" xfId="9537" xr:uid="{00000000-0005-0000-0000-0000BEE00000}"/>
    <cellStyle name="Percent 3 3 2 4 5 2" xfId="22157" xr:uid="{00000000-0005-0000-0000-0000BFE00000}"/>
    <cellStyle name="Percent 3 3 2 4 5 2 2" xfId="57373" xr:uid="{00000000-0005-0000-0000-0000C0E00000}"/>
    <cellStyle name="Percent 3 3 2 4 5 3" xfId="44776" xr:uid="{00000000-0005-0000-0000-0000C1E00000}"/>
    <cellStyle name="Percent 3 3 2 4 5 4" xfId="34762" xr:uid="{00000000-0005-0000-0000-0000C2E00000}"/>
    <cellStyle name="Percent 3 3 2 4 6" xfId="11330" xr:uid="{00000000-0005-0000-0000-0000C3E00000}"/>
    <cellStyle name="Percent 3 3 2 4 6 2" xfId="23933" xr:uid="{00000000-0005-0000-0000-0000C4E00000}"/>
    <cellStyle name="Percent 3 3 2 4 6 2 2" xfId="59149" xr:uid="{00000000-0005-0000-0000-0000C5E00000}"/>
    <cellStyle name="Percent 3 3 2 4 6 3" xfId="46552" xr:uid="{00000000-0005-0000-0000-0000C6E00000}"/>
    <cellStyle name="Percent 3 3 2 4 6 4" xfId="36538" xr:uid="{00000000-0005-0000-0000-0000C7E00000}"/>
    <cellStyle name="Percent 3 3 2 4 7" xfId="15697" xr:uid="{00000000-0005-0000-0000-0000C8E00000}"/>
    <cellStyle name="Percent 3 3 2 4 7 2" xfId="50913" xr:uid="{00000000-0005-0000-0000-0000C9E00000}"/>
    <cellStyle name="Percent 3 3 2 4 7 3" xfId="28302" xr:uid="{00000000-0005-0000-0000-0000CAE00000}"/>
    <cellStyle name="Percent 3 3 2 4 8" xfId="12788" xr:uid="{00000000-0005-0000-0000-0000CBE00000}"/>
    <cellStyle name="Percent 3 3 2 4 8 2" xfId="48006" xr:uid="{00000000-0005-0000-0000-0000CCE00000}"/>
    <cellStyle name="Percent 3 3 2 4 9" xfId="38316" xr:uid="{00000000-0005-0000-0000-0000CDE00000}"/>
    <cellStyle name="Percent 3 3 2 5" xfId="2852" xr:uid="{00000000-0005-0000-0000-0000CEE00000}"/>
    <cellStyle name="Percent 3 3 2 5 10" xfId="25238" xr:uid="{00000000-0005-0000-0000-0000CFE00000}"/>
    <cellStyle name="Percent 3 3 2 5 11" xfId="60773" xr:uid="{00000000-0005-0000-0000-0000D0E00000}"/>
    <cellStyle name="Percent 3 3 2 5 2" xfId="4670" xr:uid="{00000000-0005-0000-0000-0000D1E00000}"/>
    <cellStyle name="Percent 3 3 2 5 2 2" xfId="17316" xr:uid="{00000000-0005-0000-0000-0000D2E00000}"/>
    <cellStyle name="Percent 3 3 2 5 2 2 2" xfId="52532" xr:uid="{00000000-0005-0000-0000-0000D3E00000}"/>
    <cellStyle name="Percent 3 3 2 5 2 2 3" xfId="29921" xr:uid="{00000000-0005-0000-0000-0000D4E00000}"/>
    <cellStyle name="Percent 3 3 2 5 2 3" xfId="13762" xr:uid="{00000000-0005-0000-0000-0000D5E00000}"/>
    <cellStyle name="Percent 3 3 2 5 2 3 2" xfId="48980" xr:uid="{00000000-0005-0000-0000-0000D6E00000}"/>
    <cellStyle name="Percent 3 3 2 5 2 4" xfId="39935" xr:uid="{00000000-0005-0000-0000-0000D7E00000}"/>
    <cellStyle name="Percent 3 3 2 5 2 5" xfId="26369" xr:uid="{00000000-0005-0000-0000-0000D8E00000}"/>
    <cellStyle name="Percent 3 3 2 5 3" xfId="6140" xr:uid="{00000000-0005-0000-0000-0000D9E00000}"/>
    <cellStyle name="Percent 3 3 2 5 3 2" xfId="18770" xr:uid="{00000000-0005-0000-0000-0000DAE00000}"/>
    <cellStyle name="Percent 3 3 2 5 3 2 2" xfId="53986" xr:uid="{00000000-0005-0000-0000-0000DBE00000}"/>
    <cellStyle name="Percent 3 3 2 5 3 3" xfId="41389" xr:uid="{00000000-0005-0000-0000-0000DCE00000}"/>
    <cellStyle name="Percent 3 3 2 5 3 4" xfId="31375" xr:uid="{00000000-0005-0000-0000-0000DDE00000}"/>
    <cellStyle name="Percent 3 3 2 5 4" xfId="7599" xr:uid="{00000000-0005-0000-0000-0000DEE00000}"/>
    <cellStyle name="Percent 3 3 2 5 4 2" xfId="20224" xr:uid="{00000000-0005-0000-0000-0000DFE00000}"/>
    <cellStyle name="Percent 3 3 2 5 4 2 2" xfId="55440" xr:uid="{00000000-0005-0000-0000-0000E0E00000}"/>
    <cellStyle name="Percent 3 3 2 5 4 3" xfId="42843" xr:uid="{00000000-0005-0000-0000-0000E1E00000}"/>
    <cellStyle name="Percent 3 3 2 5 4 4" xfId="32829" xr:uid="{00000000-0005-0000-0000-0000E2E00000}"/>
    <cellStyle name="Percent 3 3 2 5 5" xfId="9380" xr:uid="{00000000-0005-0000-0000-0000E3E00000}"/>
    <cellStyle name="Percent 3 3 2 5 5 2" xfId="22000" xr:uid="{00000000-0005-0000-0000-0000E4E00000}"/>
    <cellStyle name="Percent 3 3 2 5 5 2 2" xfId="57216" xr:uid="{00000000-0005-0000-0000-0000E5E00000}"/>
    <cellStyle name="Percent 3 3 2 5 5 3" xfId="44619" xr:uid="{00000000-0005-0000-0000-0000E6E00000}"/>
    <cellStyle name="Percent 3 3 2 5 5 4" xfId="34605" xr:uid="{00000000-0005-0000-0000-0000E7E00000}"/>
    <cellStyle name="Percent 3 3 2 5 6" xfId="11173" xr:uid="{00000000-0005-0000-0000-0000E8E00000}"/>
    <cellStyle name="Percent 3 3 2 5 6 2" xfId="23776" xr:uid="{00000000-0005-0000-0000-0000E9E00000}"/>
    <cellStyle name="Percent 3 3 2 5 6 2 2" xfId="58992" xr:uid="{00000000-0005-0000-0000-0000EAE00000}"/>
    <cellStyle name="Percent 3 3 2 5 6 3" xfId="46395" xr:uid="{00000000-0005-0000-0000-0000EBE00000}"/>
    <cellStyle name="Percent 3 3 2 5 6 4" xfId="36381" xr:uid="{00000000-0005-0000-0000-0000ECE00000}"/>
    <cellStyle name="Percent 3 3 2 5 7" xfId="15540" xr:uid="{00000000-0005-0000-0000-0000EDE00000}"/>
    <cellStyle name="Percent 3 3 2 5 7 2" xfId="50756" xr:uid="{00000000-0005-0000-0000-0000EEE00000}"/>
    <cellStyle name="Percent 3 3 2 5 7 3" xfId="28145" xr:uid="{00000000-0005-0000-0000-0000EFE00000}"/>
    <cellStyle name="Percent 3 3 2 5 8" xfId="12631" xr:uid="{00000000-0005-0000-0000-0000F0E00000}"/>
    <cellStyle name="Percent 3 3 2 5 8 2" xfId="47849" xr:uid="{00000000-0005-0000-0000-0000F1E00000}"/>
    <cellStyle name="Percent 3 3 2 5 9" xfId="38159" xr:uid="{00000000-0005-0000-0000-0000F2E00000}"/>
    <cellStyle name="Percent 3 3 2 6" xfId="3361" xr:uid="{00000000-0005-0000-0000-0000F3E00000}"/>
    <cellStyle name="Percent 3 3 2 6 10" xfId="26856" xr:uid="{00000000-0005-0000-0000-0000F4E00000}"/>
    <cellStyle name="Percent 3 3 2 6 11" xfId="61260" xr:uid="{00000000-0005-0000-0000-0000F5E00000}"/>
    <cellStyle name="Percent 3 3 2 6 2" xfId="5157" xr:uid="{00000000-0005-0000-0000-0000F6E00000}"/>
    <cellStyle name="Percent 3 3 2 6 2 2" xfId="17803" xr:uid="{00000000-0005-0000-0000-0000F7E00000}"/>
    <cellStyle name="Percent 3 3 2 6 2 2 2" xfId="53019" xr:uid="{00000000-0005-0000-0000-0000F8E00000}"/>
    <cellStyle name="Percent 3 3 2 6 2 3" xfId="40422" xr:uid="{00000000-0005-0000-0000-0000F9E00000}"/>
    <cellStyle name="Percent 3 3 2 6 2 4" xfId="30408" xr:uid="{00000000-0005-0000-0000-0000FAE00000}"/>
    <cellStyle name="Percent 3 3 2 6 3" xfId="6627" xr:uid="{00000000-0005-0000-0000-0000FBE00000}"/>
    <cellStyle name="Percent 3 3 2 6 3 2" xfId="19257" xr:uid="{00000000-0005-0000-0000-0000FCE00000}"/>
    <cellStyle name="Percent 3 3 2 6 3 2 2" xfId="54473" xr:uid="{00000000-0005-0000-0000-0000FDE00000}"/>
    <cellStyle name="Percent 3 3 2 6 3 3" xfId="41876" xr:uid="{00000000-0005-0000-0000-0000FEE00000}"/>
    <cellStyle name="Percent 3 3 2 6 3 4" xfId="31862" xr:uid="{00000000-0005-0000-0000-0000FFE00000}"/>
    <cellStyle name="Percent 3 3 2 6 4" xfId="8086" xr:uid="{00000000-0005-0000-0000-000000E10000}"/>
    <cellStyle name="Percent 3 3 2 6 4 2" xfId="20711" xr:uid="{00000000-0005-0000-0000-000001E10000}"/>
    <cellStyle name="Percent 3 3 2 6 4 2 2" xfId="55927" xr:uid="{00000000-0005-0000-0000-000002E10000}"/>
    <cellStyle name="Percent 3 3 2 6 4 3" xfId="43330" xr:uid="{00000000-0005-0000-0000-000003E10000}"/>
    <cellStyle name="Percent 3 3 2 6 4 4" xfId="33316" xr:uid="{00000000-0005-0000-0000-000004E10000}"/>
    <cellStyle name="Percent 3 3 2 6 5" xfId="9867" xr:uid="{00000000-0005-0000-0000-000005E10000}"/>
    <cellStyle name="Percent 3 3 2 6 5 2" xfId="22487" xr:uid="{00000000-0005-0000-0000-000006E10000}"/>
    <cellStyle name="Percent 3 3 2 6 5 2 2" xfId="57703" xr:uid="{00000000-0005-0000-0000-000007E10000}"/>
    <cellStyle name="Percent 3 3 2 6 5 3" xfId="45106" xr:uid="{00000000-0005-0000-0000-000008E10000}"/>
    <cellStyle name="Percent 3 3 2 6 5 4" xfId="35092" xr:uid="{00000000-0005-0000-0000-000009E10000}"/>
    <cellStyle name="Percent 3 3 2 6 6" xfId="11660" xr:uid="{00000000-0005-0000-0000-00000AE10000}"/>
    <cellStyle name="Percent 3 3 2 6 6 2" xfId="24263" xr:uid="{00000000-0005-0000-0000-00000BE10000}"/>
    <cellStyle name="Percent 3 3 2 6 6 2 2" xfId="59479" xr:uid="{00000000-0005-0000-0000-00000CE10000}"/>
    <cellStyle name="Percent 3 3 2 6 6 3" xfId="46882" xr:uid="{00000000-0005-0000-0000-00000DE10000}"/>
    <cellStyle name="Percent 3 3 2 6 6 4" xfId="36868" xr:uid="{00000000-0005-0000-0000-00000EE10000}"/>
    <cellStyle name="Percent 3 3 2 6 7" xfId="16027" xr:uid="{00000000-0005-0000-0000-00000FE10000}"/>
    <cellStyle name="Percent 3 3 2 6 7 2" xfId="51243" xr:uid="{00000000-0005-0000-0000-000010E10000}"/>
    <cellStyle name="Percent 3 3 2 6 7 3" xfId="28632" xr:uid="{00000000-0005-0000-0000-000011E10000}"/>
    <cellStyle name="Percent 3 3 2 6 8" xfId="14249" xr:uid="{00000000-0005-0000-0000-000012E10000}"/>
    <cellStyle name="Percent 3 3 2 6 8 2" xfId="49467" xr:uid="{00000000-0005-0000-0000-000013E10000}"/>
    <cellStyle name="Percent 3 3 2 6 9" xfId="38646" xr:uid="{00000000-0005-0000-0000-000014E10000}"/>
    <cellStyle name="Percent 3 3 2 7" xfId="2522" xr:uid="{00000000-0005-0000-0000-000015E10000}"/>
    <cellStyle name="Percent 3 3 2 7 10" xfId="26047" xr:uid="{00000000-0005-0000-0000-000016E10000}"/>
    <cellStyle name="Percent 3 3 2 7 11" xfId="60451" xr:uid="{00000000-0005-0000-0000-000017E10000}"/>
    <cellStyle name="Percent 3 3 2 7 2" xfId="4348" xr:uid="{00000000-0005-0000-0000-000018E10000}"/>
    <cellStyle name="Percent 3 3 2 7 2 2" xfId="16994" xr:uid="{00000000-0005-0000-0000-000019E10000}"/>
    <cellStyle name="Percent 3 3 2 7 2 2 2" xfId="52210" xr:uid="{00000000-0005-0000-0000-00001AE10000}"/>
    <cellStyle name="Percent 3 3 2 7 2 3" xfId="39613" xr:uid="{00000000-0005-0000-0000-00001BE10000}"/>
    <cellStyle name="Percent 3 3 2 7 2 4" xfId="29599" xr:uid="{00000000-0005-0000-0000-00001CE10000}"/>
    <cellStyle name="Percent 3 3 2 7 3" xfId="5818" xr:uid="{00000000-0005-0000-0000-00001DE10000}"/>
    <cellStyle name="Percent 3 3 2 7 3 2" xfId="18448" xr:uid="{00000000-0005-0000-0000-00001EE10000}"/>
    <cellStyle name="Percent 3 3 2 7 3 2 2" xfId="53664" xr:uid="{00000000-0005-0000-0000-00001FE10000}"/>
    <cellStyle name="Percent 3 3 2 7 3 3" xfId="41067" xr:uid="{00000000-0005-0000-0000-000020E10000}"/>
    <cellStyle name="Percent 3 3 2 7 3 4" xfId="31053" xr:uid="{00000000-0005-0000-0000-000021E10000}"/>
    <cellStyle name="Percent 3 3 2 7 4" xfId="7277" xr:uid="{00000000-0005-0000-0000-000022E10000}"/>
    <cellStyle name="Percent 3 3 2 7 4 2" xfId="19902" xr:uid="{00000000-0005-0000-0000-000023E10000}"/>
    <cellStyle name="Percent 3 3 2 7 4 2 2" xfId="55118" xr:uid="{00000000-0005-0000-0000-000024E10000}"/>
    <cellStyle name="Percent 3 3 2 7 4 3" xfId="42521" xr:uid="{00000000-0005-0000-0000-000025E10000}"/>
    <cellStyle name="Percent 3 3 2 7 4 4" xfId="32507" xr:uid="{00000000-0005-0000-0000-000026E10000}"/>
    <cellStyle name="Percent 3 3 2 7 5" xfId="9058" xr:uid="{00000000-0005-0000-0000-000027E10000}"/>
    <cellStyle name="Percent 3 3 2 7 5 2" xfId="21678" xr:uid="{00000000-0005-0000-0000-000028E10000}"/>
    <cellStyle name="Percent 3 3 2 7 5 2 2" xfId="56894" xr:uid="{00000000-0005-0000-0000-000029E10000}"/>
    <cellStyle name="Percent 3 3 2 7 5 3" xfId="44297" xr:uid="{00000000-0005-0000-0000-00002AE10000}"/>
    <cellStyle name="Percent 3 3 2 7 5 4" xfId="34283" xr:uid="{00000000-0005-0000-0000-00002BE10000}"/>
    <cellStyle name="Percent 3 3 2 7 6" xfId="10851" xr:uid="{00000000-0005-0000-0000-00002CE10000}"/>
    <cellStyle name="Percent 3 3 2 7 6 2" xfId="23454" xr:uid="{00000000-0005-0000-0000-00002DE10000}"/>
    <cellStyle name="Percent 3 3 2 7 6 2 2" xfId="58670" xr:uid="{00000000-0005-0000-0000-00002EE10000}"/>
    <cellStyle name="Percent 3 3 2 7 6 3" xfId="46073" xr:uid="{00000000-0005-0000-0000-00002FE10000}"/>
    <cellStyle name="Percent 3 3 2 7 6 4" xfId="36059" xr:uid="{00000000-0005-0000-0000-000030E10000}"/>
    <cellStyle name="Percent 3 3 2 7 7" xfId="15218" xr:uid="{00000000-0005-0000-0000-000031E10000}"/>
    <cellStyle name="Percent 3 3 2 7 7 2" xfId="50434" xr:uid="{00000000-0005-0000-0000-000032E10000}"/>
    <cellStyle name="Percent 3 3 2 7 7 3" xfId="27823" xr:uid="{00000000-0005-0000-0000-000033E10000}"/>
    <cellStyle name="Percent 3 3 2 7 8" xfId="13440" xr:uid="{00000000-0005-0000-0000-000034E10000}"/>
    <cellStyle name="Percent 3 3 2 7 8 2" xfId="48658" xr:uid="{00000000-0005-0000-0000-000035E10000}"/>
    <cellStyle name="Percent 3 3 2 7 9" xfId="37837" xr:uid="{00000000-0005-0000-0000-000036E10000}"/>
    <cellStyle name="Percent 3 3 2 8" xfId="3685" xr:uid="{00000000-0005-0000-0000-000037E10000}"/>
    <cellStyle name="Percent 3 3 2 8 2" xfId="8409" xr:uid="{00000000-0005-0000-0000-000038E10000}"/>
    <cellStyle name="Percent 3 3 2 8 2 2" xfId="21034" xr:uid="{00000000-0005-0000-0000-000039E10000}"/>
    <cellStyle name="Percent 3 3 2 8 2 2 2" xfId="56250" xr:uid="{00000000-0005-0000-0000-00003AE10000}"/>
    <cellStyle name="Percent 3 3 2 8 2 3" xfId="43653" xr:uid="{00000000-0005-0000-0000-00003BE10000}"/>
    <cellStyle name="Percent 3 3 2 8 2 4" xfId="33639" xr:uid="{00000000-0005-0000-0000-00003CE10000}"/>
    <cellStyle name="Percent 3 3 2 8 3" xfId="10190" xr:uid="{00000000-0005-0000-0000-00003DE10000}"/>
    <cellStyle name="Percent 3 3 2 8 3 2" xfId="22810" xr:uid="{00000000-0005-0000-0000-00003EE10000}"/>
    <cellStyle name="Percent 3 3 2 8 3 2 2" xfId="58026" xr:uid="{00000000-0005-0000-0000-00003FE10000}"/>
    <cellStyle name="Percent 3 3 2 8 3 3" xfId="45429" xr:uid="{00000000-0005-0000-0000-000040E10000}"/>
    <cellStyle name="Percent 3 3 2 8 3 4" xfId="35415" xr:uid="{00000000-0005-0000-0000-000041E10000}"/>
    <cellStyle name="Percent 3 3 2 8 4" xfId="11985" xr:uid="{00000000-0005-0000-0000-000042E10000}"/>
    <cellStyle name="Percent 3 3 2 8 4 2" xfId="24586" xr:uid="{00000000-0005-0000-0000-000043E10000}"/>
    <cellStyle name="Percent 3 3 2 8 4 2 2" xfId="59802" xr:uid="{00000000-0005-0000-0000-000044E10000}"/>
    <cellStyle name="Percent 3 3 2 8 4 3" xfId="47205" xr:uid="{00000000-0005-0000-0000-000045E10000}"/>
    <cellStyle name="Percent 3 3 2 8 4 4" xfId="37191" xr:uid="{00000000-0005-0000-0000-000046E10000}"/>
    <cellStyle name="Percent 3 3 2 8 5" xfId="16350" xr:uid="{00000000-0005-0000-0000-000047E10000}"/>
    <cellStyle name="Percent 3 3 2 8 5 2" xfId="51566" xr:uid="{00000000-0005-0000-0000-000048E10000}"/>
    <cellStyle name="Percent 3 3 2 8 5 3" xfId="28955" xr:uid="{00000000-0005-0000-0000-000049E10000}"/>
    <cellStyle name="Percent 3 3 2 8 6" xfId="14572" xr:uid="{00000000-0005-0000-0000-00004AE10000}"/>
    <cellStyle name="Percent 3 3 2 8 6 2" xfId="49790" xr:uid="{00000000-0005-0000-0000-00004BE10000}"/>
    <cellStyle name="Percent 3 3 2 8 7" xfId="38969" xr:uid="{00000000-0005-0000-0000-00004CE10000}"/>
    <cellStyle name="Percent 3 3 2 8 8" xfId="27179" xr:uid="{00000000-0005-0000-0000-00004DE10000}"/>
    <cellStyle name="Percent 3 3 2 9" xfId="4017" xr:uid="{00000000-0005-0000-0000-00004EE10000}"/>
    <cellStyle name="Percent 3 3 2 9 2" xfId="16672" xr:uid="{00000000-0005-0000-0000-00004FE10000}"/>
    <cellStyle name="Percent 3 3 2 9 2 2" xfId="51888" xr:uid="{00000000-0005-0000-0000-000050E10000}"/>
    <cellStyle name="Percent 3 3 2 9 2 3" xfId="29277" xr:uid="{00000000-0005-0000-0000-000051E10000}"/>
    <cellStyle name="Percent 3 3 2 9 3" xfId="13118" xr:uid="{00000000-0005-0000-0000-000052E10000}"/>
    <cellStyle name="Percent 3 3 2 9 3 2" xfId="48336" xr:uid="{00000000-0005-0000-0000-000053E10000}"/>
    <cellStyle name="Percent 3 3 2 9 4" xfId="39291" xr:uid="{00000000-0005-0000-0000-000054E10000}"/>
    <cellStyle name="Percent 3 3 2 9 5" xfId="25725" xr:uid="{00000000-0005-0000-0000-000055E10000}"/>
    <cellStyle name="Percent 3 3 3" xfId="1738" xr:uid="{00000000-0005-0000-0000-000056E10000}"/>
    <cellStyle name="Percent 3 4" xfId="1739" xr:uid="{00000000-0005-0000-0000-000057E10000}"/>
    <cellStyle name="Percent 3 4 2" xfId="1740" xr:uid="{00000000-0005-0000-0000-000058E10000}"/>
    <cellStyle name="Percent 3 5" xfId="1741" xr:uid="{00000000-0005-0000-0000-000059E10000}"/>
    <cellStyle name="Percent 3 5 10" xfId="5497" xr:uid="{00000000-0005-0000-0000-00005AE10000}"/>
    <cellStyle name="Percent 3 5 10 2" xfId="18127" xr:uid="{00000000-0005-0000-0000-00005BE10000}"/>
    <cellStyle name="Percent 3 5 10 2 2" xfId="53343" xr:uid="{00000000-0005-0000-0000-00005CE10000}"/>
    <cellStyle name="Percent 3 5 10 3" xfId="40746" xr:uid="{00000000-0005-0000-0000-00005DE10000}"/>
    <cellStyle name="Percent 3 5 10 4" xfId="30732" xr:uid="{00000000-0005-0000-0000-00005EE10000}"/>
    <cellStyle name="Percent 3 5 11" xfId="6953" xr:uid="{00000000-0005-0000-0000-00005FE10000}"/>
    <cellStyle name="Percent 3 5 11 2" xfId="19581" xr:uid="{00000000-0005-0000-0000-000060E10000}"/>
    <cellStyle name="Percent 3 5 11 2 2" xfId="54797" xr:uid="{00000000-0005-0000-0000-000061E10000}"/>
    <cellStyle name="Percent 3 5 11 3" xfId="42200" xr:uid="{00000000-0005-0000-0000-000062E10000}"/>
    <cellStyle name="Percent 3 5 11 4" xfId="32186" xr:uid="{00000000-0005-0000-0000-000063E10000}"/>
    <cellStyle name="Percent 3 5 12" xfId="8735" xr:uid="{00000000-0005-0000-0000-000064E10000}"/>
    <cellStyle name="Percent 3 5 12 2" xfId="21357" xr:uid="{00000000-0005-0000-0000-000065E10000}"/>
    <cellStyle name="Percent 3 5 12 2 2" xfId="56573" xr:uid="{00000000-0005-0000-0000-000066E10000}"/>
    <cellStyle name="Percent 3 5 12 3" xfId="43976" xr:uid="{00000000-0005-0000-0000-000067E10000}"/>
    <cellStyle name="Percent 3 5 12 4" xfId="33962" xr:uid="{00000000-0005-0000-0000-000068E10000}"/>
    <cellStyle name="Percent 3 5 13" xfId="10757" xr:uid="{00000000-0005-0000-0000-000069E10000}"/>
    <cellStyle name="Percent 3 5 13 2" xfId="23368" xr:uid="{00000000-0005-0000-0000-00006AE10000}"/>
    <cellStyle name="Percent 3 5 13 2 2" xfId="58584" xr:uid="{00000000-0005-0000-0000-00006BE10000}"/>
    <cellStyle name="Percent 3 5 13 3" xfId="45987" xr:uid="{00000000-0005-0000-0000-00006CE10000}"/>
    <cellStyle name="Percent 3 5 13 4" xfId="35973" xr:uid="{00000000-0005-0000-0000-00006DE10000}"/>
    <cellStyle name="Percent 3 5 14" xfId="14896" xr:uid="{00000000-0005-0000-0000-00006EE10000}"/>
    <cellStyle name="Percent 3 5 14 2" xfId="50113" xr:uid="{00000000-0005-0000-0000-00006FE10000}"/>
    <cellStyle name="Percent 3 5 14 3" xfId="27502" xr:uid="{00000000-0005-0000-0000-000070E10000}"/>
    <cellStyle name="Percent 3 5 15" xfId="12310" xr:uid="{00000000-0005-0000-0000-000071E10000}"/>
    <cellStyle name="Percent 3 5 15 2" xfId="47528" xr:uid="{00000000-0005-0000-0000-000072E10000}"/>
    <cellStyle name="Percent 3 5 16" xfId="37515" xr:uid="{00000000-0005-0000-0000-000073E10000}"/>
    <cellStyle name="Percent 3 5 17" xfId="24917" xr:uid="{00000000-0005-0000-0000-000074E10000}"/>
    <cellStyle name="Percent 3 5 18" xfId="60130" xr:uid="{00000000-0005-0000-0000-000075E10000}"/>
    <cellStyle name="Percent 3 5 2" xfId="1742" xr:uid="{00000000-0005-0000-0000-000076E10000}"/>
    <cellStyle name="Percent 3 5 2 10" xfId="7027" xr:uid="{00000000-0005-0000-0000-000077E10000}"/>
    <cellStyle name="Percent 3 5 2 10 2" xfId="19653" xr:uid="{00000000-0005-0000-0000-000078E10000}"/>
    <cellStyle name="Percent 3 5 2 10 2 2" xfId="54869" xr:uid="{00000000-0005-0000-0000-000079E10000}"/>
    <cellStyle name="Percent 3 5 2 10 3" xfId="42272" xr:uid="{00000000-0005-0000-0000-00007AE10000}"/>
    <cellStyle name="Percent 3 5 2 10 4" xfId="32258" xr:uid="{00000000-0005-0000-0000-00007BE10000}"/>
    <cellStyle name="Percent 3 5 2 11" xfId="8808" xr:uid="{00000000-0005-0000-0000-00007CE10000}"/>
    <cellStyle name="Percent 3 5 2 11 2" xfId="21429" xr:uid="{00000000-0005-0000-0000-00007DE10000}"/>
    <cellStyle name="Percent 3 5 2 11 2 2" xfId="56645" xr:uid="{00000000-0005-0000-0000-00007EE10000}"/>
    <cellStyle name="Percent 3 5 2 11 3" xfId="44048" xr:uid="{00000000-0005-0000-0000-00007FE10000}"/>
    <cellStyle name="Percent 3 5 2 11 4" xfId="34034" xr:uid="{00000000-0005-0000-0000-000080E10000}"/>
    <cellStyle name="Percent 3 5 2 12" xfId="10758" xr:uid="{00000000-0005-0000-0000-000081E10000}"/>
    <cellStyle name="Percent 3 5 2 12 2" xfId="23369" xr:uid="{00000000-0005-0000-0000-000082E10000}"/>
    <cellStyle name="Percent 3 5 2 12 2 2" xfId="58585" xr:uid="{00000000-0005-0000-0000-000083E10000}"/>
    <cellStyle name="Percent 3 5 2 12 3" xfId="45988" xr:uid="{00000000-0005-0000-0000-000084E10000}"/>
    <cellStyle name="Percent 3 5 2 12 4" xfId="35974" xr:uid="{00000000-0005-0000-0000-000085E10000}"/>
    <cellStyle name="Percent 3 5 2 13" xfId="14968" xr:uid="{00000000-0005-0000-0000-000086E10000}"/>
    <cellStyle name="Percent 3 5 2 13 2" xfId="50185" xr:uid="{00000000-0005-0000-0000-000087E10000}"/>
    <cellStyle name="Percent 3 5 2 13 3" xfId="27574" xr:uid="{00000000-0005-0000-0000-000088E10000}"/>
    <cellStyle name="Percent 3 5 2 14" xfId="12382" xr:uid="{00000000-0005-0000-0000-000089E10000}"/>
    <cellStyle name="Percent 3 5 2 14 2" xfId="47600" xr:uid="{00000000-0005-0000-0000-00008AE10000}"/>
    <cellStyle name="Percent 3 5 2 15" xfId="37587" xr:uid="{00000000-0005-0000-0000-00008BE10000}"/>
    <cellStyle name="Percent 3 5 2 16" xfId="24989" xr:uid="{00000000-0005-0000-0000-00008CE10000}"/>
    <cellStyle name="Percent 3 5 2 17" xfId="60202" xr:uid="{00000000-0005-0000-0000-00008DE10000}"/>
    <cellStyle name="Percent 3 5 2 2" xfId="1743" xr:uid="{00000000-0005-0000-0000-00008EE10000}"/>
    <cellStyle name="Percent 3 5 2 2 10" xfId="10759" xr:uid="{00000000-0005-0000-0000-00008FE10000}"/>
    <cellStyle name="Percent 3 5 2 2 10 2" xfId="23370" xr:uid="{00000000-0005-0000-0000-000090E10000}"/>
    <cellStyle name="Percent 3 5 2 2 10 2 2" xfId="58586" xr:uid="{00000000-0005-0000-0000-000091E10000}"/>
    <cellStyle name="Percent 3 5 2 2 10 3" xfId="45989" xr:uid="{00000000-0005-0000-0000-000092E10000}"/>
    <cellStyle name="Percent 3 5 2 2 10 4" xfId="35975" xr:uid="{00000000-0005-0000-0000-000093E10000}"/>
    <cellStyle name="Percent 3 5 2 2 11" xfId="15123" xr:uid="{00000000-0005-0000-0000-000094E10000}"/>
    <cellStyle name="Percent 3 5 2 2 11 2" xfId="50339" xr:uid="{00000000-0005-0000-0000-000095E10000}"/>
    <cellStyle name="Percent 3 5 2 2 11 3" xfId="27728" xr:uid="{00000000-0005-0000-0000-000096E10000}"/>
    <cellStyle name="Percent 3 5 2 2 12" xfId="12536" xr:uid="{00000000-0005-0000-0000-000097E10000}"/>
    <cellStyle name="Percent 3 5 2 2 12 2" xfId="47754" xr:uid="{00000000-0005-0000-0000-000098E10000}"/>
    <cellStyle name="Percent 3 5 2 2 13" xfId="37742" xr:uid="{00000000-0005-0000-0000-000099E10000}"/>
    <cellStyle name="Percent 3 5 2 2 14" xfId="25143" xr:uid="{00000000-0005-0000-0000-00009AE10000}"/>
    <cellStyle name="Percent 3 5 2 2 15" xfId="60356" xr:uid="{00000000-0005-0000-0000-00009BE10000}"/>
    <cellStyle name="Percent 3 5 2 2 2" xfId="3259" xr:uid="{00000000-0005-0000-0000-00009CE10000}"/>
    <cellStyle name="Percent 3 5 2 2 2 10" xfId="25627" xr:uid="{00000000-0005-0000-0000-00009DE10000}"/>
    <cellStyle name="Percent 3 5 2 2 2 11" xfId="61162" xr:uid="{00000000-0005-0000-0000-00009EE10000}"/>
    <cellStyle name="Percent 3 5 2 2 2 2" xfId="5059" xr:uid="{00000000-0005-0000-0000-00009FE10000}"/>
    <cellStyle name="Percent 3 5 2 2 2 2 2" xfId="17705" xr:uid="{00000000-0005-0000-0000-0000A0E10000}"/>
    <cellStyle name="Percent 3 5 2 2 2 2 2 2" xfId="52921" xr:uid="{00000000-0005-0000-0000-0000A1E10000}"/>
    <cellStyle name="Percent 3 5 2 2 2 2 2 3" xfId="30310" xr:uid="{00000000-0005-0000-0000-0000A2E10000}"/>
    <cellStyle name="Percent 3 5 2 2 2 2 3" xfId="14151" xr:uid="{00000000-0005-0000-0000-0000A3E10000}"/>
    <cellStyle name="Percent 3 5 2 2 2 2 3 2" xfId="49369" xr:uid="{00000000-0005-0000-0000-0000A4E10000}"/>
    <cellStyle name="Percent 3 5 2 2 2 2 4" xfId="40324" xr:uid="{00000000-0005-0000-0000-0000A5E10000}"/>
    <cellStyle name="Percent 3 5 2 2 2 2 5" xfId="26758" xr:uid="{00000000-0005-0000-0000-0000A6E10000}"/>
    <cellStyle name="Percent 3 5 2 2 2 3" xfId="6529" xr:uid="{00000000-0005-0000-0000-0000A7E10000}"/>
    <cellStyle name="Percent 3 5 2 2 2 3 2" xfId="19159" xr:uid="{00000000-0005-0000-0000-0000A8E10000}"/>
    <cellStyle name="Percent 3 5 2 2 2 3 2 2" xfId="54375" xr:uid="{00000000-0005-0000-0000-0000A9E10000}"/>
    <cellStyle name="Percent 3 5 2 2 2 3 3" xfId="41778" xr:uid="{00000000-0005-0000-0000-0000AAE10000}"/>
    <cellStyle name="Percent 3 5 2 2 2 3 4" xfId="31764" xr:uid="{00000000-0005-0000-0000-0000ABE10000}"/>
    <cellStyle name="Percent 3 5 2 2 2 4" xfId="7988" xr:uid="{00000000-0005-0000-0000-0000ACE10000}"/>
    <cellStyle name="Percent 3 5 2 2 2 4 2" xfId="20613" xr:uid="{00000000-0005-0000-0000-0000ADE10000}"/>
    <cellStyle name="Percent 3 5 2 2 2 4 2 2" xfId="55829" xr:uid="{00000000-0005-0000-0000-0000AEE10000}"/>
    <cellStyle name="Percent 3 5 2 2 2 4 3" xfId="43232" xr:uid="{00000000-0005-0000-0000-0000AFE10000}"/>
    <cellStyle name="Percent 3 5 2 2 2 4 4" xfId="33218" xr:uid="{00000000-0005-0000-0000-0000B0E10000}"/>
    <cellStyle name="Percent 3 5 2 2 2 5" xfId="9769" xr:uid="{00000000-0005-0000-0000-0000B1E10000}"/>
    <cellStyle name="Percent 3 5 2 2 2 5 2" xfId="22389" xr:uid="{00000000-0005-0000-0000-0000B2E10000}"/>
    <cellStyle name="Percent 3 5 2 2 2 5 2 2" xfId="57605" xr:uid="{00000000-0005-0000-0000-0000B3E10000}"/>
    <cellStyle name="Percent 3 5 2 2 2 5 3" xfId="45008" xr:uid="{00000000-0005-0000-0000-0000B4E10000}"/>
    <cellStyle name="Percent 3 5 2 2 2 5 4" xfId="34994" xr:uid="{00000000-0005-0000-0000-0000B5E10000}"/>
    <cellStyle name="Percent 3 5 2 2 2 6" xfId="11562" xr:uid="{00000000-0005-0000-0000-0000B6E10000}"/>
    <cellStyle name="Percent 3 5 2 2 2 6 2" xfId="24165" xr:uid="{00000000-0005-0000-0000-0000B7E10000}"/>
    <cellStyle name="Percent 3 5 2 2 2 6 2 2" xfId="59381" xr:uid="{00000000-0005-0000-0000-0000B8E10000}"/>
    <cellStyle name="Percent 3 5 2 2 2 6 3" xfId="46784" xr:uid="{00000000-0005-0000-0000-0000B9E10000}"/>
    <cellStyle name="Percent 3 5 2 2 2 6 4" xfId="36770" xr:uid="{00000000-0005-0000-0000-0000BAE10000}"/>
    <cellStyle name="Percent 3 5 2 2 2 7" xfId="15929" xr:uid="{00000000-0005-0000-0000-0000BBE10000}"/>
    <cellStyle name="Percent 3 5 2 2 2 7 2" xfId="51145" xr:uid="{00000000-0005-0000-0000-0000BCE10000}"/>
    <cellStyle name="Percent 3 5 2 2 2 7 3" xfId="28534" xr:uid="{00000000-0005-0000-0000-0000BDE10000}"/>
    <cellStyle name="Percent 3 5 2 2 2 8" xfId="13020" xr:uid="{00000000-0005-0000-0000-0000BEE10000}"/>
    <cellStyle name="Percent 3 5 2 2 2 8 2" xfId="48238" xr:uid="{00000000-0005-0000-0000-0000BFE10000}"/>
    <cellStyle name="Percent 3 5 2 2 2 9" xfId="38548" xr:uid="{00000000-0005-0000-0000-0000C0E10000}"/>
    <cellStyle name="Percent 3 5 2 2 3" xfId="3588" xr:uid="{00000000-0005-0000-0000-0000C1E10000}"/>
    <cellStyle name="Percent 3 5 2 2 3 10" xfId="27083" xr:uid="{00000000-0005-0000-0000-0000C2E10000}"/>
    <cellStyle name="Percent 3 5 2 2 3 11" xfId="61487" xr:uid="{00000000-0005-0000-0000-0000C3E10000}"/>
    <cellStyle name="Percent 3 5 2 2 3 2" xfId="5384" xr:uid="{00000000-0005-0000-0000-0000C4E10000}"/>
    <cellStyle name="Percent 3 5 2 2 3 2 2" xfId="18030" xr:uid="{00000000-0005-0000-0000-0000C5E10000}"/>
    <cellStyle name="Percent 3 5 2 2 3 2 2 2" xfId="53246" xr:uid="{00000000-0005-0000-0000-0000C6E10000}"/>
    <cellStyle name="Percent 3 5 2 2 3 2 3" xfId="40649" xr:uid="{00000000-0005-0000-0000-0000C7E10000}"/>
    <cellStyle name="Percent 3 5 2 2 3 2 4" xfId="30635" xr:uid="{00000000-0005-0000-0000-0000C8E10000}"/>
    <cellStyle name="Percent 3 5 2 2 3 3" xfId="6854" xr:uid="{00000000-0005-0000-0000-0000C9E10000}"/>
    <cellStyle name="Percent 3 5 2 2 3 3 2" xfId="19484" xr:uid="{00000000-0005-0000-0000-0000CAE10000}"/>
    <cellStyle name="Percent 3 5 2 2 3 3 2 2" xfId="54700" xr:uid="{00000000-0005-0000-0000-0000CBE10000}"/>
    <cellStyle name="Percent 3 5 2 2 3 3 3" xfId="42103" xr:uid="{00000000-0005-0000-0000-0000CCE10000}"/>
    <cellStyle name="Percent 3 5 2 2 3 3 4" xfId="32089" xr:uid="{00000000-0005-0000-0000-0000CDE10000}"/>
    <cellStyle name="Percent 3 5 2 2 3 4" xfId="8313" xr:uid="{00000000-0005-0000-0000-0000CEE10000}"/>
    <cellStyle name="Percent 3 5 2 2 3 4 2" xfId="20938" xr:uid="{00000000-0005-0000-0000-0000CFE10000}"/>
    <cellStyle name="Percent 3 5 2 2 3 4 2 2" xfId="56154" xr:uid="{00000000-0005-0000-0000-0000D0E10000}"/>
    <cellStyle name="Percent 3 5 2 2 3 4 3" xfId="43557" xr:uid="{00000000-0005-0000-0000-0000D1E10000}"/>
    <cellStyle name="Percent 3 5 2 2 3 4 4" xfId="33543" xr:uid="{00000000-0005-0000-0000-0000D2E10000}"/>
    <cellStyle name="Percent 3 5 2 2 3 5" xfId="10094" xr:uid="{00000000-0005-0000-0000-0000D3E10000}"/>
    <cellStyle name="Percent 3 5 2 2 3 5 2" xfId="22714" xr:uid="{00000000-0005-0000-0000-0000D4E10000}"/>
    <cellStyle name="Percent 3 5 2 2 3 5 2 2" xfId="57930" xr:uid="{00000000-0005-0000-0000-0000D5E10000}"/>
    <cellStyle name="Percent 3 5 2 2 3 5 3" xfId="45333" xr:uid="{00000000-0005-0000-0000-0000D6E10000}"/>
    <cellStyle name="Percent 3 5 2 2 3 5 4" xfId="35319" xr:uid="{00000000-0005-0000-0000-0000D7E10000}"/>
    <cellStyle name="Percent 3 5 2 2 3 6" xfId="11887" xr:uid="{00000000-0005-0000-0000-0000D8E10000}"/>
    <cellStyle name="Percent 3 5 2 2 3 6 2" xfId="24490" xr:uid="{00000000-0005-0000-0000-0000D9E10000}"/>
    <cellStyle name="Percent 3 5 2 2 3 6 2 2" xfId="59706" xr:uid="{00000000-0005-0000-0000-0000DAE10000}"/>
    <cellStyle name="Percent 3 5 2 2 3 6 3" xfId="47109" xr:uid="{00000000-0005-0000-0000-0000DBE10000}"/>
    <cellStyle name="Percent 3 5 2 2 3 6 4" xfId="37095" xr:uid="{00000000-0005-0000-0000-0000DCE10000}"/>
    <cellStyle name="Percent 3 5 2 2 3 7" xfId="16254" xr:uid="{00000000-0005-0000-0000-0000DDE10000}"/>
    <cellStyle name="Percent 3 5 2 2 3 7 2" xfId="51470" xr:uid="{00000000-0005-0000-0000-0000DEE10000}"/>
    <cellStyle name="Percent 3 5 2 2 3 7 3" xfId="28859" xr:uid="{00000000-0005-0000-0000-0000DFE10000}"/>
    <cellStyle name="Percent 3 5 2 2 3 8" xfId="14476" xr:uid="{00000000-0005-0000-0000-0000E0E10000}"/>
    <cellStyle name="Percent 3 5 2 2 3 8 2" xfId="49694" xr:uid="{00000000-0005-0000-0000-0000E1E10000}"/>
    <cellStyle name="Percent 3 5 2 2 3 9" xfId="38873" xr:uid="{00000000-0005-0000-0000-0000E2E10000}"/>
    <cellStyle name="Percent 3 5 2 2 4" xfId="2750" xr:uid="{00000000-0005-0000-0000-0000E3E10000}"/>
    <cellStyle name="Percent 3 5 2 2 4 10" xfId="26274" xr:uid="{00000000-0005-0000-0000-0000E4E10000}"/>
    <cellStyle name="Percent 3 5 2 2 4 11" xfId="60678" xr:uid="{00000000-0005-0000-0000-0000E5E10000}"/>
    <cellStyle name="Percent 3 5 2 2 4 2" xfId="4575" xr:uid="{00000000-0005-0000-0000-0000E6E10000}"/>
    <cellStyle name="Percent 3 5 2 2 4 2 2" xfId="17221" xr:uid="{00000000-0005-0000-0000-0000E7E10000}"/>
    <cellStyle name="Percent 3 5 2 2 4 2 2 2" xfId="52437" xr:uid="{00000000-0005-0000-0000-0000E8E10000}"/>
    <cellStyle name="Percent 3 5 2 2 4 2 3" xfId="39840" xr:uid="{00000000-0005-0000-0000-0000E9E10000}"/>
    <cellStyle name="Percent 3 5 2 2 4 2 4" xfId="29826" xr:uid="{00000000-0005-0000-0000-0000EAE10000}"/>
    <cellStyle name="Percent 3 5 2 2 4 3" xfId="6045" xr:uid="{00000000-0005-0000-0000-0000EBE10000}"/>
    <cellStyle name="Percent 3 5 2 2 4 3 2" xfId="18675" xr:uid="{00000000-0005-0000-0000-0000ECE10000}"/>
    <cellStyle name="Percent 3 5 2 2 4 3 2 2" xfId="53891" xr:uid="{00000000-0005-0000-0000-0000EDE10000}"/>
    <cellStyle name="Percent 3 5 2 2 4 3 3" xfId="41294" xr:uid="{00000000-0005-0000-0000-0000EEE10000}"/>
    <cellStyle name="Percent 3 5 2 2 4 3 4" xfId="31280" xr:uid="{00000000-0005-0000-0000-0000EFE10000}"/>
    <cellStyle name="Percent 3 5 2 2 4 4" xfId="7504" xr:uid="{00000000-0005-0000-0000-0000F0E10000}"/>
    <cellStyle name="Percent 3 5 2 2 4 4 2" xfId="20129" xr:uid="{00000000-0005-0000-0000-0000F1E10000}"/>
    <cellStyle name="Percent 3 5 2 2 4 4 2 2" xfId="55345" xr:uid="{00000000-0005-0000-0000-0000F2E10000}"/>
    <cellStyle name="Percent 3 5 2 2 4 4 3" xfId="42748" xr:uid="{00000000-0005-0000-0000-0000F3E10000}"/>
    <cellStyle name="Percent 3 5 2 2 4 4 4" xfId="32734" xr:uid="{00000000-0005-0000-0000-0000F4E10000}"/>
    <cellStyle name="Percent 3 5 2 2 4 5" xfId="9285" xr:uid="{00000000-0005-0000-0000-0000F5E10000}"/>
    <cellStyle name="Percent 3 5 2 2 4 5 2" xfId="21905" xr:uid="{00000000-0005-0000-0000-0000F6E10000}"/>
    <cellStyle name="Percent 3 5 2 2 4 5 2 2" xfId="57121" xr:uid="{00000000-0005-0000-0000-0000F7E10000}"/>
    <cellStyle name="Percent 3 5 2 2 4 5 3" xfId="44524" xr:uid="{00000000-0005-0000-0000-0000F8E10000}"/>
    <cellStyle name="Percent 3 5 2 2 4 5 4" xfId="34510" xr:uid="{00000000-0005-0000-0000-0000F9E10000}"/>
    <cellStyle name="Percent 3 5 2 2 4 6" xfId="11078" xr:uid="{00000000-0005-0000-0000-0000FAE10000}"/>
    <cellStyle name="Percent 3 5 2 2 4 6 2" xfId="23681" xr:uid="{00000000-0005-0000-0000-0000FBE10000}"/>
    <cellStyle name="Percent 3 5 2 2 4 6 2 2" xfId="58897" xr:uid="{00000000-0005-0000-0000-0000FCE10000}"/>
    <cellStyle name="Percent 3 5 2 2 4 6 3" xfId="46300" xr:uid="{00000000-0005-0000-0000-0000FDE10000}"/>
    <cellStyle name="Percent 3 5 2 2 4 6 4" xfId="36286" xr:uid="{00000000-0005-0000-0000-0000FEE10000}"/>
    <cellStyle name="Percent 3 5 2 2 4 7" xfId="15445" xr:uid="{00000000-0005-0000-0000-0000FFE10000}"/>
    <cellStyle name="Percent 3 5 2 2 4 7 2" xfId="50661" xr:uid="{00000000-0005-0000-0000-000000E20000}"/>
    <cellStyle name="Percent 3 5 2 2 4 7 3" xfId="28050" xr:uid="{00000000-0005-0000-0000-000001E20000}"/>
    <cellStyle name="Percent 3 5 2 2 4 8" xfId="13667" xr:uid="{00000000-0005-0000-0000-000002E20000}"/>
    <cellStyle name="Percent 3 5 2 2 4 8 2" xfId="48885" xr:uid="{00000000-0005-0000-0000-000003E20000}"/>
    <cellStyle name="Percent 3 5 2 2 4 9" xfId="38064" xr:uid="{00000000-0005-0000-0000-000004E20000}"/>
    <cellStyle name="Percent 3 5 2 2 5" xfId="3913" xr:uid="{00000000-0005-0000-0000-000005E20000}"/>
    <cellStyle name="Percent 3 5 2 2 5 2" xfId="8636" xr:uid="{00000000-0005-0000-0000-000006E20000}"/>
    <cellStyle name="Percent 3 5 2 2 5 2 2" xfId="21261" xr:uid="{00000000-0005-0000-0000-000007E20000}"/>
    <cellStyle name="Percent 3 5 2 2 5 2 2 2" xfId="56477" xr:uid="{00000000-0005-0000-0000-000008E20000}"/>
    <cellStyle name="Percent 3 5 2 2 5 2 3" xfId="43880" xr:uid="{00000000-0005-0000-0000-000009E20000}"/>
    <cellStyle name="Percent 3 5 2 2 5 2 4" xfId="33866" xr:uid="{00000000-0005-0000-0000-00000AE20000}"/>
    <cellStyle name="Percent 3 5 2 2 5 3" xfId="10417" xr:uid="{00000000-0005-0000-0000-00000BE20000}"/>
    <cellStyle name="Percent 3 5 2 2 5 3 2" xfId="23037" xr:uid="{00000000-0005-0000-0000-00000CE20000}"/>
    <cellStyle name="Percent 3 5 2 2 5 3 2 2" xfId="58253" xr:uid="{00000000-0005-0000-0000-00000DE20000}"/>
    <cellStyle name="Percent 3 5 2 2 5 3 3" xfId="45656" xr:uid="{00000000-0005-0000-0000-00000EE20000}"/>
    <cellStyle name="Percent 3 5 2 2 5 3 4" xfId="35642" xr:uid="{00000000-0005-0000-0000-00000FE20000}"/>
    <cellStyle name="Percent 3 5 2 2 5 4" xfId="12212" xr:uid="{00000000-0005-0000-0000-000010E20000}"/>
    <cellStyle name="Percent 3 5 2 2 5 4 2" xfId="24813" xr:uid="{00000000-0005-0000-0000-000011E20000}"/>
    <cellStyle name="Percent 3 5 2 2 5 4 2 2" xfId="60029" xr:uid="{00000000-0005-0000-0000-000012E20000}"/>
    <cellStyle name="Percent 3 5 2 2 5 4 3" xfId="47432" xr:uid="{00000000-0005-0000-0000-000013E20000}"/>
    <cellStyle name="Percent 3 5 2 2 5 4 4" xfId="37418" xr:uid="{00000000-0005-0000-0000-000014E20000}"/>
    <cellStyle name="Percent 3 5 2 2 5 5" xfId="16577" xr:uid="{00000000-0005-0000-0000-000015E20000}"/>
    <cellStyle name="Percent 3 5 2 2 5 5 2" xfId="51793" xr:uid="{00000000-0005-0000-0000-000016E20000}"/>
    <cellStyle name="Percent 3 5 2 2 5 5 3" xfId="29182" xr:uid="{00000000-0005-0000-0000-000017E20000}"/>
    <cellStyle name="Percent 3 5 2 2 5 6" xfId="14799" xr:uid="{00000000-0005-0000-0000-000018E20000}"/>
    <cellStyle name="Percent 3 5 2 2 5 6 2" xfId="50017" xr:uid="{00000000-0005-0000-0000-000019E20000}"/>
    <cellStyle name="Percent 3 5 2 2 5 7" xfId="39196" xr:uid="{00000000-0005-0000-0000-00001AE20000}"/>
    <cellStyle name="Percent 3 5 2 2 5 8" xfId="27406" xr:uid="{00000000-0005-0000-0000-00001BE20000}"/>
    <cellStyle name="Percent 3 5 2 2 6" xfId="4253" xr:uid="{00000000-0005-0000-0000-00001CE20000}"/>
    <cellStyle name="Percent 3 5 2 2 6 2" xfId="16899" xr:uid="{00000000-0005-0000-0000-00001DE20000}"/>
    <cellStyle name="Percent 3 5 2 2 6 2 2" xfId="52115" xr:uid="{00000000-0005-0000-0000-00001EE20000}"/>
    <cellStyle name="Percent 3 5 2 2 6 2 3" xfId="29504" xr:uid="{00000000-0005-0000-0000-00001FE20000}"/>
    <cellStyle name="Percent 3 5 2 2 6 3" xfId="13345" xr:uid="{00000000-0005-0000-0000-000020E20000}"/>
    <cellStyle name="Percent 3 5 2 2 6 3 2" xfId="48563" xr:uid="{00000000-0005-0000-0000-000021E20000}"/>
    <cellStyle name="Percent 3 5 2 2 6 4" xfId="39518" xr:uid="{00000000-0005-0000-0000-000022E20000}"/>
    <cellStyle name="Percent 3 5 2 2 6 5" xfId="25952" xr:uid="{00000000-0005-0000-0000-000023E20000}"/>
    <cellStyle name="Percent 3 5 2 2 7" xfId="5723" xr:uid="{00000000-0005-0000-0000-000024E20000}"/>
    <cellStyle name="Percent 3 5 2 2 7 2" xfId="18353" xr:uid="{00000000-0005-0000-0000-000025E20000}"/>
    <cellStyle name="Percent 3 5 2 2 7 2 2" xfId="53569" xr:uid="{00000000-0005-0000-0000-000026E20000}"/>
    <cellStyle name="Percent 3 5 2 2 7 3" xfId="40972" xr:uid="{00000000-0005-0000-0000-000027E20000}"/>
    <cellStyle name="Percent 3 5 2 2 7 4" xfId="30958" xr:uid="{00000000-0005-0000-0000-000028E20000}"/>
    <cellStyle name="Percent 3 5 2 2 8" xfId="7182" xr:uid="{00000000-0005-0000-0000-000029E20000}"/>
    <cellStyle name="Percent 3 5 2 2 8 2" xfId="19807" xr:uid="{00000000-0005-0000-0000-00002AE20000}"/>
    <cellStyle name="Percent 3 5 2 2 8 2 2" xfId="55023" xr:uid="{00000000-0005-0000-0000-00002BE20000}"/>
    <cellStyle name="Percent 3 5 2 2 8 3" xfId="42426" xr:uid="{00000000-0005-0000-0000-00002CE20000}"/>
    <cellStyle name="Percent 3 5 2 2 8 4" xfId="32412" xr:uid="{00000000-0005-0000-0000-00002DE20000}"/>
    <cellStyle name="Percent 3 5 2 2 9" xfId="8963" xr:uid="{00000000-0005-0000-0000-00002EE20000}"/>
    <cellStyle name="Percent 3 5 2 2 9 2" xfId="21583" xr:uid="{00000000-0005-0000-0000-00002FE20000}"/>
    <cellStyle name="Percent 3 5 2 2 9 2 2" xfId="56799" xr:uid="{00000000-0005-0000-0000-000030E20000}"/>
    <cellStyle name="Percent 3 5 2 2 9 3" xfId="44202" xr:uid="{00000000-0005-0000-0000-000031E20000}"/>
    <cellStyle name="Percent 3 5 2 2 9 4" xfId="34188" xr:uid="{00000000-0005-0000-0000-000032E20000}"/>
    <cellStyle name="Percent 3 5 2 3" xfId="3100" xr:uid="{00000000-0005-0000-0000-000033E20000}"/>
    <cellStyle name="Percent 3 5 2 3 10" xfId="25471" xr:uid="{00000000-0005-0000-0000-000034E20000}"/>
    <cellStyle name="Percent 3 5 2 3 11" xfId="61006" xr:uid="{00000000-0005-0000-0000-000035E20000}"/>
    <cellStyle name="Percent 3 5 2 3 2" xfId="4903" xr:uid="{00000000-0005-0000-0000-000036E20000}"/>
    <cellStyle name="Percent 3 5 2 3 2 2" xfId="17549" xr:uid="{00000000-0005-0000-0000-000037E20000}"/>
    <cellStyle name="Percent 3 5 2 3 2 2 2" xfId="52765" xr:uid="{00000000-0005-0000-0000-000038E20000}"/>
    <cellStyle name="Percent 3 5 2 3 2 2 3" xfId="30154" xr:uid="{00000000-0005-0000-0000-000039E20000}"/>
    <cellStyle name="Percent 3 5 2 3 2 3" xfId="13995" xr:uid="{00000000-0005-0000-0000-00003AE20000}"/>
    <cellStyle name="Percent 3 5 2 3 2 3 2" xfId="49213" xr:uid="{00000000-0005-0000-0000-00003BE20000}"/>
    <cellStyle name="Percent 3 5 2 3 2 4" xfId="40168" xr:uid="{00000000-0005-0000-0000-00003CE20000}"/>
    <cellStyle name="Percent 3 5 2 3 2 5" xfId="26602" xr:uid="{00000000-0005-0000-0000-00003DE20000}"/>
    <cellStyle name="Percent 3 5 2 3 3" xfId="6373" xr:uid="{00000000-0005-0000-0000-00003EE20000}"/>
    <cellStyle name="Percent 3 5 2 3 3 2" xfId="19003" xr:uid="{00000000-0005-0000-0000-00003FE20000}"/>
    <cellStyle name="Percent 3 5 2 3 3 2 2" xfId="54219" xr:uid="{00000000-0005-0000-0000-000040E20000}"/>
    <cellStyle name="Percent 3 5 2 3 3 3" xfId="41622" xr:uid="{00000000-0005-0000-0000-000041E20000}"/>
    <cellStyle name="Percent 3 5 2 3 3 4" xfId="31608" xr:uid="{00000000-0005-0000-0000-000042E20000}"/>
    <cellStyle name="Percent 3 5 2 3 4" xfId="7832" xr:uid="{00000000-0005-0000-0000-000043E20000}"/>
    <cellStyle name="Percent 3 5 2 3 4 2" xfId="20457" xr:uid="{00000000-0005-0000-0000-000044E20000}"/>
    <cellStyle name="Percent 3 5 2 3 4 2 2" xfId="55673" xr:uid="{00000000-0005-0000-0000-000045E20000}"/>
    <cellStyle name="Percent 3 5 2 3 4 3" xfId="43076" xr:uid="{00000000-0005-0000-0000-000046E20000}"/>
    <cellStyle name="Percent 3 5 2 3 4 4" xfId="33062" xr:uid="{00000000-0005-0000-0000-000047E20000}"/>
    <cellStyle name="Percent 3 5 2 3 5" xfId="9613" xr:uid="{00000000-0005-0000-0000-000048E20000}"/>
    <cellStyle name="Percent 3 5 2 3 5 2" xfId="22233" xr:uid="{00000000-0005-0000-0000-000049E20000}"/>
    <cellStyle name="Percent 3 5 2 3 5 2 2" xfId="57449" xr:uid="{00000000-0005-0000-0000-00004AE20000}"/>
    <cellStyle name="Percent 3 5 2 3 5 3" xfId="44852" xr:uid="{00000000-0005-0000-0000-00004BE20000}"/>
    <cellStyle name="Percent 3 5 2 3 5 4" xfId="34838" xr:uid="{00000000-0005-0000-0000-00004CE20000}"/>
    <cellStyle name="Percent 3 5 2 3 6" xfId="11406" xr:uid="{00000000-0005-0000-0000-00004DE20000}"/>
    <cellStyle name="Percent 3 5 2 3 6 2" xfId="24009" xr:uid="{00000000-0005-0000-0000-00004EE20000}"/>
    <cellStyle name="Percent 3 5 2 3 6 2 2" xfId="59225" xr:uid="{00000000-0005-0000-0000-00004FE20000}"/>
    <cellStyle name="Percent 3 5 2 3 6 3" xfId="46628" xr:uid="{00000000-0005-0000-0000-000050E20000}"/>
    <cellStyle name="Percent 3 5 2 3 6 4" xfId="36614" xr:uid="{00000000-0005-0000-0000-000051E20000}"/>
    <cellStyle name="Percent 3 5 2 3 7" xfId="15773" xr:uid="{00000000-0005-0000-0000-000052E20000}"/>
    <cellStyle name="Percent 3 5 2 3 7 2" xfId="50989" xr:uid="{00000000-0005-0000-0000-000053E20000}"/>
    <cellStyle name="Percent 3 5 2 3 7 3" xfId="28378" xr:uid="{00000000-0005-0000-0000-000054E20000}"/>
    <cellStyle name="Percent 3 5 2 3 8" xfId="12864" xr:uid="{00000000-0005-0000-0000-000055E20000}"/>
    <cellStyle name="Percent 3 5 2 3 8 2" xfId="48082" xr:uid="{00000000-0005-0000-0000-000056E20000}"/>
    <cellStyle name="Percent 3 5 2 3 9" xfId="38392" xr:uid="{00000000-0005-0000-0000-000057E20000}"/>
    <cellStyle name="Percent 3 5 2 4" xfId="2926" xr:uid="{00000000-0005-0000-0000-000058E20000}"/>
    <cellStyle name="Percent 3 5 2 4 10" xfId="25311" xr:uid="{00000000-0005-0000-0000-000059E20000}"/>
    <cellStyle name="Percent 3 5 2 4 11" xfId="60846" xr:uid="{00000000-0005-0000-0000-00005AE20000}"/>
    <cellStyle name="Percent 3 5 2 4 2" xfId="4743" xr:uid="{00000000-0005-0000-0000-00005BE20000}"/>
    <cellStyle name="Percent 3 5 2 4 2 2" xfId="17389" xr:uid="{00000000-0005-0000-0000-00005CE20000}"/>
    <cellStyle name="Percent 3 5 2 4 2 2 2" xfId="52605" xr:uid="{00000000-0005-0000-0000-00005DE20000}"/>
    <cellStyle name="Percent 3 5 2 4 2 2 3" xfId="29994" xr:uid="{00000000-0005-0000-0000-00005EE20000}"/>
    <cellStyle name="Percent 3 5 2 4 2 3" xfId="13835" xr:uid="{00000000-0005-0000-0000-00005FE20000}"/>
    <cellStyle name="Percent 3 5 2 4 2 3 2" xfId="49053" xr:uid="{00000000-0005-0000-0000-000060E20000}"/>
    <cellStyle name="Percent 3 5 2 4 2 4" xfId="40008" xr:uid="{00000000-0005-0000-0000-000061E20000}"/>
    <cellStyle name="Percent 3 5 2 4 2 5" xfId="26442" xr:uid="{00000000-0005-0000-0000-000062E20000}"/>
    <cellStyle name="Percent 3 5 2 4 3" xfId="6213" xr:uid="{00000000-0005-0000-0000-000063E20000}"/>
    <cellStyle name="Percent 3 5 2 4 3 2" xfId="18843" xr:uid="{00000000-0005-0000-0000-000064E20000}"/>
    <cellStyle name="Percent 3 5 2 4 3 2 2" xfId="54059" xr:uid="{00000000-0005-0000-0000-000065E20000}"/>
    <cellStyle name="Percent 3 5 2 4 3 3" xfId="41462" xr:uid="{00000000-0005-0000-0000-000066E20000}"/>
    <cellStyle name="Percent 3 5 2 4 3 4" xfId="31448" xr:uid="{00000000-0005-0000-0000-000067E20000}"/>
    <cellStyle name="Percent 3 5 2 4 4" xfId="7672" xr:uid="{00000000-0005-0000-0000-000068E20000}"/>
    <cellStyle name="Percent 3 5 2 4 4 2" xfId="20297" xr:uid="{00000000-0005-0000-0000-000069E20000}"/>
    <cellStyle name="Percent 3 5 2 4 4 2 2" xfId="55513" xr:uid="{00000000-0005-0000-0000-00006AE20000}"/>
    <cellStyle name="Percent 3 5 2 4 4 3" xfId="42916" xr:uid="{00000000-0005-0000-0000-00006BE20000}"/>
    <cellStyle name="Percent 3 5 2 4 4 4" xfId="32902" xr:uid="{00000000-0005-0000-0000-00006CE20000}"/>
    <cellStyle name="Percent 3 5 2 4 5" xfId="9453" xr:uid="{00000000-0005-0000-0000-00006DE20000}"/>
    <cellStyle name="Percent 3 5 2 4 5 2" xfId="22073" xr:uid="{00000000-0005-0000-0000-00006EE20000}"/>
    <cellStyle name="Percent 3 5 2 4 5 2 2" xfId="57289" xr:uid="{00000000-0005-0000-0000-00006FE20000}"/>
    <cellStyle name="Percent 3 5 2 4 5 3" xfId="44692" xr:uid="{00000000-0005-0000-0000-000070E20000}"/>
    <cellStyle name="Percent 3 5 2 4 5 4" xfId="34678" xr:uid="{00000000-0005-0000-0000-000071E20000}"/>
    <cellStyle name="Percent 3 5 2 4 6" xfId="11246" xr:uid="{00000000-0005-0000-0000-000072E20000}"/>
    <cellStyle name="Percent 3 5 2 4 6 2" xfId="23849" xr:uid="{00000000-0005-0000-0000-000073E20000}"/>
    <cellStyle name="Percent 3 5 2 4 6 2 2" xfId="59065" xr:uid="{00000000-0005-0000-0000-000074E20000}"/>
    <cellStyle name="Percent 3 5 2 4 6 3" xfId="46468" xr:uid="{00000000-0005-0000-0000-000075E20000}"/>
    <cellStyle name="Percent 3 5 2 4 6 4" xfId="36454" xr:uid="{00000000-0005-0000-0000-000076E20000}"/>
    <cellStyle name="Percent 3 5 2 4 7" xfId="15613" xr:uid="{00000000-0005-0000-0000-000077E20000}"/>
    <cellStyle name="Percent 3 5 2 4 7 2" xfId="50829" xr:uid="{00000000-0005-0000-0000-000078E20000}"/>
    <cellStyle name="Percent 3 5 2 4 7 3" xfId="28218" xr:uid="{00000000-0005-0000-0000-000079E20000}"/>
    <cellStyle name="Percent 3 5 2 4 8" xfId="12704" xr:uid="{00000000-0005-0000-0000-00007AE20000}"/>
    <cellStyle name="Percent 3 5 2 4 8 2" xfId="47922" xr:uid="{00000000-0005-0000-0000-00007BE20000}"/>
    <cellStyle name="Percent 3 5 2 4 9" xfId="38232" xr:uid="{00000000-0005-0000-0000-00007CE20000}"/>
    <cellStyle name="Percent 3 5 2 5" xfId="3434" xr:uid="{00000000-0005-0000-0000-00007DE20000}"/>
    <cellStyle name="Percent 3 5 2 5 10" xfId="26929" xr:uid="{00000000-0005-0000-0000-00007EE20000}"/>
    <cellStyle name="Percent 3 5 2 5 11" xfId="61333" xr:uid="{00000000-0005-0000-0000-00007FE20000}"/>
    <cellStyle name="Percent 3 5 2 5 2" xfId="5230" xr:uid="{00000000-0005-0000-0000-000080E20000}"/>
    <cellStyle name="Percent 3 5 2 5 2 2" xfId="17876" xr:uid="{00000000-0005-0000-0000-000081E20000}"/>
    <cellStyle name="Percent 3 5 2 5 2 2 2" xfId="53092" xr:uid="{00000000-0005-0000-0000-000082E20000}"/>
    <cellStyle name="Percent 3 5 2 5 2 3" xfId="40495" xr:uid="{00000000-0005-0000-0000-000083E20000}"/>
    <cellStyle name="Percent 3 5 2 5 2 4" xfId="30481" xr:uid="{00000000-0005-0000-0000-000084E20000}"/>
    <cellStyle name="Percent 3 5 2 5 3" xfId="6700" xr:uid="{00000000-0005-0000-0000-000085E20000}"/>
    <cellStyle name="Percent 3 5 2 5 3 2" xfId="19330" xr:uid="{00000000-0005-0000-0000-000086E20000}"/>
    <cellStyle name="Percent 3 5 2 5 3 2 2" xfId="54546" xr:uid="{00000000-0005-0000-0000-000087E20000}"/>
    <cellStyle name="Percent 3 5 2 5 3 3" xfId="41949" xr:uid="{00000000-0005-0000-0000-000088E20000}"/>
    <cellStyle name="Percent 3 5 2 5 3 4" xfId="31935" xr:uid="{00000000-0005-0000-0000-000089E20000}"/>
    <cellStyle name="Percent 3 5 2 5 4" xfId="8159" xr:uid="{00000000-0005-0000-0000-00008AE20000}"/>
    <cellStyle name="Percent 3 5 2 5 4 2" xfId="20784" xr:uid="{00000000-0005-0000-0000-00008BE20000}"/>
    <cellStyle name="Percent 3 5 2 5 4 2 2" xfId="56000" xr:uid="{00000000-0005-0000-0000-00008CE20000}"/>
    <cellStyle name="Percent 3 5 2 5 4 3" xfId="43403" xr:uid="{00000000-0005-0000-0000-00008DE20000}"/>
    <cellStyle name="Percent 3 5 2 5 4 4" xfId="33389" xr:uid="{00000000-0005-0000-0000-00008EE20000}"/>
    <cellStyle name="Percent 3 5 2 5 5" xfId="9940" xr:uid="{00000000-0005-0000-0000-00008FE20000}"/>
    <cellStyle name="Percent 3 5 2 5 5 2" xfId="22560" xr:uid="{00000000-0005-0000-0000-000090E20000}"/>
    <cellStyle name="Percent 3 5 2 5 5 2 2" xfId="57776" xr:uid="{00000000-0005-0000-0000-000091E20000}"/>
    <cellStyle name="Percent 3 5 2 5 5 3" xfId="45179" xr:uid="{00000000-0005-0000-0000-000092E20000}"/>
    <cellStyle name="Percent 3 5 2 5 5 4" xfId="35165" xr:uid="{00000000-0005-0000-0000-000093E20000}"/>
    <cellStyle name="Percent 3 5 2 5 6" xfId="11733" xr:uid="{00000000-0005-0000-0000-000094E20000}"/>
    <cellStyle name="Percent 3 5 2 5 6 2" xfId="24336" xr:uid="{00000000-0005-0000-0000-000095E20000}"/>
    <cellStyle name="Percent 3 5 2 5 6 2 2" xfId="59552" xr:uid="{00000000-0005-0000-0000-000096E20000}"/>
    <cellStyle name="Percent 3 5 2 5 6 3" xfId="46955" xr:uid="{00000000-0005-0000-0000-000097E20000}"/>
    <cellStyle name="Percent 3 5 2 5 6 4" xfId="36941" xr:uid="{00000000-0005-0000-0000-000098E20000}"/>
    <cellStyle name="Percent 3 5 2 5 7" xfId="16100" xr:uid="{00000000-0005-0000-0000-000099E20000}"/>
    <cellStyle name="Percent 3 5 2 5 7 2" xfId="51316" xr:uid="{00000000-0005-0000-0000-00009AE20000}"/>
    <cellStyle name="Percent 3 5 2 5 7 3" xfId="28705" xr:uid="{00000000-0005-0000-0000-00009BE20000}"/>
    <cellStyle name="Percent 3 5 2 5 8" xfId="14322" xr:uid="{00000000-0005-0000-0000-00009CE20000}"/>
    <cellStyle name="Percent 3 5 2 5 8 2" xfId="49540" xr:uid="{00000000-0005-0000-0000-00009DE20000}"/>
    <cellStyle name="Percent 3 5 2 5 9" xfId="38719" xr:uid="{00000000-0005-0000-0000-00009EE20000}"/>
    <cellStyle name="Percent 3 5 2 6" xfId="2595" xr:uid="{00000000-0005-0000-0000-00009FE20000}"/>
    <cellStyle name="Percent 3 5 2 6 10" xfId="26120" xr:uid="{00000000-0005-0000-0000-0000A0E20000}"/>
    <cellStyle name="Percent 3 5 2 6 11" xfId="60524" xr:uid="{00000000-0005-0000-0000-0000A1E20000}"/>
    <cellStyle name="Percent 3 5 2 6 2" xfId="4421" xr:uid="{00000000-0005-0000-0000-0000A2E20000}"/>
    <cellStyle name="Percent 3 5 2 6 2 2" xfId="17067" xr:uid="{00000000-0005-0000-0000-0000A3E20000}"/>
    <cellStyle name="Percent 3 5 2 6 2 2 2" xfId="52283" xr:uid="{00000000-0005-0000-0000-0000A4E20000}"/>
    <cellStyle name="Percent 3 5 2 6 2 3" xfId="39686" xr:uid="{00000000-0005-0000-0000-0000A5E20000}"/>
    <cellStyle name="Percent 3 5 2 6 2 4" xfId="29672" xr:uid="{00000000-0005-0000-0000-0000A6E20000}"/>
    <cellStyle name="Percent 3 5 2 6 3" xfId="5891" xr:uid="{00000000-0005-0000-0000-0000A7E20000}"/>
    <cellStyle name="Percent 3 5 2 6 3 2" xfId="18521" xr:uid="{00000000-0005-0000-0000-0000A8E20000}"/>
    <cellStyle name="Percent 3 5 2 6 3 2 2" xfId="53737" xr:uid="{00000000-0005-0000-0000-0000A9E20000}"/>
    <cellStyle name="Percent 3 5 2 6 3 3" xfId="41140" xr:uid="{00000000-0005-0000-0000-0000AAE20000}"/>
    <cellStyle name="Percent 3 5 2 6 3 4" xfId="31126" xr:uid="{00000000-0005-0000-0000-0000ABE20000}"/>
    <cellStyle name="Percent 3 5 2 6 4" xfId="7350" xr:uid="{00000000-0005-0000-0000-0000ACE20000}"/>
    <cellStyle name="Percent 3 5 2 6 4 2" xfId="19975" xr:uid="{00000000-0005-0000-0000-0000ADE20000}"/>
    <cellStyle name="Percent 3 5 2 6 4 2 2" xfId="55191" xr:uid="{00000000-0005-0000-0000-0000AEE20000}"/>
    <cellStyle name="Percent 3 5 2 6 4 3" xfId="42594" xr:uid="{00000000-0005-0000-0000-0000AFE20000}"/>
    <cellStyle name="Percent 3 5 2 6 4 4" xfId="32580" xr:uid="{00000000-0005-0000-0000-0000B0E20000}"/>
    <cellStyle name="Percent 3 5 2 6 5" xfId="9131" xr:uid="{00000000-0005-0000-0000-0000B1E20000}"/>
    <cellStyle name="Percent 3 5 2 6 5 2" xfId="21751" xr:uid="{00000000-0005-0000-0000-0000B2E20000}"/>
    <cellStyle name="Percent 3 5 2 6 5 2 2" xfId="56967" xr:uid="{00000000-0005-0000-0000-0000B3E20000}"/>
    <cellStyle name="Percent 3 5 2 6 5 3" xfId="44370" xr:uid="{00000000-0005-0000-0000-0000B4E20000}"/>
    <cellStyle name="Percent 3 5 2 6 5 4" xfId="34356" xr:uid="{00000000-0005-0000-0000-0000B5E20000}"/>
    <cellStyle name="Percent 3 5 2 6 6" xfId="10924" xr:uid="{00000000-0005-0000-0000-0000B6E20000}"/>
    <cellStyle name="Percent 3 5 2 6 6 2" xfId="23527" xr:uid="{00000000-0005-0000-0000-0000B7E20000}"/>
    <cellStyle name="Percent 3 5 2 6 6 2 2" xfId="58743" xr:uid="{00000000-0005-0000-0000-0000B8E20000}"/>
    <cellStyle name="Percent 3 5 2 6 6 3" xfId="46146" xr:uid="{00000000-0005-0000-0000-0000B9E20000}"/>
    <cellStyle name="Percent 3 5 2 6 6 4" xfId="36132" xr:uid="{00000000-0005-0000-0000-0000BAE20000}"/>
    <cellStyle name="Percent 3 5 2 6 7" xfId="15291" xr:uid="{00000000-0005-0000-0000-0000BBE20000}"/>
    <cellStyle name="Percent 3 5 2 6 7 2" xfId="50507" xr:uid="{00000000-0005-0000-0000-0000BCE20000}"/>
    <cellStyle name="Percent 3 5 2 6 7 3" xfId="27896" xr:uid="{00000000-0005-0000-0000-0000BDE20000}"/>
    <cellStyle name="Percent 3 5 2 6 8" xfId="13513" xr:uid="{00000000-0005-0000-0000-0000BEE20000}"/>
    <cellStyle name="Percent 3 5 2 6 8 2" xfId="48731" xr:uid="{00000000-0005-0000-0000-0000BFE20000}"/>
    <cellStyle name="Percent 3 5 2 6 9" xfId="37910" xr:uid="{00000000-0005-0000-0000-0000C0E20000}"/>
    <cellStyle name="Percent 3 5 2 7" xfId="3758" xr:uid="{00000000-0005-0000-0000-0000C1E20000}"/>
    <cellStyle name="Percent 3 5 2 7 2" xfId="8482" xr:uid="{00000000-0005-0000-0000-0000C2E20000}"/>
    <cellStyle name="Percent 3 5 2 7 2 2" xfId="21107" xr:uid="{00000000-0005-0000-0000-0000C3E20000}"/>
    <cellStyle name="Percent 3 5 2 7 2 2 2" xfId="56323" xr:uid="{00000000-0005-0000-0000-0000C4E20000}"/>
    <cellStyle name="Percent 3 5 2 7 2 3" xfId="43726" xr:uid="{00000000-0005-0000-0000-0000C5E20000}"/>
    <cellStyle name="Percent 3 5 2 7 2 4" xfId="33712" xr:uid="{00000000-0005-0000-0000-0000C6E20000}"/>
    <cellStyle name="Percent 3 5 2 7 3" xfId="10263" xr:uid="{00000000-0005-0000-0000-0000C7E20000}"/>
    <cellStyle name="Percent 3 5 2 7 3 2" xfId="22883" xr:uid="{00000000-0005-0000-0000-0000C8E20000}"/>
    <cellStyle name="Percent 3 5 2 7 3 2 2" xfId="58099" xr:uid="{00000000-0005-0000-0000-0000C9E20000}"/>
    <cellStyle name="Percent 3 5 2 7 3 3" xfId="45502" xr:uid="{00000000-0005-0000-0000-0000CAE20000}"/>
    <cellStyle name="Percent 3 5 2 7 3 4" xfId="35488" xr:uid="{00000000-0005-0000-0000-0000CBE20000}"/>
    <cellStyle name="Percent 3 5 2 7 4" xfId="12058" xr:uid="{00000000-0005-0000-0000-0000CCE20000}"/>
    <cellStyle name="Percent 3 5 2 7 4 2" xfId="24659" xr:uid="{00000000-0005-0000-0000-0000CDE20000}"/>
    <cellStyle name="Percent 3 5 2 7 4 2 2" xfId="59875" xr:uid="{00000000-0005-0000-0000-0000CEE20000}"/>
    <cellStyle name="Percent 3 5 2 7 4 3" xfId="47278" xr:uid="{00000000-0005-0000-0000-0000CFE20000}"/>
    <cellStyle name="Percent 3 5 2 7 4 4" xfId="37264" xr:uid="{00000000-0005-0000-0000-0000D0E20000}"/>
    <cellStyle name="Percent 3 5 2 7 5" xfId="16423" xr:uid="{00000000-0005-0000-0000-0000D1E20000}"/>
    <cellStyle name="Percent 3 5 2 7 5 2" xfId="51639" xr:uid="{00000000-0005-0000-0000-0000D2E20000}"/>
    <cellStyle name="Percent 3 5 2 7 5 3" xfId="29028" xr:uid="{00000000-0005-0000-0000-0000D3E20000}"/>
    <cellStyle name="Percent 3 5 2 7 6" xfId="14645" xr:uid="{00000000-0005-0000-0000-0000D4E20000}"/>
    <cellStyle name="Percent 3 5 2 7 6 2" xfId="49863" xr:uid="{00000000-0005-0000-0000-0000D5E20000}"/>
    <cellStyle name="Percent 3 5 2 7 7" xfId="39042" xr:uid="{00000000-0005-0000-0000-0000D6E20000}"/>
    <cellStyle name="Percent 3 5 2 7 8" xfId="27252" xr:uid="{00000000-0005-0000-0000-0000D7E20000}"/>
    <cellStyle name="Percent 3 5 2 8" xfId="4096" xr:uid="{00000000-0005-0000-0000-0000D8E20000}"/>
    <cellStyle name="Percent 3 5 2 8 2" xfId="16745" xr:uid="{00000000-0005-0000-0000-0000D9E20000}"/>
    <cellStyle name="Percent 3 5 2 8 2 2" xfId="51961" xr:uid="{00000000-0005-0000-0000-0000DAE20000}"/>
    <cellStyle name="Percent 3 5 2 8 2 3" xfId="29350" xr:uid="{00000000-0005-0000-0000-0000DBE20000}"/>
    <cellStyle name="Percent 3 5 2 8 3" xfId="13191" xr:uid="{00000000-0005-0000-0000-0000DCE20000}"/>
    <cellStyle name="Percent 3 5 2 8 3 2" xfId="48409" xr:uid="{00000000-0005-0000-0000-0000DDE20000}"/>
    <cellStyle name="Percent 3 5 2 8 4" xfId="39364" xr:uid="{00000000-0005-0000-0000-0000DEE20000}"/>
    <cellStyle name="Percent 3 5 2 8 5" xfId="25798" xr:uid="{00000000-0005-0000-0000-0000DFE20000}"/>
    <cellStyle name="Percent 3 5 2 9" xfId="5569" xr:uid="{00000000-0005-0000-0000-0000E0E20000}"/>
    <cellStyle name="Percent 3 5 2 9 2" xfId="18199" xr:uid="{00000000-0005-0000-0000-0000E1E20000}"/>
    <cellStyle name="Percent 3 5 2 9 2 2" xfId="53415" xr:uid="{00000000-0005-0000-0000-0000E2E20000}"/>
    <cellStyle name="Percent 3 5 2 9 3" xfId="40818" xr:uid="{00000000-0005-0000-0000-0000E3E20000}"/>
    <cellStyle name="Percent 3 5 2 9 4" xfId="30804" xr:uid="{00000000-0005-0000-0000-0000E4E20000}"/>
    <cellStyle name="Percent 3 5 3" xfId="1744" xr:uid="{00000000-0005-0000-0000-0000E5E20000}"/>
    <cellStyle name="Percent 3 5 3 10" xfId="10760" xr:uid="{00000000-0005-0000-0000-0000E6E20000}"/>
    <cellStyle name="Percent 3 5 3 10 2" xfId="23371" xr:uid="{00000000-0005-0000-0000-0000E7E20000}"/>
    <cellStyle name="Percent 3 5 3 10 2 2" xfId="58587" xr:uid="{00000000-0005-0000-0000-0000E8E20000}"/>
    <cellStyle name="Percent 3 5 3 10 3" xfId="45990" xr:uid="{00000000-0005-0000-0000-0000E9E20000}"/>
    <cellStyle name="Percent 3 5 3 10 4" xfId="35976" xr:uid="{00000000-0005-0000-0000-0000EAE20000}"/>
    <cellStyle name="Percent 3 5 3 11" xfId="15049" xr:uid="{00000000-0005-0000-0000-0000EBE20000}"/>
    <cellStyle name="Percent 3 5 3 11 2" xfId="50265" xr:uid="{00000000-0005-0000-0000-0000ECE20000}"/>
    <cellStyle name="Percent 3 5 3 11 3" xfId="27654" xr:uid="{00000000-0005-0000-0000-0000EDE20000}"/>
    <cellStyle name="Percent 3 5 3 12" xfId="12462" xr:uid="{00000000-0005-0000-0000-0000EEE20000}"/>
    <cellStyle name="Percent 3 5 3 12 2" xfId="47680" xr:uid="{00000000-0005-0000-0000-0000EFE20000}"/>
    <cellStyle name="Percent 3 5 3 13" xfId="37668" xr:uid="{00000000-0005-0000-0000-0000F0E20000}"/>
    <cellStyle name="Percent 3 5 3 14" xfId="25069" xr:uid="{00000000-0005-0000-0000-0000F1E20000}"/>
    <cellStyle name="Percent 3 5 3 15" xfId="60282" xr:uid="{00000000-0005-0000-0000-0000F2E20000}"/>
    <cellStyle name="Percent 3 5 3 2" xfId="3185" xr:uid="{00000000-0005-0000-0000-0000F3E20000}"/>
    <cellStyle name="Percent 3 5 3 2 10" xfId="25553" xr:uid="{00000000-0005-0000-0000-0000F4E20000}"/>
    <cellStyle name="Percent 3 5 3 2 11" xfId="61088" xr:uid="{00000000-0005-0000-0000-0000F5E20000}"/>
    <cellStyle name="Percent 3 5 3 2 2" xfId="4985" xr:uid="{00000000-0005-0000-0000-0000F6E20000}"/>
    <cellStyle name="Percent 3 5 3 2 2 2" xfId="17631" xr:uid="{00000000-0005-0000-0000-0000F7E20000}"/>
    <cellStyle name="Percent 3 5 3 2 2 2 2" xfId="52847" xr:uid="{00000000-0005-0000-0000-0000F8E20000}"/>
    <cellStyle name="Percent 3 5 3 2 2 2 3" xfId="30236" xr:uid="{00000000-0005-0000-0000-0000F9E20000}"/>
    <cellStyle name="Percent 3 5 3 2 2 3" xfId="14077" xr:uid="{00000000-0005-0000-0000-0000FAE20000}"/>
    <cellStyle name="Percent 3 5 3 2 2 3 2" xfId="49295" xr:uid="{00000000-0005-0000-0000-0000FBE20000}"/>
    <cellStyle name="Percent 3 5 3 2 2 4" xfId="40250" xr:uid="{00000000-0005-0000-0000-0000FCE20000}"/>
    <cellStyle name="Percent 3 5 3 2 2 5" xfId="26684" xr:uid="{00000000-0005-0000-0000-0000FDE20000}"/>
    <cellStyle name="Percent 3 5 3 2 3" xfId="6455" xr:uid="{00000000-0005-0000-0000-0000FEE20000}"/>
    <cellStyle name="Percent 3 5 3 2 3 2" xfId="19085" xr:uid="{00000000-0005-0000-0000-0000FFE20000}"/>
    <cellStyle name="Percent 3 5 3 2 3 2 2" xfId="54301" xr:uid="{00000000-0005-0000-0000-000000E30000}"/>
    <cellStyle name="Percent 3 5 3 2 3 3" xfId="41704" xr:uid="{00000000-0005-0000-0000-000001E30000}"/>
    <cellStyle name="Percent 3 5 3 2 3 4" xfId="31690" xr:uid="{00000000-0005-0000-0000-000002E30000}"/>
    <cellStyle name="Percent 3 5 3 2 4" xfId="7914" xr:uid="{00000000-0005-0000-0000-000003E30000}"/>
    <cellStyle name="Percent 3 5 3 2 4 2" xfId="20539" xr:uid="{00000000-0005-0000-0000-000004E30000}"/>
    <cellStyle name="Percent 3 5 3 2 4 2 2" xfId="55755" xr:uid="{00000000-0005-0000-0000-000005E30000}"/>
    <cellStyle name="Percent 3 5 3 2 4 3" xfId="43158" xr:uid="{00000000-0005-0000-0000-000006E30000}"/>
    <cellStyle name="Percent 3 5 3 2 4 4" xfId="33144" xr:uid="{00000000-0005-0000-0000-000007E30000}"/>
    <cellStyle name="Percent 3 5 3 2 5" xfId="9695" xr:uid="{00000000-0005-0000-0000-000008E30000}"/>
    <cellStyle name="Percent 3 5 3 2 5 2" xfId="22315" xr:uid="{00000000-0005-0000-0000-000009E30000}"/>
    <cellStyle name="Percent 3 5 3 2 5 2 2" xfId="57531" xr:uid="{00000000-0005-0000-0000-00000AE30000}"/>
    <cellStyle name="Percent 3 5 3 2 5 3" xfId="44934" xr:uid="{00000000-0005-0000-0000-00000BE30000}"/>
    <cellStyle name="Percent 3 5 3 2 5 4" xfId="34920" xr:uid="{00000000-0005-0000-0000-00000CE30000}"/>
    <cellStyle name="Percent 3 5 3 2 6" xfId="11488" xr:uid="{00000000-0005-0000-0000-00000DE30000}"/>
    <cellStyle name="Percent 3 5 3 2 6 2" xfId="24091" xr:uid="{00000000-0005-0000-0000-00000EE30000}"/>
    <cellStyle name="Percent 3 5 3 2 6 2 2" xfId="59307" xr:uid="{00000000-0005-0000-0000-00000FE30000}"/>
    <cellStyle name="Percent 3 5 3 2 6 3" xfId="46710" xr:uid="{00000000-0005-0000-0000-000010E30000}"/>
    <cellStyle name="Percent 3 5 3 2 6 4" xfId="36696" xr:uid="{00000000-0005-0000-0000-000011E30000}"/>
    <cellStyle name="Percent 3 5 3 2 7" xfId="15855" xr:uid="{00000000-0005-0000-0000-000012E30000}"/>
    <cellStyle name="Percent 3 5 3 2 7 2" xfId="51071" xr:uid="{00000000-0005-0000-0000-000013E30000}"/>
    <cellStyle name="Percent 3 5 3 2 7 3" xfId="28460" xr:uid="{00000000-0005-0000-0000-000014E30000}"/>
    <cellStyle name="Percent 3 5 3 2 8" xfId="12946" xr:uid="{00000000-0005-0000-0000-000015E30000}"/>
    <cellStyle name="Percent 3 5 3 2 8 2" xfId="48164" xr:uid="{00000000-0005-0000-0000-000016E30000}"/>
    <cellStyle name="Percent 3 5 3 2 9" xfId="38474" xr:uid="{00000000-0005-0000-0000-000017E30000}"/>
    <cellStyle name="Percent 3 5 3 3" xfId="3514" xr:uid="{00000000-0005-0000-0000-000018E30000}"/>
    <cellStyle name="Percent 3 5 3 3 10" xfId="27009" xr:uid="{00000000-0005-0000-0000-000019E30000}"/>
    <cellStyle name="Percent 3 5 3 3 11" xfId="61413" xr:uid="{00000000-0005-0000-0000-00001AE30000}"/>
    <cellStyle name="Percent 3 5 3 3 2" xfId="5310" xr:uid="{00000000-0005-0000-0000-00001BE30000}"/>
    <cellStyle name="Percent 3 5 3 3 2 2" xfId="17956" xr:uid="{00000000-0005-0000-0000-00001CE30000}"/>
    <cellStyle name="Percent 3 5 3 3 2 2 2" xfId="53172" xr:uid="{00000000-0005-0000-0000-00001DE30000}"/>
    <cellStyle name="Percent 3 5 3 3 2 3" xfId="40575" xr:uid="{00000000-0005-0000-0000-00001EE30000}"/>
    <cellStyle name="Percent 3 5 3 3 2 4" xfId="30561" xr:uid="{00000000-0005-0000-0000-00001FE30000}"/>
    <cellStyle name="Percent 3 5 3 3 3" xfId="6780" xr:uid="{00000000-0005-0000-0000-000020E30000}"/>
    <cellStyle name="Percent 3 5 3 3 3 2" xfId="19410" xr:uid="{00000000-0005-0000-0000-000021E30000}"/>
    <cellStyle name="Percent 3 5 3 3 3 2 2" xfId="54626" xr:uid="{00000000-0005-0000-0000-000022E30000}"/>
    <cellStyle name="Percent 3 5 3 3 3 3" xfId="42029" xr:uid="{00000000-0005-0000-0000-000023E30000}"/>
    <cellStyle name="Percent 3 5 3 3 3 4" xfId="32015" xr:uid="{00000000-0005-0000-0000-000024E30000}"/>
    <cellStyle name="Percent 3 5 3 3 4" xfId="8239" xr:uid="{00000000-0005-0000-0000-000025E30000}"/>
    <cellStyle name="Percent 3 5 3 3 4 2" xfId="20864" xr:uid="{00000000-0005-0000-0000-000026E30000}"/>
    <cellStyle name="Percent 3 5 3 3 4 2 2" xfId="56080" xr:uid="{00000000-0005-0000-0000-000027E30000}"/>
    <cellStyle name="Percent 3 5 3 3 4 3" xfId="43483" xr:uid="{00000000-0005-0000-0000-000028E30000}"/>
    <cellStyle name="Percent 3 5 3 3 4 4" xfId="33469" xr:uid="{00000000-0005-0000-0000-000029E30000}"/>
    <cellStyle name="Percent 3 5 3 3 5" xfId="10020" xr:uid="{00000000-0005-0000-0000-00002AE30000}"/>
    <cellStyle name="Percent 3 5 3 3 5 2" xfId="22640" xr:uid="{00000000-0005-0000-0000-00002BE30000}"/>
    <cellStyle name="Percent 3 5 3 3 5 2 2" xfId="57856" xr:uid="{00000000-0005-0000-0000-00002CE30000}"/>
    <cellStyle name="Percent 3 5 3 3 5 3" xfId="45259" xr:uid="{00000000-0005-0000-0000-00002DE30000}"/>
    <cellStyle name="Percent 3 5 3 3 5 4" xfId="35245" xr:uid="{00000000-0005-0000-0000-00002EE30000}"/>
    <cellStyle name="Percent 3 5 3 3 6" xfId="11813" xr:uid="{00000000-0005-0000-0000-00002FE30000}"/>
    <cellStyle name="Percent 3 5 3 3 6 2" xfId="24416" xr:uid="{00000000-0005-0000-0000-000030E30000}"/>
    <cellStyle name="Percent 3 5 3 3 6 2 2" xfId="59632" xr:uid="{00000000-0005-0000-0000-000031E30000}"/>
    <cellStyle name="Percent 3 5 3 3 6 3" xfId="47035" xr:uid="{00000000-0005-0000-0000-000032E30000}"/>
    <cellStyle name="Percent 3 5 3 3 6 4" xfId="37021" xr:uid="{00000000-0005-0000-0000-000033E30000}"/>
    <cellStyle name="Percent 3 5 3 3 7" xfId="16180" xr:uid="{00000000-0005-0000-0000-000034E30000}"/>
    <cellStyle name="Percent 3 5 3 3 7 2" xfId="51396" xr:uid="{00000000-0005-0000-0000-000035E30000}"/>
    <cellStyle name="Percent 3 5 3 3 7 3" xfId="28785" xr:uid="{00000000-0005-0000-0000-000036E30000}"/>
    <cellStyle name="Percent 3 5 3 3 8" xfId="14402" xr:uid="{00000000-0005-0000-0000-000037E30000}"/>
    <cellStyle name="Percent 3 5 3 3 8 2" xfId="49620" xr:uid="{00000000-0005-0000-0000-000038E30000}"/>
    <cellStyle name="Percent 3 5 3 3 9" xfId="38799" xr:uid="{00000000-0005-0000-0000-000039E30000}"/>
    <cellStyle name="Percent 3 5 3 4" xfId="2676" xr:uid="{00000000-0005-0000-0000-00003AE30000}"/>
    <cellStyle name="Percent 3 5 3 4 10" xfId="26200" xr:uid="{00000000-0005-0000-0000-00003BE30000}"/>
    <cellStyle name="Percent 3 5 3 4 11" xfId="60604" xr:uid="{00000000-0005-0000-0000-00003CE30000}"/>
    <cellStyle name="Percent 3 5 3 4 2" xfId="4501" xr:uid="{00000000-0005-0000-0000-00003DE30000}"/>
    <cellStyle name="Percent 3 5 3 4 2 2" xfId="17147" xr:uid="{00000000-0005-0000-0000-00003EE30000}"/>
    <cellStyle name="Percent 3 5 3 4 2 2 2" xfId="52363" xr:uid="{00000000-0005-0000-0000-00003FE30000}"/>
    <cellStyle name="Percent 3 5 3 4 2 3" xfId="39766" xr:uid="{00000000-0005-0000-0000-000040E30000}"/>
    <cellStyle name="Percent 3 5 3 4 2 4" xfId="29752" xr:uid="{00000000-0005-0000-0000-000041E30000}"/>
    <cellStyle name="Percent 3 5 3 4 3" xfId="5971" xr:uid="{00000000-0005-0000-0000-000042E30000}"/>
    <cellStyle name="Percent 3 5 3 4 3 2" xfId="18601" xr:uid="{00000000-0005-0000-0000-000043E30000}"/>
    <cellStyle name="Percent 3 5 3 4 3 2 2" xfId="53817" xr:uid="{00000000-0005-0000-0000-000044E30000}"/>
    <cellStyle name="Percent 3 5 3 4 3 3" xfId="41220" xr:uid="{00000000-0005-0000-0000-000045E30000}"/>
    <cellStyle name="Percent 3 5 3 4 3 4" xfId="31206" xr:uid="{00000000-0005-0000-0000-000046E30000}"/>
    <cellStyle name="Percent 3 5 3 4 4" xfId="7430" xr:uid="{00000000-0005-0000-0000-000047E30000}"/>
    <cellStyle name="Percent 3 5 3 4 4 2" xfId="20055" xr:uid="{00000000-0005-0000-0000-000048E30000}"/>
    <cellStyle name="Percent 3 5 3 4 4 2 2" xfId="55271" xr:uid="{00000000-0005-0000-0000-000049E30000}"/>
    <cellStyle name="Percent 3 5 3 4 4 3" xfId="42674" xr:uid="{00000000-0005-0000-0000-00004AE30000}"/>
    <cellStyle name="Percent 3 5 3 4 4 4" xfId="32660" xr:uid="{00000000-0005-0000-0000-00004BE30000}"/>
    <cellStyle name="Percent 3 5 3 4 5" xfId="9211" xr:uid="{00000000-0005-0000-0000-00004CE30000}"/>
    <cellStyle name="Percent 3 5 3 4 5 2" xfId="21831" xr:uid="{00000000-0005-0000-0000-00004DE30000}"/>
    <cellStyle name="Percent 3 5 3 4 5 2 2" xfId="57047" xr:uid="{00000000-0005-0000-0000-00004EE30000}"/>
    <cellStyle name="Percent 3 5 3 4 5 3" xfId="44450" xr:uid="{00000000-0005-0000-0000-00004FE30000}"/>
    <cellStyle name="Percent 3 5 3 4 5 4" xfId="34436" xr:uid="{00000000-0005-0000-0000-000050E30000}"/>
    <cellStyle name="Percent 3 5 3 4 6" xfId="11004" xr:uid="{00000000-0005-0000-0000-000051E30000}"/>
    <cellStyle name="Percent 3 5 3 4 6 2" xfId="23607" xr:uid="{00000000-0005-0000-0000-000052E30000}"/>
    <cellStyle name="Percent 3 5 3 4 6 2 2" xfId="58823" xr:uid="{00000000-0005-0000-0000-000053E30000}"/>
    <cellStyle name="Percent 3 5 3 4 6 3" xfId="46226" xr:uid="{00000000-0005-0000-0000-000054E30000}"/>
    <cellStyle name="Percent 3 5 3 4 6 4" xfId="36212" xr:uid="{00000000-0005-0000-0000-000055E30000}"/>
    <cellStyle name="Percent 3 5 3 4 7" xfId="15371" xr:uid="{00000000-0005-0000-0000-000056E30000}"/>
    <cellStyle name="Percent 3 5 3 4 7 2" xfId="50587" xr:uid="{00000000-0005-0000-0000-000057E30000}"/>
    <cellStyle name="Percent 3 5 3 4 7 3" xfId="27976" xr:uid="{00000000-0005-0000-0000-000058E30000}"/>
    <cellStyle name="Percent 3 5 3 4 8" xfId="13593" xr:uid="{00000000-0005-0000-0000-000059E30000}"/>
    <cellStyle name="Percent 3 5 3 4 8 2" xfId="48811" xr:uid="{00000000-0005-0000-0000-00005AE30000}"/>
    <cellStyle name="Percent 3 5 3 4 9" xfId="37990" xr:uid="{00000000-0005-0000-0000-00005BE30000}"/>
    <cellStyle name="Percent 3 5 3 5" xfId="3839" xr:uid="{00000000-0005-0000-0000-00005CE30000}"/>
    <cellStyle name="Percent 3 5 3 5 2" xfId="8562" xr:uid="{00000000-0005-0000-0000-00005DE30000}"/>
    <cellStyle name="Percent 3 5 3 5 2 2" xfId="21187" xr:uid="{00000000-0005-0000-0000-00005EE30000}"/>
    <cellStyle name="Percent 3 5 3 5 2 2 2" xfId="56403" xr:uid="{00000000-0005-0000-0000-00005FE30000}"/>
    <cellStyle name="Percent 3 5 3 5 2 3" xfId="43806" xr:uid="{00000000-0005-0000-0000-000060E30000}"/>
    <cellStyle name="Percent 3 5 3 5 2 4" xfId="33792" xr:uid="{00000000-0005-0000-0000-000061E30000}"/>
    <cellStyle name="Percent 3 5 3 5 3" xfId="10343" xr:uid="{00000000-0005-0000-0000-000062E30000}"/>
    <cellStyle name="Percent 3 5 3 5 3 2" xfId="22963" xr:uid="{00000000-0005-0000-0000-000063E30000}"/>
    <cellStyle name="Percent 3 5 3 5 3 2 2" xfId="58179" xr:uid="{00000000-0005-0000-0000-000064E30000}"/>
    <cellStyle name="Percent 3 5 3 5 3 3" xfId="45582" xr:uid="{00000000-0005-0000-0000-000065E30000}"/>
    <cellStyle name="Percent 3 5 3 5 3 4" xfId="35568" xr:uid="{00000000-0005-0000-0000-000066E30000}"/>
    <cellStyle name="Percent 3 5 3 5 4" xfId="12138" xr:uid="{00000000-0005-0000-0000-000067E30000}"/>
    <cellStyle name="Percent 3 5 3 5 4 2" xfId="24739" xr:uid="{00000000-0005-0000-0000-000068E30000}"/>
    <cellStyle name="Percent 3 5 3 5 4 2 2" xfId="59955" xr:uid="{00000000-0005-0000-0000-000069E30000}"/>
    <cellStyle name="Percent 3 5 3 5 4 3" xfId="47358" xr:uid="{00000000-0005-0000-0000-00006AE30000}"/>
    <cellStyle name="Percent 3 5 3 5 4 4" xfId="37344" xr:uid="{00000000-0005-0000-0000-00006BE30000}"/>
    <cellStyle name="Percent 3 5 3 5 5" xfId="16503" xr:uid="{00000000-0005-0000-0000-00006CE30000}"/>
    <cellStyle name="Percent 3 5 3 5 5 2" xfId="51719" xr:uid="{00000000-0005-0000-0000-00006DE30000}"/>
    <cellStyle name="Percent 3 5 3 5 5 3" xfId="29108" xr:uid="{00000000-0005-0000-0000-00006EE30000}"/>
    <cellStyle name="Percent 3 5 3 5 6" xfId="14725" xr:uid="{00000000-0005-0000-0000-00006FE30000}"/>
    <cellStyle name="Percent 3 5 3 5 6 2" xfId="49943" xr:uid="{00000000-0005-0000-0000-000070E30000}"/>
    <cellStyle name="Percent 3 5 3 5 7" xfId="39122" xr:uid="{00000000-0005-0000-0000-000071E30000}"/>
    <cellStyle name="Percent 3 5 3 5 8" xfId="27332" xr:uid="{00000000-0005-0000-0000-000072E30000}"/>
    <cellStyle name="Percent 3 5 3 6" xfId="4179" xr:uid="{00000000-0005-0000-0000-000073E30000}"/>
    <cellStyle name="Percent 3 5 3 6 2" xfId="16825" xr:uid="{00000000-0005-0000-0000-000074E30000}"/>
    <cellStyle name="Percent 3 5 3 6 2 2" xfId="52041" xr:uid="{00000000-0005-0000-0000-000075E30000}"/>
    <cellStyle name="Percent 3 5 3 6 2 3" xfId="29430" xr:uid="{00000000-0005-0000-0000-000076E30000}"/>
    <cellStyle name="Percent 3 5 3 6 3" xfId="13271" xr:uid="{00000000-0005-0000-0000-000077E30000}"/>
    <cellStyle name="Percent 3 5 3 6 3 2" xfId="48489" xr:uid="{00000000-0005-0000-0000-000078E30000}"/>
    <cellStyle name="Percent 3 5 3 6 4" xfId="39444" xr:uid="{00000000-0005-0000-0000-000079E30000}"/>
    <cellStyle name="Percent 3 5 3 6 5" xfId="25878" xr:uid="{00000000-0005-0000-0000-00007AE30000}"/>
    <cellStyle name="Percent 3 5 3 7" xfId="5649" xr:uid="{00000000-0005-0000-0000-00007BE30000}"/>
    <cellStyle name="Percent 3 5 3 7 2" xfId="18279" xr:uid="{00000000-0005-0000-0000-00007CE30000}"/>
    <cellStyle name="Percent 3 5 3 7 2 2" xfId="53495" xr:uid="{00000000-0005-0000-0000-00007DE30000}"/>
    <cellStyle name="Percent 3 5 3 7 3" xfId="40898" xr:uid="{00000000-0005-0000-0000-00007EE30000}"/>
    <cellStyle name="Percent 3 5 3 7 4" xfId="30884" xr:uid="{00000000-0005-0000-0000-00007FE30000}"/>
    <cellStyle name="Percent 3 5 3 8" xfId="7108" xr:uid="{00000000-0005-0000-0000-000080E30000}"/>
    <cellStyle name="Percent 3 5 3 8 2" xfId="19733" xr:uid="{00000000-0005-0000-0000-000081E30000}"/>
    <cellStyle name="Percent 3 5 3 8 2 2" xfId="54949" xr:uid="{00000000-0005-0000-0000-000082E30000}"/>
    <cellStyle name="Percent 3 5 3 8 3" xfId="42352" xr:uid="{00000000-0005-0000-0000-000083E30000}"/>
    <cellStyle name="Percent 3 5 3 8 4" xfId="32338" xr:uid="{00000000-0005-0000-0000-000084E30000}"/>
    <cellStyle name="Percent 3 5 3 9" xfId="8889" xr:uid="{00000000-0005-0000-0000-000085E30000}"/>
    <cellStyle name="Percent 3 5 3 9 2" xfId="21509" xr:uid="{00000000-0005-0000-0000-000086E30000}"/>
    <cellStyle name="Percent 3 5 3 9 2 2" xfId="56725" xr:uid="{00000000-0005-0000-0000-000087E30000}"/>
    <cellStyle name="Percent 3 5 3 9 3" xfId="44128" xr:uid="{00000000-0005-0000-0000-000088E30000}"/>
    <cellStyle name="Percent 3 5 3 9 4" xfId="34114" xr:uid="{00000000-0005-0000-0000-000089E30000}"/>
    <cellStyle name="Percent 3 5 4" xfId="3022" xr:uid="{00000000-0005-0000-0000-00008AE30000}"/>
    <cellStyle name="Percent 3 5 4 10" xfId="25396" xr:uid="{00000000-0005-0000-0000-00008BE30000}"/>
    <cellStyle name="Percent 3 5 4 11" xfId="60931" xr:uid="{00000000-0005-0000-0000-00008CE30000}"/>
    <cellStyle name="Percent 3 5 4 2" xfId="4828" xr:uid="{00000000-0005-0000-0000-00008DE30000}"/>
    <cellStyle name="Percent 3 5 4 2 2" xfId="17474" xr:uid="{00000000-0005-0000-0000-00008EE30000}"/>
    <cellStyle name="Percent 3 5 4 2 2 2" xfId="52690" xr:uid="{00000000-0005-0000-0000-00008FE30000}"/>
    <cellStyle name="Percent 3 5 4 2 2 3" xfId="30079" xr:uid="{00000000-0005-0000-0000-000090E30000}"/>
    <cellStyle name="Percent 3 5 4 2 3" xfId="13920" xr:uid="{00000000-0005-0000-0000-000091E30000}"/>
    <cellStyle name="Percent 3 5 4 2 3 2" xfId="49138" xr:uid="{00000000-0005-0000-0000-000092E30000}"/>
    <cellStyle name="Percent 3 5 4 2 4" xfId="40093" xr:uid="{00000000-0005-0000-0000-000093E30000}"/>
    <cellStyle name="Percent 3 5 4 2 5" xfId="26527" xr:uid="{00000000-0005-0000-0000-000094E30000}"/>
    <cellStyle name="Percent 3 5 4 3" xfId="6298" xr:uid="{00000000-0005-0000-0000-000095E30000}"/>
    <cellStyle name="Percent 3 5 4 3 2" xfId="18928" xr:uid="{00000000-0005-0000-0000-000096E30000}"/>
    <cellStyle name="Percent 3 5 4 3 2 2" xfId="54144" xr:uid="{00000000-0005-0000-0000-000097E30000}"/>
    <cellStyle name="Percent 3 5 4 3 3" xfId="41547" xr:uid="{00000000-0005-0000-0000-000098E30000}"/>
    <cellStyle name="Percent 3 5 4 3 4" xfId="31533" xr:uid="{00000000-0005-0000-0000-000099E30000}"/>
    <cellStyle name="Percent 3 5 4 4" xfId="7757" xr:uid="{00000000-0005-0000-0000-00009AE30000}"/>
    <cellStyle name="Percent 3 5 4 4 2" xfId="20382" xr:uid="{00000000-0005-0000-0000-00009BE30000}"/>
    <cellStyle name="Percent 3 5 4 4 2 2" xfId="55598" xr:uid="{00000000-0005-0000-0000-00009CE30000}"/>
    <cellStyle name="Percent 3 5 4 4 3" xfId="43001" xr:uid="{00000000-0005-0000-0000-00009DE30000}"/>
    <cellStyle name="Percent 3 5 4 4 4" xfId="32987" xr:uid="{00000000-0005-0000-0000-00009EE30000}"/>
    <cellStyle name="Percent 3 5 4 5" xfId="9538" xr:uid="{00000000-0005-0000-0000-00009FE30000}"/>
    <cellStyle name="Percent 3 5 4 5 2" xfId="22158" xr:uid="{00000000-0005-0000-0000-0000A0E30000}"/>
    <cellStyle name="Percent 3 5 4 5 2 2" xfId="57374" xr:uid="{00000000-0005-0000-0000-0000A1E30000}"/>
    <cellStyle name="Percent 3 5 4 5 3" xfId="44777" xr:uid="{00000000-0005-0000-0000-0000A2E30000}"/>
    <cellStyle name="Percent 3 5 4 5 4" xfId="34763" xr:uid="{00000000-0005-0000-0000-0000A3E30000}"/>
    <cellStyle name="Percent 3 5 4 6" xfId="11331" xr:uid="{00000000-0005-0000-0000-0000A4E30000}"/>
    <cellStyle name="Percent 3 5 4 6 2" xfId="23934" xr:uid="{00000000-0005-0000-0000-0000A5E30000}"/>
    <cellStyle name="Percent 3 5 4 6 2 2" xfId="59150" xr:uid="{00000000-0005-0000-0000-0000A6E30000}"/>
    <cellStyle name="Percent 3 5 4 6 3" xfId="46553" xr:uid="{00000000-0005-0000-0000-0000A7E30000}"/>
    <cellStyle name="Percent 3 5 4 6 4" xfId="36539" xr:uid="{00000000-0005-0000-0000-0000A8E30000}"/>
    <cellStyle name="Percent 3 5 4 7" xfId="15698" xr:uid="{00000000-0005-0000-0000-0000A9E30000}"/>
    <cellStyle name="Percent 3 5 4 7 2" xfId="50914" xr:uid="{00000000-0005-0000-0000-0000AAE30000}"/>
    <cellStyle name="Percent 3 5 4 7 3" xfId="28303" xr:uid="{00000000-0005-0000-0000-0000ABE30000}"/>
    <cellStyle name="Percent 3 5 4 8" xfId="12789" xr:uid="{00000000-0005-0000-0000-0000ACE30000}"/>
    <cellStyle name="Percent 3 5 4 8 2" xfId="48007" xr:uid="{00000000-0005-0000-0000-0000ADE30000}"/>
    <cellStyle name="Percent 3 5 4 9" xfId="38317" xr:uid="{00000000-0005-0000-0000-0000AEE30000}"/>
    <cellStyle name="Percent 3 5 5" xfId="2853" xr:uid="{00000000-0005-0000-0000-0000AFE30000}"/>
    <cellStyle name="Percent 3 5 5 10" xfId="25239" xr:uid="{00000000-0005-0000-0000-0000B0E30000}"/>
    <cellStyle name="Percent 3 5 5 11" xfId="60774" xr:uid="{00000000-0005-0000-0000-0000B1E30000}"/>
    <cellStyle name="Percent 3 5 5 2" xfId="4671" xr:uid="{00000000-0005-0000-0000-0000B2E30000}"/>
    <cellStyle name="Percent 3 5 5 2 2" xfId="17317" xr:uid="{00000000-0005-0000-0000-0000B3E30000}"/>
    <cellStyle name="Percent 3 5 5 2 2 2" xfId="52533" xr:uid="{00000000-0005-0000-0000-0000B4E30000}"/>
    <cellStyle name="Percent 3 5 5 2 2 3" xfId="29922" xr:uid="{00000000-0005-0000-0000-0000B5E30000}"/>
    <cellStyle name="Percent 3 5 5 2 3" xfId="13763" xr:uid="{00000000-0005-0000-0000-0000B6E30000}"/>
    <cellStyle name="Percent 3 5 5 2 3 2" xfId="48981" xr:uid="{00000000-0005-0000-0000-0000B7E30000}"/>
    <cellStyle name="Percent 3 5 5 2 4" xfId="39936" xr:uid="{00000000-0005-0000-0000-0000B8E30000}"/>
    <cellStyle name="Percent 3 5 5 2 5" xfId="26370" xr:uid="{00000000-0005-0000-0000-0000B9E30000}"/>
    <cellStyle name="Percent 3 5 5 3" xfId="6141" xr:uid="{00000000-0005-0000-0000-0000BAE30000}"/>
    <cellStyle name="Percent 3 5 5 3 2" xfId="18771" xr:uid="{00000000-0005-0000-0000-0000BBE30000}"/>
    <cellStyle name="Percent 3 5 5 3 2 2" xfId="53987" xr:uid="{00000000-0005-0000-0000-0000BCE30000}"/>
    <cellStyle name="Percent 3 5 5 3 3" xfId="41390" xr:uid="{00000000-0005-0000-0000-0000BDE30000}"/>
    <cellStyle name="Percent 3 5 5 3 4" xfId="31376" xr:uid="{00000000-0005-0000-0000-0000BEE30000}"/>
    <cellStyle name="Percent 3 5 5 4" xfId="7600" xr:uid="{00000000-0005-0000-0000-0000BFE30000}"/>
    <cellStyle name="Percent 3 5 5 4 2" xfId="20225" xr:uid="{00000000-0005-0000-0000-0000C0E30000}"/>
    <cellStyle name="Percent 3 5 5 4 2 2" xfId="55441" xr:uid="{00000000-0005-0000-0000-0000C1E30000}"/>
    <cellStyle name="Percent 3 5 5 4 3" xfId="42844" xr:uid="{00000000-0005-0000-0000-0000C2E30000}"/>
    <cellStyle name="Percent 3 5 5 4 4" xfId="32830" xr:uid="{00000000-0005-0000-0000-0000C3E30000}"/>
    <cellStyle name="Percent 3 5 5 5" xfId="9381" xr:uid="{00000000-0005-0000-0000-0000C4E30000}"/>
    <cellStyle name="Percent 3 5 5 5 2" xfId="22001" xr:uid="{00000000-0005-0000-0000-0000C5E30000}"/>
    <cellStyle name="Percent 3 5 5 5 2 2" xfId="57217" xr:uid="{00000000-0005-0000-0000-0000C6E30000}"/>
    <cellStyle name="Percent 3 5 5 5 3" xfId="44620" xr:uid="{00000000-0005-0000-0000-0000C7E30000}"/>
    <cellStyle name="Percent 3 5 5 5 4" xfId="34606" xr:uid="{00000000-0005-0000-0000-0000C8E30000}"/>
    <cellStyle name="Percent 3 5 5 6" xfId="11174" xr:uid="{00000000-0005-0000-0000-0000C9E30000}"/>
    <cellStyle name="Percent 3 5 5 6 2" xfId="23777" xr:uid="{00000000-0005-0000-0000-0000CAE30000}"/>
    <cellStyle name="Percent 3 5 5 6 2 2" xfId="58993" xr:uid="{00000000-0005-0000-0000-0000CBE30000}"/>
    <cellStyle name="Percent 3 5 5 6 3" xfId="46396" xr:uid="{00000000-0005-0000-0000-0000CCE30000}"/>
    <cellStyle name="Percent 3 5 5 6 4" xfId="36382" xr:uid="{00000000-0005-0000-0000-0000CDE30000}"/>
    <cellStyle name="Percent 3 5 5 7" xfId="15541" xr:uid="{00000000-0005-0000-0000-0000CEE30000}"/>
    <cellStyle name="Percent 3 5 5 7 2" xfId="50757" xr:uid="{00000000-0005-0000-0000-0000CFE30000}"/>
    <cellStyle name="Percent 3 5 5 7 3" xfId="28146" xr:uid="{00000000-0005-0000-0000-0000D0E30000}"/>
    <cellStyle name="Percent 3 5 5 8" xfId="12632" xr:uid="{00000000-0005-0000-0000-0000D1E30000}"/>
    <cellStyle name="Percent 3 5 5 8 2" xfId="47850" xr:uid="{00000000-0005-0000-0000-0000D2E30000}"/>
    <cellStyle name="Percent 3 5 5 9" xfId="38160" xr:uid="{00000000-0005-0000-0000-0000D3E30000}"/>
    <cellStyle name="Percent 3 5 6" xfId="3362" xr:uid="{00000000-0005-0000-0000-0000D4E30000}"/>
    <cellStyle name="Percent 3 5 6 10" xfId="26857" xr:uid="{00000000-0005-0000-0000-0000D5E30000}"/>
    <cellStyle name="Percent 3 5 6 11" xfId="61261" xr:uid="{00000000-0005-0000-0000-0000D6E30000}"/>
    <cellStyle name="Percent 3 5 6 2" xfId="5158" xr:uid="{00000000-0005-0000-0000-0000D7E30000}"/>
    <cellStyle name="Percent 3 5 6 2 2" xfId="17804" xr:uid="{00000000-0005-0000-0000-0000D8E30000}"/>
    <cellStyle name="Percent 3 5 6 2 2 2" xfId="53020" xr:uid="{00000000-0005-0000-0000-0000D9E30000}"/>
    <cellStyle name="Percent 3 5 6 2 3" xfId="40423" xr:uid="{00000000-0005-0000-0000-0000DAE30000}"/>
    <cellStyle name="Percent 3 5 6 2 4" xfId="30409" xr:uid="{00000000-0005-0000-0000-0000DBE30000}"/>
    <cellStyle name="Percent 3 5 6 3" xfId="6628" xr:uid="{00000000-0005-0000-0000-0000DCE30000}"/>
    <cellStyle name="Percent 3 5 6 3 2" xfId="19258" xr:uid="{00000000-0005-0000-0000-0000DDE30000}"/>
    <cellStyle name="Percent 3 5 6 3 2 2" xfId="54474" xr:uid="{00000000-0005-0000-0000-0000DEE30000}"/>
    <cellStyle name="Percent 3 5 6 3 3" xfId="41877" xr:uid="{00000000-0005-0000-0000-0000DFE30000}"/>
    <cellStyle name="Percent 3 5 6 3 4" xfId="31863" xr:uid="{00000000-0005-0000-0000-0000E0E30000}"/>
    <cellStyle name="Percent 3 5 6 4" xfId="8087" xr:uid="{00000000-0005-0000-0000-0000E1E30000}"/>
    <cellStyle name="Percent 3 5 6 4 2" xfId="20712" xr:uid="{00000000-0005-0000-0000-0000E2E30000}"/>
    <cellStyle name="Percent 3 5 6 4 2 2" xfId="55928" xr:uid="{00000000-0005-0000-0000-0000E3E30000}"/>
    <cellStyle name="Percent 3 5 6 4 3" xfId="43331" xr:uid="{00000000-0005-0000-0000-0000E4E30000}"/>
    <cellStyle name="Percent 3 5 6 4 4" xfId="33317" xr:uid="{00000000-0005-0000-0000-0000E5E30000}"/>
    <cellStyle name="Percent 3 5 6 5" xfId="9868" xr:uid="{00000000-0005-0000-0000-0000E6E30000}"/>
    <cellStyle name="Percent 3 5 6 5 2" xfId="22488" xr:uid="{00000000-0005-0000-0000-0000E7E30000}"/>
    <cellStyle name="Percent 3 5 6 5 2 2" xfId="57704" xr:uid="{00000000-0005-0000-0000-0000E8E30000}"/>
    <cellStyle name="Percent 3 5 6 5 3" xfId="45107" xr:uid="{00000000-0005-0000-0000-0000E9E30000}"/>
    <cellStyle name="Percent 3 5 6 5 4" xfId="35093" xr:uid="{00000000-0005-0000-0000-0000EAE30000}"/>
    <cellStyle name="Percent 3 5 6 6" xfId="11661" xr:uid="{00000000-0005-0000-0000-0000EBE30000}"/>
    <cellStyle name="Percent 3 5 6 6 2" xfId="24264" xr:uid="{00000000-0005-0000-0000-0000ECE30000}"/>
    <cellStyle name="Percent 3 5 6 6 2 2" xfId="59480" xr:uid="{00000000-0005-0000-0000-0000EDE30000}"/>
    <cellStyle name="Percent 3 5 6 6 3" xfId="46883" xr:uid="{00000000-0005-0000-0000-0000EEE30000}"/>
    <cellStyle name="Percent 3 5 6 6 4" xfId="36869" xr:uid="{00000000-0005-0000-0000-0000EFE30000}"/>
    <cellStyle name="Percent 3 5 6 7" xfId="16028" xr:uid="{00000000-0005-0000-0000-0000F0E30000}"/>
    <cellStyle name="Percent 3 5 6 7 2" xfId="51244" xr:uid="{00000000-0005-0000-0000-0000F1E30000}"/>
    <cellStyle name="Percent 3 5 6 7 3" xfId="28633" xr:uid="{00000000-0005-0000-0000-0000F2E30000}"/>
    <cellStyle name="Percent 3 5 6 8" xfId="14250" xr:uid="{00000000-0005-0000-0000-0000F3E30000}"/>
    <cellStyle name="Percent 3 5 6 8 2" xfId="49468" xr:uid="{00000000-0005-0000-0000-0000F4E30000}"/>
    <cellStyle name="Percent 3 5 6 9" xfId="38647" xr:uid="{00000000-0005-0000-0000-0000F5E30000}"/>
    <cellStyle name="Percent 3 5 7" xfId="2523" xr:uid="{00000000-0005-0000-0000-0000F6E30000}"/>
    <cellStyle name="Percent 3 5 7 10" xfId="26048" xr:uid="{00000000-0005-0000-0000-0000F7E30000}"/>
    <cellStyle name="Percent 3 5 7 11" xfId="60452" xr:uid="{00000000-0005-0000-0000-0000F8E30000}"/>
    <cellStyle name="Percent 3 5 7 2" xfId="4349" xr:uid="{00000000-0005-0000-0000-0000F9E30000}"/>
    <cellStyle name="Percent 3 5 7 2 2" xfId="16995" xr:uid="{00000000-0005-0000-0000-0000FAE30000}"/>
    <cellStyle name="Percent 3 5 7 2 2 2" xfId="52211" xr:uid="{00000000-0005-0000-0000-0000FBE30000}"/>
    <cellStyle name="Percent 3 5 7 2 3" xfId="39614" xr:uid="{00000000-0005-0000-0000-0000FCE30000}"/>
    <cellStyle name="Percent 3 5 7 2 4" xfId="29600" xr:uid="{00000000-0005-0000-0000-0000FDE30000}"/>
    <cellStyle name="Percent 3 5 7 3" xfId="5819" xr:uid="{00000000-0005-0000-0000-0000FEE30000}"/>
    <cellStyle name="Percent 3 5 7 3 2" xfId="18449" xr:uid="{00000000-0005-0000-0000-0000FFE30000}"/>
    <cellStyle name="Percent 3 5 7 3 2 2" xfId="53665" xr:uid="{00000000-0005-0000-0000-000000E40000}"/>
    <cellStyle name="Percent 3 5 7 3 3" xfId="41068" xr:uid="{00000000-0005-0000-0000-000001E40000}"/>
    <cellStyle name="Percent 3 5 7 3 4" xfId="31054" xr:uid="{00000000-0005-0000-0000-000002E40000}"/>
    <cellStyle name="Percent 3 5 7 4" xfId="7278" xr:uid="{00000000-0005-0000-0000-000003E40000}"/>
    <cellStyle name="Percent 3 5 7 4 2" xfId="19903" xr:uid="{00000000-0005-0000-0000-000004E40000}"/>
    <cellStyle name="Percent 3 5 7 4 2 2" xfId="55119" xr:uid="{00000000-0005-0000-0000-000005E40000}"/>
    <cellStyle name="Percent 3 5 7 4 3" xfId="42522" xr:uid="{00000000-0005-0000-0000-000006E40000}"/>
    <cellStyle name="Percent 3 5 7 4 4" xfId="32508" xr:uid="{00000000-0005-0000-0000-000007E40000}"/>
    <cellStyle name="Percent 3 5 7 5" xfId="9059" xr:uid="{00000000-0005-0000-0000-000008E40000}"/>
    <cellStyle name="Percent 3 5 7 5 2" xfId="21679" xr:uid="{00000000-0005-0000-0000-000009E40000}"/>
    <cellStyle name="Percent 3 5 7 5 2 2" xfId="56895" xr:uid="{00000000-0005-0000-0000-00000AE40000}"/>
    <cellStyle name="Percent 3 5 7 5 3" xfId="44298" xr:uid="{00000000-0005-0000-0000-00000BE40000}"/>
    <cellStyle name="Percent 3 5 7 5 4" xfId="34284" xr:uid="{00000000-0005-0000-0000-00000CE40000}"/>
    <cellStyle name="Percent 3 5 7 6" xfId="10852" xr:uid="{00000000-0005-0000-0000-00000DE40000}"/>
    <cellStyle name="Percent 3 5 7 6 2" xfId="23455" xr:uid="{00000000-0005-0000-0000-00000EE40000}"/>
    <cellStyle name="Percent 3 5 7 6 2 2" xfId="58671" xr:uid="{00000000-0005-0000-0000-00000FE40000}"/>
    <cellStyle name="Percent 3 5 7 6 3" xfId="46074" xr:uid="{00000000-0005-0000-0000-000010E40000}"/>
    <cellStyle name="Percent 3 5 7 6 4" xfId="36060" xr:uid="{00000000-0005-0000-0000-000011E40000}"/>
    <cellStyle name="Percent 3 5 7 7" xfId="15219" xr:uid="{00000000-0005-0000-0000-000012E40000}"/>
    <cellStyle name="Percent 3 5 7 7 2" xfId="50435" xr:uid="{00000000-0005-0000-0000-000013E40000}"/>
    <cellStyle name="Percent 3 5 7 7 3" xfId="27824" xr:uid="{00000000-0005-0000-0000-000014E40000}"/>
    <cellStyle name="Percent 3 5 7 8" xfId="13441" xr:uid="{00000000-0005-0000-0000-000015E40000}"/>
    <cellStyle name="Percent 3 5 7 8 2" xfId="48659" xr:uid="{00000000-0005-0000-0000-000016E40000}"/>
    <cellStyle name="Percent 3 5 7 9" xfId="37838" xr:uid="{00000000-0005-0000-0000-000017E40000}"/>
    <cellStyle name="Percent 3 5 8" xfId="3686" xr:uid="{00000000-0005-0000-0000-000018E40000}"/>
    <cellStyle name="Percent 3 5 8 2" xfId="8410" xr:uid="{00000000-0005-0000-0000-000019E40000}"/>
    <cellStyle name="Percent 3 5 8 2 2" xfId="21035" xr:uid="{00000000-0005-0000-0000-00001AE40000}"/>
    <cellStyle name="Percent 3 5 8 2 2 2" xfId="56251" xr:uid="{00000000-0005-0000-0000-00001BE40000}"/>
    <cellStyle name="Percent 3 5 8 2 3" xfId="43654" xr:uid="{00000000-0005-0000-0000-00001CE40000}"/>
    <cellStyle name="Percent 3 5 8 2 4" xfId="33640" xr:uid="{00000000-0005-0000-0000-00001DE40000}"/>
    <cellStyle name="Percent 3 5 8 3" xfId="10191" xr:uid="{00000000-0005-0000-0000-00001EE40000}"/>
    <cellStyle name="Percent 3 5 8 3 2" xfId="22811" xr:uid="{00000000-0005-0000-0000-00001FE40000}"/>
    <cellStyle name="Percent 3 5 8 3 2 2" xfId="58027" xr:uid="{00000000-0005-0000-0000-000020E40000}"/>
    <cellStyle name="Percent 3 5 8 3 3" xfId="45430" xr:uid="{00000000-0005-0000-0000-000021E40000}"/>
    <cellStyle name="Percent 3 5 8 3 4" xfId="35416" xr:uid="{00000000-0005-0000-0000-000022E40000}"/>
    <cellStyle name="Percent 3 5 8 4" xfId="11986" xr:uid="{00000000-0005-0000-0000-000023E40000}"/>
    <cellStyle name="Percent 3 5 8 4 2" xfId="24587" xr:uid="{00000000-0005-0000-0000-000024E40000}"/>
    <cellStyle name="Percent 3 5 8 4 2 2" xfId="59803" xr:uid="{00000000-0005-0000-0000-000025E40000}"/>
    <cellStyle name="Percent 3 5 8 4 3" xfId="47206" xr:uid="{00000000-0005-0000-0000-000026E40000}"/>
    <cellStyle name="Percent 3 5 8 4 4" xfId="37192" xr:uid="{00000000-0005-0000-0000-000027E40000}"/>
    <cellStyle name="Percent 3 5 8 5" xfId="16351" xr:uid="{00000000-0005-0000-0000-000028E40000}"/>
    <cellStyle name="Percent 3 5 8 5 2" xfId="51567" xr:uid="{00000000-0005-0000-0000-000029E40000}"/>
    <cellStyle name="Percent 3 5 8 5 3" xfId="28956" xr:uid="{00000000-0005-0000-0000-00002AE40000}"/>
    <cellStyle name="Percent 3 5 8 6" xfId="14573" xr:uid="{00000000-0005-0000-0000-00002BE40000}"/>
    <cellStyle name="Percent 3 5 8 6 2" xfId="49791" xr:uid="{00000000-0005-0000-0000-00002CE40000}"/>
    <cellStyle name="Percent 3 5 8 7" xfId="38970" xr:uid="{00000000-0005-0000-0000-00002DE40000}"/>
    <cellStyle name="Percent 3 5 8 8" xfId="27180" xr:uid="{00000000-0005-0000-0000-00002EE40000}"/>
    <cellStyle name="Percent 3 5 9" xfId="4018" xr:uid="{00000000-0005-0000-0000-00002FE40000}"/>
    <cellStyle name="Percent 3 5 9 2" xfId="16673" xr:uid="{00000000-0005-0000-0000-000030E40000}"/>
    <cellStyle name="Percent 3 5 9 2 2" xfId="51889" xr:uid="{00000000-0005-0000-0000-000031E40000}"/>
    <cellStyle name="Percent 3 5 9 2 3" xfId="29278" xr:uid="{00000000-0005-0000-0000-000032E40000}"/>
    <cellStyle name="Percent 3 5 9 3" xfId="13119" xr:uid="{00000000-0005-0000-0000-000033E40000}"/>
    <cellStyle name="Percent 3 5 9 3 2" xfId="48337" xr:uid="{00000000-0005-0000-0000-000034E40000}"/>
    <cellStyle name="Percent 3 5 9 4" xfId="39292" xr:uid="{00000000-0005-0000-0000-000035E40000}"/>
    <cellStyle name="Percent 3 5 9 5" xfId="25726" xr:uid="{00000000-0005-0000-0000-000036E40000}"/>
    <cellStyle name="Percent 4" xfId="24" xr:uid="{00000000-0005-0000-0000-000037E40000}"/>
    <cellStyle name="Percent 4 2" xfId="1745" xr:uid="{00000000-0005-0000-0000-000038E40000}"/>
    <cellStyle name="Percent 4 2 10" xfId="5498" xr:uid="{00000000-0005-0000-0000-000039E40000}"/>
    <cellStyle name="Percent 4 2 10 2" xfId="18128" xr:uid="{00000000-0005-0000-0000-00003AE40000}"/>
    <cellStyle name="Percent 4 2 10 2 2" xfId="53344" xr:uid="{00000000-0005-0000-0000-00003BE40000}"/>
    <cellStyle name="Percent 4 2 10 3" xfId="40747" xr:uid="{00000000-0005-0000-0000-00003CE40000}"/>
    <cellStyle name="Percent 4 2 10 4" xfId="30733" xr:uid="{00000000-0005-0000-0000-00003DE40000}"/>
    <cellStyle name="Percent 4 2 11" xfId="6954" xr:uid="{00000000-0005-0000-0000-00003EE40000}"/>
    <cellStyle name="Percent 4 2 11 2" xfId="19582" xr:uid="{00000000-0005-0000-0000-00003FE40000}"/>
    <cellStyle name="Percent 4 2 11 2 2" xfId="54798" xr:uid="{00000000-0005-0000-0000-000040E40000}"/>
    <cellStyle name="Percent 4 2 11 3" xfId="42201" xr:uid="{00000000-0005-0000-0000-000041E40000}"/>
    <cellStyle name="Percent 4 2 11 4" xfId="32187" xr:uid="{00000000-0005-0000-0000-000042E40000}"/>
    <cellStyle name="Percent 4 2 12" xfId="8736" xr:uid="{00000000-0005-0000-0000-000043E40000}"/>
    <cellStyle name="Percent 4 2 12 2" xfId="21358" xr:uid="{00000000-0005-0000-0000-000044E40000}"/>
    <cellStyle name="Percent 4 2 12 2 2" xfId="56574" xr:uid="{00000000-0005-0000-0000-000045E40000}"/>
    <cellStyle name="Percent 4 2 12 3" xfId="43977" xr:uid="{00000000-0005-0000-0000-000046E40000}"/>
    <cellStyle name="Percent 4 2 12 4" xfId="33963" xr:uid="{00000000-0005-0000-0000-000047E40000}"/>
    <cellStyle name="Percent 4 2 13" xfId="10761" xr:uid="{00000000-0005-0000-0000-000048E40000}"/>
    <cellStyle name="Percent 4 2 13 2" xfId="23372" xr:uid="{00000000-0005-0000-0000-000049E40000}"/>
    <cellStyle name="Percent 4 2 13 2 2" xfId="58588" xr:uid="{00000000-0005-0000-0000-00004AE40000}"/>
    <cellStyle name="Percent 4 2 13 3" xfId="45991" xr:uid="{00000000-0005-0000-0000-00004BE40000}"/>
    <cellStyle name="Percent 4 2 13 4" xfId="35977" xr:uid="{00000000-0005-0000-0000-00004CE40000}"/>
    <cellStyle name="Percent 4 2 14" xfId="14897" xr:uid="{00000000-0005-0000-0000-00004DE40000}"/>
    <cellStyle name="Percent 4 2 14 2" xfId="50114" xr:uid="{00000000-0005-0000-0000-00004EE40000}"/>
    <cellStyle name="Percent 4 2 14 3" xfId="27503" xr:uid="{00000000-0005-0000-0000-00004FE40000}"/>
    <cellStyle name="Percent 4 2 15" xfId="12311" xr:uid="{00000000-0005-0000-0000-000050E40000}"/>
    <cellStyle name="Percent 4 2 15 2" xfId="47529" xr:uid="{00000000-0005-0000-0000-000051E40000}"/>
    <cellStyle name="Percent 4 2 16" xfId="37516" xr:uid="{00000000-0005-0000-0000-000052E40000}"/>
    <cellStyle name="Percent 4 2 17" xfId="24918" xr:uid="{00000000-0005-0000-0000-000053E40000}"/>
    <cellStyle name="Percent 4 2 18" xfId="60131" xr:uid="{00000000-0005-0000-0000-000054E40000}"/>
    <cellStyle name="Percent 4 2 2" xfId="1746" xr:uid="{00000000-0005-0000-0000-000055E40000}"/>
    <cellStyle name="Percent 4 2 2 10" xfId="7028" xr:uid="{00000000-0005-0000-0000-000056E40000}"/>
    <cellStyle name="Percent 4 2 2 10 2" xfId="19654" xr:uid="{00000000-0005-0000-0000-000057E40000}"/>
    <cellStyle name="Percent 4 2 2 10 2 2" xfId="54870" xr:uid="{00000000-0005-0000-0000-000058E40000}"/>
    <cellStyle name="Percent 4 2 2 10 3" xfId="42273" xr:uid="{00000000-0005-0000-0000-000059E40000}"/>
    <cellStyle name="Percent 4 2 2 10 4" xfId="32259" xr:uid="{00000000-0005-0000-0000-00005AE40000}"/>
    <cellStyle name="Percent 4 2 2 11" xfId="8809" xr:uid="{00000000-0005-0000-0000-00005BE40000}"/>
    <cellStyle name="Percent 4 2 2 11 2" xfId="21430" xr:uid="{00000000-0005-0000-0000-00005CE40000}"/>
    <cellStyle name="Percent 4 2 2 11 2 2" xfId="56646" xr:uid="{00000000-0005-0000-0000-00005DE40000}"/>
    <cellStyle name="Percent 4 2 2 11 3" xfId="44049" xr:uid="{00000000-0005-0000-0000-00005EE40000}"/>
    <cellStyle name="Percent 4 2 2 11 4" xfId="34035" xr:uid="{00000000-0005-0000-0000-00005FE40000}"/>
    <cellStyle name="Percent 4 2 2 12" xfId="10762" xr:uid="{00000000-0005-0000-0000-000060E40000}"/>
    <cellStyle name="Percent 4 2 2 12 2" xfId="23373" xr:uid="{00000000-0005-0000-0000-000061E40000}"/>
    <cellStyle name="Percent 4 2 2 12 2 2" xfId="58589" xr:uid="{00000000-0005-0000-0000-000062E40000}"/>
    <cellStyle name="Percent 4 2 2 12 3" xfId="45992" xr:uid="{00000000-0005-0000-0000-000063E40000}"/>
    <cellStyle name="Percent 4 2 2 12 4" xfId="35978" xr:uid="{00000000-0005-0000-0000-000064E40000}"/>
    <cellStyle name="Percent 4 2 2 13" xfId="14969" xr:uid="{00000000-0005-0000-0000-000065E40000}"/>
    <cellStyle name="Percent 4 2 2 13 2" xfId="50186" xr:uid="{00000000-0005-0000-0000-000066E40000}"/>
    <cellStyle name="Percent 4 2 2 13 3" xfId="27575" xr:uid="{00000000-0005-0000-0000-000067E40000}"/>
    <cellStyle name="Percent 4 2 2 14" xfId="12383" xr:uid="{00000000-0005-0000-0000-000068E40000}"/>
    <cellStyle name="Percent 4 2 2 14 2" xfId="47601" xr:uid="{00000000-0005-0000-0000-000069E40000}"/>
    <cellStyle name="Percent 4 2 2 15" xfId="37588" xr:uid="{00000000-0005-0000-0000-00006AE40000}"/>
    <cellStyle name="Percent 4 2 2 16" xfId="24990" xr:uid="{00000000-0005-0000-0000-00006BE40000}"/>
    <cellStyle name="Percent 4 2 2 17" xfId="60203" xr:uid="{00000000-0005-0000-0000-00006CE40000}"/>
    <cellStyle name="Percent 4 2 2 2" xfId="1747" xr:uid="{00000000-0005-0000-0000-00006DE40000}"/>
    <cellStyle name="Percent 4 2 2 2 10" xfId="10763" xr:uid="{00000000-0005-0000-0000-00006EE40000}"/>
    <cellStyle name="Percent 4 2 2 2 10 2" xfId="23374" xr:uid="{00000000-0005-0000-0000-00006FE40000}"/>
    <cellStyle name="Percent 4 2 2 2 10 2 2" xfId="58590" xr:uid="{00000000-0005-0000-0000-000070E40000}"/>
    <cellStyle name="Percent 4 2 2 2 10 3" xfId="45993" xr:uid="{00000000-0005-0000-0000-000071E40000}"/>
    <cellStyle name="Percent 4 2 2 2 10 4" xfId="35979" xr:uid="{00000000-0005-0000-0000-000072E40000}"/>
    <cellStyle name="Percent 4 2 2 2 11" xfId="15124" xr:uid="{00000000-0005-0000-0000-000073E40000}"/>
    <cellStyle name="Percent 4 2 2 2 11 2" xfId="50340" xr:uid="{00000000-0005-0000-0000-000074E40000}"/>
    <cellStyle name="Percent 4 2 2 2 11 3" xfId="27729" xr:uid="{00000000-0005-0000-0000-000075E40000}"/>
    <cellStyle name="Percent 4 2 2 2 12" xfId="12537" xr:uid="{00000000-0005-0000-0000-000076E40000}"/>
    <cellStyle name="Percent 4 2 2 2 12 2" xfId="47755" xr:uid="{00000000-0005-0000-0000-000077E40000}"/>
    <cellStyle name="Percent 4 2 2 2 13" xfId="37743" xr:uid="{00000000-0005-0000-0000-000078E40000}"/>
    <cellStyle name="Percent 4 2 2 2 14" xfId="25144" xr:uid="{00000000-0005-0000-0000-000079E40000}"/>
    <cellStyle name="Percent 4 2 2 2 15" xfId="60357" xr:uid="{00000000-0005-0000-0000-00007AE40000}"/>
    <cellStyle name="Percent 4 2 2 2 2" xfId="3260" xr:uid="{00000000-0005-0000-0000-00007BE40000}"/>
    <cellStyle name="Percent 4 2 2 2 2 10" xfId="25628" xr:uid="{00000000-0005-0000-0000-00007CE40000}"/>
    <cellStyle name="Percent 4 2 2 2 2 11" xfId="61163" xr:uid="{00000000-0005-0000-0000-00007DE40000}"/>
    <cellStyle name="Percent 4 2 2 2 2 2" xfId="5060" xr:uid="{00000000-0005-0000-0000-00007EE40000}"/>
    <cellStyle name="Percent 4 2 2 2 2 2 2" xfId="17706" xr:uid="{00000000-0005-0000-0000-00007FE40000}"/>
    <cellStyle name="Percent 4 2 2 2 2 2 2 2" xfId="52922" xr:uid="{00000000-0005-0000-0000-000080E40000}"/>
    <cellStyle name="Percent 4 2 2 2 2 2 2 3" xfId="30311" xr:uid="{00000000-0005-0000-0000-000081E40000}"/>
    <cellStyle name="Percent 4 2 2 2 2 2 3" xfId="14152" xr:uid="{00000000-0005-0000-0000-000082E40000}"/>
    <cellStyle name="Percent 4 2 2 2 2 2 3 2" xfId="49370" xr:uid="{00000000-0005-0000-0000-000083E40000}"/>
    <cellStyle name="Percent 4 2 2 2 2 2 4" xfId="40325" xr:uid="{00000000-0005-0000-0000-000084E40000}"/>
    <cellStyle name="Percent 4 2 2 2 2 2 5" xfId="26759" xr:uid="{00000000-0005-0000-0000-000085E40000}"/>
    <cellStyle name="Percent 4 2 2 2 2 3" xfId="6530" xr:uid="{00000000-0005-0000-0000-000086E40000}"/>
    <cellStyle name="Percent 4 2 2 2 2 3 2" xfId="19160" xr:uid="{00000000-0005-0000-0000-000087E40000}"/>
    <cellStyle name="Percent 4 2 2 2 2 3 2 2" xfId="54376" xr:uid="{00000000-0005-0000-0000-000088E40000}"/>
    <cellStyle name="Percent 4 2 2 2 2 3 3" xfId="41779" xr:uid="{00000000-0005-0000-0000-000089E40000}"/>
    <cellStyle name="Percent 4 2 2 2 2 3 4" xfId="31765" xr:uid="{00000000-0005-0000-0000-00008AE40000}"/>
    <cellStyle name="Percent 4 2 2 2 2 4" xfId="7989" xr:uid="{00000000-0005-0000-0000-00008BE40000}"/>
    <cellStyle name="Percent 4 2 2 2 2 4 2" xfId="20614" xr:uid="{00000000-0005-0000-0000-00008CE40000}"/>
    <cellStyle name="Percent 4 2 2 2 2 4 2 2" xfId="55830" xr:uid="{00000000-0005-0000-0000-00008DE40000}"/>
    <cellStyle name="Percent 4 2 2 2 2 4 3" xfId="43233" xr:uid="{00000000-0005-0000-0000-00008EE40000}"/>
    <cellStyle name="Percent 4 2 2 2 2 4 4" xfId="33219" xr:uid="{00000000-0005-0000-0000-00008FE40000}"/>
    <cellStyle name="Percent 4 2 2 2 2 5" xfId="9770" xr:uid="{00000000-0005-0000-0000-000090E40000}"/>
    <cellStyle name="Percent 4 2 2 2 2 5 2" xfId="22390" xr:uid="{00000000-0005-0000-0000-000091E40000}"/>
    <cellStyle name="Percent 4 2 2 2 2 5 2 2" xfId="57606" xr:uid="{00000000-0005-0000-0000-000092E40000}"/>
    <cellStyle name="Percent 4 2 2 2 2 5 3" xfId="45009" xr:uid="{00000000-0005-0000-0000-000093E40000}"/>
    <cellStyle name="Percent 4 2 2 2 2 5 4" xfId="34995" xr:uid="{00000000-0005-0000-0000-000094E40000}"/>
    <cellStyle name="Percent 4 2 2 2 2 6" xfId="11563" xr:uid="{00000000-0005-0000-0000-000095E40000}"/>
    <cellStyle name="Percent 4 2 2 2 2 6 2" xfId="24166" xr:uid="{00000000-0005-0000-0000-000096E40000}"/>
    <cellStyle name="Percent 4 2 2 2 2 6 2 2" xfId="59382" xr:uid="{00000000-0005-0000-0000-000097E40000}"/>
    <cellStyle name="Percent 4 2 2 2 2 6 3" xfId="46785" xr:uid="{00000000-0005-0000-0000-000098E40000}"/>
    <cellStyle name="Percent 4 2 2 2 2 6 4" xfId="36771" xr:uid="{00000000-0005-0000-0000-000099E40000}"/>
    <cellStyle name="Percent 4 2 2 2 2 7" xfId="15930" xr:uid="{00000000-0005-0000-0000-00009AE40000}"/>
    <cellStyle name="Percent 4 2 2 2 2 7 2" xfId="51146" xr:uid="{00000000-0005-0000-0000-00009BE40000}"/>
    <cellStyle name="Percent 4 2 2 2 2 7 3" xfId="28535" xr:uid="{00000000-0005-0000-0000-00009CE40000}"/>
    <cellStyle name="Percent 4 2 2 2 2 8" xfId="13021" xr:uid="{00000000-0005-0000-0000-00009DE40000}"/>
    <cellStyle name="Percent 4 2 2 2 2 8 2" xfId="48239" xr:uid="{00000000-0005-0000-0000-00009EE40000}"/>
    <cellStyle name="Percent 4 2 2 2 2 9" xfId="38549" xr:uid="{00000000-0005-0000-0000-00009FE40000}"/>
    <cellStyle name="Percent 4 2 2 2 3" xfId="3589" xr:uid="{00000000-0005-0000-0000-0000A0E40000}"/>
    <cellStyle name="Percent 4 2 2 2 3 10" xfId="27084" xr:uid="{00000000-0005-0000-0000-0000A1E40000}"/>
    <cellStyle name="Percent 4 2 2 2 3 11" xfId="61488" xr:uid="{00000000-0005-0000-0000-0000A2E40000}"/>
    <cellStyle name="Percent 4 2 2 2 3 2" xfId="5385" xr:uid="{00000000-0005-0000-0000-0000A3E40000}"/>
    <cellStyle name="Percent 4 2 2 2 3 2 2" xfId="18031" xr:uid="{00000000-0005-0000-0000-0000A4E40000}"/>
    <cellStyle name="Percent 4 2 2 2 3 2 2 2" xfId="53247" xr:uid="{00000000-0005-0000-0000-0000A5E40000}"/>
    <cellStyle name="Percent 4 2 2 2 3 2 3" xfId="40650" xr:uid="{00000000-0005-0000-0000-0000A6E40000}"/>
    <cellStyle name="Percent 4 2 2 2 3 2 4" xfId="30636" xr:uid="{00000000-0005-0000-0000-0000A7E40000}"/>
    <cellStyle name="Percent 4 2 2 2 3 3" xfId="6855" xr:uid="{00000000-0005-0000-0000-0000A8E40000}"/>
    <cellStyle name="Percent 4 2 2 2 3 3 2" xfId="19485" xr:uid="{00000000-0005-0000-0000-0000A9E40000}"/>
    <cellStyle name="Percent 4 2 2 2 3 3 2 2" xfId="54701" xr:uid="{00000000-0005-0000-0000-0000AAE40000}"/>
    <cellStyle name="Percent 4 2 2 2 3 3 3" xfId="42104" xr:uid="{00000000-0005-0000-0000-0000ABE40000}"/>
    <cellStyle name="Percent 4 2 2 2 3 3 4" xfId="32090" xr:uid="{00000000-0005-0000-0000-0000ACE40000}"/>
    <cellStyle name="Percent 4 2 2 2 3 4" xfId="8314" xr:uid="{00000000-0005-0000-0000-0000ADE40000}"/>
    <cellStyle name="Percent 4 2 2 2 3 4 2" xfId="20939" xr:uid="{00000000-0005-0000-0000-0000AEE40000}"/>
    <cellStyle name="Percent 4 2 2 2 3 4 2 2" xfId="56155" xr:uid="{00000000-0005-0000-0000-0000AFE40000}"/>
    <cellStyle name="Percent 4 2 2 2 3 4 3" xfId="43558" xr:uid="{00000000-0005-0000-0000-0000B0E40000}"/>
    <cellStyle name="Percent 4 2 2 2 3 4 4" xfId="33544" xr:uid="{00000000-0005-0000-0000-0000B1E40000}"/>
    <cellStyle name="Percent 4 2 2 2 3 5" xfId="10095" xr:uid="{00000000-0005-0000-0000-0000B2E40000}"/>
    <cellStyle name="Percent 4 2 2 2 3 5 2" xfId="22715" xr:uid="{00000000-0005-0000-0000-0000B3E40000}"/>
    <cellStyle name="Percent 4 2 2 2 3 5 2 2" xfId="57931" xr:uid="{00000000-0005-0000-0000-0000B4E40000}"/>
    <cellStyle name="Percent 4 2 2 2 3 5 3" xfId="45334" xr:uid="{00000000-0005-0000-0000-0000B5E40000}"/>
    <cellStyle name="Percent 4 2 2 2 3 5 4" xfId="35320" xr:uid="{00000000-0005-0000-0000-0000B6E40000}"/>
    <cellStyle name="Percent 4 2 2 2 3 6" xfId="11888" xr:uid="{00000000-0005-0000-0000-0000B7E40000}"/>
    <cellStyle name="Percent 4 2 2 2 3 6 2" xfId="24491" xr:uid="{00000000-0005-0000-0000-0000B8E40000}"/>
    <cellStyle name="Percent 4 2 2 2 3 6 2 2" xfId="59707" xr:uid="{00000000-0005-0000-0000-0000B9E40000}"/>
    <cellStyle name="Percent 4 2 2 2 3 6 3" xfId="47110" xr:uid="{00000000-0005-0000-0000-0000BAE40000}"/>
    <cellStyle name="Percent 4 2 2 2 3 6 4" xfId="37096" xr:uid="{00000000-0005-0000-0000-0000BBE40000}"/>
    <cellStyle name="Percent 4 2 2 2 3 7" xfId="16255" xr:uid="{00000000-0005-0000-0000-0000BCE40000}"/>
    <cellStyle name="Percent 4 2 2 2 3 7 2" xfId="51471" xr:uid="{00000000-0005-0000-0000-0000BDE40000}"/>
    <cellStyle name="Percent 4 2 2 2 3 7 3" xfId="28860" xr:uid="{00000000-0005-0000-0000-0000BEE40000}"/>
    <cellStyle name="Percent 4 2 2 2 3 8" xfId="14477" xr:uid="{00000000-0005-0000-0000-0000BFE40000}"/>
    <cellStyle name="Percent 4 2 2 2 3 8 2" xfId="49695" xr:uid="{00000000-0005-0000-0000-0000C0E40000}"/>
    <cellStyle name="Percent 4 2 2 2 3 9" xfId="38874" xr:uid="{00000000-0005-0000-0000-0000C1E40000}"/>
    <cellStyle name="Percent 4 2 2 2 4" xfId="2751" xr:uid="{00000000-0005-0000-0000-0000C2E40000}"/>
    <cellStyle name="Percent 4 2 2 2 4 10" xfId="26275" xr:uid="{00000000-0005-0000-0000-0000C3E40000}"/>
    <cellStyle name="Percent 4 2 2 2 4 11" xfId="60679" xr:uid="{00000000-0005-0000-0000-0000C4E40000}"/>
    <cellStyle name="Percent 4 2 2 2 4 2" xfId="4576" xr:uid="{00000000-0005-0000-0000-0000C5E40000}"/>
    <cellStyle name="Percent 4 2 2 2 4 2 2" xfId="17222" xr:uid="{00000000-0005-0000-0000-0000C6E40000}"/>
    <cellStyle name="Percent 4 2 2 2 4 2 2 2" xfId="52438" xr:uid="{00000000-0005-0000-0000-0000C7E40000}"/>
    <cellStyle name="Percent 4 2 2 2 4 2 3" xfId="39841" xr:uid="{00000000-0005-0000-0000-0000C8E40000}"/>
    <cellStyle name="Percent 4 2 2 2 4 2 4" xfId="29827" xr:uid="{00000000-0005-0000-0000-0000C9E40000}"/>
    <cellStyle name="Percent 4 2 2 2 4 3" xfId="6046" xr:uid="{00000000-0005-0000-0000-0000CAE40000}"/>
    <cellStyle name="Percent 4 2 2 2 4 3 2" xfId="18676" xr:uid="{00000000-0005-0000-0000-0000CBE40000}"/>
    <cellStyle name="Percent 4 2 2 2 4 3 2 2" xfId="53892" xr:uid="{00000000-0005-0000-0000-0000CCE40000}"/>
    <cellStyle name="Percent 4 2 2 2 4 3 3" xfId="41295" xr:uid="{00000000-0005-0000-0000-0000CDE40000}"/>
    <cellStyle name="Percent 4 2 2 2 4 3 4" xfId="31281" xr:uid="{00000000-0005-0000-0000-0000CEE40000}"/>
    <cellStyle name="Percent 4 2 2 2 4 4" xfId="7505" xr:uid="{00000000-0005-0000-0000-0000CFE40000}"/>
    <cellStyle name="Percent 4 2 2 2 4 4 2" xfId="20130" xr:uid="{00000000-0005-0000-0000-0000D0E40000}"/>
    <cellStyle name="Percent 4 2 2 2 4 4 2 2" xfId="55346" xr:uid="{00000000-0005-0000-0000-0000D1E40000}"/>
    <cellStyle name="Percent 4 2 2 2 4 4 3" xfId="42749" xr:uid="{00000000-0005-0000-0000-0000D2E40000}"/>
    <cellStyle name="Percent 4 2 2 2 4 4 4" xfId="32735" xr:uid="{00000000-0005-0000-0000-0000D3E40000}"/>
    <cellStyle name="Percent 4 2 2 2 4 5" xfId="9286" xr:uid="{00000000-0005-0000-0000-0000D4E40000}"/>
    <cellStyle name="Percent 4 2 2 2 4 5 2" xfId="21906" xr:uid="{00000000-0005-0000-0000-0000D5E40000}"/>
    <cellStyle name="Percent 4 2 2 2 4 5 2 2" xfId="57122" xr:uid="{00000000-0005-0000-0000-0000D6E40000}"/>
    <cellStyle name="Percent 4 2 2 2 4 5 3" xfId="44525" xr:uid="{00000000-0005-0000-0000-0000D7E40000}"/>
    <cellStyle name="Percent 4 2 2 2 4 5 4" xfId="34511" xr:uid="{00000000-0005-0000-0000-0000D8E40000}"/>
    <cellStyle name="Percent 4 2 2 2 4 6" xfId="11079" xr:uid="{00000000-0005-0000-0000-0000D9E40000}"/>
    <cellStyle name="Percent 4 2 2 2 4 6 2" xfId="23682" xr:uid="{00000000-0005-0000-0000-0000DAE40000}"/>
    <cellStyle name="Percent 4 2 2 2 4 6 2 2" xfId="58898" xr:uid="{00000000-0005-0000-0000-0000DBE40000}"/>
    <cellStyle name="Percent 4 2 2 2 4 6 3" xfId="46301" xr:uid="{00000000-0005-0000-0000-0000DCE40000}"/>
    <cellStyle name="Percent 4 2 2 2 4 6 4" xfId="36287" xr:uid="{00000000-0005-0000-0000-0000DDE40000}"/>
    <cellStyle name="Percent 4 2 2 2 4 7" xfId="15446" xr:uid="{00000000-0005-0000-0000-0000DEE40000}"/>
    <cellStyle name="Percent 4 2 2 2 4 7 2" xfId="50662" xr:uid="{00000000-0005-0000-0000-0000DFE40000}"/>
    <cellStyle name="Percent 4 2 2 2 4 7 3" xfId="28051" xr:uid="{00000000-0005-0000-0000-0000E0E40000}"/>
    <cellStyle name="Percent 4 2 2 2 4 8" xfId="13668" xr:uid="{00000000-0005-0000-0000-0000E1E40000}"/>
    <cellStyle name="Percent 4 2 2 2 4 8 2" xfId="48886" xr:uid="{00000000-0005-0000-0000-0000E2E40000}"/>
    <cellStyle name="Percent 4 2 2 2 4 9" xfId="38065" xr:uid="{00000000-0005-0000-0000-0000E3E40000}"/>
    <cellStyle name="Percent 4 2 2 2 5" xfId="3914" xr:uid="{00000000-0005-0000-0000-0000E4E40000}"/>
    <cellStyle name="Percent 4 2 2 2 5 2" xfId="8637" xr:uid="{00000000-0005-0000-0000-0000E5E40000}"/>
    <cellStyle name="Percent 4 2 2 2 5 2 2" xfId="21262" xr:uid="{00000000-0005-0000-0000-0000E6E40000}"/>
    <cellStyle name="Percent 4 2 2 2 5 2 2 2" xfId="56478" xr:uid="{00000000-0005-0000-0000-0000E7E40000}"/>
    <cellStyle name="Percent 4 2 2 2 5 2 3" xfId="43881" xr:uid="{00000000-0005-0000-0000-0000E8E40000}"/>
    <cellStyle name="Percent 4 2 2 2 5 2 4" xfId="33867" xr:uid="{00000000-0005-0000-0000-0000E9E40000}"/>
    <cellStyle name="Percent 4 2 2 2 5 3" xfId="10418" xr:uid="{00000000-0005-0000-0000-0000EAE40000}"/>
    <cellStyle name="Percent 4 2 2 2 5 3 2" xfId="23038" xr:uid="{00000000-0005-0000-0000-0000EBE40000}"/>
    <cellStyle name="Percent 4 2 2 2 5 3 2 2" xfId="58254" xr:uid="{00000000-0005-0000-0000-0000ECE40000}"/>
    <cellStyle name="Percent 4 2 2 2 5 3 3" xfId="45657" xr:uid="{00000000-0005-0000-0000-0000EDE40000}"/>
    <cellStyle name="Percent 4 2 2 2 5 3 4" xfId="35643" xr:uid="{00000000-0005-0000-0000-0000EEE40000}"/>
    <cellStyle name="Percent 4 2 2 2 5 4" xfId="12213" xr:uid="{00000000-0005-0000-0000-0000EFE40000}"/>
    <cellStyle name="Percent 4 2 2 2 5 4 2" xfId="24814" xr:uid="{00000000-0005-0000-0000-0000F0E40000}"/>
    <cellStyle name="Percent 4 2 2 2 5 4 2 2" xfId="60030" xr:uid="{00000000-0005-0000-0000-0000F1E40000}"/>
    <cellStyle name="Percent 4 2 2 2 5 4 3" xfId="47433" xr:uid="{00000000-0005-0000-0000-0000F2E40000}"/>
    <cellStyle name="Percent 4 2 2 2 5 4 4" xfId="37419" xr:uid="{00000000-0005-0000-0000-0000F3E40000}"/>
    <cellStyle name="Percent 4 2 2 2 5 5" xfId="16578" xr:uid="{00000000-0005-0000-0000-0000F4E40000}"/>
    <cellStyle name="Percent 4 2 2 2 5 5 2" xfId="51794" xr:uid="{00000000-0005-0000-0000-0000F5E40000}"/>
    <cellStyle name="Percent 4 2 2 2 5 5 3" xfId="29183" xr:uid="{00000000-0005-0000-0000-0000F6E40000}"/>
    <cellStyle name="Percent 4 2 2 2 5 6" xfId="14800" xr:uid="{00000000-0005-0000-0000-0000F7E40000}"/>
    <cellStyle name="Percent 4 2 2 2 5 6 2" xfId="50018" xr:uid="{00000000-0005-0000-0000-0000F8E40000}"/>
    <cellStyle name="Percent 4 2 2 2 5 7" xfId="39197" xr:uid="{00000000-0005-0000-0000-0000F9E40000}"/>
    <cellStyle name="Percent 4 2 2 2 5 8" xfId="27407" xr:uid="{00000000-0005-0000-0000-0000FAE40000}"/>
    <cellStyle name="Percent 4 2 2 2 6" xfId="4254" xr:uid="{00000000-0005-0000-0000-0000FBE40000}"/>
    <cellStyle name="Percent 4 2 2 2 6 2" xfId="16900" xr:uid="{00000000-0005-0000-0000-0000FCE40000}"/>
    <cellStyle name="Percent 4 2 2 2 6 2 2" xfId="52116" xr:uid="{00000000-0005-0000-0000-0000FDE40000}"/>
    <cellStyle name="Percent 4 2 2 2 6 2 3" xfId="29505" xr:uid="{00000000-0005-0000-0000-0000FEE40000}"/>
    <cellStyle name="Percent 4 2 2 2 6 3" xfId="13346" xr:uid="{00000000-0005-0000-0000-0000FFE40000}"/>
    <cellStyle name="Percent 4 2 2 2 6 3 2" xfId="48564" xr:uid="{00000000-0005-0000-0000-000000E50000}"/>
    <cellStyle name="Percent 4 2 2 2 6 4" xfId="39519" xr:uid="{00000000-0005-0000-0000-000001E50000}"/>
    <cellStyle name="Percent 4 2 2 2 6 5" xfId="25953" xr:uid="{00000000-0005-0000-0000-000002E50000}"/>
    <cellStyle name="Percent 4 2 2 2 7" xfId="5724" xr:uid="{00000000-0005-0000-0000-000003E50000}"/>
    <cellStyle name="Percent 4 2 2 2 7 2" xfId="18354" xr:uid="{00000000-0005-0000-0000-000004E50000}"/>
    <cellStyle name="Percent 4 2 2 2 7 2 2" xfId="53570" xr:uid="{00000000-0005-0000-0000-000005E50000}"/>
    <cellStyle name="Percent 4 2 2 2 7 3" xfId="40973" xr:uid="{00000000-0005-0000-0000-000006E50000}"/>
    <cellStyle name="Percent 4 2 2 2 7 4" xfId="30959" xr:uid="{00000000-0005-0000-0000-000007E50000}"/>
    <cellStyle name="Percent 4 2 2 2 8" xfId="7183" xr:uid="{00000000-0005-0000-0000-000008E50000}"/>
    <cellStyle name="Percent 4 2 2 2 8 2" xfId="19808" xr:uid="{00000000-0005-0000-0000-000009E50000}"/>
    <cellStyle name="Percent 4 2 2 2 8 2 2" xfId="55024" xr:uid="{00000000-0005-0000-0000-00000AE50000}"/>
    <cellStyle name="Percent 4 2 2 2 8 3" xfId="42427" xr:uid="{00000000-0005-0000-0000-00000BE50000}"/>
    <cellStyle name="Percent 4 2 2 2 8 4" xfId="32413" xr:uid="{00000000-0005-0000-0000-00000CE50000}"/>
    <cellStyle name="Percent 4 2 2 2 9" xfId="8964" xr:uid="{00000000-0005-0000-0000-00000DE50000}"/>
    <cellStyle name="Percent 4 2 2 2 9 2" xfId="21584" xr:uid="{00000000-0005-0000-0000-00000EE50000}"/>
    <cellStyle name="Percent 4 2 2 2 9 2 2" xfId="56800" xr:uid="{00000000-0005-0000-0000-00000FE50000}"/>
    <cellStyle name="Percent 4 2 2 2 9 3" xfId="44203" xr:uid="{00000000-0005-0000-0000-000010E50000}"/>
    <cellStyle name="Percent 4 2 2 2 9 4" xfId="34189" xr:uid="{00000000-0005-0000-0000-000011E50000}"/>
    <cellStyle name="Percent 4 2 2 3" xfId="3101" xr:uid="{00000000-0005-0000-0000-000012E50000}"/>
    <cellStyle name="Percent 4 2 2 3 10" xfId="25472" xr:uid="{00000000-0005-0000-0000-000013E50000}"/>
    <cellStyle name="Percent 4 2 2 3 11" xfId="61007" xr:uid="{00000000-0005-0000-0000-000014E50000}"/>
    <cellStyle name="Percent 4 2 2 3 2" xfId="4904" xr:uid="{00000000-0005-0000-0000-000015E50000}"/>
    <cellStyle name="Percent 4 2 2 3 2 2" xfId="17550" xr:uid="{00000000-0005-0000-0000-000016E50000}"/>
    <cellStyle name="Percent 4 2 2 3 2 2 2" xfId="52766" xr:uid="{00000000-0005-0000-0000-000017E50000}"/>
    <cellStyle name="Percent 4 2 2 3 2 2 3" xfId="30155" xr:uid="{00000000-0005-0000-0000-000018E50000}"/>
    <cellStyle name="Percent 4 2 2 3 2 3" xfId="13996" xr:uid="{00000000-0005-0000-0000-000019E50000}"/>
    <cellStyle name="Percent 4 2 2 3 2 3 2" xfId="49214" xr:uid="{00000000-0005-0000-0000-00001AE50000}"/>
    <cellStyle name="Percent 4 2 2 3 2 4" xfId="40169" xr:uid="{00000000-0005-0000-0000-00001BE50000}"/>
    <cellStyle name="Percent 4 2 2 3 2 5" xfId="26603" xr:uid="{00000000-0005-0000-0000-00001CE50000}"/>
    <cellStyle name="Percent 4 2 2 3 3" xfId="6374" xr:uid="{00000000-0005-0000-0000-00001DE50000}"/>
    <cellStyle name="Percent 4 2 2 3 3 2" xfId="19004" xr:uid="{00000000-0005-0000-0000-00001EE50000}"/>
    <cellStyle name="Percent 4 2 2 3 3 2 2" xfId="54220" xr:uid="{00000000-0005-0000-0000-00001FE50000}"/>
    <cellStyle name="Percent 4 2 2 3 3 3" xfId="41623" xr:uid="{00000000-0005-0000-0000-000020E50000}"/>
    <cellStyle name="Percent 4 2 2 3 3 4" xfId="31609" xr:uid="{00000000-0005-0000-0000-000021E50000}"/>
    <cellStyle name="Percent 4 2 2 3 4" xfId="7833" xr:uid="{00000000-0005-0000-0000-000022E50000}"/>
    <cellStyle name="Percent 4 2 2 3 4 2" xfId="20458" xr:uid="{00000000-0005-0000-0000-000023E50000}"/>
    <cellStyle name="Percent 4 2 2 3 4 2 2" xfId="55674" xr:uid="{00000000-0005-0000-0000-000024E50000}"/>
    <cellStyle name="Percent 4 2 2 3 4 3" xfId="43077" xr:uid="{00000000-0005-0000-0000-000025E50000}"/>
    <cellStyle name="Percent 4 2 2 3 4 4" xfId="33063" xr:uid="{00000000-0005-0000-0000-000026E50000}"/>
    <cellStyle name="Percent 4 2 2 3 5" xfId="9614" xr:uid="{00000000-0005-0000-0000-000027E50000}"/>
    <cellStyle name="Percent 4 2 2 3 5 2" xfId="22234" xr:uid="{00000000-0005-0000-0000-000028E50000}"/>
    <cellStyle name="Percent 4 2 2 3 5 2 2" xfId="57450" xr:uid="{00000000-0005-0000-0000-000029E50000}"/>
    <cellStyle name="Percent 4 2 2 3 5 3" xfId="44853" xr:uid="{00000000-0005-0000-0000-00002AE50000}"/>
    <cellStyle name="Percent 4 2 2 3 5 4" xfId="34839" xr:uid="{00000000-0005-0000-0000-00002BE50000}"/>
    <cellStyle name="Percent 4 2 2 3 6" xfId="11407" xr:uid="{00000000-0005-0000-0000-00002CE50000}"/>
    <cellStyle name="Percent 4 2 2 3 6 2" xfId="24010" xr:uid="{00000000-0005-0000-0000-00002DE50000}"/>
    <cellStyle name="Percent 4 2 2 3 6 2 2" xfId="59226" xr:uid="{00000000-0005-0000-0000-00002EE50000}"/>
    <cellStyle name="Percent 4 2 2 3 6 3" xfId="46629" xr:uid="{00000000-0005-0000-0000-00002FE50000}"/>
    <cellStyle name="Percent 4 2 2 3 6 4" xfId="36615" xr:uid="{00000000-0005-0000-0000-000030E50000}"/>
    <cellStyle name="Percent 4 2 2 3 7" xfId="15774" xr:uid="{00000000-0005-0000-0000-000031E50000}"/>
    <cellStyle name="Percent 4 2 2 3 7 2" xfId="50990" xr:uid="{00000000-0005-0000-0000-000032E50000}"/>
    <cellStyle name="Percent 4 2 2 3 7 3" xfId="28379" xr:uid="{00000000-0005-0000-0000-000033E50000}"/>
    <cellStyle name="Percent 4 2 2 3 8" xfId="12865" xr:uid="{00000000-0005-0000-0000-000034E50000}"/>
    <cellStyle name="Percent 4 2 2 3 8 2" xfId="48083" xr:uid="{00000000-0005-0000-0000-000035E50000}"/>
    <cellStyle name="Percent 4 2 2 3 9" xfId="38393" xr:uid="{00000000-0005-0000-0000-000036E50000}"/>
    <cellStyle name="Percent 4 2 2 4" xfId="2927" xr:uid="{00000000-0005-0000-0000-000037E50000}"/>
    <cellStyle name="Percent 4 2 2 4 10" xfId="25312" xr:uid="{00000000-0005-0000-0000-000038E50000}"/>
    <cellStyle name="Percent 4 2 2 4 11" xfId="60847" xr:uid="{00000000-0005-0000-0000-000039E50000}"/>
    <cellStyle name="Percent 4 2 2 4 2" xfId="4744" xr:uid="{00000000-0005-0000-0000-00003AE50000}"/>
    <cellStyle name="Percent 4 2 2 4 2 2" xfId="17390" xr:uid="{00000000-0005-0000-0000-00003BE50000}"/>
    <cellStyle name="Percent 4 2 2 4 2 2 2" xfId="52606" xr:uid="{00000000-0005-0000-0000-00003CE50000}"/>
    <cellStyle name="Percent 4 2 2 4 2 2 3" xfId="29995" xr:uid="{00000000-0005-0000-0000-00003DE50000}"/>
    <cellStyle name="Percent 4 2 2 4 2 3" xfId="13836" xr:uid="{00000000-0005-0000-0000-00003EE50000}"/>
    <cellStyle name="Percent 4 2 2 4 2 3 2" xfId="49054" xr:uid="{00000000-0005-0000-0000-00003FE50000}"/>
    <cellStyle name="Percent 4 2 2 4 2 4" xfId="40009" xr:uid="{00000000-0005-0000-0000-000040E50000}"/>
    <cellStyle name="Percent 4 2 2 4 2 5" xfId="26443" xr:uid="{00000000-0005-0000-0000-000041E50000}"/>
    <cellStyle name="Percent 4 2 2 4 3" xfId="6214" xr:uid="{00000000-0005-0000-0000-000042E50000}"/>
    <cellStyle name="Percent 4 2 2 4 3 2" xfId="18844" xr:uid="{00000000-0005-0000-0000-000043E50000}"/>
    <cellStyle name="Percent 4 2 2 4 3 2 2" xfId="54060" xr:uid="{00000000-0005-0000-0000-000044E50000}"/>
    <cellStyle name="Percent 4 2 2 4 3 3" xfId="41463" xr:uid="{00000000-0005-0000-0000-000045E50000}"/>
    <cellStyle name="Percent 4 2 2 4 3 4" xfId="31449" xr:uid="{00000000-0005-0000-0000-000046E50000}"/>
    <cellStyle name="Percent 4 2 2 4 4" xfId="7673" xr:uid="{00000000-0005-0000-0000-000047E50000}"/>
    <cellStyle name="Percent 4 2 2 4 4 2" xfId="20298" xr:uid="{00000000-0005-0000-0000-000048E50000}"/>
    <cellStyle name="Percent 4 2 2 4 4 2 2" xfId="55514" xr:uid="{00000000-0005-0000-0000-000049E50000}"/>
    <cellStyle name="Percent 4 2 2 4 4 3" xfId="42917" xr:uid="{00000000-0005-0000-0000-00004AE50000}"/>
    <cellStyle name="Percent 4 2 2 4 4 4" xfId="32903" xr:uid="{00000000-0005-0000-0000-00004BE50000}"/>
    <cellStyle name="Percent 4 2 2 4 5" xfId="9454" xr:uid="{00000000-0005-0000-0000-00004CE50000}"/>
    <cellStyle name="Percent 4 2 2 4 5 2" xfId="22074" xr:uid="{00000000-0005-0000-0000-00004DE50000}"/>
    <cellStyle name="Percent 4 2 2 4 5 2 2" xfId="57290" xr:uid="{00000000-0005-0000-0000-00004EE50000}"/>
    <cellStyle name="Percent 4 2 2 4 5 3" xfId="44693" xr:uid="{00000000-0005-0000-0000-00004FE50000}"/>
    <cellStyle name="Percent 4 2 2 4 5 4" xfId="34679" xr:uid="{00000000-0005-0000-0000-000050E50000}"/>
    <cellStyle name="Percent 4 2 2 4 6" xfId="11247" xr:uid="{00000000-0005-0000-0000-000051E50000}"/>
    <cellStyle name="Percent 4 2 2 4 6 2" xfId="23850" xr:uid="{00000000-0005-0000-0000-000052E50000}"/>
    <cellStyle name="Percent 4 2 2 4 6 2 2" xfId="59066" xr:uid="{00000000-0005-0000-0000-000053E50000}"/>
    <cellStyle name="Percent 4 2 2 4 6 3" xfId="46469" xr:uid="{00000000-0005-0000-0000-000054E50000}"/>
    <cellStyle name="Percent 4 2 2 4 6 4" xfId="36455" xr:uid="{00000000-0005-0000-0000-000055E50000}"/>
    <cellStyle name="Percent 4 2 2 4 7" xfId="15614" xr:uid="{00000000-0005-0000-0000-000056E50000}"/>
    <cellStyle name="Percent 4 2 2 4 7 2" xfId="50830" xr:uid="{00000000-0005-0000-0000-000057E50000}"/>
    <cellStyle name="Percent 4 2 2 4 7 3" xfId="28219" xr:uid="{00000000-0005-0000-0000-000058E50000}"/>
    <cellStyle name="Percent 4 2 2 4 8" xfId="12705" xr:uid="{00000000-0005-0000-0000-000059E50000}"/>
    <cellStyle name="Percent 4 2 2 4 8 2" xfId="47923" xr:uid="{00000000-0005-0000-0000-00005AE50000}"/>
    <cellStyle name="Percent 4 2 2 4 9" xfId="38233" xr:uid="{00000000-0005-0000-0000-00005BE50000}"/>
    <cellStyle name="Percent 4 2 2 5" xfId="3435" xr:uid="{00000000-0005-0000-0000-00005CE50000}"/>
    <cellStyle name="Percent 4 2 2 5 10" xfId="26930" xr:uid="{00000000-0005-0000-0000-00005DE50000}"/>
    <cellStyle name="Percent 4 2 2 5 11" xfId="61334" xr:uid="{00000000-0005-0000-0000-00005EE50000}"/>
    <cellStyle name="Percent 4 2 2 5 2" xfId="5231" xr:uid="{00000000-0005-0000-0000-00005FE50000}"/>
    <cellStyle name="Percent 4 2 2 5 2 2" xfId="17877" xr:uid="{00000000-0005-0000-0000-000060E50000}"/>
    <cellStyle name="Percent 4 2 2 5 2 2 2" xfId="53093" xr:uid="{00000000-0005-0000-0000-000061E50000}"/>
    <cellStyle name="Percent 4 2 2 5 2 3" xfId="40496" xr:uid="{00000000-0005-0000-0000-000062E50000}"/>
    <cellStyle name="Percent 4 2 2 5 2 4" xfId="30482" xr:uid="{00000000-0005-0000-0000-000063E50000}"/>
    <cellStyle name="Percent 4 2 2 5 3" xfId="6701" xr:uid="{00000000-0005-0000-0000-000064E50000}"/>
    <cellStyle name="Percent 4 2 2 5 3 2" xfId="19331" xr:uid="{00000000-0005-0000-0000-000065E50000}"/>
    <cellStyle name="Percent 4 2 2 5 3 2 2" xfId="54547" xr:uid="{00000000-0005-0000-0000-000066E50000}"/>
    <cellStyle name="Percent 4 2 2 5 3 3" xfId="41950" xr:uid="{00000000-0005-0000-0000-000067E50000}"/>
    <cellStyle name="Percent 4 2 2 5 3 4" xfId="31936" xr:uid="{00000000-0005-0000-0000-000068E50000}"/>
    <cellStyle name="Percent 4 2 2 5 4" xfId="8160" xr:uid="{00000000-0005-0000-0000-000069E50000}"/>
    <cellStyle name="Percent 4 2 2 5 4 2" xfId="20785" xr:uid="{00000000-0005-0000-0000-00006AE50000}"/>
    <cellStyle name="Percent 4 2 2 5 4 2 2" xfId="56001" xr:uid="{00000000-0005-0000-0000-00006BE50000}"/>
    <cellStyle name="Percent 4 2 2 5 4 3" xfId="43404" xr:uid="{00000000-0005-0000-0000-00006CE50000}"/>
    <cellStyle name="Percent 4 2 2 5 4 4" xfId="33390" xr:uid="{00000000-0005-0000-0000-00006DE50000}"/>
    <cellStyle name="Percent 4 2 2 5 5" xfId="9941" xr:uid="{00000000-0005-0000-0000-00006EE50000}"/>
    <cellStyle name="Percent 4 2 2 5 5 2" xfId="22561" xr:uid="{00000000-0005-0000-0000-00006FE50000}"/>
    <cellStyle name="Percent 4 2 2 5 5 2 2" xfId="57777" xr:uid="{00000000-0005-0000-0000-000070E50000}"/>
    <cellStyle name="Percent 4 2 2 5 5 3" xfId="45180" xr:uid="{00000000-0005-0000-0000-000071E50000}"/>
    <cellStyle name="Percent 4 2 2 5 5 4" xfId="35166" xr:uid="{00000000-0005-0000-0000-000072E50000}"/>
    <cellStyle name="Percent 4 2 2 5 6" xfId="11734" xr:uid="{00000000-0005-0000-0000-000073E50000}"/>
    <cellStyle name="Percent 4 2 2 5 6 2" xfId="24337" xr:uid="{00000000-0005-0000-0000-000074E50000}"/>
    <cellStyle name="Percent 4 2 2 5 6 2 2" xfId="59553" xr:uid="{00000000-0005-0000-0000-000075E50000}"/>
    <cellStyle name="Percent 4 2 2 5 6 3" xfId="46956" xr:uid="{00000000-0005-0000-0000-000076E50000}"/>
    <cellStyle name="Percent 4 2 2 5 6 4" xfId="36942" xr:uid="{00000000-0005-0000-0000-000077E50000}"/>
    <cellStyle name="Percent 4 2 2 5 7" xfId="16101" xr:uid="{00000000-0005-0000-0000-000078E50000}"/>
    <cellStyle name="Percent 4 2 2 5 7 2" xfId="51317" xr:uid="{00000000-0005-0000-0000-000079E50000}"/>
    <cellStyle name="Percent 4 2 2 5 7 3" xfId="28706" xr:uid="{00000000-0005-0000-0000-00007AE50000}"/>
    <cellStyle name="Percent 4 2 2 5 8" xfId="14323" xr:uid="{00000000-0005-0000-0000-00007BE50000}"/>
    <cellStyle name="Percent 4 2 2 5 8 2" xfId="49541" xr:uid="{00000000-0005-0000-0000-00007CE50000}"/>
    <cellStyle name="Percent 4 2 2 5 9" xfId="38720" xr:uid="{00000000-0005-0000-0000-00007DE50000}"/>
    <cellStyle name="Percent 4 2 2 6" xfId="2596" xr:uid="{00000000-0005-0000-0000-00007EE50000}"/>
    <cellStyle name="Percent 4 2 2 6 10" xfId="26121" xr:uid="{00000000-0005-0000-0000-00007FE50000}"/>
    <cellStyle name="Percent 4 2 2 6 11" xfId="60525" xr:uid="{00000000-0005-0000-0000-000080E50000}"/>
    <cellStyle name="Percent 4 2 2 6 2" xfId="4422" xr:uid="{00000000-0005-0000-0000-000081E50000}"/>
    <cellStyle name="Percent 4 2 2 6 2 2" xfId="17068" xr:uid="{00000000-0005-0000-0000-000082E50000}"/>
    <cellStyle name="Percent 4 2 2 6 2 2 2" xfId="52284" xr:uid="{00000000-0005-0000-0000-000083E50000}"/>
    <cellStyle name="Percent 4 2 2 6 2 3" xfId="39687" xr:uid="{00000000-0005-0000-0000-000084E50000}"/>
    <cellStyle name="Percent 4 2 2 6 2 4" xfId="29673" xr:uid="{00000000-0005-0000-0000-000085E50000}"/>
    <cellStyle name="Percent 4 2 2 6 3" xfId="5892" xr:uid="{00000000-0005-0000-0000-000086E50000}"/>
    <cellStyle name="Percent 4 2 2 6 3 2" xfId="18522" xr:uid="{00000000-0005-0000-0000-000087E50000}"/>
    <cellStyle name="Percent 4 2 2 6 3 2 2" xfId="53738" xr:uid="{00000000-0005-0000-0000-000088E50000}"/>
    <cellStyle name="Percent 4 2 2 6 3 3" xfId="41141" xr:uid="{00000000-0005-0000-0000-000089E50000}"/>
    <cellStyle name="Percent 4 2 2 6 3 4" xfId="31127" xr:uid="{00000000-0005-0000-0000-00008AE50000}"/>
    <cellStyle name="Percent 4 2 2 6 4" xfId="7351" xr:uid="{00000000-0005-0000-0000-00008BE50000}"/>
    <cellStyle name="Percent 4 2 2 6 4 2" xfId="19976" xr:uid="{00000000-0005-0000-0000-00008CE50000}"/>
    <cellStyle name="Percent 4 2 2 6 4 2 2" xfId="55192" xr:uid="{00000000-0005-0000-0000-00008DE50000}"/>
    <cellStyle name="Percent 4 2 2 6 4 3" xfId="42595" xr:uid="{00000000-0005-0000-0000-00008EE50000}"/>
    <cellStyle name="Percent 4 2 2 6 4 4" xfId="32581" xr:uid="{00000000-0005-0000-0000-00008FE50000}"/>
    <cellStyle name="Percent 4 2 2 6 5" xfId="9132" xr:uid="{00000000-0005-0000-0000-000090E50000}"/>
    <cellStyle name="Percent 4 2 2 6 5 2" xfId="21752" xr:uid="{00000000-0005-0000-0000-000091E50000}"/>
    <cellStyle name="Percent 4 2 2 6 5 2 2" xfId="56968" xr:uid="{00000000-0005-0000-0000-000092E50000}"/>
    <cellStyle name="Percent 4 2 2 6 5 3" xfId="44371" xr:uid="{00000000-0005-0000-0000-000093E50000}"/>
    <cellStyle name="Percent 4 2 2 6 5 4" xfId="34357" xr:uid="{00000000-0005-0000-0000-000094E50000}"/>
    <cellStyle name="Percent 4 2 2 6 6" xfId="10925" xr:uid="{00000000-0005-0000-0000-000095E50000}"/>
    <cellStyle name="Percent 4 2 2 6 6 2" xfId="23528" xr:uid="{00000000-0005-0000-0000-000096E50000}"/>
    <cellStyle name="Percent 4 2 2 6 6 2 2" xfId="58744" xr:uid="{00000000-0005-0000-0000-000097E50000}"/>
    <cellStyle name="Percent 4 2 2 6 6 3" xfId="46147" xr:uid="{00000000-0005-0000-0000-000098E50000}"/>
    <cellStyle name="Percent 4 2 2 6 6 4" xfId="36133" xr:uid="{00000000-0005-0000-0000-000099E50000}"/>
    <cellStyle name="Percent 4 2 2 6 7" xfId="15292" xr:uid="{00000000-0005-0000-0000-00009AE50000}"/>
    <cellStyle name="Percent 4 2 2 6 7 2" xfId="50508" xr:uid="{00000000-0005-0000-0000-00009BE50000}"/>
    <cellStyle name="Percent 4 2 2 6 7 3" xfId="27897" xr:uid="{00000000-0005-0000-0000-00009CE50000}"/>
    <cellStyle name="Percent 4 2 2 6 8" xfId="13514" xr:uid="{00000000-0005-0000-0000-00009DE50000}"/>
    <cellStyle name="Percent 4 2 2 6 8 2" xfId="48732" xr:uid="{00000000-0005-0000-0000-00009EE50000}"/>
    <cellStyle name="Percent 4 2 2 6 9" xfId="37911" xr:uid="{00000000-0005-0000-0000-00009FE50000}"/>
    <cellStyle name="Percent 4 2 2 7" xfId="3759" xr:uid="{00000000-0005-0000-0000-0000A0E50000}"/>
    <cellStyle name="Percent 4 2 2 7 2" xfId="8483" xr:uid="{00000000-0005-0000-0000-0000A1E50000}"/>
    <cellStyle name="Percent 4 2 2 7 2 2" xfId="21108" xr:uid="{00000000-0005-0000-0000-0000A2E50000}"/>
    <cellStyle name="Percent 4 2 2 7 2 2 2" xfId="56324" xr:uid="{00000000-0005-0000-0000-0000A3E50000}"/>
    <cellStyle name="Percent 4 2 2 7 2 3" xfId="43727" xr:uid="{00000000-0005-0000-0000-0000A4E50000}"/>
    <cellStyle name="Percent 4 2 2 7 2 4" xfId="33713" xr:uid="{00000000-0005-0000-0000-0000A5E50000}"/>
    <cellStyle name="Percent 4 2 2 7 3" xfId="10264" xr:uid="{00000000-0005-0000-0000-0000A6E50000}"/>
    <cellStyle name="Percent 4 2 2 7 3 2" xfId="22884" xr:uid="{00000000-0005-0000-0000-0000A7E50000}"/>
    <cellStyle name="Percent 4 2 2 7 3 2 2" xfId="58100" xr:uid="{00000000-0005-0000-0000-0000A8E50000}"/>
    <cellStyle name="Percent 4 2 2 7 3 3" xfId="45503" xr:uid="{00000000-0005-0000-0000-0000A9E50000}"/>
    <cellStyle name="Percent 4 2 2 7 3 4" xfId="35489" xr:uid="{00000000-0005-0000-0000-0000AAE50000}"/>
    <cellStyle name="Percent 4 2 2 7 4" xfId="12059" xr:uid="{00000000-0005-0000-0000-0000ABE50000}"/>
    <cellStyle name="Percent 4 2 2 7 4 2" xfId="24660" xr:uid="{00000000-0005-0000-0000-0000ACE50000}"/>
    <cellStyle name="Percent 4 2 2 7 4 2 2" xfId="59876" xr:uid="{00000000-0005-0000-0000-0000ADE50000}"/>
    <cellStyle name="Percent 4 2 2 7 4 3" xfId="47279" xr:uid="{00000000-0005-0000-0000-0000AEE50000}"/>
    <cellStyle name="Percent 4 2 2 7 4 4" xfId="37265" xr:uid="{00000000-0005-0000-0000-0000AFE50000}"/>
    <cellStyle name="Percent 4 2 2 7 5" xfId="16424" xr:uid="{00000000-0005-0000-0000-0000B0E50000}"/>
    <cellStyle name="Percent 4 2 2 7 5 2" xfId="51640" xr:uid="{00000000-0005-0000-0000-0000B1E50000}"/>
    <cellStyle name="Percent 4 2 2 7 5 3" xfId="29029" xr:uid="{00000000-0005-0000-0000-0000B2E50000}"/>
    <cellStyle name="Percent 4 2 2 7 6" xfId="14646" xr:uid="{00000000-0005-0000-0000-0000B3E50000}"/>
    <cellStyle name="Percent 4 2 2 7 6 2" xfId="49864" xr:uid="{00000000-0005-0000-0000-0000B4E50000}"/>
    <cellStyle name="Percent 4 2 2 7 7" xfId="39043" xr:uid="{00000000-0005-0000-0000-0000B5E50000}"/>
    <cellStyle name="Percent 4 2 2 7 8" xfId="27253" xr:uid="{00000000-0005-0000-0000-0000B6E50000}"/>
    <cellStyle name="Percent 4 2 2 8" xfId="4097" xr:uid="{00000000-0005-0000-0000-0000B7E50000}"/>
    <cellStyle name="Percent 4 2 2 8 2" xfId="16746" xr:uid="{00000000-0005-0000-0000-0000B8E50000}"/>
    <cellStyle name="Percent 4 2 2 8 2 2" xfId="51962" xr:uid="{00000000-0005-0000-0000-0000B9E50000}"/>
    <cellStyle name="Percent 4 2 2 8 2 3" xfId="29351" xr:uid="{00000000-0005-0000-0000-0000BAE50000}"/>
    <cellStyle name="Percent 4 2 2 8 3" xfId="13192" xr:uid="{00000000-0005-0000-0000-0000BBE50000}"/>
    <cellStyle name="Percent 4 2 2 8 3 2" xfId="48410" xr:uid="{00000000-0005-0000-0000-0000BCE50000}"/>
    <cellStyle name="Percent 4 2 2 8 4" xfId="39365" xr:uid="{00000000-0005-0000-0000-0000BDE50000}"/>
    <cellStyle name="Percent 4 2 2 8 5" xfId="25799" xr:uid="{00000000-0005-0000-0000-0000BEE50000}"/>
    <cellStyle name="Percent 4 2 2 9" xfId="5570" xr:uid="{00000000-0005-0000-0000-0000BFE50000}"/>
    <cellStyle name="Percent 4 2 2 9 2" xfId="18200" xr:uid="{00000000-0005-0000-0000-0000C0E50000}"/>
    <cellStyle name="Percent 4 2 2 9 2 2" xfId="53416" xr:uid="{00000000-0005-0000-0000-0000C1E50000}"/>
    <cellStyle name="Percent 4 2 2 9 3" xfId="40819" xr:uid="{00000000-0005-0000-0000-0000C2E50000}"/>
    <cellStyle name="Percent 4 2 2 9 4" xfId="30805" xr:uid="{00000000-0005-0000-0000-0000C3E50000}"/>
    <cellStyle name="Percent 4 2 3" xfId="1748" xr:uid="{00000000-0005-0000-0000-0000C4E50000}"/>
    <cellStyle name="Percent 4 2 3 10" xfId="10764" xr:uid="{00000000-0005-0000-0000-0000C5E50000}"/>
    <cellStyle name="Percent 4 2 3 10 2" xfId="23375" xr:uid="{00000000-0005-0000-0000-0000C6E50000}"/>
    <cellStyle name="Percent 4 2 3 10 2 2" xfId="58591" xr:uid="{00000000-0005-0000-0000-0000C7E50000}"/>
    <cellStyle name="Percent 4 2 3 10 3" xfId="45994" xr:uid="{00000000-0005-0000-0000-0000C8E50000}"/>
    <cellStyle name="Percent 4 2 3 10 4" xfId="35980" xr:uid="{00000000-0005-0000-0000-0000C9E50000}"/>
    <cellStyle name="Percent 4 2 3 11" xfId="15050" xr:uid="{00000000-0005-0000-0000-0000CAE50000}"/>
    <cellStyle name="Percent 4 2 3 11 2" xfId="50266" xr:uid="{00000000-0005-0000-0000-0000CBE50000}"/>
    <cellStyle name="Percent 4 2 3 11 3" xfId="27655" xr:uid="{00000000-0005-0000-0000-0000CCE50000}"/>
    <cellStyle name="Percent 4 2 3 12" xfId="12463" xr:uid="{00000000-0005-0000-0000-0000CDE50000}"/>
    <cellStyle name="Percent 4 2 3 12 2" xfId="47681" xr:uid="{00000000-0005-0000-0000-0000CEE50000}"/>
    <cellStyle name="Percent 4 2 3 13" xfId="37669" xr:uid="{00000000-0005-0000-0000-0000CFE50000}"/>
    <cellStyle name="Percent 4 2 3 14" xfId="25070" xr:uid="{00000000-0005-0000-0000-0000D0E50000}"/>
    <cellStyle name="Percent 4 2 3 15" xfId="60283" xr:uid="{00000000-0005-0000-0000-0000D1E50000}"/>
    <cellStyle name="Percent 4 2 3 2" xfId="3186" xr:uid="{00000000-0005-0000-0000-0000D2E50000}"/>
    <cellStyle name="Percent 4 2 3 2 10" xfId="25554" xr:uid="{00000000-0005-0000-0000-0000D3E50000}"/>
    <cellStyle name="Percent 4 2 3 2 11" xfId="61089" xr:uid="{00000000-0005-0000-0000-0000D4E50000}"/>
    <cellStyle name="Percent 4 2 3 2 2" xfId="4986" xr:uid="{00000000-0005-0000-0000-0000D5E50000}"/>
    <cellStyle name="Percent 4 2 3 2 2 2" xfId="17632" xr:uid="{00000000-0005-0000-0000-0000D6E50000}"/>
    <cellStyle name="Percent 4 2 3 2 2 2 2" xfId="52848" xr:uid="{00000000-0005-0000-0000-0000D7E50000}"/>
    <cellStyle name="Percent 4 2 3 2 2 2 3" xfId="30237" xr:uid="{00000000-0005-0000-0000-0000D8E50000}"/>
    <cellStyle name="Percent 4 2 3 2 2 3" xfId="14078" xr:uid="{00000000-0005-0000-0000-0000D9E50000}"/>
    <cellStyle name="Percent 4 2 3 2 2 3 2" xfId="49296" xr:uid="{00000000-0005-0000-0000-0000DAE50000}"/>
    <cellStyle name="Percent 4 2 3 2 2 4" xfId="40251" xr:uid="{00000000-0005-0000-0000-0000DBE50000}"/>
    <cellStyle name="Percent 4 2 3 2 2 5" xfId="26685" xr:uid="{00000000-0005-0000-0000-0000DCE50000}"/>
    <cellStyle name="Percent 4 2 3 2 3" xfId="6456" xr:uid="{00000000-0005-0000-0000-0000DDE50000}"/>
    <cellStyle name="Percent 4 2 3 2 3 2" xfId="19086" xr:uid="{00000000-0005-0000-0000-0000DEE50000}"/>
    <cellStyle name="Percent 4 2 3 2 3 2 2" xfId="54302" xr:uid="{00000000-0005-0000-0000-0000DFE50000}"/>
    <cellStyle name="Percent 4 2 3 2 3 3" xfId="41705" xr:uid="{00000000-0005-0000-0000-0000E0E50000}"/>
    <cellStyle name="Percent 4 2 3 2 3 4" xfId="31691" xr:uid="{00000000-0005-0000-0000-0000E1E50000}"/>
    <cellStyle name="Percent 4 2 3 2 4" xfId="7915" xr:uid="{00000000-0005-0000-0000-0000E2E50000}"/>
    <cellStyle name="Percent 4 2 3 2 4 2" xfId="20540" xr:uid="{00000000-0005-0000-0000-0000E3E50000}"/>
    <cellStyle name="Percent 4 2 3 2 4 2 2" xfId="55756" xr:uid="{00000000-0005-0000-0000-0000E4E50000}"/>
    <cellStyle name="Percent 4 2 3 2 4 3" xfId="43159" xr:uid="{00000000-0005-0000-0000-0000E5E50000}"/>
    <cellStyle name="Percent 4 2 3 2 4 4" xfId="33145" xr:uid="{00000000-0005-0000-0000-0000E6E50000}"/>
    <cellStyle name="Percent 4 2 3 2 5" xfId="9696" xr:uid="{00000000-0005-0000-0000-0000E7E50000}"/>
    <cellStyle name="Percent 4 2 3 2 5 2" xfId="22316" xr:uid="{00000000-0005-0000-0000-0000E8E50000}"/>
    <cellStyle name="Percent 4 2 3 2 5 2 2" xfId="57532" xr:uid="{00000000-0005-0000-0000-0000E9E50000}"/>
    <cellStyle name="Percent 4 2 3 2 5 3" xfId="44935" xr:uid="{00000000-0005-0000-0000-0000EAE50000}"/>
    <cellStyle name="Percent 4 2 3 2 5 4" xfId="34921" xr:uid="{00000000-0005-0000-0000-0000EBE50000}"/>
    <cellStyle name="Percent 4 2 3 2 6" xfId="11489" xr:uid="{00000000-0005-0000-0000-0000ECE50000}"/>
    <cellStyle name="Percent 4 2 3 2 6 2" xfId="24092" xr:uid="{00000000-0005-0000-0000-0000EDE50000}"/>
    <cellStyle name="Percent 4 2 3 2 6 2 2" xfId="59308" xr:uid="{00000000-0005-0000-0000-0000EEE50000}"/>
    <cellStyle name="Percent 4 2 3 2 6 3" xfId="46711" xr:uid="{00000000-0005-0000-0000-0000EFE50000}"/>
    <cellStyle name="Percent 4 2 3 2 6 4" xfId="36697" xr:uid="{00000000-0005-0000-0000-0000F0E50000}"/>
    <cellStyle name="Percent 4 2 3 2 7" xfId="15856" xr:uid="{00000000-0005-0000-0000-0000F1E50000}"/>
    <cellStyle name="Percent 4 2 3 2 7 2" xfId="51072" xr:uid="{00000000-0005-0000-0000-0000F2E50000}"/>
    <cellStyle name="Percent 4 2 3 2 7 3" xfId="28461" xr:uid="{00000000-0005-0000-0000-0000F3E50000}"/>
    <cellStyle name="Percent 4 2 3 2 8" xfId="12947" xr:uid="{00000000-0005-0000-0000-0000F4E50000}"/>
    <cellStyle name="Percent 4 2 3 2 8 2" xfId="48165" xr:uid="{00000000-0005-0000-0000-0000F5E50000}"/>
    <cellStyle name="Percent 4 2 3 2 9" xfId="38475" xr:uid="{00000000-0005-0000-0000-0000F6E50000}"/>
    <cellStyle name="Percent 4 2 3 3" xfId="3515" xr:uid="{00000000-0005-0000-0000-0000F7E50000}"/>
    <cellStyle name="Percent 4 2 3 3 10" xfId="27010" xr:uid="{00000000-0005-0000-0000-0000F8E50000}"/>
    <cellStyle name="Percent 4 2 3 3 11" xfId="61414" xr:uid="{00000000-0005-0000-0000-0000F9E50000}"/>
    <cellStyle name="Percent 4 2 3 3 2" xfId="5311" xr:uid="{00000000-0005-0000-0000-0000FAE50000}"/>
    <cellStyle name="Percent 4 2 3 3 2 2" xfId="17957" xr:uid="{00000000-0005-0000-0000-0000FBE50000}"/>
    <cellStyle name="Percent 4 2 3 3 2 2 2" xfId="53173" xr:uid="{00000000-0005-0000-0000-0000FCE50000}"/>
    <cellStyle name="Percent 4 2 3 3 2 3" xfId="40576" xr:uid="{00000000-0005-0000-0000-0000FDE50000}"/>
    <cellStyle name="Percent 4 2 3 3 2 4" xfId="30562" xr:uid="{00000000-0005-0000-0000-0000FEE50000}"/>
    <cellStyle name="Percent 4 2 3 3 3" xfId="6781" xr:uid="{00000000-0005-0000-0000-0000FFE50000}"/>
    <cellStyle name="Percent 4 2 3 3 3 2" xfId="19411" xr:uid="{00000000-0005-0000-0000-000000E60000}"/>
    <cellStyle name="Percent 4 2 3 3 3 2 2" xfId="54627" xr:uid="{00000000-0005-0000-0000-000001E60000}"/>
    <cellStyle name="Percent 4 2 3 3 3 3" xfId="42030" xr:uid="{00000000-0005-0000-0000-000002E60000}"/>
    <cellStyle name="Percent 4 2 3 3 3 4" xfId="32016" xr:uid="{00000000-0005-0000-0000-000003E60000}"/>
    <cellStyle name="Percent 4 2 3 3 4" xfId="8240" xr:uid="{00000000-0005-0000-0000-000004E60000}"/>
    <cellStyle name="Percent 4 2 3 3 4 2" xfId="20865" xr:uid="{00000000-0005-0000-0000-000005E60000}"/>
    <cellStyle name="Percent 4 2 3 3 4 2 2" xfId="56081" xr:uid="{00000000-0005-0000-0000-000006E60000}"/>
    <cellStyle name="Percent 4 2 3 3 4 3" xfId="43484" xr:uid="{00000000-0005-0000-0000-000007E60000}"/>
    <cellStyle name="Percent 4 2 3 3 4 4" xfId="33470" xr:uid="{00000000-0005-0000-0000-000008E60000}"/>
    <cellStyle name="Percent 4 2 3 3 5" xfId="10021" xr:uid="{00000000-0005-0000-0000-000009E60000}"/>
    <cellStyle name="Percent 4 2 3 3 5 2" xfId="22641" xr:uid="{00000000-0005-0000-0000-00000AE60000}"/>
    <cellStyle name="Percent 4 2 3 3 5 2 2" xfId="57857" xr:uid="{00000000-0005-0000-0000-00000BE60000}"/>
    <cellStyle name="Percent 4 2 3 3 5 3" xfId="45260" xr:uid="{00000000-0005-0000-0000-00000CE60000}"/>
    <cellStyle name="Percent 4 2 3 3 5 4" xfId="35246" xr:uid="{00000000-0005-0000-0000-00000DE60000}"/>
    <cellStyle name="Percent 4 2 3 3 6" xfId="11814" xr:uid="{00000000-0005-0000-0000-00000EE60000}"/>
    <cellStyle name="Percent 4 2 3 3 6 2" xfId="24417" xr:uid="{00000000-0005-0000-0000-00000FE60000}"/>
    <cellStyle name="Percent 4 2 3 3 6 2 2" xfId="59633" xr:uid="{00000000-0005-0000-0000-000010E60000}"/>
    <cellStyle name="Percent 4 2 3 3 6 3" xfId="47036" xr:uid="{00000000-0005-0000-0000-000011E60000}"/>
    <cellStyle name="Percent 4 2 3 3 6 4" xfId="37022" xr:uid="{00000000-0005-0000-0000-000012E60000}"/>
    <cellStyle name="Percent 4 2 3 3 7" xfId="16181" xr:uid="{00000000-0005-0000-0000-000013E60000}"/>
    <cellStyle name="Percent 4 2 3 3 7 2" xfId="51397" xr:uid="{00000000-0005-0000-0000-000014E60000}"/>
    <cellStyle name="Percent 4 2 3 3 7 3" xfId="28786" xr:uid="{00000000-0005-0000-0000-000015E60000}"/>
    <cellStyle name="Percent 4 2 3 3 8" xfId="14403" xr:uid="{00000000-0005-0000-0000-000016E60000}"/>
    <cellStyle name="Percent 4 2 3 3 8 2" xfId="49621" xr:uid="{00000000-0005-0000-0000-000017E60000}"/>
    <cellStyle name="Percent 4 2 3 3 9" xfId="38800" xr:uid="{00000000-0005-0000-0000-000018E60000}"/>
    <cellStyle name="Percent 4 2 3 4" xfId="2677" xr:uid="{00000000-0005-0000-0000-000019E60000}"/>
    <cellStyle name="Percent 4 2 3 4 10" xfId="26201" xr:uid="{00000000-0005-0000-0000-00001AE60000}"/>
    <cellStyle name="Percent 4 2 3 4 11" xfId="60605" xr:uid="{00000000-0005-0000-0000-00001BE60000}"/>
    <cellStyle name="Percent 4 2 3 4 2" xfId="4502" xr:uid="{00000000-0005-0000-0000-00001CE60000}"/>
    <cellStyle name="Percent 4 2 3 4 2 2" xfId="17148" xr:uid="{00000000-0005-0000-0000-00001DE60000}"/>
    <cellStyle name="Percent 4 2 3 4 2 2 2" xfId="52364" xr:uid="{00000000-0005-0000-0000-00001EE60000}"/>
    <cellStyle name="Percent 4 2 3 4 2 3" xfId="39767" xr:uid="{00000000-0005-0000-0000-00001FE60000}"/>
    <cellStyle name="Percent 4 2 3 4 2 4" xfId="29753" xr:uid="{00000000-0005-0000-0000-000020E60000}"/>
    <cellStyle name="Percent 4 2 3 4 3" xfId="5972" xr:uid="{00000000-0005-0000-0000-000021E60000}"/>
    <cellStyle name="Percent 4 2 3 4 3 2" xfId="18602" xr:uid="{00000000-0005-0000-0000-000022E60000}"/>
    <cellStyle name="Percent 4 2 3 4 3 2 2" xfId="53818" xr:uid="{00000000-0005-0000-0000-000023E60000}"/>
    <cellStyle name="Percent 4 2 3 4 3 3" xfId="41221" xr:uid="{00000000-0005-0000-0000-000024E60000}"/>
    <cellStyle name="Percent 4 2 3 4 3 4" xfId="31207" xr:uid="{00000000-0005-0000-0000-000025E60000}"/>
    <cellStyle name="Percent 4 2 3 4 4" xfId="7431" xr:uid="{00000000-0005-0000-0000-000026E60000}"/>
    <cellStyle name="Percent 4 2 3 4 4 2" xfId="20056" xr:uid="{00000000-0005-0000-0000-000027E60000}"/>
    <cellStyle name="Percent 4 2 3 4 4 2 2" xfId="55272" xr:uid="{00000000-0005-0000-0000-000028E60000}"/>
    <cellStyle name="Percent 4 2 3 4 4 3" xfId="42675" xr:uid="{00000000-0005-0000-0000-000029E60000}"/>
    <cellStyle name="Percent 4 2 3 4 4 4" xfId="32661" xr:uid="{00000000-0005-0000-0000-00002AE60000}"/>
    <cellStyle name="Percent 4 2 3 4 5" xfId="9212" xr:uid="{00000000-0005-0000-0000-00002BE60000}"/>
    <cellStyle name="Percent 4 2 3 4 5 2" xfId="21832" xr:uid="{00000000-0005-0000-0000-00002CE60000}"/>
    <cellStyle name="Percent 4 2 3 4 5 2 2" xfId="57048" xr:uid="{00000000-0005-0000-0000-00002DE60000}"/>
    <cellStyle name="Percent 4 2 3 4 5 3" xfId="44451" xr:uid="{00000000-0005-0000-0000-00002EE60000}"/>
    <cellStyle name="Percent 4 2 3 4 5 4" xfId="34437" xr:uid="{00000000-0005-0000-0000-00002FE60000}"/>
    <cellStyle name="Percent 4 2 3 4 6" xfId="11005" xr:uid="{00000000-0005-0000-0000-000030E60000}"/>
    <cellStyle name="Percent 4 2 3 4 6 2" xfId="23608" xr:uid="{00000000-0005-0000-0000-000031E60000}"/>
    <cellStyle name="Percent 4 2 3 4 6 2 2" xfId="58824" xr:uid="{00000000-0005-0000-0000-000032E60000}"/>
    <cellStyle name="Percent 4 2 3 4 6 3" xfId="46227" xr:uid="{00000000-0005-0000-0000-000033E60000}"/>
    <cellStyle name="Percent 4 2 3 4 6 4" xfId="36213" xr:uid="{00000000-0005-0000-0000-000034E60000}"/>
    <cellStyle name="Percent 4 2 3 4 7" xfId="15372" xr:uid="{00000000-0005-0000-0000-000035E60000}"/>
    <cellStyle name="Percent 4 2 3 4 7 2" xfId="50588" xr:uid="{00000000-0005-0000-0000-000036E60000}"/>
    <cellStyle name="Percent 4 2 3 4 7 3" xfId="27977" xr:uid="{00000000-0005-0000-0000-000037E60000}"/>
    <cellStyle name="Percent 4 2 3 4 8" xfId="13594" xr:uid="{00000000-0005-0000-0000-000038E60000}"/>
    <cellStyle name="Percent 4 2 3 4 8 2" xfId="48812" xr:uid="{00000000-0005-0000-0000-000039E60000}"/>
    <cellStyle name="Percent 4 2 3 4 9" xfId="37991" xr:uid="{00000000-0005-0000-0000-00003AE60000}"/>
    <cellStyle name="Percent 4 2 3 5" xfId="3840" xr:uid="{00000000-0005-0000-0000-00003BE60000}"/>
    <cellStyle name="Percent 4 2 3 5 2" xfId="8563" xr:uid="{00000000-0005-0000-0000-00003CE60000}"/>
    <cellStyle name="Percent 4 2 3 5 2 2" xfId="21188" xr:uid="{00000000-0005-0000-0000-00003DE60000}"/>
    <cellStyle name="Percent 4 2 3 5 2 2 2" xfId="56404" xr:uid="{00000000-0005-0000-0000-00003EE60000}"/>
    <cellStyle name="Percent 4 2 3 5 2 3" xfId="43807" xr:uid="{00000000-0005-0000-0000-00003FE60000}"/>
    <cellStyle name="Percent 4 2 3 5 2 4" xfId="33793" xr:uid="{00000000-0005-0000-0000-000040E60000}"/>
    <cellStyle name="Percent 4 2 3 5 3" xfId="10344" xr:uid="{00000000-0005-0000-0000-000041E60000}"/>
    <cellStyle name="Percent 4 2 3 5 3 2" xfId="22964" xr:uid="{00000000-0005-0000-0000-000042E60000}"/>
    <cellStyle name="Percent 4 2 3 5 3 2 2" xfId="58180" xr:uid="{00000000-0005-0000-0000-000043E60000}"/>
    <cellStyle name="Percent 4 2 3 5 3 3" xfId="45583" xr:uid="{00000000-0005-0000-0000-000044E60000}"/>
    <cellStyle name="Percent 4 2 3 5 3 4" xfId="35569" xr:uid="{00000000-0005-0000-0000-000045E60000}"/>
    <cellStyle name="Percent 4 2 3 5 4" xfId="12139" xr:uid="{00000000-0005-0000-0000-000046E60000}"/>
    <cellStyle name="Percent 4 2 3 5 4 2" xfId="24740" xr:uid="{00000000-0005-0000-0000-000047E60000}"/>
    <cellStyle name="Percent 4 2 3 5 4 2 2" xfId="59956" xr:uid="{00000000-0005-0000-0000-000048E60000}"/>
    <cellStyle name="Percent 4 2 3 5 4 3" xfId="47359" xr:uid="{00000000-0005-0000-0000-000049E60000}"/>
    <cellStyle name="Percent 4 2 3 5 4 4" xfId="37345" xr:uid="{00000000-0005-0000-0000-00004AE60000}"/>
    <cellStyle name="Percent 4 2 3 5 5" xfId="16504" xr:uid="{00000000-0005-0000-0000-00004BE60000}"/>
    <cellStyle name="Percent 4 2 3 5 5 2" xfId="51720" xr:uid="{00000000-0005-0000-0000-00004CE60000}"/>
    <cellStyle name="Percent 4 2 3 5 5 3" xfId="29109" xr:uid="{00000000-0005-0000-0000-00004DE60000}"/>
    <cellStyle name="Percent 4 2 3 5 6" xfId="14726" xr:uid="{00000000-0005-0000-0000-00004EE60000}"/>
    <cellStyle name="Percent 4 2 3 5 6 2" xfId="49944" xr:uid="{00000000-0005-0000-0000-00004FE60000}"/>
    <cellStyle name="Percent 4 2 3 5 7" xfId="39123" xr:uid="{00000000-0005-0000-0000-000050E60000}"/>
    <cellStyle name="Percent 4 2 3 5 8" xfId="27333" xr:uid="{00000000-0005-0000-0000-000051E60000}"/>
    <cellStyle name="Percent 4 2 3 6" xfId="4180" xr:uid="{00000000-0005-0000-0000-000052E60000}"/>
    <cellStyle name="Percent 4 2 3 6 2" xfId="16826" xr:uid="{00000000-0005-0000-0000-000053E60000}"/>
    <cellStyle name="Percent 4 2 3 6 2 2" xfId="52042" xr:uid="{00000000-0005-0000-0000-000054E60000}"/>
    <cellStyle name="Percent 4 2 3 6 2 3" xfId="29431" xr:uid="{00000000-0005-0000-0000-000055E60000}"/>
    <cellStyle name="Percent 4 2 3 6 3" xfId="13272" xr:uid="{00000000-0005-0000-0000-000056E60000}"/>
    <cellStyle name="Percent 4 2 3 6 3 2" xfId="48490" xr:uid="{00000000-0005-0000-0000-000057E60000}"/>
    <cellStyle name="Percent 4 2 3 6 4" xfId="39445" xr:uid="{00000000-0005-0000-0000-000058E60000}"/>
    <cellStyle name="Percent 4 2 3 6 5" xfId="25879" xr:uid="{00000000-0005-0000-0000-000059E60000}"/>
    <cellStyle name="Percent 4 2 3 7" xfId="5650" xr:uid="{00000000-0005-0000-0000-00005AE60000}"/>
    <cellStyle name="Percent 4 2 3 7 2" xfId="18280" xr:uid="{00000000-0005-0000-0000-00005BE60000}"/>
    <cellStyle name="Percent 4 2 3 7 2 2" xfId="53496" xr:uid="{00000000-0005-0000-0000-00005CE60000}"/>
    <cellStyle name="Percent 4 2 3 7 3" xfId="40899" xr:uid="{00000000-0005-0000-0000-00005DE60000}"/>
    <cellStyle name="Percent 4 2 3 7 4" xfId="30885" xr:uid="{00000000-0005-0000-0000-00005EE60000}"/>
    <cellStyle name="Percent 4 2 3 8" xfId="7109" xr:uid="{00000000-0005-0000-0000-00005FE60000}"/>
    <cellStyle name="Percent 4 2 3 8 2" xfId="19734" xr:uid="{00000000-0005-0000-0000-000060E60000}"/>
    <cellStyle name="Percent 4 2 3 8 2 2" xfId="54950" xr:uid="{00000000-0005-0000-0000-000061E60000}"/>
    <cellStyle name="Percent 4 2 3 8 3" xfId="42353" xr:uid="{00000000-0005-0000-0000-000062E60000}"/>
    <cellStyle name="Percent 4 2 3 8 4" xfId="32339" xr:uid="{00000000-0005-0000-0000-000063E60000}"/>
    <cellStyle name="Percent 4 2 3 9" xfId="8890" xr:uid="{00000000-0005-0000-0000-000064E60000}"/>
    <cellStyle name="Percent 4 2 3 9 2" xfId="21510" xr:uid="{00000000-0005-0000-0000-000065E60000}"/>
    <cellStyle name="Percent 4 2 3 9 2 2" xfId="56726" xr:uid="{00000000-0005-0000-0000-000066E60000}"/>
    <cellStyle name="Percent 4 2 3 9 3" xfId="44129" xr:uid="{00000000-0005-0000-0000-000067E60000}"/>
    <cellStyle name="Percent 4 2 3 9 4" xfId="34115" xr:uid="{00000000-0005-0000-0000-000068E60000}"/>
    <cellStyle name="Percent 4 2 4" xfId="3023" xr:uid="{00000000-0005-0000-0000-000069E60000}"/>
    <cellStyle name="Percent 4 2 4 10" xfId="25397" xr:uid="{00000000-0005-0000-0000-00006AE60000}"/>
    <cellStyle name="Percent 4 2 4 11" xfId="60932" xr:uid="{00000000-0005-0000-0000-00006BE60000}"/>
    <cellStyle name="Percent 4 2 4 2" xfId="4829" xr:uid="{00000000-0005-0000-0000-00006CE60000}"/>
    <cellStyle name="Percent 4 2 4 2 2" xfId="17475" xr:uid="{00000000-0005-0000-0000-00006DE60000}"/>
    <cellStyle name="Percent 4 2 4 2 2 2" xfId="52691" xr:uid="{00000000-0005-0000-0000-00006EE60000}"/>
    <cellStyle name="Percent 4 2 4 2 2 3" xfId="30080" xr:uid="{00000000-0005-0000-0000-00006FE60000}"/>
    <cellStyle name="Percent 4 2 4 2 3" xfId="13921" xr:uid="{00000000-0005-0000-0000-000070E60000}"/>
    <cellStyle name="Percent 4 2 4 2 3 2" xfId="49139" xr:uid="{00000000-0005-0000-0000-000071E60000}"/>
    <cellStyle name="Percent 4 2 4 2 4" xfId="40094" xr:uid="{00000000-0005-0000-0000-000072E60000}"/>
    <cellStyle name="Percent 4 2 4 2 5" xfId="26528" xr:uid="{00000000-0005-0000-0000-000073E60000}"/>
    <cellStyle name="Percent 4 2 4 3" xfId="6299" xr:uid="{00000000-0005-0000-0000-000074E60000}"/>
    <cellStyle name="Percent 4 2 4 3 2" xfId="18929" xr:uid="{00000000-0005-0000-0000-000075E60000}"/>
    <cellStyle name="Percent 4 2 4 3 2 2" xfId="54145" xr:uid="{00000000-0005-0000-0000-000076E60000}"/>
    <cellStyle name="Percent 4 2 4 3 3" xfId="41548" xr:uid="{00000000-0005-0000-0000-000077E60000}"/>
    <cellStyle name="Percent 4 2 4 3 4" xfId="31534" xr:uid="{00000000-0005-0000-0000-000078E60000}"/>
    <cellStyle name="Percent 4 2 4 4" xfId="7758" xr:uid="{00000000-0005-0000-0000-000079E60000}"/>
    <cellStyle name="Percent 4 2 4 4 2" xfId="20383" xr:uid="{00000000-0005-0000-0000-00007AE60000}"/>
    <cellStyle name="Percent 4 2 4 4 2 2" xfId="55599" xr:uid="{00000000-0005-0000-0000-00007BE60000}"/>
    <cellStyle name="Percent 4 2 4 4 3" xfId="43002" xr:uid="{00000000-0005-0000-0000-00007CE60000}"/>
    <cellStyle name="Percent 4 2 4 4 4" xfId="32988" xr:uid="{00000000-0005-0000-0000-00007DE60000}"/>
    <cellStyle name="Percent 4 2 4 5" xfId="9539" xr:uid="{00000000-0005-0000-0000-00007EE60000}"/>
    <cellStyle name="Percent 4 2 4 5 2" xfId="22159" xr:uid="{00000000-0005-0000-0000-00007FE60000}"/>
    <cellStyle name="Percent 4 2 4 5 2 2" xfId="57375" xr:uid="{00000000-0005-0000-0000-000080E60000}"/>
    <cellStyle name="Percent 4 2 4 5 3" xfId="44778" xr:uid="{00000000-0005-0000-0000-000081E60000}"/>
    <cellStyle name="Percent 4 2 4 5 4" xfId="34764" xr:uid="{00000000-0005-0000-0000-000082E60000}"/>
    <cellStyle name="Percent 4 2 4 6" xfId="11332" xr:uid="{00000000-0005-0000-0000-000083E60000}"/>
    <cellStyle name="Percent 4 2 4 6 2" xfId="23935" xr:uid="{00000000-0005-0000-0000-000084E60000}"/>
    <cellStyle name="Percent 4 2 4 6 2 2" xfId="59151" xr:uid="{00000000-0005-0000-0000-000085E60000}"/>
    <cellStyle name="Percent 4 2 4 6 3" xfId="46554" xr:uid="{00000000-0005-0000-0000-000086E60000}"/>
    <cellStyle name="Percent 4 2 4 6 4" xfId="36540" xr:uid="{00000000-0005-0000-0000-000087E60000}"/>
    <cellStyle name="Percent 4 2 4 7" xfId="15699" xr:uid="{00000000-0005-0000-0000-000088E60000}"/>
    <cellStyle name="Percent 4 2 4 7 2" xfId="50915" xr:uid="{00000000-0005-0000-0000-000089E60000}"/>
    <cellStyle name="Percent 4 2 4 7 3" xfId="28304" xr:uid="{00000000-0005-0000-0000-00008AE60000}"/>
    <cellStyle name="Percent 4 2 4 8" xfId="12790" xr:uid="{00000000-0005-0000-0000-00008BE60000}"/>
    <cellStyle name="Percent 4 2 4 8 2" xfId="48008" xr:uid="{00000000-0005-0000-0000-00008CE60000}"/>
    <cellStyle name="Percent 4 2 4 9" xfId="38318" xr:uid="{00000000-0005-0000-0000-00008DE60000}"/>
    <cellStyle name="Percent 4 2 5" xfId="2854" xr:uid="{00000000-0005-0000-0000-00008EE60000}"/>
    <cellStyle name="Percent 4 2 5 10" xfId="25240" xr:uid="{00000000-0005-0000-0000-00008FE60000}"/>
    <cellStyle name="Percent 4 2 5 11" xfId="60775" xr:uid="{00000000-0005-0000-0000-000090E60000}"/>
    <cellStyle name="Percent 4 2 5 2" xfId="4672" xr:uid="{00000000-0005-0000-0000-000091E60000}"/>
    <cellStyle name="Percent 4 2 5 2 2" xfId="17318" xr:uid="{00000000-0005-0000-0000-000092E60000}"/>
    <cellStyle name="Percent 4 2 5 2 2 2" xfId="52534" xr:uid="{00000000-0005-0000-0000-000093E60000}"/>
    <cellStyle name="Percent 4 2 5 2 2 3" xfId="29923" xr:uid="{00000000-0005-0000-0000-000094E60000}"/>
    <cellStyle name="Percent 4 2 5 2 3" xfId="13764" xr:uid="{00000000-0005-0000-0000-000095E60000}"/>
    <cellStyle name="Percent 4 2 5 2 3 2" xfId="48982" xr:uid="{00000000-0005-0000-0000-000096E60000}"/>
    <cellStyle name="Percent 4 2 5 2 4" xfId="39937" xr:uid="{00000000-0005-0000-0000-000097E60000}"/>
    <cellStyle name="Percent 4 2 5 2 5" xfId="26371" xr:uid="{00000000-0005-0000-0000-000098E60000}"/>
    <cellStyle name="Percent 4 2 5 3" xfId="6142" xr:uid="{00000000-0005-0000-0000-000099E60000}"/>
    <cellStyle name="Percent 4 2 5 3 2" xfId="18772" xr:uid="{00000000-0005-0000-0000-00009AE60000}"/>
    <cellStyle name="Percent 4 2 5 3 2 2" xfId="53988" xr:uid="{00000000-0005-0000-0000-00009BE60000}"/>
    <cellStyle name="Percent 4 2 5 3 3" xfId="41391" xr:uid="{00000000-0005-0000-0000-00009CE60000}"/>
    <cellStyle name="Percent 4 2 5 3 4" xfId="31377" xr:uid="{00000000-0005-0000-0000-00009DE60000}"/>
    <cellStyle name="Percent 4 2 5 4" xfId="7601" xr:uid="{00000000-0005-0000-0000-00009EE60000}"/>
    <cellStyle name="Percent 4 2 5 4 2" xfId="20226" xr:uid="{00000000-0005-0000-0000-00009FE60000}"/>
    <cellStyle name="Percent 4 2 5 4 2 2" xfId="55442" xr:uid="{00000000-0005-0000-0000-0000A0E60000}"/>
    <cellStyle name="Percent 4 2 5 4 3" xfId="42845" xr:uid="{00000000-0005-0000-0000-0000A1E60000}"/>
    <cellStyle name="Percent 4 2 5 4 4" xfId="32831" xr:uid="{00000000-0005-0000-0000-0000A2E60000}"/>
    <cellStyle name="Percent 4 2 5 5" xfId="9382" xr:uid="{00000000-0005-0000-0000-0000A3E60000}"/>
    <cellStyle name="Percent 4 2 5 5 2" xfId="22002" xr:uid="{00000000-0005-0000-0000-0000A4E60000}"/>
    <cellStyle name="Percent 4 2 5 5 2 2" xfId="57218" xr:uid="{00000000-0005-0000-0000-0000A5E60000}"/>
    <cellStyle name="Percent 4 2 5 5 3" xfId="44621" xr:uid="{00000000-0005-0000-0000-0000A6E60000}"/>
    <cellStyle name="Percent 4 2 5 5 4" xfId="34607" xr:uid="{00000000-0005-0000-0000-0000A7E60000}"/>
    <cellStyle name="Percent 4 2 5 6" xfId="11175" xr:uid="{00000000-0005-0000-0000-0000A8E60000}"/>
    <cellStyle name="Percent 4 2 5 6 2" xfId="23778" xr:uid="{00000000-0005-0000-0000-0000A9E60000}"/>
    <cellStyle name="Percent 4 2 5 6 2 2" xfId="58994" xr:uid="{00000000-0005-0000-0000-0000AAE60000}"/>
    <cellStyle name="Percent 4 2 5 6 3" xfId="46397" xr:uid="{00000000-0005-0000-0000-0000ABE60000}"/>
    <cellStyle name="Percent 4 2 5 6 4" xfId="36383" xr:uid="{00000000-0005-0000-0000-0000ACE60000}"/>
    <cellStyle name="Percent 4 2 5 7" xfId="15542" xr:uid="{00000000-0005-0000-0000-0000ADE60000}"/>
    <cellStyle name="Percent 4 2 5 7 2" xfId="50758" xr:uid="{00000000-0005-0000-0000-0000AEE60000}"/>
    <cellStyle name="Percent 4 2 5 7 3" xfId="28147" xr:uid="{00000000-0005-0000-0000-0000AFE60000}"/>
    <cellStyle name="Percent 4 2 5 8" xfId="12633" xr:uid="{00000000-0005-0000-0000-0000B0E60000}"/>
    <cellStyle name="Percent 4 2 5 8 2" xfId="47851" xr:uid="{00000000-0005-0000-0000-0000B1E60000}"/>
    <cellStyle name="Percent 4 2 5 9" xfId="38161" xr:uid="{00000000-0005-0000-0000-0000B2E60000}"/>
    <cellStyle name="Percent 4 2 6" xfId="3363" xr:uid="{00000000-0005-0000-0000-0000B3E60000}"/>
    <cellStyle name="Percent 4 2 6 10" xfId="26858" xr:uid="{00000000-0005-0000-0000-0000B4E60000}"/>
    <cellStyle name="Percent 4 2 6 11" xfId="61262" xr:uid="{00000000-0005-0000-0000-0000B5E60000}"/>
    <cellStyle name="Percent 4 2 6 2" xfId="5159" xr:uid="{00000000-0005-0000-0000-0000B6E60000}"/>
    <cellStyle name="Percent 4 2 6 2 2" xfId="17805" xr:uid="{00000000-0005-0000-0000-0000B7E60000}"/>
    <cellStyle name="Percent 4 2 6 2 2 2" xfId="53021" xr:uid="{00000000-0005-0000-0000-0000B8E60000}"/>
    <cellStyle name="Percent 4 2 6 2 3" xfId="40424" xr:uid="{00000000-0005-0000-0000-0000B9E60000}"/>
    <cellStyle name="Percent 4 2 6 2 4" xfId="30410" xr:uid="{00000000-0005-0000-0000-0000BAE60000}"/>
    <cellStyle name="Percent 4 2 6 3" xfId="6629" xr:uid="{00000000-0005-0000-0000-0000BBE60000}"/>
    <cellStyle name="Percent 4 2 6 3 2" xfId="19259" xr:uid="{00000000-0005-0000-0000-0000BCE60000}"/>
    <cellStyle name="Percent 4 2 6 3 2 2" xfId="54475" xr:uid="{00000000-0005-0000-0000-0000BDE60000}"/>
    <cellStyle name="Percent 4 2 6 3 3" xfId="41878" xr:uid="{00000000-0005-0000-0000-0000BEE60000}"/>
    <cellStyle name="Percent 4 2 6 3 4" xfId="31864" xr:uid="{00000000-0005-0000-0000-0000BFE60000}"/>
    <cellStyle name="Percent 4 2 6 4" xfId="8088" xr:uid="{00000000-0005-0000-0000-0000C0E60000}"/>
    <cellStyle name="Percent 4 2 6 4 2" xfId="20713" xr:uid="{00000000-0005-0000-0000-0000C1E60000}"/>
    <cellStyle name="Percent 4 2 6 4 2 2" xfId="55929" xr:uid="{00000000-0005-0000-0000-0000C2E60000}"/>
    <cellStyle name="Percent 4 2 6 4 3" xfId="43332" xr:uid="{00000000-0005-0000-0000-0000C3E60000}"/>
    <cellStyle name="Percent 4 2 6 4 4" xfId="33318" xr:uid="{00000000-0005-0000-0000-0000C4E60000}"/>
    <cellStyle name="Percent 4 2 6 5" xfId="9869" xr:uid="{00000000-0005-0000-0000-0000C5E60000}"/>
    <cellStyle name="Percent 4 2 6 5 2" xfId="22489" xr:uid="{00000000-0005-0000-0000-0000C6E60000}"/>
    <cellStyle name="Percent 4 2 6 5 2 2" xfId="57705" xr:uid="{00000000-0005-0000-0000-0000C7E60000}"/>
    <cellStyle name="Percent 4 2 6 5 3" xfId="45108" xr:uid="{00000000-0005-0000-0000-0000C8E60000}"/>
    <cellStyle name="Percent 4 2 6 5 4" xfId="35094" xr:uid="{00000000-0005-0000-0000-0000C9E60000}"/>
    <cellStyle name="Percent 4 2 6 6" xfId="11662" xr:uid="{00000000-0005-0000-0000-0000CAE60000}"/>
    <cellStyle name="Percent 4 2 6 6 2" xfId="24265" xr:uid="{00000000-0005-0000-0000-0000CBE60000}"/>
    <cellStyle name="Percent 4 2 6 6 2 2" xfId="59481" xr:uid="{00000000-0005-0000-0000-0000CCE60000}"/>
    <cellStyle name="Percent 4 2 6 6 3" xfId="46884" xr:uid="{00000000-0005-0000-0000-0000CDE60000}"/>
    <cellStyle name="Percent 4 2 6 6 4" xfId="36870" xr:uid="{00000000-0005-0000-0000-0000CEE60000}"/>
    <cellStyle name="Percent 4 2 6 7" xfId="16029" xr:uid="{00000000-0005-0000-0000-0000CFE60000}"/>
    <cellStyle name="Percent 4 2 6 7 2" xfId="51245" xr:uid="{00000000-0005-0000-0000-0000D0E60000}"/>
    <cellStyle name="Percent 4 2 6 7 3" xfId="28634" xr:uid="{00000000-0005-0000-0000-0000D1E60000}"/>
    <cellStyle name="Percent 4 2 6 8" xfId="14251" xr:uid="{00000000-0005-0000-0000-0000D2E60000}"/>
    <cellStyle name="Percent 4 2 6 8 2" xfId="49469" xr:uid="{00000000-0005-0000-0000-0000D3E60000}"/>
    <cellStyle name="Percent 4 2 6 9" xfId="38648" xr:uid="{00000000-0005-0000-0000-0000D4E60000}"/>
    <cellStyle name="Percent 4 2 7" xfId="2524" xr:uid="{00000000-0005-0000-0000-0000D5E60000}"/>
    <cellStyle name="Percent 4 2 7 10" xfId="26049" xr:uid="{00000000-0005-0000-0000-0000D6E60000}"/>
    <cellStyle name="Percent 4 2 7 11" xfId="60453" xr:uid="{00000000-0005-0000-0000-0000D7E60000}"/>
    <cellStyle name="Percent 4 2 7 2" xfId="4350" xr:uid="{00000000-0005-0000-0000-0000D8E60000}"/>
    <cellStyle name="Percent 4 2 7 2 2" xfId="16996" xr:uid="{00000000-0005-0000-0000-0000D9E60000}"/>
    <cellStyle name="Percent 4 2 7 2 2 2" xfId="52212" xr:uid="{00000000-0005-0000-0000-0000DAE60000}"/>
    <cellStyle name="Percent 4 2 7 2 3" xfId="39615" xr:uid="{00000000-0005-0000-0000-0000DBE60000}"/>
    <cellStyle name="Percent 4 2 7 2 4" xfId="29601" xr:uid="{00000000-0005-0000-0000-0000DCE60000}"/>
    <cellStyle name="Percent 4 2 7 3" xfId="5820" xr:uid="{00000000-0005-0000-0000-0000DDE60000}"/>
    <cellStyle name="Percent 4 2 7 3 2" xfId="18450" xr:uid="{00000000-0005-0000-0000-0000DEE60000}"/>
    <cellStyle name="Percent 4 2 7 3 2 2" xfId="53666" xr:uid="{00000000-0005-0000-0000-0000DFE60000}"/>
    <cellStyle name="Percent 4 2 7 3 3" xfId="41069" xr:uid="{00000000-0005-0000-0000-0000E0E60000}"/>
    <cellStyle name="Percent 4 2 7 3 4" xfId="31055" xr:uid="{00000000-0005-0000-0000-0000E1E60000}"/>
    <cellStyle name="Percent 4 2 7 4" xfId="7279" xr:uid="{00000000-0005-0000-0000-0000E2E60000}"/>
    <cellStyle name="Percent 4 2 7 4 2" xfId="19904" xr:uid="{00000000-0005-0000-0000-0000E3E60000}"/>
    <cellStyle name="Percent 4 2 7 4 2 2" xfId="55120" xr:uid="{00000000-0005-0000-0000-0000E4E60000}"/>
    <cellStyle name="Percent 4 2 7 4 3" xfId="42523" xr:uid="{00000000-0005-0000-0000-0000E5E60000}"/>
    <cellStyle name="Percent 4 2 7 4 4" xfId="32509" xr:uid="{00000000-0005-0000-0000-0000E6E60000}"/>
    <cellStyle name="Percent 4 2 7 5" xfId="9060" xr:uid="{00000000-0005-0000-0000-0000E7E60000}"/>
    <cellStyle name="Percent 4 2 7 5 2" xfId="21680" xr:uid="{00000000-0005-0000-0000-0000E8E60000}"/>
    <cellStyle name="Percent 4 2 7 5 2 2" xfId="56896" xr:uid="{00000000-0005-0000-0000-0000E9E60000}"/>
    <cellStyle name="Percent 4 2 7 5 3" xfId="44299" xr:uid="{00000000-0005-0000-0000-0000EAE60000}"/>
    <cellStyle name="Percent 4 2 7 5 4" xfId="34285" xr:uid="{00000000-0005-0000-0000-0000EBE60000}"/>
    <cellStyle name="Percent 4 2 7 6" xfId="10853" xr:uid="{00000000-0005-0000-0000-0000ECE60000}"/>
    <cellStyle name="Percent 4 2 7 6 2" xfId="23456" xr:uid="{00000000-0005-0000-0000-0000EDE60000}"/>
    <cellStyle name="Percent 4 2 7 6 2 2" xfId="58672" xr:uid="{00000000-0005-0000-0000-0000EEE60000}"/>
    <cellStyle name="Percent 4 2 7 6 3" xfId="46075" xr:uid="{00000000-0005-0000-0000-0000EFE60000}"/>
    <cellStyle name="Percent 4 2 7 6 4" xfId="36061" xr:uid="{00000000-0005-0000-0000-0000F0E60000}"/>
    <cellStyle name="Percent 4 2 7 7" xfId="15220" xr:uid="{00000000-0005-0000-0000-0000F1E60000}"/>
    <cellStyle name="Percent 4 2 7 7 2" xfId="50436" xr:uid="{00000000-0005-0000-0000-0000F2E60000}"/>
    <cellStyle name="Percent 4 2 7 7 3" xfId="27825" xr:uid="{00000000-0005-0000-0000-0000F3E60000}"/>
    <cellStyle name="Percent 4 2 7 8" xfId="13442" xr:uid="{00000000-0005-0000-0000-0000F4E60000}"/>
    <cellStyle name="Percent 4 2 7 8 2" xfId="48660" xr:uid="{00000000-0005-0000-0000-0000F5E60000}"/>
    <cellStyle name="Percent 4 2 7 9" xfId="37839" xr:uid="{00000000-0005-0000-0000-0000F6E60000}"/>
    <cellStyle name="Percent 4 2 8" xfId="3687" xr:uid="{00000000-0005-0000-0000-0000F7E60000}"/>
    <cellStyle name="Percent 4 2 8 2" xfId="8411" xr:uid="{00000000-0005-0000-0000-0000F8E60000}"/>
    <cellStyle name="Percent 4 2 8 2 2" xfId="21036" xr:uid="{00000000-0005-0000-0000-0000F9E60000}"/>
    <cellStyle name="Percent 4 2 8 2 2 2" xfId="56252" xr:uid="{00000000-0005-0000-0000-0000FAE60000}"/>
    <cellStyle name="Percent 4 2 8 2 3" xfId="43655" xr:uid="{00000000-0005-0000-0000-0000FBE60000}"/>
    <cellStyle name="Percent 4 2 8 2 4" xfId="33641" xr:uid="{00000000-0005-0000-0000-0000FCE60000}"/>
    <cellStyle name="Percent 4 2 8 3" xfId="10192" xr:uid="{00000000-0005-0000-0000-0000FDE60000}"/>
    <cellStyle name="Percent 4 2 8 3 2" xfId="22812" xr:uid="{00000000-0005-0000-0000-0000FEE60000}"/>
    <cellStyle name="Percent 4 2 8 3 2 2" xfId="58028" xr:uid="{00000000-0005-0000-0000-0000FFE60000}"/>
    <cellStyle name="Percent 4 2 8 3 3" xfId="45431" xr:uid="{00000000-0005-0000-0000-000000E70000}"/>
    <cellStyle name="Percent 4 2 8 3 4" xfId="35417" xr:uid="{00000000-0005-0000-0000-000001E70000}"/>
    <cellStyle name="Percent 4 2 8 4" xfId="11987" xr:uid="{00000000-0005-0000-0000-000002E70000}"/>
    <cellStyle name="Percent 4 2 8 4 2" xfId="24588" xr:uid="{00000000-0005-0000-0000-000003E70000}"/>
    <cellStyle name="Percent 4 2 8 4 2 2" xfId="59804" xr:uid="{00000000-0005-0000-0000-000004E70000}"/>
    <cellStyle name="Percent 4 2 8 4 3" xfId="47207" xr:uid="{00000000-0005-0000-0000-000005E70000}"/>
    <cellStyle name="Percent 4 2 8 4 4" xfId="37193" xr:uid="{00000000-0005-0000-0000-000006E70000}"/>
    <cellStyle name="Percent 4 2 8 5" xfId="16352" xr:uid="{00000000-0005-0000-0000-000007E70000}"/>
    <cellStyle name="Percent 4 2 8 5 2" xfId="51568" xr:uid="{00000000-0005-0000-0000-000008E70000}"/>
    <cellStyle name="Percent 4 2 8 5 3" xfId="28957" xr:uid="{00000000-0005-0000-0000-000009E70000}"/>
    <cellStyle name="Percent 4 2 8 6" xfId="14574" xr:uid="{00000000-0005-0000-0000-00000AE70000}"/>
    <cellStyle name="Percent 4 2 8 6 2" xfId="49792" xr:uid="{00000000-0005-0000-0000-00000BE70000}"/>
    <cellStyle name="Percent 4 2 8 7" xfId="38971" xr:uid="{00000000-0005-0000-0000-00000CE70000}"/>
    <cellStyle name="Percent 4 2 8 8" xfId="27181" xr:uid="{00000000-0005-0000-0000-00000DE70000}"/>
    <cellStyle name="Percent 4 2 9" xfId="4019" xr:uid="{00000000-0005-0000-0000-00000EE70000}"/>
    <cellStyle name="Percent 4 2 9 2" xfId="16674" xr:uid="{00000000-0005-0000-0000-00000FE70000}"/>
    <cellStyle name="Percent 4 2 9 2 2" xfId="51890" xr:uid="{00000000-0005-0000-0000-000010E70000}"/>
    <cellStyle name="Percent 4 2 9 2 3" xfId="29279" xr:uid="{00000000-0005-0000-0000-000011E70000}"/>
    <cellStyle name="Percent 4 2 9 3" xfId="13120" xr:uid="{00000000-0005-0000-0000-000012E70000}"/>
    <cellStyle name="Percent 4 2 9 3 2" xfId="48338" xr:uid="{00000000-0005-0000-0000-000013E70000}"/>
    <cellStyle name="Percent 4 2 9 4" xfId="39293" xr:uid="{00000000-0005-0000-0000-000014E70000}"/>
    <cellStyle name="Percent 4 2 9 5" xfId="25727" xr:uid="{00000000-0005-0000-0000-000015E70000}"/>
    <cellStyle name="Percent 4 3" xfId="1749" xr:uid="{00000000-0005-0000-0000-000016E70000}"/>
    <cellStyle name="Percent 4 3 2" xfId="1750" xr:uid="{00000000-0005-0000-0000-000017E70000}"/>
    <cellStyle name="Percent 4 4" xfId="1751" xr:uid="{00000000-0005-0000-0000-000018E70000}"/>
    <cellStyle name="Percent 5" xfId="1752" xr:uid="{00000000-0005-0000-0000-000019E70000}"/>
    <cellStyle name="Percent 5 2" xfId="1753" xr:uid="{00000000-0005-0000-0000-00001AE70000}"/>
    <cellStyle name="Percent 5 2 2" xfId="1754" xr:uid="{00000000-0005-0000-0000-00001BE70000}"/>
    <cellStyle name="Percent 5 2 2 2" xfId="1755" xr:uid="{00000000-0005-0000-0000-00001CE70000}"/>
    <cellStyle name="Percent 5 2 2 2 2" xfId="1756" xr:uid="{00000000-0005-0000-0000-00001DE70000}"/>
    <cellStyle name="Percent 5 2 2 3" xfId="1757" xr:uid="{00000000-0005-0000-0000-00001EE70000}"/>
    <cellStyle name="Percent 5 2 2 3 2" xfId="1758" xr:uid="{00000000-0005-0000-0000-00001FE70000}"/>
    <cellStyle name="Percent 5 2 2 4" xfId="1759" xr:uid="{00000000-0005-0000-0000-000020E70000}"/>
    <cellStyle name="Percent 5 2 2 4 2" xfId="1760" xr:uid="{00000000-0005-0000-0000-000021E70000}"/>
    <cellStyle name="Percent 5 2 2 4 2 2" xfId="1761" xr:uid="{00000000-0005-0000-0000-000022E70000}"/>
    <cellStyle name="Percent 5 2 2 4 3" xfId="1762" xr:uid="{00000000-0005-0000-0000-000023E70000}"/>
    <cellStyle name="Percent 5 2 2 4 3 2" xfId="1763" xr:uid="{00000000-0005-0000-0000-000024E70000}"/>
    <cellStyle name="Percent 5 2 2 4 3 2 2" xfId="1764" xr:uid="{00000000-0005-0000-0000-000025E70000}"/>
    <cellStyle name="Percent 5 2 2 4 3 3" xfId="1765" xr:uid="{00000000-0005-0000-0000-000026E70000}"/>
    <cellStyle name="Percent 5 2 2 4 3 3 2" xfId="1766" xr:uid="{00000000-0005-0000-0000-000027E70000}"/>
    <cellStyle name="Percent 5 2 2 4 3 3 2 2" xfId="1767" xr:uid="{00000000-0005-0000-0000-000028E70000}"/>
    <cellStyle name="Percent 5 2 2 4 3 3 3" xfId="1768" xr:uid="{00000000-0005-0000-0000-000029E70000}"/>
    <cellStyle name="Percent 5 2 2 4 3 4" xfId="1769" xr:uid="{00000000-0005-0000-0000-00002AE70000}"/>
    <cellStyle name="Percent 5 2 2 4 3 4 2" xfId="1770" xr:uid="{00000000-0005-0000-0000-00002BE70000}"/>
    <cellStyle name="Percent 5 2 2 4 3 4 2 2" xfId="1771" xr:uid="{00000000-0005-0000-0000-00002CE70000}"/>
    <cellStyle name="Percent 5 2 2 4 3 4 3" xfId="1772" xr:uid="{00000000-0005-0000-0000-00002DE70000}"/>
    <cellStyle name="Percent 5 2 2 4 3 4 3 2" xfId="1773" xr:uid="{00000000-0005-0000-0000-00002EE70000}"/>
    <cellStyle name="Percent 5 2 2 4 3 4 4" xfId="1774" xr:uid="{00000000-0005-0000-0000-00002FE70000}"/>
    <cellStyle name="Percent 5 2 2 4 3 4 4 2" xfId="1775" xr:uid="{00000000-0005-0000-0000-000030E70000}"/>
    <cellStyle name="Percent 5 2 2 4 3 4 4 2 2" xfId="1776" xr:uid="{00000000-0005-0000-0000-000031E70000}"/>
    <cellStyle name="Percent 5 2 2 4 3 4 4 2 2 2" xfId="1777" xr:uid="{00000000-0005-0000-0000-000032E70000}"/>
    <cellStyle name="Percent 5 2 2 4 3 4 4 2 3" xfId="1778" xr:uid="{00000000-0005-0000-0000-000033E70000}"/>
    <cellStyle name="Percent 5 2 2 4 3 4 4 2 3 2" xfId="1779" xr:uid="{00000000-0005-0000-0000-000034E70000}"/>
    <cellStyle name="Percent 5 2 2 4 3 4 4 2 3 2 2" xfId="1780" xr:uid="{00000000-0005-0000-0000-000035E70000}"/>
    <cellStyle name="Percent 5 2 2 4 3 4 4 2 3 3" xfId="1781" xr:uid="{00000000-0005-0000-0000-000036E70000}"/>
    <cellStyle name="Percent 5 2 2 4 3 4 4 2 3 3 2" xfId="1782" xr:uid="{00000000-0005-0000-0000-000037E70000}"/>
    <cellStyle name="Percent 5 2 2 4 3 4 4 2 3 3 2 2" xfId="1783" xr:uid="{00000000-0005-0000-0000-000038E70000}"/>
    <cellStyle name="Percent 5 2 2 4 3 4 4 2 3 3 3" xfId="1784" xr:uid="{00000000-0005-0000-0000-000039E70000}"/>
    <cellStyle name="Percent 5 2 2 4 3 4 4 2 3 4" xfId="1785" xr:uid="{00000000-0005-0000-0000-00003AE70000}"/>
    <cellStyle name="Percent 5 2 2 4 3 4 4 2 4" xfId="1786" xr:uid="{00000000-0005-0000-0000-00003BE70000}"/>
    <cellStyle name="Percent 5 2 2 4 3 4 4 3" xfId="1787" xr:uid="{00000000-0005-0000-0000-00003CE70000}"/>
    <cellStyle name="Percent 5 2 2 4 3 4 4 3 2" xfId="1788" xr:uid="{00000000-0005-0000-0000-00003DE70000}"/>
    <cellStyle name="Percent 5 2 2 4 3 4 4 4" xfId="1789" xr:uid="{00000000-0005-0000-0000-00003EE70000}"/>
    <cellStyle name="Percent 5 2 2 4 3 4 4 4 2" xfId="1790" xr:uid="{00000000-0005-0000-0000-00003FE70000}"/>
    <cellStyle name="Percent 5 2 2 4 3 4 4 4 2 2" xfId="1791" xr:uid="{00000000-0005-0000-0000-000040E70000}"/>
    <cellStyle name="Percent 5 2 2 4 3 4 4 4 3" xfId="1792" xr:uid="{00000000-0005-0000-0000-000041E70000}"/>
    <cellStyle name="Percent 5 2 2 4 3 4 4 4 3 2" xfId="1793" xr:uid="{00000000-0005-0000-0000-000042E70000}"/>
    <cellStyle name="Percent 5 2 2 4 3 4 4 4 3 2 2" xfId="1794" xr:uid="{00000000-0005-0000-0000-000043E70000}"/>
    <cellStyle name="Percent 5 2 2 4 3 4 4 4 3 3" xfId="1795" xr:uid="{00000000-0005-0000-0000-000044E70000}"/>
    <cellStyle name="Percent 5 2 2 4 3 4 4 4 4" xfId="1796" xr:uid="{00000000-0005-0000-0000-000045E70000}"/>
    <cellStyle name="Percent 5 2 2 4 3 4 4 5" xfId="1797" xr:uid="{00000000-0005-0000-0000-000046E70000}"/>
    <cellStyle name="Percent 5 2 2 4 3 4 5" xfId="1798" xr:uid="{00000000-0005-0000-0000-000047E70000}"/>
    <cellStyle name="Percent 5 2 2 4 3 5" xfId="1799" xr:uid="{00000000-0005-0000-0000-000048E70000}"/>
    <cellStyle name="Percent 5 2 2 4 4" xfId="1800" xr:uid="{00000000-0005-0000-0000-000049E70000}"/>
    <cellStyle name="Percent 5 2 2 4 4 2" xfId="1801" xr:uid="{00000000-0005-0000-0000-00004AE70000}"/>
    <cellStyle name="Percent 5 2 2 4 4 2 2" xfId="1802" xr:uid="{00000000-0005-0000-0000-00004BE70000}"/>
    <cellStyle name="Percent 5 2 2 4 4 3" xfId="1803" xr:uid="{00000000-0005-0000-0000-00004CE70000}"/>
    <cellStyle name="Percent 5 2 2 4 5" xfId="1804" xr:uid="{00000000-0005-0000-0000-00004DE70000}"/>
    <cellStyle name="Percent 5 2 2 4 5 2" xfId="1805" xr:uid="{00000000-0005-0000-0000-00004EE70000}"/>
    <cellStyle name="Percent 5 2 2 4 5 2 2" xfId="1806" xr:uid="{00000000-0005-0000-0000-00004FE70000}"/>
    <cellStyle name="Percent 5 2 2 4 5 3" xfId="1807" xr:uid="{00000000-0005-0000-0000-000050E70000}"/>
    <cellStyle name="Percent 5 2 2 4 5 3 2" xfId="1808" xr:uid="{00000000-0005-0000-0000-000051E70000}"/>
    <cellStyle name="Percent 5 2 2 4 5 4" xfId="1809" xr:uid="{00000000-0005-0000-0000-000052E70000}"/>
    <cellStyle name="Percent 5 2 2 4 5 4 2" xfId="1810" xr:uid="{00000000-0005-0000-0000-000053E70000}"/>
    <cellStyle name="Percent 5 2 2 4 5 4 2 2" xfId="1811" xr:uid="{00000000-0005-0000-0000-000054E70000}"/>
    <cellStyle name="Percent 5 2 2 4 5 4 2 2 2" xfId="1812" xr:uid="{00000000-0005-0000-0000-000055E70000}"/>
    <cellStyle name="Percent 5 2 2 4 5 4 2 3" xfId="1813" xr:uid="{00000000-0005-0000-0000-000056E70000}"/>
    <cellStyle name="Percent 5 2 2 4 5 4 2 3 2" xfId="1814" xr:uid="{00000000-0005-0000-0000-000057E70000}"/>
    <cellStyle name="Percent 5 2 2 4 5 4 2 3 2 2" xfId="1815" xr:uid="{00000000-0005-0000-0000-000058E70000}"/>
    <cellStyle name="Percent 5 2 2 4 5 4 2 3 3" xfId="1816" xr:uid="{00000000-0005-0000-0000-000059E70000}"/>
    <cellStyle name="Percent 5 2 2 4 5 4 2 3 3 2" xfId="1817" xr:uid="{00000000-0005-0000-0000-00005AE70000}"/>
    <cellStyle name="Percent 5 2 2 4 5 4 2 3 3 2 2" xfId="1818" xr:uid="{00000000-0005-0000-0000-00005BE70000}"/>
    <cellStyle name="Percent 5 2 2 4 5 4 2 3 3 3" xfId="1819" xr:uid="{00000000-0005-0000-0000-00005CE70000}"/>
    <cellStyle name="Percent 5 2 2 4 5 4 2 3 4" xfId="1820" xr:uid="{00000000-0005-0000-0000-00005DE70000}"/>
    <cellStyle name="Percent 5 2 2 4 5 4 2 4" xfId="1821" xr:uid="{00000000-0005-0000-0000-00005EE70000}"/>
    <cellStyle name="Percent 5 2 2 4 5 4 3" xfId="1822" xr:uid="{00000000-0005-0000-0000-00005FE70000}"/>
    <cellStyle name="Percent 5 2 2 4 5 4 3 2" xfId="1823" xr:uid="{00000000-0005-0000-0000-000060E70000}"/>
    <cellStyle name="Percent 5 2 2 4 5 4 4" xfId="1824" xr:uid="{00000000-0005-0000-0000-000061E70000}"/>
    <cellStyle name="Percent 5 2 2 4 5 4 4 2" xfId="1825" xr:uid="{00000000-0005-0000-0000-000062E70000}"/>
    <cellStyle name="Percent 5 2 2 4 5 4 4 2 2" xfId="1826" xr:uid="{00000000-0005-0000-0000-000063E70000}"/>
    <cellStyle name="Percent 5 2 2 4 5 4 4 3" xfId="1827" xr:uid="{00000000-0005-0000-0000-000064E70000}"/>
    <cellStyle name="Percent 5 2 2 4 5 4 4 3 2" xfId="1828" xr:uid="{00000000-0005-0000-0000-000065E70000}"/>
    <cellStyle name="Percent 5 2 2 4 5 4 4 3 2 2" xfId="1829" xr:uid="{00000000-0005-0000-0000-000066E70000}"/>
    <cellStyle name="Percent 5 2 2 4 5 4 4 3 3" xfId="1830" xr:uid="{00000000-0005-0000-0000-000067E70000}"/>
    <cellStyle name="Percent 5 2 2 4 5 4 4 4" xfId="1831" xr:uid="{00000000-0005-0000-0000-000068E70000}"/>
    <cellStyle name="Percent 5 2 2 4 5 4 5" xfId="1832" xr:uid="{00000000-0005-0000-0000-000069E70000}"/>
    <cellStyle name="Percent 5 2 2 4 5 5" xfId="1833" xr:uid="{00000000-0005-0000-0000-00006AE70000}"/>
    <cellStyle name="Percent 5 2 2 4 6" xfId="1834" xr:uid="{00000000-0005-0000-0000-00006BE70000}"/>
    <cellStyle name="Percent 5 2 2 5" xfId="1835" xr:uid="{00000000-0005-0000-0000-00006CE70000}"/>
    <cellStyle name="Percent 5 2 2 5 2" xfId="1836" xr:uid="{00000000-0005-0000-0000-00006DE70000}"/>
    <cellStyle name="Percent 5 2 2 5 2 2" xfId="1837" xr:uid="{00000000-0005-0000-0000-00006EE70000}"/>
    <cellStyle name="Percent 5 2 2 5 3" xfId="1838" xr:uid="{00000000-0005-0000-0000-00006FE70000}"/>
    <cellStyle name="Percent 5 2 2 5 3 2" xfId="1839" xr:uid="{00000000-0005-0000-0000-000070E70000}"/>
    <cellStyle name="Percent 5 2 2 5 3 2 2" xfId="1840" xr:uid="{00000000-0005-0000-0000-000071E70000}"/>
    <cellStyle name="Percent 5 2 2 5 3 3" xfId="1841" xr:uid="{00000000-0005-0000-0000-000072E70000}"/>
    <cellStyle name="Percent 5 2 2 5 4" xfId="1842" xr:uid="{00000000-0005-0000-0000-000073E70000}"/>
    <cellStyle name="Percent 5 2 2 5 4 2" xfId="1843" xr:uid="{00000000-0005-0000-0000-000074E70000}"/>
    <cellStyle name="Percent 5 2 2 5 4 2 2" xfId="1844" xr:uid="{00000000-0005-0000-0000-000075E70000}"/>
    <cellStyle name="Percent 5 2 2 5 4 3" xfId="1845" xr:uid="{00000000-0005-0000-0000-000076E70000}"/>
    <cellStyle name="Percent 5 2 2 5 4 3 2" xfId="1846" xr:uid="{00000000-0005-0000-0000-000077E70000}"/>
    <cellStyle name="Percent 5 2 2 5 4 4" xfId="1847" xr:uid="{00000000-0005-0000-0000-000078E70000}"/>
    <cellStyle name="Percent 5 2 2 5 4 4 2" xfId="1848" xr:uid="{00000000-0005-0000-0000-000079E70000}"/>
    <cellStyle name="Percent 5 2 2 5 4 4 2 2" xfId="1849" xr:uid="{00000000-0005-0000-0000-00007AE70000}"/>
    <cellStyle name="Percent 5 2 2 5 4 4 2 2 2" xfId="1850" xr:uid="{00000000-0005-0000-0000-00007BE70000}"/>
    <cellStyle name="Percent 5 2 2 5 4 4 2 3" xfId="1851" xr:uid="{00000000-0005-0000-0000-00007CE70000}"/>
    <cellStyle name="Percent 5 2 2 5 4 4 2 3 2" xfId="1852" xr:uid="{00000000-0005-0000-0000-00007DE70000}"/>
    <cellStyle name="Percent 5 2 2 5 4 4 2 3 2 2" xfId="1853" xr:uid="{00000000-0005-0000-0000-00007EE70000}"/>
    <cellStyle name="Percent 5 2 2 5 4 4 2 3 3" xfId="1854" xr:uid="{00000000-0005-0000-0000-00007FE70000}"/>
    <cellStyle name="Percent 5 2 2 5 4 4 2 3 3 2" xfId="1855" xr:uid="{00000000-0005-0000-0000-000080E70000}"/>
    <cellStyle name="Percent 5 2 2 5 4 4 2 3 3 2 2" xfId="1856" xr:uid="{00000000-0005-0000-0000-000081E70000}"/>
    <cellStyle name="Percent 5 2 2 5 4 4 2 3 3 3" xfId="1857" xr:uid="{00000000-0005-0000-0000-000082E70000}"/>
    <cellStyle name="Percent 5 2 2 5 4 4 2 3 4" xfId="1858" xr:uid="{00000000-0005-0000-0000-000083E70000}"/>
    <cellStyle name="Percent 5 2 2 5 4 4 2 4" xfId="1859" xr:uid="{00000000-0005-0000-0000-000084E70000}"/>
    <cellStyle name="Percent 5 2 2 5 4 4 3" xfId="1860" xr:uid="{00000000-0005-0000-0000-000085E70000}"/>
    <cellStyle name="Percent 5 2 2 5 4 4 3 2" xfId="1861" xr:uid="{00000000-0005-0000-0000-000086E70000}"/>
    <cellStyle name="Percent 5 2 2 5 4 4 4" xfId="1862" xr:uid="{00000000-0005-0000-0000-000087E70000}"/>
    <cellStyle name="Percent 5 2 2 5 4 4 4 2" xfId="1863" xr:uid="{00000000-0005-0000-0000-000088E70000}"/>
    <cellStyle name="Percent 5 2 2 5 4 4 4 2 2" xfId="1864" xr:uid="{00000000-0005-0000-0000-000089E70000}"/>
    <cellStyle name="Percent 5 2 2 5 4 4 4 3" xfId="1865" xr:uid="{00000000-0005-0000-0000-00008AE70000}"/>
    <cellStyle name="Percent 5 2 2 5 4 4 4 3 2" xfId="1866" xr:uid="{00000000-0005-0000-0000-00008BE70000}"/>
    <cellStyle name="Percent 5 2 2 5 4 4 4 3 2 2" xfId="1867" xr:uid="{00000000-0005-0000-0000-00008CE70000}"/>
    <cellStyle name="Percent 5 2 2 5 4 4 4 3 3" xfId="1868" xr:uid="{00000000-0005-0000-0000-00008DE70000}"/>
    <cellStyle name="Percent 5 2 2 5 4 4 4 4" xfId="1869" xr:uid="{00000000-0005-0000-0000-00008EE70000}"/>
    <cellStyle name="Percent 5 2 2 5 4 4 5" xfId="1870" xr:uid="{00000000-0005-0000-0000-00008FE70000}"/>
    <cellStyle name="Percent 5 2 2 5 4 5" xfId="1871" xr:uid="{00000000-0005-0000-0000-000090E70000}"/>
    <cellStyle name="Percent 5 2 2 5 5" xfId="1872" xr:uid="{00000000-0005-0000-0000-000091E70000}"/>
    <cellStyle name="Percent 5 2 2 6" xfId="1873" xr:uid="{00000000-0005-0000-0000-000092E70000}"/>
    <cellStyle name="Percent 5 2 2 6 2" xfId="1874" xr:uid="{00000000-0005-0000-0000-000093E70000}"/>
    <cellStyle name="Percent 5 2 2 6 2 2" xfId="1875" xr:uid="{00000000-0005-0000-0000-000094E70000}"/>
    <cellStyle name="Percent 5 2 2 6 3" xfId="1876" xr:uid="{00000000-0005-0000-0000-000095E70000}"/>
    <cellStyle name="Percent 5 2 2 7" xfId="1877" xr:uid="{00000000-0005-0000-0000-000096E70000}"/>
    <cellStyle name="Percent 5 2 2 7 2" xfId="1878" xr:uid="{00000000-0005-0000-0000-000097E70000}"/>
    <cellStyle name="Percent 5 2 2 7 2 2" xfId="1879" xr:uid="{00000000-0005-0000-0000-000098E70000}"/>
    <cellStyle name="Percent 5 2 2 7 3" xfId="1880" xr:uid="{00000000-0005-0000-0000-000099E70000}"/>
    <cellStyle name="Percent 5 2 2 7 3 2" xfId="1881" xr:uid="{00000000-0005-0000-0000-00009AE70000}"/>
    <cellStyle name="Percent 5 2 2 7 4" xfId="1882" xr:uid="{00000000-0005-0000-0000-00009BE70000}"/>
    <cellStyle name="Percent 5 2 2 7 4 2" xfId="1883" xr:uid="{00000000-0005-0000-0000-00009CE70000}"/>
    <cellStyle name="Percent 5 2 2 7 4 2 2" xfId="1884" xr:uid="{00000000-0005-0000-0000-00009DE70000}"/>
    <cellStyle name="Percent 5 2 2 7 4 2 2 2" xfId="1885" xr:uid="{00000000-0005-0000-0000-00009EE70000}"/>
    <cellStyle name="Percent 5 2 2 7 4 2 3" xfId="1886" xr:uid="{00000000-0005-0000-0000-00009FE70000}"/>
    <cellStyle name="Percent 5 2 2 7 4 2 3 2" xfId="1887" xr:uid="{00000000-0005-0000-0000-0000A0E70000}"/>
    <cellStyle name="Percent 5 2 2 7 4 2 3 2 2" xfId="1888" xr:uid="{00000000-0005-0000-0000-0000A1E70000}"/>
    <cellStyle name="Percent 5 2 2 7 4 2 3 3" xfId="1889" xr:uid="{00000000-0005-0000-0000-0000A2E70000}"/>
    <cellStyle name="Percent 5 2 2 7 4 2 3 3 2" xfId="1890" xr:uid="{00000000-0005-0000-0000-0000A3E70000}"/>
    <cellStyle name="Percent 5 2 2 7 4 2 3 3 2 2" xfId="1891" xr:uid="{00000000-0005-0000-0000-0000A4E70000}"/>
    <cellStyle name="Percent 5 2 2 7 4 2 3 3 3" xfId="1892" xr:uid="{00000000-0005-0000-0000-0000A5E70000}"/>
    <cellStyle name="Percent 5 2 2 7 4 2 3 4" xfId="1893" xr:uid="{00000000-0005-0000-0000-0000A6E70000}"/>
    <cellStyle name="Percent 5 2 2 7 4 2 4" xfId="1894" xr:uid="{00000000-0005-0000-0000-0000A7E70000}"/>
    <cellStyle name="Percent 5 2 2 7 4 3" xfId="1895" xr:uid="{00000000-0005-0000-0000-0000A8E70000}"/>
    <cellStyle name="Percent 5 2 2 7 4 3 2" xfId="1896" xr:uid="{00000000-0005-0000-0000-0000A9E70000}"/>
    <cellStyle name="Percent 5 2 2 7 4 4" xfId="1897" xr:uid="{00000000-0005-0000-0000-0000AAE70000}"/>
    <cellStyle name="Percent 5 2 2 7 4 4 2" xfId="1898" xr:uid="{00000000-0005-0000-0000-0000ABE70000}"/>
    <cellStyle name="Percent 5 2 2 7 4 4 2 2" xfId="1899" xr:uid="{00000000-0005-0000-0000-0000ACE70000}"/>
    <cellStyle name="Percent 5 2 2 7 4 4 3" xfId="1900" xr:uid="{00000000-0005-0000-0000-0000ADE70000}"/>
    <cellStyle name="Percent 5 2 2 7 4 4 3 2" xfId="1901" xr:uid="{00000000-0005-0000-0000-0000AEE70000}"/>
    <cellStyle name="Percent 5 2 2 7 4 4 3 2 2" xfId="1902" xr:uid="{00000000-0005-0000-0000-0000AFE70000}"/>
    <cellStyle name="Percent 5 2 2 7 4 4 3 3" xfId="1903" xr:uid="{00000000-0005-0000-0000-0000B0E70000}"/>
    <cellStyle name="Percent 5 2 2 7 4 4 4" xfId="1904" xr:uid="{00000000-0005-0000-0000-0000B1E70000}"/>
    <cellStyle name="Percent 5 2 2 7 4 5" xfId="1905" xr:uid="{00000000-0005-0000-0000-0000B2E70000}"/>
    <cellStyle name="Percent 5 2 2 7 5" xfId="1906" xr:uid="{00000000-0005-0000-0000-0000B3E70000}"/>
    <cellStyle name="Percent 5 2 2 8" xfId="1907" xr:uid="{00000000-0005-0000-0000-0000B4E70000}"/>
    <cellStyle name="Percent 5 2 3" xfId="1908" xr:uid="{00000000-0005-0000-0000-0000B5E70000}"/>
    <cellStyle name="Percent 5 2 3 2" xfId="1909" xr:uid="{00000000-0005-0000-0000-0000B6E70000}"/>
    <cellStyle name="Percent 5 2 4" xfId="1910" xr:uid="{00000000-0005-0000-0000-0000B7E70000}"/>
    <cellStyle name="Percent 5 2 4 2" xfId="1911" xr:uid="{00000000-0005-0000-0000-0000B8E70000}"/>
    <cellStyle name="Percent 5 2 4 2 2" xfId="1912" xr:uid="{00000000-0005-0000-0000-0000B9E70000}"/>
    <cellStyle name="Percent 5 2 4 3" xfId="1913" xr:uid="{00000000-0005-0000-0000-0000BAE70000}"/>
    <cellStyle name="Percent 5 2 4 3 2" xfId="1914" xr:uid="{00000000-0005-0000-0000-0000BBE70000}"/>
    <cellStyle name="Percent 5 2 4 3 2 2" xfId="1915" xr:uid="{00000000-0005-0000-0000-0000BCE70000}"/>
    <cellStyle name="Percent 5 2 4 3 3" xfId="1916" xr:uid="{00000000-0005-0000-0000-0000BDE70000}"/>
    <cellStyle name="Percent 5 2 4 3 3 2" xfId="1917" xr:uid="{00000000-0005-0000-0000-0000BEE70000}"/>
    <cellStyle name="Percent 5 2 4 3 3 2 2" xfId="1918" xr:uid="{00000000-0005-0000-0000-0000BFE70000}"/>
    <cellStyle name="Percent 5 2 4 3 3 3" xfId="1919" xr:uid="{00000000-0005-0000-0000-0000C0E70000}"/>
    <cellStyle name="Percent 5 2 4 3 4" xfId="1920" xr:uid="{00000000-0005-0000-0000-0000C1E70000}"/>
    <cellStyle name="Percent 5 2 4 3 4 2" xfId="1921" xr:uid="{00000000-0005-0000-0000-0000C2E70000}"/>
    <cellStyle name="Percent 5 2 4 3 4 2 2" xfId="1922" xr:uid="{00000000-0005-0000-0000-0000C3E70000}"/>
    <cellStyle name="Percent 5 2 4 3 4 3" xfId="1923" xr:uid="{00000000-0005-0000-0000-0000C4E70000}"/>
    <cellStyle name="Percent 5 2 4 3 4 3 2" xfId="1924" xr:uid="{00000000-0005-0000-0000-0000C5E70000}"/>
    <cellStyle name="Percent 5 2 4 3 4 4" xfId="1925" xr:uid="{00000000-0005-0000-0000-0000C6E70000}"/>
    <cellStyle name="Percent 5 2 4 3 4 4 2" xfId="1926" xr:uid="{00000000-0005-0000-0000-0000C7E70000}"/>
    <cellStyle name="Percent 5 2 4 3 4 4 2 2" xfId="1927" xr:uid="{00000000-0005-0000-0000-0000C8E70000}"/>
    <cellStyle name="Percent 5 2 4 3 4 4 2 2 2" xfId="1928" xr:uid="{00000000-0005-0000-0000-0000C9E70000}"/>
    <cellStyle name="Percent 5 2 4 3 4 4 2 3" xfId="1929" xr:uid="{00000000-0005-0000-0000-0000CAE70000}"/>
    <cellStyle name="Percent 5 2 4 3 4 4 2 3 2" xfId="1930" xr:uid="{00000000-0005-0000-0000-0000CBE70000}"/>
    <cellStyle name="Percent 5 2 4 3 4 4 2 3 2 2" xfId="1931" xr:uid="{00000000-0005-0000-0000-0000CCE70000}"/>
    <cellStyle name="Percent 5 2 4 3 4 4 2 3 3" xfId="1932" xr:uid="{00000000-0005-0000-0000-0000CDE70000}"/>
    <cellStyle name="Percent 5 2 4 3 4 4 2 3 3 2" xfId="1933" xr:uid="{00000000-0005-0000-0000-0000CEE70000}"/>
    <cellStyle name="Percent 5 2 4 3 4 4 2 3 3 2 2" xfId="1934" xr:uid="{00000000-0005-0000-0000-0000CFE70000}"/>
    <cellStyle name="Percent 5 2 4 3 4 4 2 3 3 3" xfId="1935" xr:uid="{00000000-0005-0000-0000-0000D0E70000}"/>
    <cellStyle name="Percent 5 2 4 3 4 4 2 3 4" xfId="1936" xr:uid="{00000000-0005-0000-0000-0000D1E70000}"/>
    <cellStyle name="Percent 5 2 4 3 4 4 2 4" xfId="1937" xr:uid="{00000000-0005-0000-0000-0000D2E70000}"/>
    <cellStyle name="Percent 5 2 4 3 4 4 3" xfId="1938" xr:uid="{00000000-0005-0000-0000-0000D3E70000}"/>
    <cellStyle name="Percent 5 2 4 3 4 4 3 2" xfId="1939" xr:uid="{00000000-0005-0000-0000-0000D4E70000}"/>
    <cellStyle name="Percent 5 2 4 3 4 4 4" xfId="1940" xr:uid="{00000000-0005-0000-0000-0000D5E70000}"/>
    <cellStyle name="Percent 5 2 4 3 4 4 4 2" xfId="1941" xr:uid="{00000000-0005-0000-0000-0000D6E70000}"/>
    <cellStyle name="Percent 5 2 4 3 4 4 4 2 2" xfId="1942" xr:uid="{00000000-0005-0000-0000-0000D7E70000}"/>
    <cellStyle name="Percent 5 2 4 3 4 4 4 3" xfId="1943" xr:uid="{00000000-0005-0000-0000-0000D8E70000}"/>
    <cellStyle name="Percent 5 2 4 3 4 4 4 3 2" xfId="1944" xr:uid="{00000000-0005-0000-0000-0000D9E70000}"/>
    <cellStyle name="Percent 5 2 4 3 4 4 4 3 2 2" xfId="1945" xr:uid="{00000000-0005-0000-0000-0000DAE70000}"/>
    <cellStyle name="Percent 5 2 4 3 4 4 4 3 3" xfId="1946" xr:uid="{00000000-0005-0000-0000-0000DBE70000}"/>
    <cellStyle name="Percent 5 2 4 3 4 4 4 4" xfId="1947" xr:uid="{00000000-0005-0000-0000-0000DCE70000}"/>
    <cellStyle name="Percent 5 2 4 3 4 4 5" xfId="1948" xr:uid="{00000000-0005-0000-0000-0000DDE70000}"/>
    <cellStyle name="Percent 5 2 4 3 4 5" xfId="1949" xr:uid="{00000000-0005-0000-0000-0000DEE70000}"/>
    <cellStyle name="Percent 5 2 4 3 5" xfId="1950" xr:uid="{00000000-0005-0000-0000-0000DFE70000}"/>
    <cellStyle name="Percent 5 2 4 4" xfId="1951" xr:uid="{00000000-0005-0000-0000-0000E0E70000}"/>
    <cellStyle name="Percent 5 2 4 4 2" xfId="1952" xr:uid="{00000000-0005-0000-0000-0000E1E70000}"/>
    <cellStyle name="Percent 5 2 4 4 2 2" xfId="1953" xr:uid="{00000000-0005-0000-0000-0000E2E70000}"/>
    <cellStyle name="Percent 5 2 4 4 3" xfId="1954" xr:uid="{00000000-0005-0000-0000-0000E3E70000}"/>
    <cellStyle name="Percent 5 2 4 5" xfId="1955" xr:uid="{00000000-0005-0000-0000-0000E4E70000}"/>
    <cellStyle name="Percent 5 2 4 5 2" xfId="1956" xr:uid="{00000000-0005-0000-0000-0000E5E70000}"/>
    <cellStyle name="Percent 5 2 4 5 2 2" xfId="1957" xr:uid="{00000000-0005-0000-0000-0000E6E70000}"/>
    <cellStyle name="Percent 5 2 4 5 3" xfId="1958" xr:uid="{00000000-0005-0000-0000-0000E7E70000}"/>
    <cellStyle name="Percent 5 2 4 5 3 2" xfId="1959" xr:uid="{00000000-0005-0000-0000-0000E8E70000}"/>
    <cellStyle name="Percent 5 2 4 5 4" xfId="1960" xr:uid="{00000000-0005-0000-0000-0000E9E70000}"/>
    <cellStyle name="Percent 5 2 4 5 4 2" xfId="1961" xr:uid="{00000000-0005-0000-0000-0000EAE70000}"/>
    <cellStyle name="Percent 5 2 4 5 4 2 2" xfId="1962" xr:uid="{00000000-0005-0000-0000-0000EBE70000}"/>
    <cellStyle name="Percent 5 2 4 5 4 2 2 2" xfId="1963" xr:uid="{00000000-0005-0000-0000-0000ECE70000}"/>
    <cellStyle name="Percent 5 2 4 5 4 2 3" xfId="1964" xr:uid="{00000000-0005-0000-0000-0000EDE70000}"/>
    <cellStyle name="Percent 5 2 4 5 4 2 3 2" xfId="1965" xr:uid="{00000000-0005-0000-0000-0000EEE70000}"/>
    <cellStyle name="Percent 5 2 4 5 4 2 3 2 2" xfId="1966" xr:uid="{00000000-0005-0000-0000-0000EFE70000}"/>
    <cellStyle name="Percent 5 2 4 5 4 2 3 3" xfId="1967" xr:uid="{00000000-0005-0000-0000-0000F0E70000}"/>
    <cellStyle name="Percent 5 2 4 5 4 2 3 3 2" xfId="1968" xr:uid="{00000000-0005-0000-0000-0000F1E70000}"/>
    <cellStyle name="Percent 5 2 4 5 4 2 3 3 2 2" xfId="1969" xr:uid="{00000000-0005-0000-0000-0000F2E70000}"/>
    <cellStyle name="Percent 5 2 4 5 4 2 3 3 3" xfId="1970" xr:uid="{00000000-0005-0000-0000-0000F3E70000}"/>
    <cellStyle name="Percent 5 2 4 5 4 2 3 4" xfId="1971" xr:uid="{00000000-0005-0000-0000-0000F4E70000}"/>
    <cellStyle name="Percent 5 2 4 5 4 2 4" xfId="1972" xr:uid="{00000000-0005-0000-0000-0000F5E70000}"/>
    <cellStyle name="Percent 5 2 4 5 4 3" xfId="1973" xr:uid="{00000000-0005-0000-0000-0000F6E70000}"/>
    <cellStyle name="Percent 5 2 4 5 4 3 2" xfId="1974" xr:uid="{00000000-0005-0000-0000-0000F7E70000}"/>
    <cellStyle name="Percent 5 2 4 5 4 4" xfId="1975" xr:uid="{00000000-0005-0000-0000-0000F8E70000}"/>
    <cellStyle name="Percent 5 2 4 5 4 4 2" xfId="1976" xr:uid="{00000000-0005-0000-0000-0000F9E70000}"/>
    <cellStyle name="Percent 5 2 4 5 4 4 2 2" xfId="1977" xr:uid="{00000000-0005-0000-0000-0000FAE70000}"/>
    <cellStyle name="Percent 5 2 4 5 4 4 3" xfId="1978" xr:uid="{00000000-0005-0000-0000-0000FBE70000}"/>
    <cellStyle name="Percent 5 2 4 5 4 4 3 2" xfId="1979" xr:uid="{00000000-0005-0000-0000-0000FCE70000}"/>
    <cellStyle name="Percent 5 2 4 5 4 4 3 2 2" xfId="1980" xr:uid="{00000000-0005-0000-0000-0000FDE70000}"/>
    <cellStyle name="Percent 5 2 4 5 4 4 3 3" xfId="1981" xr:uid="{00000000-0005-0000-0000-0000FEE70000}"/>
    <cellStyle name="Percent 5 2 4 5 4 4 4" xfId="1982" xr:uid="{00000000-0005-0000-0000-0000FFE70000}"/>
    <cellStyle name="Percent 5 2 4 5 4 5" xfId="1983" xr:uid="{00000000-0005-0000-0000-000000E80000}"/>
    <cellStyle name="Percent 5 2 4 5 5" xfId="1984" xr:uid="{00000000-0005-0000-0000-000001E80000}"/>
    <cellStyle name="Percent 5 2 4 6" xfId="1985" xr:uid="{00000000-0005-0000-0000-000002E80000}"/>
    <cellStyle name="Percent 5 2 5" xfId="1986" xr:uid="{00000000-0005-0000-0000-000003E80000}"/>
    <cellStyle name="Percent 5 2 5 2" xfId="1987" xr:uid="{00000000-0005-0000-0000-000004E80000}"/>
    <cellStyle name="Percent 5 2 5 2 2" xfId="1988" xr:uid="{00000000-0005-0000-0000-000005E80000}"/>
    <cellStyle name="Percent 5 2 5 3" xfId="1989" xr:uid="{00000000-0005-0000-0000-000006E80000}"/>
    <cellStyle name="Percent 5 2 5 3 2" xfId="1990" xr:uid="{00000000-0005-0000-0000-000007E80000}"/>
    <cellStyle name="Percent 5 2 5 3 2 2" xfId="1991" xr:uid="{00000000-0005-0000-0000-000008E80000}"/>
    <cellStyle name="Percent 5 2 5 3 3" xfId="1992" xr:uid="{00000000-0005-0000-0000-000009E80000}"/>
    <cellStyle name="Percent 5 2 5 4" xfId="1993" xr:uid="{00000000-0005-0000-0000-00000AE80000}"/>
    <cellStyle name="Percent 5 2 5 4 2" xfId="1994" xr:uid="{00000000-0005-0000-0000-00000BE80000}"/>
    <cellStyle name="Percent 5 2 5 4 2 2" xfId="1995" xr:uid="{00000000-0005-0000-0000-00000CE80000}"/>
    <cellStyle name="Percent 5 2 5 4 3" xfId="1996" xr:uid="{00000000-0005-0000-0000-00000DE80000}"/>
    <cellStyle name="Percent 5 2 5 4 3 2" xfId="1997" xr:uid="{00000000-0005-0000-0000-00000EE80000}"/>
    <cellStyle name="Percent 5 2 5 4 4" xfId="1998" xr:uid="{00000000-0005-0000-0000-00000FE80000}"/>
    <cellStyle name="Percent 5 2 5 4 4 2" xfId="1999" xr:uid="{00000000-0005-0000-0000-000010E80000}"/>
    <cellStyle name="Percent 5 2 5 4 4 2 2" xfId="2000" xr:uid="{00000000-0005-0000-0000-000011E80000}"/>
    <cellStyle name="Percent 5 2 5 4 4 2 2 2" xfId="2001" xr:uid="{00000000-0005-0000-0000-000012E80000}"/>
    <cellStyle name="Percent 5 2 5 4 4 2 3" xfId="2002" xr:uid="{00000000-0005-0000-0000-000013E80000}"/>
    <cellStyle name="Percent 5 2 5 4 4 2 3 2" xfId="2003" xr:uid="{00000000-0005-0000-0000-000014E80000}"/>
    <cellStyle name="Percent 5 2 5 4 4 2 3 2 2" xfId="2004" xr:uid="{00000000-0005-0000-0000-000015E80000}"/>
    <cellStyle name="Percent 5 2 5 4 4 2 3 3" xfId="2005" xr:uid="{00000000-0005-0000-0000-000016E80000}"/>
    <cellStyle name="Percent 5 2 5 4 4 2 3 3 2" xfId="2006" xr:uid="{00000000-0005-0000-0000-000017E80000}"/>
    <cellStyle name="Percent 5 2 5 4 4 2 3 3 2 2" xfId="2007" xr:uid="{00000000-0005-0000-0000-000018E80000}"/>
    <cellStyle name="Percent 5 2 5 4 4 2 3 3 3" xfId="2008" xr:uid="{00000000-0005-0000-0000-000019E80000}"/>
    <cellStyle name="Percent 5 2 5 4 4 2 3 4" xfId="2009" xr:uid="{00000000-0005-0000-0000-00001AE80000}"/>
    <cellStyle name="Percent 5 2 5 4 4 2 4" xfId="2010" xr:uid="{00000000-0005-0000-0000-00001BE80000}"/>
    <cellStyle name="Percent 5 2 5 4 4 3" xfId="2011" xr:uid="{00000000-0005-0000-0000-00001CE80000}"/>
    <cellStyle name="Percent 5 2 5 4 4 3 2" xfId="2012" xr:uid="{00000000-0005-0000-0000-00001DE80000}"/>
    <cellStyle name="Percent 5 2 5 4 4 4" xfId="2013" xr:uid="{00000000-0005-0000-0000-00001EE80000}"/>
    <cellStyle name="Percent 5 2 5 4 4 4 2" xfId="2014" xr:uid="{00000000-0005-0000-0000-00001FE80000}"/>
    <cellStyle name="Percent 5 2 5 4 4 4 2 2" xfId="2015" xr:uid="{00000000-0005-0000-0000-000020E80000}"/>
    <cellStyle name="Percent 5 2 5 4 4 4 3" xfId="2016" xr:uid="{00000000-0005-0000-0000-000021E80000}"/>
    <cellStyle name="Percent 5 2 5 4 4 4 3 2" xfId="2017" xr:uid="{00000000-0005-0000-0000-000022E80000}"/>
    <cellStyle name="Percent 5 2 5 4 4 4 3 2 2" xfId="2018" xr:uid="{00000000-0005-0000-0000-000023E80000}"/>
    <cellStyle name="Percent 5 2 5 4 4 4 3 3" xfId="2019" xr:uid="{00000000-0005-0000-0000-000024E80000}"/>
    <cellStyle name="Percent 5 2 5 4 4 4 4" xfId="2020" xr:uid="{00000000-0005-0000-0000-000025E80000}"/>
    <cellStyle name="Percent 5 2 5 4 4 5" xfId="2021" xr:uid="{00000000-0005-0000-0000-000026E80000}"/>
    <cellStyle name="Percent 5 2 5 4 5" xfId="2022" xr:uid="{00000000-0005-0000-0000-000027E80000}"/>
    <cellStyle name="Percent 5 2 5 5" xfId="2023" xr:uid="{00000000-0005-0000-0000-000028E80000}"/>
    <cellStyle name="Percent 5 2 6" xfId="2024" xr:uid="{00000000-0005-0000-0000-000029E80000}"/>
    <cellStyle name="Percent 5 2 6 2" xfId="2025" xr:uid="{00000000-0005-0000-0000-00002AE80000}"/>
    <cellStyle name="Percent 5 2 6 2 2" xfId="2026" xr:uid="{00000000-0005-0000-0000-00002BE80000}"/>
    <cellStyle name="Percent 5 2 6 3" xfId="2027" xr:uid="{00000000-0005-0000-0000-00002CE80000}"/>
    <cellStyle name="Percent 5 2 7" xfId="2028" xr:uid="{00000000-0005-0000-0000-00002DE80000}"/>
    <cellStyle name="Percent 5 2 7 2" xfId="2029" xr:uid="{00000000-0005-0000-0000-00002EE80000}"/>
    <cellStyle name="Percent 5 2 7 2 2" xfId="2030" xr:uid="{00000000-0005-0000-0000-00002FE80000}"/>
    <cellStyle name="Percent 5 2 7 3" xfId="2031" xr:uid="{00000000-0005-0000-0000-000030E80000}"/>
    <cellStyle name="Percent 5 2 7 3 2" xfId="2032" xr:uid="{00000000-0005-0000-0000-000031E80000}"/>
    <cellStyle name="Percent 5 2 7 4" xfId="2033" xr:uid="{00000000-0005-0000-0000-000032E80000}"/>
    <cellStyle name="Percent 5 2 7 4 2" xfId="2034" xr:uid="{00000000-0005-0000-0000-000033E80000}"/>
    <cellStyle name="Percent 5 2 7 4 2 2" xfId="2035" xr:uid="{00000000-0005-0000-0000-000034E80000}"/>
    <cellStyle name="Percent 5 2 7 4 2 2 2" xfId="2036" xr:uid="{00000000-0005-0000-0000-000035E80000}"/>
    <cellStyle name="Percent 5 2 7 4 2 3" xfId="2037" xr:uid="{00000000-0005-0000-0000-000036E80000}"/>
    <cellStyle name="Percent 5 2 7 4 2 3 2" xfId="2038" xr:uid="{00000000-0005-0000-0000-000037E80000}"/>
    <cellStyle name="Percent 5 2 7 4 2 3 2 2" xfId="2039" xr:uid="{00000000-0005-0000-0000-000038E80000}"/>
    <cellStyle name="Percent 5 2 7 4 2 3 3" xfId="2040" xr:uid="{00000000-0005-0000-0000-000039E80000}"/>
    <cellStyle name="Percent 5 2 7 4 2 3 3 2" xfId="2041" xr:uid="{00000000-0005-0000-0000-00003AE80000}"/>
    <cellStyle name="Percent 5 2 7 4 2 3 3 2 2" xfId="2042" xr:uid="{00000000-0005-0000-0000-00003BE80000}"/>
    <cellStyle name="Percent 5 2 7 4 2 3 3 3" xfId="2043" xr:uid="{00000000-0005-0000-0000-00003CE80000}"/>
    <cellStyle name="Percent 5 2 7 4 2 3 4" xfId="2044" xr:uid="{00000000-0005-0000-0000-00003DE80000}"/>
    <cellStyle name="Percent 5 2 7 4 2 4" xfId="2045" xr:uid="{00000000-0005-0000-0000-00003EE80000}"/>
    <cellStyle name="Percent 5 2 7 4 3" xfId="2046" xr:uid="{00000000-0005-0000-0000-00003FE80000}"/>
    <cellStyle name="Percent 5 2 7 4 3 2" xfId="2047" xr:uid="{00000000-0005-0000-0000-000040E80000}"/>
    <cellStyle name="Percent 5 2 7 4 4" xfId="2048" xr:uid="{00000000-0005-0000-0000-000041E80000}"/>
    <cellStyle name="Percent 5 2 7 4 4 2" xfId="2049" xr:uid="{00000000-0005-0000-0000-000042E80000}"/>
    <cellStyle name="Percent 5 2 7 4 4 2 2" xfId="2050" xr:uid="{00000000-0005-0000-0000-000043E80000}"/>
    <cellStyle name="Percent 5 2 7 4 4 3" xfId="2051" xr:uid="{00000000-0005-0000-0000-000044E80000}"/>
    <cellStyle name="Percent 5 2 7 4 4 3 2" xfId="2052" xr:uid="{00000000-0005-0000-0000-000045E80000}"/>
    <cellStyle name="Percent 5 2 7 4 4 3 2 2" xfId="2053" xr:uid="{00000000-0005-0000-0000-000046E80000}"/>
    <cellStyle name="Percent 5 2 7 4 4 3 3" xfId="2054" xr:uid="{00000000-0005-0000-0000-000047E80000}"/>
    <cellStyle name="Percent 5 2 7 4 4 4" xfId="2055" xr:uid="{00000000-0005-0000-0000-000048E80000}"/>
    <cellStyle name="Percent 5 2 7 4 5" xfId="2056" xr:uid="{00000000-0005-0000-0000-000049E80000}"/>
    <cellStyle name="Percent 5 2 7 5" xfId="2057" xr:uid="{00000000-0005-0000-0000-00004AE80000}"/>
    <cellStyle name="Percent 5 2 8" xfId="2058" xr:uid="{00000000-0005-0000-0000-00004BE80000}"/>
    <cellStyle name="Percent 5 3" xfId="2059" xr:uid="{00000000-0005-0000-0000-00004CE80000}"/>
    <cellStyle name="Percent 5 3 2" xfId="2060" xr:uid="{00000000-0005-0000-0000-00004DE80000}"/>
    <cellStyle name="Percent 5 4" xfId="2061" xr:uid="{00000000-0005-0000-0000-00004EE80000}"/>
    <cellStyle name="Percent 5 4 10" xfId="5499" xr:uid="{00000000-0005-0000-0000-00004FE80000}"/>
    <cellStyle name="Percent 5 4 10 2" xfId="18129" xr:uid="{00000000-0005-0000-0000-000050E80000}"/>
    <cellStyle name="Percent 5 4 10 2 2" xfId="53345" xr:uid="{00000000-0005-0000-0000-000051E80000}"/>
    <cellStyle name="Percent 5 4 10 3" xfId="40748" xr:uid="{00000000-0005-0000-0000-000052E80000}"/>
    <cellStyle name="Percent 5 4 10 4" xfId="30734" xr:uid="{00000000-0005-0000-0000-000053E80000}"/>
    <cellStyle name="Percent 5 4 11" xfId="6955" xr:uid="{00000000-0005-0000-0000-000054E80000}"/>
    <cellStyle name="Percent 5 4 11 2" xfId="19583" xr:uid="{00000000-0005-0000-0000-000055E80000}"/>
    <cellStyle name="Percent 5 4 11 2 2" xfId="54799" xr:uid="{00000000-0005-0000-0000-000056E80000}"/>
    <cellStyle name="Percent 5 4 11 3" xfId="42202" xr:uid="{00000000-0005-0000-0000-000057E80000}"/>
    <cellStyle name="Percent 5 4 11 4" xfId="32188" xr:uid="{00000000-0005-0000-0000-000058E80000}"/>
    <cellStyle name="Percent 5 4 12" xfId="8737" xr:uid="{00000000-0005-0000-0000-000059E80000}"/>
    <cellStyle name="Percent 5 4 12 2" xfId="21359" xr:uid="{00000000-0005-0000-0000-00005AE80000}"/>
    <cellStyle name="Percent 5 4 12 2 2" xfId="56575" xr:uid="{00000000-0005-0000-0000-00005BE80000}"/>
    <cellStyle name="Percent 5 4 12 3" xfId="43978" xr:uid="{00000000-0005-0000-0000-00005CE80000}"/>
    <cellStyle name="Percent 5 4 12 4" xfId="33964" xr:uid="{00000000-0005-0000-0000-00005DE80000}"/>
    <cellStyle name="Percent 5 4 13" xfId="10765" xr:uid="{00000000-0005-0000-0000-00005EE80000}"/>
    <cellStyle name="Percent 5 4 13 2" xfId="23376" xr:uid="{00000000-0005-0000-0000-00005FE80000}"/>
    <cellStyle name="Percent 5 4 13 2 2" xfId="58592" xr:uid="{00000000-0005-0000-0000-000060E80000}"/>
    <cellStyle name="Percent 5 4 13 3" xfId="45995" xr:uid="{00000000-0005-0000-0000-000061E80000}"/>
    <cellStyle name="Percent 5 4 13 4" xfId="35981" xr:uid="{00000000-0005-0000-0000-000062E80000}"/>
    <cellStyle name="Percent 5 4 14" xfId="14898" xr:uid="{00000000-0005-0000-0000-000063E80000}"/>
    <cellStyle name="Percent 5 4 14 2" xfId="50115" xr:uid="{00000000-0005-0000-0000-000064E80000}"/>
    <cellStyle name="Percent 5 4 14 3" xfId="27504" xr:uid="{00000000-0005-0000-0000-000065E80000}"/>
    <cellStyle name="Percent 5 4 15" xfId="12312" xr:uid="{00000000-0005-0000-0000-000066E80000}"/>
    <cellStyle name="Percent 5 4 15 2" xfId="47530" xr:uid="{00000000-0005-0000-0000-000067E80000}"/>
    <cellStyle name="Percent 5 4 16" xfId="37517" xr:uid="{00000000-0005-0000-0000-000068E80000}"/>
    <cellStyle name="Percent 5 4 17" xfId="24919" xr:uid="{00000000-0005-0000-0000-000069E80000}"/>
    <cellStyle name="Percent 5 4 18" xfId="60132" xr:uid="{00000000-0005-0000-0000-00006AE80000}"/>
    <cellStyle name="Percent 5 4 2" xfId="2062" xr:uid="{00000000-0005-0000-0000-00006BE80000}"/>
    <cellStyle name="Percent 5 4 2 10" xfId="7029" xr:uid="{00000000-0005-0000-0000-00006CE80000}"/>
    <cellStyle name="Percent 5 4 2 10 2" xfId="19655" xr:uid="{00000000-0005-0000-0000-00006DE80000}"/>
    <cellStyle name="Percent 5 4 2 10 2 2" xfId="54871" xr:uid="{00000000-0005-0000-0000-00006EE80000}"/>
    <cellStyle name="Percent 5 4 2 10 3" xfId="42274" xr:uid="{00000000-0005-0000-0000-00006FE80000}"/>
    <cellStyle name="Percent 5 4 2 10 4" xfId="32260" xr:uid="{00000000-0005-0000-0000-000070E80000}"/>
    <cellStyle name="Percent 5 4 2 11" xfId="8810" xr:uid="{00000000-0005-0000-0000-000071E80000}"/>
    <cellStyle name="Percent 5 4 2 11 2" xfId="21431" xr:uid="{00000000-0005-0000-0000-000072E80000}"/>
    <cellStyle name="Percent 5 4 2 11 2 2" xfId="56647" xr:uid="{00000000-0005-0000-0000-000073E80000}"/>
    <cellStyle name="Percent 5 4 2 11 3" xfId="44050" xr:uid="{00000000-0005-0000-0000-000074E80000}"/>
    <cellStyle name="Percent 5 4 2 11 4" xfId="34036" xr:uid="{00000000-0005-0000-0000-000075E80000}"/>
    <cellStyle name="Percent 5 4 2 12" xfId="10766" xr:uid="{00000000-0005-0000-0000-000076E80000}"/>
    <cellStyle name="Percent 5 4 2 12 2" xfId="23377" xr:uid="{00000000-0005-0000-0000-000077E80000}"/>
    <cellStyle name="Percent 5 4 2 12 2 2" xfId="58593" xr:uid="{00000000-0005-0000-0000-000078E80000}"/>
    <cellStyle name="Percent 5 4 2 12 3" xfId="45996" xr:uid="{00000000-0005-0000-0000-000079E80000}"/>
    <cellStyle name="Percent 5 4 2 12 4" xfId="35982" xr:uid="{00000000-0005-0000-0000-00007AE80000}"/>
    <cellStyle name="Percent 5 4 2 13" xfId="14970" xr:uid="{00000000-0005-0000-0000-00007BE80000}"/>
    <cellStyle name="Percent 5 4 2 13 2" xfId="50187" xr:uid="{00000000-0005-0000-0000-00007CE80000}"/>
    <cellStyle name="Percent 5 4 2 13 3" xfId="27576" xr:uid="{00000000-0005-0000-0000-00007DE80000}"/>
    <cellStyle name="Percent 5 4 2 14" xfId="12384" xr:uid="{00000000-0005-0000-0000-00007EE80000}"/>
    <cellStyle name="Percent 5 4 2 14 2" xfId="47602" xr:uid="{00000000-0005-0000-0000-00007FE80000}"/>
    <cellStyle name="Percent 5 4 2 15" xfId="37589" xr:uid="{00000000-0005-0000-0000-000080E80000}"/>
    <cellStyle name="Percent 5 4 2 16" xfId="24991" xr:uid="{00000000-0005-0000-0000-000081E80000}"/>
    <cellStyle name="Percent 5 4 2 17" xfId="60204" xr:uid="{00000000-0005-0000-0000-000082E80000}"/>
    <cellStyle name="Percent 5 4 2 2" xfId="2063" xr:uid="{00000000-0005-0000-0000-000083E80000}"/>
    <cellStyle name="Percent 5 4 2 2 10" xfId="10767" xr:uid="{00000000-0005-0000-0000-000084E80000}"/>
    <cellStyle name="Percent 5 4 2 2 10 2" xfId="23378" xr:uid="{00000000-0005-0000-0000-000085E80000}"/>
    <cellStyle name="Percent 5 4 2 2 10 2 2" xfId="58594" xr:uid="{00000000-0005-0000-0000-000086E80000}"/>
    <cellStyle name="Percent 5 4 2 2 10 3" xfId="45997" xr:uid="{00000000-0005-0000-0000-000087E80000}"/>
    <cellStyle name="Percent 5 4 2 2 10 4" xfId="35983" xr:uid="{00000000-0005-0000-0000-000088E80000}"/>
    <cellStyle name="Percent 5 4 2 2 11" xfId="15128" xr:uid="{00000000-0005-0000-0000-000089E80000}"/>
    <cellStyle name="Percent 5 4 2 2 11 2" xfId="50344" xr:uid="{00000000-0005-0000-0000-00008AE80000}"/>
    <cellStyle name="Percent 5 4 2 2 11 3" xfId="27733" xr:uid="{00000000-0005-0000-0000-00008BE80000}"/>
    <cellStyle name="Percent 5 4 2 2 12" xfId="12541" xr:uid="{00000000-0005-0000-0000-00008CE80000}"/>
    <cellStyle name="Percent 5 4 2 2 12 2" xfId="47759" xr:uid="{00000000-0005-0000-0000-00008DE80000}"/>
    <cellStyle name="Percent 5 4 2 2 13" xfId="37747" xr:uid="{00000000-0005-0000-0000-00008EE80000}"/>
    <cellStyle name="Percent 5 4 2 2 14" xfId="25148" xr:uid="{00000000-0005-0000-0000-00008FE80000}"/>
    <cellStyle name="Percent 5 4 2 2 15" xfId="60361" xr:uid="{00000000-0005-0000-0000-000090E80000}"/>
    <cellStyle name="Percent 5 4 2 2 2" xfId="3264" xr:uid="{00000000-0005-0000-0000-000091E80000}"/>
    <cellStyle name="Percent 5 4 2 2 2 10" xfId="25632" xr:uid="{00000000-0005-0000-0000-000092E80000}"/>
    <cellStyle name="Percent 5 4 2 2 2 11" xfId="61167" xr:uid="{00000000-0005-0000-0000-000093E80000}"/>
    <cellStyle name="Percent 5 4 2 2 2 2" xfId="5064" xr:uid="{00000000-0005-0000-0000-000094E80000}"/>
    <cellStyle name="Percent 5 4 2 2 2 2 2" xfId="17710" xr:uid="{00000000-0005-0000-0000-000095E80000}"/>
    <cellStyle name="Percent 5 4 2 2 2 2 2 2" xfId="52926" xr:uid="{00000000-0005-0000-0000-000096E80000}"/>
    <cellStyle name="Percent 5 4 2 2 2 2 2 3" xfId="30315" xr:uid="{00000000-0005-0000-0000-000097E80000}"/>
    <cellStyle name="Percent 5 4 2 2 2 2 3" xfId="14156" xr:uid="{00000000-0005-0000-0000-000098E80000}"/>
    <cellStyle name="Percent 5 4 2 2 2 2 3 2" xfId="49374" xr:uid="{00000000-0005-0000-0000-000099E80000}"/>
    <cellStyle name="Percent 5 4 2 2 2 2 4" xfId="40329" xr:uid="{00000000-0005-0000-0000-00009AE80000}"/>
    <cellStyle name="Percent 5 4 2 2 2 2 5" xfId="26763" xr:uid="{00000000-0005-0000-0000-00009BE80000}"/>
    <cellStyle name="Percent 5 4 2 2 2 3" xfId="6534" xr:uid="{00000000-0005-0000-0000-00009CE80000}"/>
    <cellStyle name="Percent 5 4 2 2 2 3 2" xfId="19164" xr:uid="{00000000-0005-0000-0000-00009DE80000}"/>
    <cellStyle name="Percent 5 4 2 2 2 3 2 2" xfId="54380" xr:uid="{00000000-0005-0000-0000-00009EE80000}"/>
    <cellStyle name="Percent 5 4 2 2 2 3 3" xfId="41783" xr:uid="{00000000-0005-0000-0000-00009FE80000}"/>
    <cellStyle name="Percent 5 4 2 2 2 3 4" xfId="31769" xr:uid="{00000000-0005-0000-0000-0000A0E80000}"/>
    <cellStyle name="Percent 5 4 2 2 2 4" xfId="7993" xr:uid="{00000000-0005-0000-0000-0000A1E80000}"/>
    <cellStyle name="Percent 5 4 2 2 2 4 2" xfId="20618" xr:uid="{00000000-0005-0000-0000-0000A2E80000}"/>
    <cellStyle name="Percent 5 4 2 2 2 4 2 2" xfId="55834" xr:uid="{00000000-0005-0000-0000-0000A3E80000}"/>
    <cellStyle name="Percent 5 4 2 2 2 4 3" xfId="43237" xr:uid="{00000000-0005-0000-0000-0000A4E80000}"/>
    <cellStyle name="Percent 5 4 2 2 2 4 4" xfId="33223" xr:uid="{00000000-0005-0000-0000-0000A5E80000}"/>
    <cellStyle name="Percent 5 4 2 2 2 5" xfId="9774" xr:uid="{00000000-0005-0000-0000-0000A6E80000}"/>
    <cellStyle name="Percent 5 4 2 2 2 5 2" xfId="22394" xr:uid="{00000000-0005-0000-0000-0000A7E80000}"/>
    <cellStyle name="Percent 5 4 2 2 2 5 2 2" xfId="57610" xr:uid="{00000000-0005-0000-0000-0000A8E80000}"/>
    <cellStyle name="Percent 5 4 2 2 2 5 3" xfId="45013" xr:uid="{00000000-0005-0000-0000-0000A9E80000}"/>
    <cellStyle name="Percent 5 4 2 2 2 5 4" xfId="34999" xr:uid="{00000000-0005-0000-0000-0000AAE80000}"/>
    <cellStyle name="Percent 5 4 2 2 2 6" xfId="11567" xr:uid="{00000000-0005-0000-0000-0000ABE80000}"/>
    <cellStyle name="Percent 5 4 2 2 2 6 2" xfId="24170" xr:uid="{00000000-0005-0000-0000-0000ACE80000}"/>
    <cellStyle name="Percent 5 4 2 2 2 6 2 2" xfId="59386" xr:uid="{00000000-0005-0000-0000-0000ADE80000}"/>
    <cellStyle name="Percent 5 4 2 2 2 6 3" xfId="46789" xr:uid="{00000000-0005-0000-0000-0000AEE80000}"/>
    <cellStyle name="Percent 5 4 2 2 2 6 4" xfId="36775" xr:uid="{00000000-0005-0000-0000-0000AFE80000}"/>
    <cellStyle name="Percent 5 4 2 2 2 7" xfId="15934" xr:uid="{00000000-0005-0000-0000-0000B0E80000}"/>
    <cellStyle name="Percent 5 4 2 2 2 7 2" xfId="51150" xr:uid="{00000000-0005-0000-0000-0000B1E80000}"/>
    <cellStyle name="Percent 5 4 2 2 2 7 3" xfId="28539" xr:uid="{00000000-0005-0000-0000-0000B2E80000}"/>
    <cellStyle name="Percent 5 4 2 2 2 8" xfId="13025" xr:uid="{00000000-0005-0000-0000-0000B3E80000}"/>
    <cellStyle name="Percent 5 4 2 2 2 8 2" xfId="48243" xr:uid="{00000000-0005-0000-0000-0000B4E80000}"/>
    <cellStyle name="Percent 5 4 2 2 2 9" xfId="38553" xr:uid="{00000000-0005-0000-0000-0000B5E80000}"/>
    <cellStyle name="Percent 5 4 2 2 3" xfId="3593" xr:uid="{00000000-0005-0000-0000-0000B6E80000}"/>
    <cellStyle name="Percent 5 4 2 2 3 10" xfId="27088" xr:uid="{00000000-0005-0000-0000-0000B7E80000}"/>
    <cellStyle name="Percent 5 4 2 2 3 11" xfId="61492" xr:uid="{00000000-0005-0000-0000-0000B8E80000}"/>
    <cellStyle name="Percent 5 4 2 2 3 2" xfId="5389" xr:uid="{00000000-0005-0000-0000-0000B9E80000}"/>
    <cellStyle name="Percent 5 4 2 2 3 2 2" xfId="18035" xr:uid="{00000000-0005-0000-0000-0000BAE80000}"/>
    <cellStyle name="Percent 5 4 2 2 3 2 2 2" xfId="53251" xr:uid="{00000000-0005-0000-0000-0000BBE80000}"/>
    <cellStyle name="Percent 5 4 2 2 3 2 3" xfId="40654" xr:uid="{00000000-0005-0000-0000-0000BCE80000}"/>
    <cellStyle name="Percent 5 4 2 2 3 2 4" xfId="30640" xr:uid="{00000000-0005-0000-0000-0000BDE80000}"/>
    <cellStyle name="Percent 5 4 2 2 3 3" xfId="6859" xr:uid="{00000000-0005-0000-0000-0000BEE80000}"/>
    <cellStyle name="Percent 5 4 2 2 3 3 2" xfId="19489" xr:uid="{00000000-0005-0000-0000-0000BFE80000}"/>
    <cellStyle name="Percent 5 4 2 2 3 3 2 2" xfId="54705" xr:uid="{00000000-0005-0000-0000-0000C0E80000}"/>
    <cellStyle name="Percent 5 4 2 2 3 3 3" xfId="42108" xr:uid="{00000000-0005-0000-0000-0000C1E80000}"/>
    <cellStyle name="Percent 5 4 2 2 3 3 4" xfId="32094" xr:uid="{00000000-0005-0000-0000-0000C2E80000}"/>
    <cellStyle name="Percent 5 4 2 2 3 4" xfId="8318" xr:uid="{00000000-0005-0000-0000-0000C3E80000}"/>
    <cellStyle name="Percent 5 4 2 2 3 4 2" xfId="20943" xr:uid="{00000000-0005-0000-0000-0000C4E80000}"/>
    <cellStyle name="Percent 5 4 2 2 3 4 2 2" xfId="56159" xr:uid="{00000000-0005-0000-0000-0000C5E80000}"/>
    <cellStyle name="Percent 5 4 2 2 3 4 3" xfId="43562" xr:uid="{00000000-0005-0000-0000-0000C6E80000}"/>
    <cellStyle name="Percent 5 4 2 2 3 4 4" xfId="33548" xr:uid="{00000000-0005-0000-0000-0000C7E80000}"/>
    <cellStyle name="Percent 5 4 2 2 3 5" xfId="10099" xr:uid="{00000000-0005-0000-0000-0000C8E80000}"/>
    <cellStyle name="Percent 5 4 2 2 3 5 2" xfId="22719" xr:uid="{00000000-0005-0000-0000-0000C9E80000}"/>
    <cellStyle name="Percent 5 4 2 2 3 5 2 2" xfId="57935" xr:uid="{00000000-0005-0000-0000-0000CAE80000}"/>
    <cellStyle name="Percent 5 4 2 2 3 5 3" xfId="45338" xr:uid="{00000000-0005-0000-0000-0000CBE80000}"/>
    <cellStyle name="Percent 5 4 2 2 3 5 4" xfId="35324" xr:uid="{00000000-0005-0000-0000-0000CCE80000}"/>
    <cellStyle name="Percent 5 4 2 2 3 6" xfId="11892" xr:uid="{00000000-0005-0000-0000-0000CDE80000}"/>
    <cellStyle name="Percent 5 4 2 2 3 6 2" xfId="24495" xr:uid="{00000000-0005-0000-0000-0000CEE80000}"/>
    <cellStyle name="Percent 5 4 2 2 3 6 2 2" xfId="59711" xr:uid="{00000000-0005-0000-0000-0000CFE80000}"/>
    <cellStyle name="Percent 5 4 2 2 3 6 3" xfId="47114" xr:uid="{00000000-0005-0000-0000-0000D0E80000}"/>
    <cellStyle name="Percent 5 4 2 2 3 6 4" xfId="37100" xr:uid="{00000000-0005-0000-0000-0000D1E80000}"/>
    <cellStyle name="Percent 5 4 2 2 3 7" xfId="16259" xr:uid="{00000000-0005-0000-0000-0000D2E80000}"/>
    <cellStyle name="Percent 5 4 2 2 3 7 2" xfId="51475" xr:uid="{00000000-0005-0000-0000-0000D3E80000}"/>
    <cellStyle name="Percent 5 4 2 2 3 7 3" xfId="28864" xr:uid="{00000000-0005-0000-0000-0000D4E80000}"/>
    <cellStyle name="Percent 5 4 2 2 3 8" xfId="14481" xr:uid="{00000000-0005-0000-0000-0000D5E80000}"/>
    <cellStyle name="Percent 5 4 2 2 3 8 2" xfId="49699" xr:uid="{00000000-0005-0000-0000-0000D6E80000}"/>
    <cellStyle name="Percent 5 4 2 2 3 9" xfId="38878" xr:uid="{00000000-0005-0000-0000-0000D7E80000}"/>
    <cellStyle name="Percent 5 4 2 2 4" xfId="2755" xr:uid="{00000000-0005-0000-0000-0000D8E80000}"/>
    <cellStyle name="Percent 5 4 2 2 4 10" xfId="26279" xr:uid="{00000000-0005-0000-0000-0000D9E80000}"/>
    <cellStyle name="Percent 5 4 2 2 4 11" xfId="60683" xr:uid="{00000000-0005-0000-0000-0000DAE80000}"/>
    <cellStyle name="Percent 5 4 2 2 4 2" xfId="4580" xr:uid="{00000000-0005-0000-0000-0000DBE80000}"/>
    <cellStyle name="Percent 5 4 2 2 4 2 2" xfId="17226" xr:uid="{00000000-0005-0000-0000-0000DCE80000}"/>
    <cellStyle name="Percent 5 4 2 2 4 2 2 2" xfId="52442" xr:uid="{00000000-0005-0000-0000-0000DDE80000}"/>
    <cellStyle name="Percent 5 4 2 2 4 2 3" xfId="39845" xr:uid="{00000000-0005-0000-0000-0000DEE80000}"/>
    <cellStyle name="Percent 5 4 2 2 4 2 4" xfId="29831" xr:uid="{00000000-0005-0000-0000-0000DFE80000}"/>
    <cellStyle name="Percent 5 4 2 2 4 3" xfId="6050" xr:uid="{00000000-0005-0000-0000-0000E0E80000}"/>
    <cellStyle name="Percent 5 4 2 2 4 3 2" xfId="18680" xr:uid="{00000000-0005-0000-0000-0000E1E80000}"/>
    <cellStyle name="Percent 5 4 2 2 4 3 2 2" xfId="53896" xr:uid="{00000000-0005-0000-0000-0000E2E80000}"/>
    <cellStyle name="Percent 5 4 2 2 4 3 3" xfId="41299" xr:uid="{00000000-0005-0000-0000-0000E3E80000}"/>
    <cellStyle name="Percent 5 4 2 2 4 3 4" xfId="31285" xr:uid="{00000000-0005-0000-0000-0000E4E80000}"/>
    <cellStyle name="Percent 5 4 2 2 4 4" xfId="7509" xr:uid="{00000000-0005-0000-0000-0000E5E80000}"/>
    <cellStyle name="Percent 5 4 2 2 4 4 2" xfId="20134" xr:uid="{00000000-0005-0000-0000-0000E6E80000}"/>
    <cellStyle name="Percent 5 4 2 2 4 4 2 2" xfId="55350" xr:uid="{00000000-0005-0000-0000-0000E7E80000}"/>
    <cellStyle name="Percent 5 4 2 2 4 4 3" xfId="42753" xr:uid="{00000000-0005-0000-0000-0000E8E80000}"/>
    <cellStyle name="Percent 5 4 2 2 4 4 4" xfId="32739" xr:uid="{00000000-0005-0000-0000-0000E9E80000}"/>
    <cellStyle name="Percent 5 4 2 2 4 5" xfId="9290" xr:uid="{00000000-0005-0000-0000-0000EAE80000}"/>
    <cellStyle name="Percent 5 4 2 2 4 5 2" xfId="21910" xr:uid="{00000000-0005-0000-0000-0000EBE80000}"/>
    <cellStyle name="Percent 5 4 2 2 4 5 2 2" xfId="57126" xr:uid="{00000000-0005-0000-0000-0000ECE80000}"/>
    <cellStyle name="Percent 5 4 2 2 4 5 3" xfId="44529" xr:uid="{00000000-0005-0000-0000-0000EDE80000}"/>
    <cellStyle name="Percent 5 4 2 2 4 5 4" xfId="34515" xr:uid="{00000000-0005-0000-0000-0000EEE80000}"/>
    <cellStyle name="Percent 5 4 2 2 4 6" xfId="11083" xr:uid="{00000000-0005-0000-0000-0000EFE80000}"/>
    <cellStyle name="Percent 5 4 2 2 4 6 2" xfId="23686" xr:uid="{00000000-0005-0000-0000-0000F0E80000}"/>
    <cellStyle name="Percent 5 4 2 2 4 6 2 2" xfId="58902" xr:uid="{00000000-0005-0000-0000-0000F1E80000}"/>
    <cellStyle name="Percent 5 4 2 2 4 6 3" xfId="46305" xr:uid="{00000000-0005-0000-0000-0000F2E80000}"/>
    <cellStyle name="Percent 5 4 2 2 4 6 4" xfId="36291" xr:uid="{00000000-0005-0000-0000-0000F3E80000}"/>
    <cellStyle name="Percent 5 4 2 2 4 7" xfId="15450" xr:uid="{00000000-0005-0000-0000-0000F4E80000}"/>
    <cellStyle name="Percent 5 4 2 2 4 7 2" xfId="50666" xr:uid="{00000000-0005-0000-0000-0000F5E80000}"/>
    <cellStyle name="Percent 5 4 2 2 4 7 3" xfId="28055" xr:uid="{00000000-0005-0000-0000-0000F6E80000}"/>
    <cellStyle name="Percent 5 4 2 2 4 8" xfId="13672" xr:uid="{00000000-0005-0000-0000-0000F7E80000}"/>
    <cellStyle name="Percent 5 4 2 2 4 8 2" xfId="48890" xr:uid="{00000000-0005-0000-0000-0000F8E80000}"/>
    <cellStyle name="Percent 5 4 2 2 4 9" xfId="38069" xr:uid="{00000000-0005-0000-0000-0000F9E80000}"/>
    <cellStyle name="Percent 5 4 2 2 5" xfId="3918" xr:uid="{00000000-0005-0000-0000-0000FAE80000}"/>
    <cellStyle name="Percent 5 4 2 2 5 2" xfId="8641" xr:uid="{00000000-0005-0000-0000-0000FBE80000}"/>
    <cellStyle name="Percent 5 4 2 2 5 2 2" xfId="21266" xr:uid="{00000000-0005-0000-0000-0000FCE80000}"/>
    <cellStyle name="Percent 5 4 2 2 5 2 2 2" xfId="56482" xr:uid="{00000000-0005-0000-0000-0000FDE80000}"/>
    <cellStyle name="Percent 5 4 2 2 5 2 3" xfId="43885" xr:uid="{00000000-0005-0000-0000-0000FEE80000}"/>
    <cellStyle name="Percent 5 4 2 2 5 2 4" xfId="33871" xr:uid="{00000000-0005-0000-0000-0000FFE80000}"/>
    <cellStyle name="Percent 5 4 2 2 5 3" xfId="10422" xr:uid="{00000000-0005-0000-0000-000000E90000}"/>
    <cellStyle name="Percent 5 4 2 2 5 3 2" xfId="23042" xr:uid="{00000000-0005-0000-0000-000001E90000}"/>
    <cellStyle name="Percent 5 4 2 2 5 3 2 2" xfId="58258" xr:uid="{00000000-0005-0000-0000-000002E90000}"/>
    <cellStyle name="Percent 5 4 2 2 5 3 3" xfId="45661" xr:uid="{00000000-0005-0000-0000-000003E90000}"/>
    <cellStyle name="Percent 5 4 2 2 5 3 4" xfId="35647" xr:uid="{00000000-0005-0000-0000-000004E90000}"/>
    <cellStyle name="Percent 5 4 2 2 5 4" xfId="12217" xr:uid="{00000000-0005-0000-0000-000005E90000}"/>
    <cellStyle name="Percent 5 4 2 2 5 4 2" xfId="24818" xr:uid="{00000000-0005-0000-0000-000006E90000}"/>
    <cellStyle name="Percent 5 4 2 2 5 4 2 2" xfId="60034" xr:uid="{00000000-0005-0000-0000-000007E90000}"/>
    <cellStyle name="Percent 5 4 2 2 5 4 3" xfId="47437" xr:uid="{00000000-0005-0000-0000-000008E90000}"/>
    <cellStyle name="Percent 5 4 2 2 5 4 4" xfId="37423" xr:uid="{00000000-0005-0000-0000-000009E90000}"/>
    <cellStyle name="Percent 5 4 2 2 5 5" xfId="16582" xr:uid="{00000000-0005-0000-0000-00000AE90000}"/>
    <cellStyle name="Percent 5 4 2 2 5 5 2" xfId="51798" xr:uid="{00000000-0005-0000-0000-00000BE90000}"/>
    <cellStyle name="Percent 5 4 2 2 5 5 3" xfId="29187" xr:uid="{00000000-0005-0000-0000-00000CE90000}"/>
    <cellStyle name="Percent 5 4 2 2 5 6" xfId="14804" xr:uid="{00000000-0005-0000-0000-00000DE90000}"/>
    <cellStyle name="Percent 5 4 2 2 5 6 2" xfId="50022" xr:uid="{00000000-0005-0000-0000-00000EE90000}"/>
    <cellStyle name="Percent 5 4 2 2 5 7" xfId="39201" xr:uid="{00000000-0005-0000-0000-00000FE90000}"/>
    <cellStyle name="Percent 5 4 2 2 5 8" xfId="27411" xr:uid="{00000000-0005-0000-0000-000010E90000}"/>
    <cellStyle name="Percent 5 4 2 2 6" xfId="4258" xr:uid="{00000000-0005-0000-0000-000011E90000}"/>
    <cellStyle name="Percent 5 4 2 2 6 2" xfId="16904" xr:uid="{00000000-0005-0000-0000-000012E90000}"/>
    <cellStyle name="Percent 5 4 2 2 6 2 2" xfId="52120" xr:uid="{00000000-0005-0000-0000-000013E90000}"/>
    <cellStyle name="Percent 5 4 2 2 6 2 3" xfId="29509" xr:uid="{00000000-0005-0000-0000-000014E90000}"/>
    <cellStyle name="Percent 5 4 2 2 6 3" xfId="13350" xr:uid="{00000000-0005-0000-0000-000015E90000}"/>
    <cellStyle name="Percent 5 4 2 2 6 3 2" xfId="48568" xr:uid="{00000000-0005-0000-0000-000016E90000}"/>
    <cellStyle name="Percent 5 4 2 2 6 4" xfId="39523" xr:uid="{00000000-0005-0000-0000-000017E90000}"/>
    <cellStyle name="Percent 5 4 2 2 6 5" xfId="25957" xr:uid="{00000000-0005-0000-0000-000018E90000}"/>
    <cellStyle name="Percent 5 4 2 2 7" xfId="5728" xr:uid="{00000000-0005-0000-0000-000019E90000}"/>
    <cellStyle name="Percent 5 4 2 2 7 2" xfId="18358" xr:uid="{00000000-0005-0000-0000-00001AE90000}"/>
    <cellStyle name="Percent 5 4 2 2 7 2 2" xfId="53574" xr:uid="{00000000-0005-0000-0000-00001BE90000}"/>
    <cellStyle name="Percent 5 4 2 2 7 3" xfId="40977" xr:uid="{00000000-0005-0000-0000-00001CE90000}"/>
    <cellStyle name="Percent 5 4 2 2 7 4" xfId="30963" xr:uid="{00000000-0005-0000-0000-00001DE90000}"/>
    <cellStyle name="Percent 5 4 2 2 8" xfId="7187" xr:uid="{00000000-0005-0000-0000-00001EE90000}"/>
    <cellStyle name="Percent 5 4 2 2 8 2" xfId="19812" xr:uid="{00000000-0005-0000-0000-00001FE90000}"/>
    <cellStyle name="Percent 5 4 2 2 8 2 2" xfId="55028" xr:uid="{00000000-0005-0000-0000-000020E90000}"/>
    <cellStyle name="Percent 5 4 2 2 8 3" xfId="42431" xr:uid="{00000000-0005-0000-0000-000021E90000}"/>
    <cellStyle name="Percent 5 4 2 2 8 4" xfId="32417" xr:uid="{00000000-0005-0000-0000-000022E90000}"/>
    <cellStyle name="Percent 5 4 2 2 9" xfId="8968" xr:uid="{00000000-0005-0000-0000-000023E90000}"/>
    <cellStyle name="Percent 5 4 2 2 9 2" xfId="21588" xr:uid="{00000000-0005-0000-0000-000024E90000}"/>
    <cellStyle name="Percent 5 4 2 2 9 2 2" xfId="56804" xr:uid="{00000000-0005-0000-0000-000025E90000}"/>
    <cellStyle name="Percent 5 4 2 2 9 3" xfId="44207" xr:uid="{00000000-0005-0000-0000-000026E90000}"/>
    <cellStyle name="Percent 5 4 2 2 9 4" xfId="34193" xr:uid="{00000000-0005-0000-0000-000027E90000}"/>
    <cellStyle name="Percent 5 4 2 3" xfId="3105" xr:uid="{00000000-0005-0000-0000-000028E90000}"/>
    <cellStyle name="Percent 5 4 2 3 10" xfId="25475" xr:uid="{00000000-0005-0000-0000-000029E90000}"/>
    <cellStyle name="Percent 5 4 2 3 11" xfId="61010" xr:uid="{00000000-0005-0000-0000-00002AE90000}"/>
    <cellStyle name="Percent 5 4 2 3 2" xfId="4907" xr:uid="{00000000-0005-0000-0000-00002BE90000}"/>
    <cellStyle name="Percent 5 4 2 3 2 2" xfId="17553" xr:uid="{00000000-0005-0000-0000-00002CE90000}"/>
    <cellStyle name="Percent 5 4 2 3 2 2 2" xfId="52769" xr:uid="{00000000-0005-0000-0000-00002DE90000}"/>
    <cellStyle name="Percent 5 4 2 3 2 2 3" xfId="30158" xr:uid="{00000000-0005-0000-0000-00002EE90000}"/>
    <cellStyle name="Percent 5 4 2 3 2 3" xfId="13999" xr:uid="{00000000-0005-0000-0000-00002FE90000}"/>
    <cellStyle name="Percent 5 4 2 3 2 3 2" xfId="49217" xr:uid="{00000000-0005-0000-0000-000030E90000}"/>
    <cellStyle name="Percent 5 4 2 3 2 4" xfId="40172" xr:uid="{00000000-0005-0000-0000-000031E90000}"/>
    <cellStyle name="Percent 5 4 2 3 2 5" xfId="26606" xr:uid="{00000000-0005-0000-0000-000032E90000}"/>
    <cellStyle name="Percent 5 4 2 3 3" xfId="6377" xr:uid="{00000000-0005-0000-0000-000033E90000}"/>
    <cellStyle name="Percent 5 4 2 3 3 2" xfId="19007" xr:uid="{00000000-0005-0000-0000-000034E90000}"/>
    <cellStyle name="Percent 5 4 2 3 3 2 2" xfId="54223" xr:uid="{00000000-0005-0000-0000-000035E90000}"/>
    <cellStyle name="Percent 5 4 2 3 3 3" xfId="41626" xr:uid="{00000000-0005-0000-0000-000036E90000}"/>
    <cellStyle name="Percent 5 4 2 3 3 4" xfId="31612" xr:uid="{00000000-0005-0000-0000-000037E90000}"/>
    <cellStyle name="Percent 5 4 2 3 4" xfId="7836" xr:uid="{00000000-0005-0000-0000-000038E90000}"/>
    <cellStyle name="Percent 5 4 2 3 4 2" xfId="20461" xr:uid="{00000000-0005-0000-0000-000039E90000}"/>
    <cellStyle name="Percent 5 4 2 3 4 2 2" xfId="55677" xr:uid="{00000000-0005-0000-0000-00003AE90000}"/>
    <cellStyle name="Percent 5 4 2 3 4 3" xfId="43080" xr:uid="{00000000-0005-0000-0000-00003BE90000}"/>
    <cellStyle name="Percent 5 4 2 3 4 4" xfId="33066" xr:uid="{00000000-0005-0000-0000-00003CE90000}"/>
    <cellStyle name="Percent 5 4 2 3 5" xfId="9617" xr:uid="{00000000-0005-0000-0000-00003DE90000}"/>
    <cellStyle name="Percent 5 4 2 3 5 2" xfId="22237" xr:uid="{00000000-0005-0000-0000-00003EE90000}"/>
    <cellStyle name="Percent 5 4 2 3 5 2 2" xfId="57453" xr:uid="{00000000-0005-0000-0000-00003FE90000}"/>
    <cellStyle name="Percent 5 4 2 3 5 3" xfId="44856" xr:uid="{00000000-0005-0000-0000-000040E90000}"/>
    <cellStyle name="Percent 5 4 2 3 5 4" xfId="34842" xr:uid="{00000000-0005-0000-0000-000041E90000}"/>
    <cellStyle name="Percent 5 4 2 3 6" xfId="11410" xr:uid="{00000000-0005-0000-0000-000042E90000}"/>
    <cellStyle name="Percent 5 4 2 3 6 2" xfId="24013" xr:uid="{00000000-0005-0000-0000-000043E90000}"/>
    <cellStyle name="Percent 5 4 2 3 6 2 2" xfId="59229" xr:uid="{00000000-0005-0000-0000-000044E90000}"/>
    <cellStyle name="Percent 5 4 2 3 6 3" xfId="46632" xr:uid="{00000000-0005-0000-0000-000045E90000}"/>
    <cellStyle name="Percent 5 4 2 3 6 4" xfId="36618" xr:uid="{00000000-0005-0000-0000-000046E90000}"/>
    <cellStyle name="Percent 5 4 2 3 7" xfId="15777" xr:uid="{00000000-0005-0000-0000-000047E90000}"/>
    <cellStyle name="Percent 5 4 2 3 7 2" xfId="50993" xr:uid="{00000000-0005-0000-0000-000048E90000}"/>
    <cellStyle name="Percent 5 4 2 3 7 3" xfId="28382" xr:uid="{00000000-0005-0000-0000-000049E90000}"/>
    <cellStyle name="Percent 5 4 2 3 8" xfId="12868" xr:uid="{00000000-0005-0000-0000-00004AE90000}"/>
    <cellStyle name="Percent 5 4 2 3 8 2" xfId="48086" xr:uid="{00000000-0005-0000-0000-00004BE90000}"/>
    <cellStyle name="Percent 5 4 2 3 9" xfId="38396" xr:uid="{00000000-0005-0000-0000-00004CE90000}"/>
    <cellStyle name="Percent 5 4 2 4" xfId="2928" xr:uid="{00000000-0005-0000-0000-00004DE90000}"/>
    <cellStyle name="Percent 5 4 2 4 10" xfId="25313" xr:uid="{00000000-0005-0000-0000-00004EE90000}"/>
    <cellStyle name="Percent 5 4 2 4 11" xfId="60848" xr:uid="{00000000-0005-0000-0000-00004FE90000}"/>
    <cellStyle name="Percent 5 4 2 4 2" xfId="4745" xr:uid="{00000000-0005-0000-0000-000050E90000}"/>
    <cellStyle name="Percent 5 4 2 4 2 2" xfId="17391" xr:uid="{00000000-0005-0000-0000-000051E90000}"/>
    <cellStyle name="Percent 5 4 2 4 2 2 2" xfId="52607" xr:uid="{00000000-0005-0000-0000-000052E90000}"/>
    <cellStyle name="Percent 5 4 2 4 2 2 3" xfId="29996" xr:uid="{00000000-0005-0000-0000-000053E90000}"/>
    <cellStyle name="Percent 5 4 2 4 2 3" xfId="13837" xr:uid="{00000000-0005-0000-0000-000054E90000}"/>
    <cellStyle name="Percent 5 4 2 4 2 3 2" xfId="49055" xr:uid="{00000000-0005-0000-0000-000055E90000}"/>
    <cellStyle name="Percent 5 4 2 4 2 4" xfId="40010" xr:uid="{00000000-0005-0000-0000-000056E90000}"/>
    <cellStyle name="Percent 5 4 2 4 2 5" xfId="26444" xr:uid="{00000000-0005-0000-0000-000057E90000}"/>
    <cellStyle name="Percent 5 4 2 4 3" xfId="6215" xr:uid="{00000000-0005-0000-0000-000058E90000}"/>
    <cellStyle name="Percent 5 4 2 4 3 2" xfId="18845" xr:uid="{00000000-0005-0000-0000-000059E90000}"/>
    <cellStyle name="Percent 5 4 2 4 3 2 2" xfId="54061" xr:uid="{00000000-0005-0000-0000-00005AE90000}"/>
    <cellStyle name="Percent 5 4 2 4 3 3" xfId="41464" xr:uid="{00000000-0005-0000-0000-00005BE90000}"/>
    <cellStyle name="Percent 5 4 2 4 3 4" xfId="31450" xr:uid="{00000000-0005-0000-0000-00005CE90000}"/>
    <cellStyle name="Percent 5 4 2 4 4" xfId="7674" xr:uid="{00000000-0005-0000-0000-00005DE90000}"/>
    <cellStyle name="Percent 5 4 2 4 4 2" xfId="20299" xr:uid="{00000000-0005-0000-0000-00005EE90000}"/>
    <cellStyle name="Percent 5 4 2 4 4 2 2" xfId="55515" xr:uid="{00000000-0005-0000-0000-00005FE90000}"/>
    <cellStyle name="Percent 5 4 2 4 4 3" xfId="42918" xr:uid="{00000000-0005-0000-0000-000060E90000}"/>
    <cellStyle name="Percent 5 4 2 4 4 4" xfId="32904" xr:uid="{00000000-0005-0000-0000-000061E90000}"/>
    <cellStyle name="Percent 5 4 2 4 5" xfId="9455" xr:uid="{00000000-0005-0000-0000-000062E90000}"/>
    <cellStyle name="Percent 5 4 2 4 5 2" xfId="22075" xr:uid="{00000000-0005-0000-0000-000063E90000}"/>
    <cellStyle name="Percent 5 4 2 4 5 2 2" xfId="57291" xr:uid="{00000000-0005-0000-0000-000064E90000}"/>
    <cellStyle name="Percent 5 4 2 4 5 3" xfId="44694" xr:uid="{00000000-0005-0000-0000-000065E90000}"/>
    <cellStyle name="Percent 5 4 2 4 5 4" xfId="34680" xr:uid="{00000000-0005-0000-0000-000066E90000}"/>
    <cellStyle name="Percent 5 4 2 4 6" xfId="11248" xr:uid="{00000000-0005-0000-0000-000067E90000}"/>
    <cellStyle name="Percent 5 4 2 4 6 2" xfId="23851" xr:uid="{00000000-0005-0000-0000-000068E90000}"/>
    <cellStyle name="Percent 5 4 2 4 6 2 2" xfId="59067" xr:uid="{00000000-0005-0000-0000-000069E90000}"/>
    <cellStyle name="Percent 5 4 2 4 6 3" xfId="46470" xr:uid="{00000000-0005-0000-0000-00006AE90000}"/>
    <cellStyle name="Percent 5 4 2 4 6 4" xfId="36456" xr:uid="{00000000-0005-0000-0000-00006BE90000}"/>
    <cellStyle name="Percent 5 4 2 4 7" xfId="15615" xr:uid="{00000000-0005-0000-0000-00006CE90000}"/>
    <cellStyle name="Percent 5 4 2 4 7 2" xfId="50831" xr:uid="{00000000-0005-0000-0000-00006DE90000}"/>
    <cellStyle name="Percent 5 4 2 4 7 3" xfId="28220" xr:uid="{00000000-0005-0000-0000-00006EE90000}"/>
    <cellStyle name="Percent 5 4 2 4 8" xfId="12706" xr:uid="{00000000-0005-0000-0000-00006FE90000}"/>
    <cellStyle name="Percent 5 4 2 4 8 2" xfId="47924" xr:uid="{00000000-0005-0000-0000-000070E90000}"/>
    <cellStyle name="Percent 5 4 2 4 9" xfId="38234" xr:uid="{00000000-0005-0000-0000-000071E90000}"/>
    <cellStyle name="Percent 5 4 2 5" xfId="3436" xr:uid="{00000000-0005-0000-0000-000072E90000}"/>
    <cellStyle name="Percent 5 4 2 5 10" xfId="26931" xr:uid="{00000000-0005-0000-0000-000073E90000}"/>
    <cellStyle name="Percent 5 4 2 5 11" xfId="61335" xr:uid="{00000000-0005-0000-0000-000074E90000}"/>
    <cellStyle name="Percent 5 4 2 5 2" xfId="5232" xr:uid="{00000000-0005-0000-0000-000075E90000}"/>
    <cellStyle name="Percent 5 4 2 5 2 2" xfId="17878" xr:uid="{00000000-0005-0000-0000-000076E90000}"/>
    <cellStyle name="Percent 5 4 2 5 2 2 2" xfId="53094" xr:uid="{00000000-0005-0000-0000-000077E90000}"/>
    <cellStyle name="Percent 5 4 2 5 2 3" xfId="40497" xr:uid="{00000000-0005-0000-0000-000078E90000}"/>
    <cellStyle name="Percent 5 4 2 5 2 4" xfId="30483" xr:uid="{00000000-0005-0000-0000-000079E90000}"/>
    <cellStyle name="Percent 5 4 2 5 3" xfId="6702" xr:uid="{00000000-0005-0000-0000-00007AE90000}"/>
    <cellStyle name="Percent 5 4 2 5 3 2" xfId="19332" xr:uid="{00000000-0005-0000-0000-00007BE90000}"/>
    <cellStyle name="Percent 5 4 2 5 3 2 2" xfId="54548" xr:uid="{00000000-0005-0000-0000-00007CE90000}"/>
    <cellStyle name="Percent 5 4 2 5 3 3" xfId="41951" xr:uid="{00000000-0005-0000-0000-00007DE90000}"/>
    <cellStyle name="Percent 5 4 2 5 3 4" xfId="31937" xr:uid="{00000000-0005-0000-0000-00007EE90000}"/>
    <cellStyle name="Percent 5 4 2 5 4" xfId="8161" xr:uid="{00000000-0005-0000-0000-00007FE90000}"/>
    <cellStyle name="Percent 5 4 2 5 4 2" xfId="20786" xr:uid="{00000000-0005-0000-0000-000080E90000}"/>
    <cellStyle name="Percent 5 4 2 5 4 2 2" xfId="56002" xr:uid="{00000000-0005-0000-0000-000081E90000}"/>
    <cellStyle name="Percent 5 4 2 5 4 3" xfId="43405" xr:uid="{00000000-0005-0000-0000-000082E90000}"/>
    <cellStyle name="Percent 5 4 2 5 4 4" xfId="33391" xr:uid="{00000000-0005-0000-0000-000083E90000}"/>
    <cellStyle name="Percent 5 4 2 5 5" xfId="9942" xr:uid="{00000000-0005-0000-0000-000084E90000}"/>
    <cellStyle name="Percent 5 4 2 5 5 2" xfId="22562" xr:uid="{00000000-0005-0000-0000-000085E90000}"/>
    <cellStyle name="Percent 5 4 2 5 5 2 2" xfId="57778" xr:uid="{00000000-0005-0000-0000-000086E90000}"/>
    <cellStyle name="Percent 5 4 2 5 5 3" xfId="45181" xr:uid="{00000000-0005-0000-0000-000087E90000}"/>
    <cellStyle name="Percent 5 4 2 5 5 4" xfId="35167" xr:uid="{00000000-0005-0000-0000-000088E90000}"/>
    <cellStyle name="Percent 5 4 2 5 6" xfId="11735" xr:uid="{00000000-0005-0000-0000-000089E90000}"/>
    <cellStyle name="Percent 5 4 2 5 6 2" xfId="24338" xr:uid="{00000000-0005-0000-0000-00008AE90000}"/>
    <cellStyle name="Percent 5 4 2 5 6 2 2" xfId="59554" xr:uid="{00000000-0005-0000-0000-00008BE90000}"/>
    <cellStyle name="Percent 5 4 2 5 6 3" xfId="46957" xr:uid="{00000000-0005-0000-0000-00008CE90000}"/>
    <cellStyle name="Percent 5 4 2 5 6 4" xfId="36943" xr:uid="{00000000-0005-0000-0000-00008DE90000}"/>
    <cellStyle name="Percent 5 4 2 5 7" xfId="16102" xr:uid="{00000000-0005-0000-0000-00008EE90000}"/>
    <cellStyle name="Percent 5 4 2 5 7 2" xfId="51318" xr:uid="{00000000-0005-0000-0000-00008FE90000}"/>
    <cellStyle name="Percent 5 4 2 5 7 3" xfId="28707" xr:uid="{00000000-0005-0000-0000-000090E90000}"/>
    <cellStyle name="Percent 5 4 2 5 8" xfId="14324" xr:uid="{00000000-0005-0000-0000-000091E90000}"/>
    <cellStyle name="Percent 5 4 2 5 8 2" xfId="49542" xr:uid="{00000000-0005-0000-0000-000092E90000}"/>
    <cellStyle name="Percent 5 4 2 5 9" xfId="38721" xr:uid="{00000000-0005-0000-0000-000093E90000}"/>
    <cellStyle name="Percent 5 4 2 6" xfId="2597" xr:uid="{00000000-0005-0000-0000-000094E90000}"/>
    <cellStyle name="Percent 5 4 2 6 10" xfId="26122" xr:uid="{00000000-0005-0000-0000-000095E90000}"/>
    <cellStyle name="Percent 5 4 2 6 11" xfId="60526" xr:uid="{00000000-0005-0000-0000-000096E90000}"/>
    <cellStyle name="Percent 5 4 2 6 2" xfId="4423" xr:uid="{00000000-0005-0000-0000-000097E90000}"/>
    <cellStyle name="Percent 5 4 2 6 2 2" xfId="17069" xr:uid="{00000000-0005-0000-0000-000098E90000}"/>
    <cellStyle name="Percent 5 4 2 6 2 2 2" xfId="52285" xr:uid="{00000000-0005-0000-0000-000099E90000}"/>
    <cellStyle name="Percent 5 4 2 6 2 3" xfId="39688" xr:uid="{00000000-0005-0000-0000-00009AE90000}"/>
    <cellStyle name="Percent 5 4 2 6 2 4" xfId="29674" xr:uid="{00000000-0005-0000-0000-00009BE90000}"/>
    <cellStyle name="Percent 5 4 2 6 3" xfId="5893" xr:uid="{00000000-0005-0000-0000-00009CE90000}"/>
    <cellStyle name="Percent 5 4 2 6 3 2" xfId="18523" xr:uid="{00000000-0005-0000-0000-00009DE90000}"/>
    <cellStyle name="Percent 5 4 2 6 3 2 2" xfId="53739" xr:uid="{00000000-0005-0000-0000-00009EE90000}"/>
    <cellStyle name="Percent 5 4 2 6 3 3" xfId="41142" xr:uid="{00000000-0005-0000-0000-00009FE90000}"/>
    <cellStyle name="Percent 5 4 2 6 3 4" xfId="31128" xr:uid="{00000000-0005-0000-0000-0000A0E90000}"/>
    <cellStyle name="Percent 5 4 2 6 4" xfId="7352" xr:uid="{00000000-0005-0000-0000-0000A1E90000}"/>
    <cellStyle name="Percent 5 4 2 6 4 2" xfId="19977" xr:uid="{00000000-0005-0000-0000-0000A2E90000}"/>
    <cellStyle name="Percent 5 4 2 6 4 2 2" xfId="55193" xr:uid="{00000000-0005-0000-0000-0000A3E90000}"/>
    <cellStyle name="Percent 5 4 2 6 4 3" xfId="42596" xr:uid="{00000000-0005-0000-0000-0000A4E90000}"/>
    <cellStyle name="Percent 5 4 2 6 4 4" xfId="32582" xr:uid="{00000000-0005-0000-0000-0000A5E90000}"/>
    <cellStyle name="Percent 5 4 2 6 5" xfId="9133" xr:uid="{00000000-0005-0000-0000-0000A6E90000}"/>
    <cellStyle name="Percent 5 4 2 6 5 2" xfId="21753" xr:uid="{00000000-0005-0000-0000-0000A7E90000}"/>
    <cellStyle name="Percent 5 4 2 6 5 2 2" xfId="56969" xr:uid="{00000000-0005-0000-0000-0000A8E90000}"/>
    <cellStyle name="Percent 5 4 2 6 5 3" xfId="44372" xr:uid="{00000000-0005-0000-0000-0000A9E90000}"/>
    <cellStyle name="Percent 5 4 2 6 5 4" xfId="34358" xr:uid="{00000000-0005-0000-0000-0000AAE90000}"/>
    <cellStyle name="Percent 5 4 2 6 6" xfId="10926" xr:uid="{00000000-0005-0000-0000-0000ABE90000}"/>
    <cellStyle name="Percent 5 4 2 6 6 2" xfId="23529" xr:uid="{00000000-0005-0000-0000-0000ACE90000}"/>
    <cellStyle name="Percent 5 4 2 6 6 2 2" xfId="58745" xr:uid="{00000000-0005-0000-0000-0000ADE90000}"/>
    <cellStyle name="Percent 5 4 2 6 6 3" xfId="46148" xr:uid="{00000000-0005-0000-0000-0000AEE90000}"/>
    <cellStyle name="Percent 5 4 2 6 6 4" xfId="36134" xr:uid="{00000000-0005-0000-0000-0000AFE90000}"/>
    <cellStyle name="Percent 5 4 2 6 7" xfId="15293" xr:uid="{00000000-0005-0000-0000-0000B0E90000}"/>
    <cellStyle name="Percent 5 4 2 6 7 2" xfId="50509" xr:uid="{00000000-0005-0000-0000-0000B1E90000}"/>
    <cellStyle name="Percent 5 4 2 6 7 3" xfId="27898" xr:uid="{00000000-0005-0000-0000-0000B2E90000}"/>
    <cellStyle name="Percent 5 4 2 6 8" xfId="13515" xr:uid="{00000000-0005-0000-0000-0000B3E90000}"/>
    <cellStyle name="Percent 5 4 2 6 8 2" xfId="48733" xr:uid="{00000000-0005-0000-0000-0000B4E90000}"/>
    <cellStyle name="Percent 5 4 2 6 9" xfId="37912" xr:uid="{00000000-0005-0000-0000-0000B5E90000}"/>
    <cellStyle name="Percent 5 4 2 7" xfId="3760" xr:uid="{00000000-0005-0000-0000-0000B6E90000}"/>
    <cellStyle name="Percent 5 4 2 7 2" xfId="8484" xr:uid="{00000000-0005-0000-0000-0000B7E90000}"/>
    <cellStyle name="Percent 5 4 2 7 2 2" xfId="21109" xr:uid="{00000000-0005-0000-0000-0000B8E90000}"/>
    <cellStyle name="Percent 5 4 2 7 2 2 2" xfId="56325" xr:uid="{00000000-0005-0000-0000-0000B9E90000}"/>
    <cellStyle name="Percent 5 4 2 7 2 3" xfId="43728" xr:uid="{00000000-0005-0000-0000-0000BAE90000}"/>
    <cellStyle name="Percent 5 4 2 7 2 4" xfId="33714" xr:uid="{00000000-0005-0000-0000-0000BBE90000}"/>
    <cellStyle name="Percent 5 4 2 7 3" xfId="10265" xr:uid="{00000000-0005-0000-0000-0000BCE90000}"/>
    <cellStyle name="Percent 5 4 2 7 3 2" xfId="22885" xr:uid="{00000000-0005-0000-0000-0000BDE90000}"/>
    <cellStyle name="Percent 5 4 2 7 3 2 2" xfId="58101" xr:uid="{00000000-0005-0000-0000-0000BEE90000}"/>
    <cellStyle name="Percent 5 4 2 7 3 3" xfId="45504" xr:uid="{00000000-0005-0000-0000-0000BFE90000}"/>
    <cellStyle name="Percent 5 4 2 7 3 4" xfId="35490" xr:uid="{00000000-0005-0000-0000-0000C0E90000}"/>
    <cellStyle name="Percent 5 4 2 7 4" xfId="12060" xr:uid="{00000000-0005-0000-0000-0000C1E90000}"/>
    <cellStyle name="Percent 5 4 2 7 4 2" xfId="24661" xr:uid="{00000000-0005-0000-0000-0000C2E90000}"/>
    <cellStyle name="Percent 5 4 2 7 4 2 2" xfId="59877" xr:uid="{00000000-0005-0000-0000-0000C3E90000}"/>
    <cellStyle name="Percent 5 4 2 7 4 3" xfId="47280" xr:uid="{00000000-0005-0000-0000-0000C4E90000}"/>
    <cellStyle name="Percent 5 4 2 7 4 4" xfId="37266" xr:uid="{00000000-0005-0000-0000-0000C5E90000}"/>
    <cellStyle name="Percent 5 4 2 7 5" xfId="16425" xr:uid="{00000000-0005-0000-0000-0000C6E90000}"/>
    <cellStyle name="Percent 5 4 2 7 5 2" xfId="51641" xr:uid="{00000000-0005-0000-0000-0000C7E90000}"/>
    <cellStyle name="Percent 5 4 2 7 5 3" xfId="29030" xr:uid="{00000000-0005-0000-0000-0000C8E90000}"/>
    <cellStyle name="Percent 5 4 2 7 6" xfId="14647" xr:uid="{00000000-0005-0000-0000-0000C9E90000}"/>
    <cellStyle name="Percent 5 4 2 7 6 2" xfId="49865" xr:uid="{00000000-0005-0000-0000-0000CAE90000}"/>
    <cellStyle name="Percent 5 4 2 7 7" xfId="39044" xr:uid="{00000000-0005-0000-0000-0000CBE90000}"/>
    <cellStyle name="Percent 5 4 2 7 8" xfId="27254" xr:uid="{00000000-0005-0000-0000-0000CCE90000}"/>
    <cellStyle name="Percent 5 4 2 8" xfId="4099" xr:uid="{00000000-0005-0000-0000-0000CDE90000}"/>
    <cellStyle name="Percent 5 4 2 8 2" xfId="16747" xr:uid="{00000000-0005-0000-0000-0000CEE90000}"/>
    <cellStyle name="Percent 5 4 2 8 2 2" xfId="51963" xr:uid="{00000000-0005-0000-0000-0000CFE90000}"/>
    <cellStyle name="Percent 5 4 2 8 2 3" xfId="29352" xr:uid="{00000000-0005-0000-0000-0000D0E90000}"/>
    <cellStyle name="Percent 5 4 2 8 3" xfId="13193" xr:uid="{00000000-0005-0000-0000-0000D1E90000}"/>
    <cellStyle name="Percent 5 4 2 8 3 2" xfId="48411" xr:uid="{00000000-0005-0000-0000-0000D2E90000}"/>
    <cellStyle name="Percent 5 4 2 8 4" xfId="39366" xr:uid="{00000000-0005-0000-0000-0000D3E90000}"/>
    <cellStyle name="Percent 5 4 2 8 5" xfId="25800" xr:uid="{00000000-0005-0000-0000-0000D4E90000}"/>
    <cellStyle name="Percent 5 4 2 9" xfId="5571" xr:uid="{00000000-0005-0000-0000-0000D5E90000}"/>
    <cellStyle name="Percent 5 4 2 9 2" xfId="18201" xr:uid="{00000000-0005-0000-0000-0000D6E90000}"/>
    <cellStyle name="Percent 5 4 2 9 2 2" xfId="53417" xr:uid="{00000000-0005-0000-0000-0000D7E90000}"/>
    <cellStyle name="Percent 5 4 2 9 3" xfId="40820" xr:uid="{00000000-0005-0000-0000-0000D8E90000}"/>
    <cellStyle name="Percent 5 4 2 9 4" xfId="30806" xr:uid="{00000000-0005-0000-0000-0000D9E90000}"/>
    <cellStyle name="Percent 5 4 3" xfId="2064" xr:uid="{00000000-0005-0000-0000-0000DAE90000}"/>
    <cellStyle name="Percent 5 4 3 10" xfId="10768" xr:uid="{00000000-0005-0000-0000-0000DBE90000}"/>
    <cellStyle name="Percent 5 4 3 10 2" xfId="23379" xr:uid="{00000000-0005-0000-0000-0000DCE90000}"/>
    <cellStyle name="Percent 5 4 3 10 2 2" xfId="58595" xr:uid="{00000000-0005-0000-0000-0000DDE90000}"/>
    <cellStyle name="Percent 5 4 3 10 3" xfId="45998" xr:uid="{00000000-0005-0000-0000-0000DEE90000}"/>
    <cellStyle name="Percent 5 4 3 10 4" xfId="35984" xr:uid="{00000000-0005-0000-0000-0000DFE90000}"/>
    <cellStyle name="Percent 5 4 3 11" xfId="15053" xr:uid="{00000000-0005-0000-0000-0000E0E90000}"/>
    <cellStyle name="Percent 5 4 3 11 2" xfId="50269" xr:uid="{00000000-0005-0000-0000-0000E1E90000}"/>
    <cellStyle name="Percent 5 4 3 11 3" xfId="27658" xr:uid="{00000000-0005-0000-0000-0000E2E90000}"/>
    <cellStyle name="Percent 5 4 3 12" xfId="12466" xr:uid="{00000000-0005-0000-0000-0000E3E90000}"/>
    <cellStyle name="Percent 5 4 3 12 2" xfId="47684" xr:uid="{00000000-0005-0000-0000-0000E4E90000}"/>
    <cellStyle name="Percent 5 4 3 13" xfId="37672" xr:uid="{00000000-0005-0000-0000-0000E5E90000}"/>
    <cellStyle name="Percent 5 4 3 14" xfId="25073" xr:uid="{00000000-0005-0000-0000-0000E6E90000}"/>
    <cellStyle name="Percent 5 4 3 15" xfId="60286" xr:uid="{00000000-0005-0000-0000-0000E7E90000}"/>
    <cellStyle name="Percent 5 4 3 2" xfId="3189" xr:uid="{00000000-0005-0000-0000-0000E8E90000}"/>
    <cellStyle name="Percent 5 4 3 2 10" xfId="25557" xr:uid="{00000000-0005-0000-0000-0000E9E90000}"/>
    <cellStyle name="Percent 5 4 3 2 11" xfId="61092" xr:uid="{00000000-0005-0000-0000-0000EAE90000}"/>
    <cellStyle name="Percent 5 4 3 2 2" xfId="4989" xr:uid="{00000000-0005-0000-0000-0000EBE90000}"/>
    <cellStyle name="Percent 5 4 3 2 2 2" xfId="17635" xr:uid="{00000000-0005-0000-0000-0000ECE90000}"/>
    <cellStyle name="Percent 5 4 3 2 2 2 2" xfId="52851" xr:uid="{00000000-0005-0000-0000-0000EDE90000}"/>
    <cellStyle name="Percent 5 4 3 2 2 2 3" xfId="30240" xr:uid="{00000000-0005-0000-0000-0000EEE90000}"/>
    <cellStyle name="Percent 5 4 3 2 2 3" xfId="14081" xr:uid="{00000000-0005-0000-0000-0000EFE90000}"/>
    <cellStyle name="Percent 5 4 3 2 2 3 2" xfId="49299" xr:uid="{00000000-0005-0000-0000-0000F0E90000}"/>
    <cellStyle name="Percent 5 4 3 2 2 4" xfId="40254" xr:uid="{00000000-0005-0000-0000-0000F1E90000}"/>
    <cellStyle name="Percent 5 4 3 2 2 5" xfId="26688" xr:uid="{00000000-0005-0000-0000-0000F2E90000}"/>
    <cellStyle name="Percent 5 4 3 2 3" xfId="6459" xr:uid="{00000000-0005-0000-0000-0000F3E90000}"/>
    <cellStyle name="Percent 5 4 3 2 3 2" xfId="19089" xr:uid="{00000000-0005-0000-0000-0000F4E90000}"/>
    <cellStyle name="Percent 5 4 3 2 3 2 2" xfId="54305" xr:uid="{00000000-0005-0000-0000-0000F5E90000}"/>
    <cellStyle name="Percent 5 4 3 2 3 3" xfId="41708" xr:uid="{00000000-0005-0000-0000-0000F6E90000}"/>
    <cellStyle name="Percent 5 4 3 2 3 4" xfId="31694" xr:uid="{00000000-0005-0000-0000-0000F7E90000}"/>
    <cellStyle name="Percent 5 4 3 2 4" xfId="7918" xr:uid="{00000000-0005-0000-0000-0000F8E90000}"/>
    <cellStyle name="Percent 5 4 3 2 4 2" xfId="20543" xr:uid="{00000000-0005-0000-0000-0000F9E90000}"/>
    <cellStyle name="Percent 5 4 3 2 4 2 2" xfId="55759" xr:uid="{00000000-0005-0000-0000-0000FAE90000}"/>
    <cellStyle name="Percent 5 4 3 2 4 3" xfId="43162" xr:uid="{00000000-0005-0000-0000-0000FBE90000}"/>
    <cellStyle name="Percent 5 4 3 2 4 4" xfId="33148" xr:uid="{00000000-0005-0000-0000-0000FCE90000}"/>
    <cellStyle name="Percent 5 4 3 2 5" xfId="9699" xr:uid="{00000000-0005-0000-0000-0000FDE90000}"/>
    <cellStyle name="Percent 5 4 3 2 5 2" xfId="22319" xr:uid="{00000000-0005-0000-0000-0000FEE90000}"/>
    <cellStyle name="Percent 5 4 3 2 5 2 2" xfId="57535" xr:uid="{00000000-0005-0000-0000-0000FFE90000}"/>
    <cellStyle name="Percent 5 4 3 2 5 3" xfId="44938" xr:uid="{00000000-0005-0000-0000-000000EA0000}"/>
    <cellStyle name="Percent 5 4 3 2 5 4" xfId="34924" xr:uid="{00000000-0005-0000-0000-000001EA0000}"/>
    <cellStyle name="Percent 5 4 3 2 6" xfId="11492" xr:uid="{00000000-0005-0000-0000-000002EA0000}"/>
    <cellStyle name="Percent 5 4 3 2 6 2" xfId="24095" xr:uid="{00000000-0005-0000-0000-000003EA0000}"/>
    <cellStyle name="Percent 5 4 3 2 6 2 2" xfId="59311" xr:uid="{00000000-0005-0000-0000-000004EA0000}"/>
    <cellStyle name="Percent 5 4 3 2 6 3" xfId="46714" xr:uid="{00000000-0005-0000-0000-000005EA0000}"/>
    <cellStyle name="Percent 5 4 3 2 6 4" xfId="36700" xr:uid="{00000000-0005-0000-0000-000006EA0000}"/>
    <cellStyle name="Percent 5 4 3 2 7" xfId="15859" xr:uid="{00000000-0005-0000-0000-000007EA0000}"/>
    <cellStyle name="Percent 5 4 3 2 7 2" xfId="51075" xr:uid="{00000000-0005-0000-0000-000008EA0000}"/>
    <cellStyle name="Percent 5 4 3 2 7 3" xfId="28464" xr:uid="{00000000-0005-0000-0000-000009EA0000}"/>
    <cellStyle name="Percent 5 4 3 2 8" xfId="12950" xr:uid="{00000000-0005-0000-0000-00000AEA0000}"/>
    <cellStyle name="Percent 5 4 3 2 8 2" xfId="48168" xr:uid="{00000000-0005-0000-0000-00000BEA0000}"/>
    <cellStyle name="Percent 5 4 3 2 9" xfId="38478" xr:uid="{00000000-0005-0000-0000-00000CEA0000}"/>
    <cellStyle name="Percent 5 4 3 3" xfId="3518" xr:uid="{00000000-0005-0000-0000-00000DEA0000}"/>
    <cellStyle name="Percent 5 4 3 3 10" xfId="27013" xr:uid="{00000000-0005-0000-0000-00000EEA0000}"/>
    <cellStyle name="Percent 5 4 3 3 11" xfId="61417" xr:uid="{00000000-0005-0000-0000-00000FEA0000}"/>
    <cellStyle name="Percent 5 4 3 3 2" xfId="5314" xr:uid="{00000000-0005-0000-0000-000010EA0000}"/>
    <cellStyle name="Percent 5 4 3 3 2 2" xfId="17960" xr:uid="{00000000-0005-0000-0000-000011EA0000}"/>
    <cellStyle name="Percent 5 4 3 3 2 2 2" xfId="53176" xr:uid="{00000000-0005-0000-0000-000012EA0000}"/>
    <cellStyle name="Percent 5 4 3 3 2 3" xfId="40579" xr:uid="{00000000-0005-0000-0000-000013EA0000}"/>
    <cellStyle name="Percent 5 4 3 3 2 4" xfId="30565" xr:uid="{00000000-0005-0000-0000-000014EA0000}"/>
    <cellStyle name="Percent 5 4 3 3 3" xfId="6784" xr:uid="{00000000-0005-0000-0000-000015EA0000}"/>
    <cellStyle name="Percent 5 4 3 3 3 2" xfId="19414" xr:uid="{00000000-0005-0000-0000-000016EA0000}"/>
    <cellStyle name="Percent 5 4 3 3 3 2 2" xfId="54630" xr:uid="{00000000-0005-0000-0000-000017EA0000}"/>
    <cellStyle name="Percent 5 4 3 3 3 3" xfId="42033" xr:uid="{00000000-0005-0000-0000-000018EA0000}"/>
    <cellStyle name="Percent 5 4 3 3 3 4" xfId="32019" xr:uid="{00000000-0005-0000-0000-000019EA0000}"/>
    <cellStyle name="Percent 5 4 3 3 4" xfId="8243" xr:uid="{00000000-0005-0000-0000-00001AEA0000}"/>
    <cellStyle name="Percent 5 4 3 3 4 2" xfId="20868" xr:uid="{00000000-0005-0000-0000-00001BEA0000}"/>
    <cellStyle name="Percent 5 4 3 3 4 2 2" xfId="56084" xr:uid="{00000000-0005-0000-0000-00001CEA0000}"/>
    <cellStyle name="Percent 5 4 3 3 4 3" xfId="43487" xr:uid="{00000000-0005-0000-0000-00001DEA0000}"/>
    <cellStyle name="Percent 5 4 3 3 4 4" xfId="33473" xr:uid="{00000000-0005-0000-0000-00001EEA0000}"/>
    <cellStyle name="Percent 5 4 3 3 5" xfId="10024" xr:uid="{00000000-0005-0000-0000-00001FEA0000}"/>
    <cellStyle name="Percent 5 4 3 3 5 2" xfId="22644" xr:uid="{00000000-0005-0000-0000-000020EA0000}"/>
    <cellStyle name="Percent 5 4 3 3 5 2 2" xfId="57860" xr:uid="{00000000-0005-0000-0000-000021EA0000}"/>
    <cellStyle name="Percent 5 4 3 3 5 3" xfId="45263" xr:uid="{00000000-0005-0000-0000-000022EA0000}"/>
    <cellStyle name="Percent 5 4 3 3 5 4" xfId="35249" xr:uid="{00000000-0005-0000-0000-000023EA0000}"/>
    <cellStyle name="Percent 5 4 3 3 6" xfId="11817" xr:uid="{00000000-0005-0000-0000-000024EA0000}"/>
    <cellStyle name="Percent 5 4 3 3 6 2" xfId="24420" xr:uid="{00000000-0005-0000-0000-000025EA0000}"/>
    <cellStyle name="Percent 5 4 3 3 6 2 2" xfId="59636" xr:uid="{00000000-0005-0000-0000-000026EA0000}"/>
    <cellStyle name="Percent 5 4 3 3 6 3" xfId="47039" xr:uid="{00000000-0005-0000-0000-000027EA0000}"/>
    <cellStyle name="Percent 5 4 3 3 6 4" xfId="37025" xr:uid="{00000000-0005-0000-0000-000028EA0000}"/>
    <cellStyle name="Percent 5 4 3 3 7" xfId="16184" xr:uid="{00000000-0005-0000-0000-000029EA0000}"/>
    <cellStyle name="Percent 5 4 3 3 7 2" xfId="51400" xr:uid="{00000000-0005-0000-0000-00002AEA0000}"/>
    <cellStyle name="Percent 5 4 3 3 7 3" xfId="28789" xr:uid="{00000000-0005-0000-0000-00002BEA0000}"/>
    <cellStyle name="Percent 5 4 3 3 8" xfId="14406" xr:uid="{00000000-0005-0000-0000-00002CEA0000}"/>
    <cellStyle name="Percent 5 4 3 3 8 2" xfId="49624" xr:uid="{00000000-0005-0000-0000-00002DEA0000}"/>
    <cellStyle name="Percent 5 4 3 3 9" xfId="38803" xr:uid="{00000000-0005-0000-0000-00002EEA0000}"/>
    <cellStyle name="Percent 5 4 3 4" xfId="2680" xr:uid="{00000000-0005-0000-0000-00002FEA0000}"/>
    <cellStyle name="Percent 5 4 3 4 10" xfId="26204" xr:uid="{00000000-0005-0000-0000-000030EA0000}"/>
    <cellStyle name="Percent 5 4 3 4 11" xfId="60608" xr:uid="{00000000-0005-0000-0000-000031EA0000}"/>
    <cellStyle name="Percent 5 4 3 4 2" xfId="4505" xr:uid="{00000000-0005-0000-0000-000032EA0000}"/>
    <cellStyle name="Percent 5 4 3 4 2 2" xfId="17151" xr:uid="{00000000-0005-0000-0000-000033EA0000}"/>
    <cellStyle name="Percent 5 4 3 4 2 2 2" xfId="52367" xr:uid="{00000000-0005-0000-0000-000034EA0000}"/>
    <cellStyle name="Percent 5 4 3 4 2 3" xfId="39770" xr:uid="{00000000-0005-0000-0000-000035EA0000}"/>
    <cellStyle name="Percent 5 4 3 4 2 4" xfId="29756" xr:uid="{00000000-0005-0000-0000-000036EA0000}"/>
    <cellStyle name="Percent 5 4 3 4 3" xfId="5975" xr:uid="{00000000-0005-0000-0000-000037EA0000}"/>
    <cellStyle name="Percent 5 4 3 4 3 2" xfId="18605" xr:uid="{00000000-0005-0000-0000-000038EA0000}"/>
    <cellStyle name="Percent 5 4 3 4 3 2 2" xfId="53821" xr:uid="{00000000-0005-0000-0000-000039EA0000}"/>
    <cellStyle name="Percent 5 4 3 4 3 3" xfId="41224" xr:uid="{00000000-0005-0000-0000-00003AEA0000}"/>
    <cellStyle name="Percent 5 4 3 4 3 4" xfId="31210" xr:uid="{00000000-0005-0000-0000-00003BEA0000}"/>
    <cellStyle name="Percent 5 4 3 4 4" xfId="7434" xr:uid="{00000000-0005-0000-0000-00003CEA0000}"/>
    <cellStyle name="Percent 5 4 3 4 4 2" xfId="20059" xr:uid="{00000000-0005-0000-0000-00003DEA0000}"/>
    <cellStyle name="Percent 5 4 3 4 4 2 2" xfId="55275" xr:uid="{00000000-0005-0000-0000-00003EEA0000}"/>
    <cellStyle name="Percent 5 4 3 4 4 3" xfId="42678" xr:uid="{00000000-0005-0000-0000-00003FEA0000}"/>
    <cellStyle name="Percent 5 4 3 4 4 4" xfId="32664" xr:uid="{00000000-0005-0000-0000-000040EA0000}"/>
    <cellStyle name="Percent 5 4 3 4 5" xfId="9215" xr:uid="{00000000-0005-0000-0000-000041EA0000}"/>
    <cellStyle name="Percent 5 4 3 4 5 2" xfId="21835" xr:uid="{00000000-0005-0000-0000-000042EA0000}"/>
    <cellStyle name="Percent 5 4 3 4 5 2 2" xfId="57051" xr:uid="{00000000-0005-0000-0000-000043EA0000}"/>
    <cellStyle name="Percent 5 4 3 4 5 3" xfId="44454" xr:uid="{00000000-0005-0000-0000-000044EA0000}"/>
    <cellStyle name="Percent 5 4 3 4 5 4" xfId="34440" xr:uid="{00000000-0005-0000-0000-000045EA0000}"/>
    <cellStyle name="Percent 5 4 3 4 6" xfId="11008" xr:uid="{00000000-0005-0000-0000-000046EA0000}"/>
    <cellStyle name="Percent 5 4 3 4 6 2" xfId="23611" xr:uid="{00000000-0005-0000-0000-000047EA0000}"/>
    <cellStyle name="Percent 5 4 3 4 6 2 2" xfId="58827" xr:uid="{00000000-0005-0000-0000-000048EA0000}"/>
    <cellStyle name="Percent 5 4 3 4 6 3" xfId="46230" xr:uid="{00000000-0005-0000-0000-000049EA0000}"/>
    <cellStyle name="Percent 5 4 3 4 6 4" xfId="36216" xr:uid="{00000000-0005-0000-0000-00004AEA0000}"/>
    <cellStyle name="Percent 5 4 3 4 7" xfId="15375" xr:uid="{00000000-0005-0000-0000-00004BEA0000}"/>
    <cellStyle name="Percent 5 4 3 4 7 2" xfId="50591" xr:uid="{00000000-0005-0000-0000-00004CEA0000}"/>
    <cellStyle name="Percent 5 4 3 4 7 3" xfId="27980" xr:uid="{00000000-0005-0000-0000-00004DEA0000}"/>
    <cellStyle name="Percent 5 4 3 4 8" xfId="13597" xr:uid="{00000000-0005-0000-0000-00004EEA0000}"/>
    <cellStyle name="Percent 5 4 3 4 8 2" xfId="48815" xr:uid="{00000000-0005-0000-0000-00004FEA0000}"/>
    <cellStyle name="Percent 5 4 3 4 9" xfId="37994" xr:uid="{00000000-0005-0000-0000-000050EA0000}"/>
    <cellStyle name="Percent 5 4 3 5" xfId="3843" xr:uid="{00000000-0005-0000-0000-000051EA0000}"/>
    <cellStyle name="Percent 5 4 3 5 2" xfId="8566" xr:uid="{00000000-0005-0000-0000-000052EA0000}"/>
    <cellStyle name="Percent 5 4 3 5 2 2" xfId="21191" xr:uid="{00000000-0005-0000-0000-000053EA0000}"/>
    <cellStyle name="Percent 5 4 3 5 2 2 2" xfId="56407" xr:uid="{00000000-0005-0000-0000-000054EA0000}"/>
    <cellStyle name="Percent 5 4 3 5 2 3" xfId="43810" xr:uid="{00000000-0005-0000-0000-000055EA0000}"/>
    <cellStyle name="Percent 5 4 3 5 2 4" xfId="33796" xr:uid="{00000000-0005-0000-0000-000056EA0000}"/>
    <cellStyle name="Percent 5 4 3 5 3" xfId="10347" xr:uid="{00000000-0005-0000-0000-000057EA0000}"/>
    <cellStyle name="Percent 5 4 3 5 3 2" xfId="22967" xr:uid="{00000000-0005-0000-0000-000058EA0000}"/>
    <cellStyle name="Percent 5 4 3 5 3 2 2" xfId="58183" xr:uid="{00000000-0005-0000-0000-000059EA0000}"/>
    <cellStyle name="Percent 5 4 3 5 3 3" xfId="45586" xr:uid="{00000000-0005-0000-0000-00005AEA0000}"/>
    <cellStyle name="Percent 5 4 3 5 3 4" xfId="35572" xr:uid="{00000000-0005-0000-0000-00005BEA0000}"/>
    <cellStyle name="Percent 5 4 3 5 4" xfId="12142" xr:uid="{00000000-0005-0000-0000-00005CEA0000}"/>
    <cellStyle name="Percent 5 4 3 5 4 2" xfId="24743" xr:uid="{00000000-0005-0000-0000-00005DEA0000}"/>
    <cellStyle name="Percent 5 4 3 5 4 2 2" xfId="59959" xr:uid="{00000000-0005-0000-0000-00005EEA0000}"/>
    <cellStyle name="Percent 5 4 3 5 4 3" xfId="47362" xr:uid="{00000000-0005-0000-0000-00005FEA0000}"/>
    <cellStyle name="Percent 5 4 3 5 4 4" xfId="37348" xr:uid="{00000000-0005-0000-0000-000060EA0000}"/>
    <cellStyle name="Percent 5 4 3 5 5" xfId="16507" xr:uid="{00000000-0005-0000-0000-000061EA0000}"/>
    <cellStyle name="Percent 5 4 3 5 5 2" xfId="51723" xr:uid="{00000000-0005-0000-0000-000062EA0000}"/>
    <cellStyle name="Percent 5 4 3 5 5 3" xfId="29112" xr:uid="{00000000-0005-0000-0000-000063EA0000}"/>
    <cellStyle name="Percent 5 4 3 5 6" xfId="14729" xr:uid="{00000000-0005-0000-0000-000064EA0000}"/>
    <cellStyle name="Percent 5 4 3 5 6 2" xfId="49947" xr:uid="{00000000-0005-0000-0000-000065EA0000}"/>
    <cellStyle name="Percent 5 4 3 5 7" xfId="39126" xr:uid="{00000000-0005-0000-0000-000066EA0000}"/>
    <cellStyle name="Percent 5 4 3 5 8" xfId="27336" xr:uid="{00000000-0005-0000-0000-000067EA0000}"/>
    <cellStyle name="Percent 5 4 3 6" xfId="4183" xr:uid="{00000000-0005-0000-0000-000068EA0000}"/>
    <cellStyle name="Percent 5 4 3 6 2" xfId="16829" xr:uid="{00000000-0005-0000-0000-000069EA0000}"/>
    <cellStyle name="Percent 5 4 3 6 2 2" xfId="52045" xr:uid="{00000000-0005-0000-0000-00006AEA0000}"/>
    <cellStyle name="Percent 5 4 3 6 2 3" xfId="29434" xr:uid="{00000000-0005-0000-0000-00006BEA0000}"/>
    <cellStyle name="Percent 5 4 3 6 3" xfId="13275" xr:uid="{00000000-0005-0000-0000-00006CEA0000}"/>
    <cellStyle name="Percent 5 4 3 6 3 2" xfId="48493" xr:uid="{00000000-0005-0000-0000-00006DEA0000}"/>
    <cellStyle name="Percent 5 4 3 6 4" xfId="39448" xr:uid="{00000000-0005-0000-0000-00006EEA0000}"/>
    <cellStyle name="Percent 5 4 3 6 5" xfId="25882" xr:uid="{00000000-0005-0000-0000-00006FEA0000}"/>
    <cellStyle name="Percent 5 4 3 7" xfId="5653" xr:uid="{00000000-0005-0000-0000-000070EA0000}"/>
    <cellStyle name="Percent 5 4 3 7 2" xfId="18283" xr:uid="{00000000-0005-0000-0000-000071EA0000}"/>
    <cellStyle name="Percent 5 4 3 7 2 2" xfId="53499" xr:uid="{00000000-0005-0000-0000-000072EA0000}"/>
    <cellStyle name="Percent 5 4 3 7 3" xfId="40902" xr:uid="{00000000-0005-0000-0000-000073EA0000}"/>
    <cellStyle name="Percent 5 4 3 7 4" xfId="30888" xr:uid="{00000000-0005-0000-0000-000074EA0000}"/>
    <cellStyle name="Percent 5 4 3 8" xfId="7112" xr:uid="{00000000-0005-0000-0000-000075EA0000}"/>
    <cellStyle name="Percent 5 4 3 8 2" xfId="19737" xr:uid="{00000000-0005-0000-0000-000076EA0000}"/>
    <cellStyle name="Percent 5 4 3 8 2 2" xfId="54953" xr:uid="{00000000-0005-0000-0000-000077EA0000}"/>
    <cellStyle name="Percent 5 4 3 8 3" xfId="42356" xr:uid="{00000000-0005-0000-0000-000078EA0000}"/>
    <cellStyle name="Percent 5 4 3 8 4" xfId="32342" xr:uid="{00000000-0005-0000-0000-000079EA0000}"/>
    <cellStyle name="Percent 5 4 3 9" xfId="8893" xr:uid="{00000000-0005-0000-0000-00007AEA0000}"/>
    <cellStyle name="Percent 5 4 3 9 2" xfId="21513" xr:uid="{00000000-0005-0000-0000-00007BEA0000}"/>
    <cellStyle name="Percent 5 4 3 9 2 2" xfId="56729" xr:uid="{00000000-0005-0000-0000-00007CEA0000}"/>
    <cellStyle name="Percent 5 4 3 9 3" xfId="44132" xr:uid="{00000000-0005-0000-0000-00007DEA0000}"/>
    <cellStyle name="Percent 5 4 3 9 4" xfId="34118" xr:uid="{00000000-0005-0000-0000-00007EEA0000}"/>
    <cellStyle name="Percent 5 4 4" xfId="3027" xr:uid="{00000000-0005-0000-0000-00007FEA0000}"/>
    <cellStyle name="Percent 5 4 4 10" xfId="25400" xr:uid="{00000000-0005-0000-0000-000080EA0000}"/>
    <cellStyle name="Percent 5 4 4 11" xfId="60935" xr:uid="{00000000-0005-0000-0000-000081EA0000}"/>
    <cellStyle name="Percent 5 4 4 2" xfId="4832" xr:uid="{00000000-0005-0000-0000-000082EA0000}"/>
    <cellStyle name="Percent 5 4 4 2 2" xfId="17478" xr:uid="{00000000-0005-0000-0000-000083EA0000}"/>
    <cellStyle name="Percent 5 4 4 2 2 2" xfId="52694" xr:uid="{00000000-0005-0000-0000-000084EA0000}"/>
    <cellStyle name="Percent 5 4 4 2 2 3" xfId="30083" xr:uid="{00000000-0005-0000-0000-000085EA0000}"/>
    <cellStyle name="Percent 5 4 4 2 3" xfId="13924" xr:uid="{00000000-0005-0000-0000-000086EA0000}"/>
    <cellStyle name="Percent 5 4 4 2 3 2" xfId="49142" xr:uid="{00000000-0005-0000-0000-000087EA0000}"/>
    <cellStyle name="Percent 5 4 4 2 4" xfId="40097" xr:uid="{00000000-0005-0000-0000-000088EA0000}"/>
    <cellStyle name="Percent 5 4 4 2 5" xfId="26531" xr:uid="{00000000-0005-0000-0000-000089EA0000}"/>
    <cellStyle name="Percent 5 4 4 3" xfId="6302" xr:uid="{00000000-0005-0000-0000-00008AEA0000}"/>
    <cellStyle name="Percent 5 4 4 3 2" xfId="18932" xr:uid="{00000000-0005-0000-0000-00008BEA0000}"/>
    <cellStyle name="Percent 5 4 4 3 2 2" xfId="54148" xr:uid="{00000000-0005-0000-0000-00008CEA0000}"/>
    <cellStyle name="Percent 5 4 4 3 3" xfId="41551" xr:uid="{00000000-0005-0000-0000-00008DEA0000}"/>
    <cellStyle name="Percent 5 4 4 3 4" xfId="31537" xr:uid="{00000000-0005-0000-0000-00008EEA0000}"/>
    <cellStyle name="Percent 5 4 4 4" xfId="7761" xr:uid="{00000000-0005-0000-0000-00008FEA0000}"/>
    <cellStyle name="Percent 5 4 4 4 2" xfId="20386" xr:uid="{00000000-0005-0000-0000-000090EA0000}"/>
    <cellStyle name="Percent 5 4 4 4 2 2" xfId="55602" xr:uid="{00000000-0005-0000-0000-000091EA0000}"/>
    <cellStyle name="Percent 5 4 4 4 3" xfId="43005" xr:uid="{00000000-0005-0000-0000-000092EA0000}"/>
    <cellStyle name="Percent 5 4 4 4 4" xfId="32991" xr:uid="{00000000-0005-0000-0000-000093EA0000}"/>
    <cellStyle name="Percent 5 4 4 5" xfId="9542" xr:uid="{00000000-0005-0000-0000-000094EA0000}"/>
    <cellStyle name="Percent 5 4 4 5 2" xfId="22162" xr:uid="{00000000-0005-0000-0000-000095EA0000}"/>
    <cellStyle name="Percent 5 4 4 5 2 2" xfId="57378" xr:uid="{00000000-0005-0000-0000-000096EA0000}"/>
    <cellStyle name="Percent 5 4 4 5 3" xfId="44781" xr:uid="{00000000-0005-0000-0000-000097EA0000}"/>
    <cellStyle name="Percent 5 4 4 5 4" xfId="34767" xr:uid="{00000000-0005-0000-0000-000098EA0000}"/>
    <cellStyle name="Percent 5 4 4 6" xfId="11335" xr:uid="{00000000-0005-0000-0000-000099EA0000}"/>
    <cellStyle name="Percent 5 4 4 6 2" xfId="23938" xr:uid="{00000000-0005-0000-0000-00009AEA0000}"/>
    <cellStyle name="Percent 5 4 4 6 2 2" xfId="59154" xr:uid="{00000000-0005-0000-0000-00009BEA0000}"/>
    <cellStyle name="Percent 5 4 4 6 3" xfId="46557" xr:uid="{00000000-0005-0000-0000-00009CEA0000}"/>
    <cellStyle name="Percent 5 4 4 6 4" xfId="36543" xr:uid="{00000000-0005-0000-0000-00009DEA0000}"/>
    <cellStyle name="Percent 5 4 4 7" xfId="15702" xr:uid="{00000000-0005-0000-0000-00009EEA0000}"/>
    <cellStyle name="Percent 5 4 4 7 2" xfId="50918" xr:uid="{00000000-0005-0000-0000-00009FEA0000}"/>
    <cellStyle name="Percent 5 4 4 7 3" xfId="28307" xr:uid="{00000000-0005-0000-0000-0000A0EA0000}"/>
    <cellStyle name="Percent 5 4 4 8" xfId="12793" xr:uid="{00000000-0005-0000-0000-0000A1EA0000}"/>
    <cellStyle name="Percent 5 4 4 8 2" xfId="48011" xr:uid="{00000000-0005-0000-0000-0000A2EA0000}"/>
    <cellStyle name="Percent 5 4 4 9" xfId="38321" xr:uid="{00000000-0005-0000-0000-0000A3EA0000}"/>
    <cellStyle name="Percent 5 4 5" xfId="2855" xr:uid="{00000000-0005-0000-0000-0000A4EA0000}"/>
    <cellStyle name="Percent 5 4 5 10" xfId="25241" xr:uid="{00000000-0005-0000-0000-0000A5EA0000}"/>
    <cellStyle name="Percent 5 4 5 11" xfId="60776" xr:uid="{00000000-0005-0000-0000-0000A6EA0000}"/>
    <cellStyle name="Percent 5 4 5 2" xfId="4673" xr:uid="{00000000-0005-0000-0000-0000A7EA0000}"/>
    <cellStyle name="Percent 5 4 5 2 2" xfId="17319" xr:uid="{00000000-0005-0000-0000-0000A8EA0000}"/>
    <cellStyle name="Percent 5 4 5 2 2 2" xfId="52535" xr:uid="{00000000-0005-0000-0000-0000A9EA0000}"/>
    <cellStyle name="Percent 5 4 5 2 2 3" xfId="29924" xr:uid="{00000000-0005-0000-0000-0000AAEA0000}"/>
    <cellStyle name="Percent 5 4 5 2 3" xfId="13765" xr:uid="{00000000-0005-0000-0000-0000ABEA0000}"/>
    <cellStyle name="Percent 5 4 5 2 3 2" xfId="48983" xr:uid="{00000000-0005-0000-0000-0000ACEA0000}"/>
    <cellStyle name="Percent 5 4 5 2 4" xfId="39938" xr:uid="{00000000-0005-0000-0000-0000ADEA0000}"/>
    <cellStyle name="Percent 5 4 5 2 5" xfId="26372" xr:uid="{00000000-0005-0000-0000-0000AEEA0000}"/>
    <cellStyle name="Percent 5 4 5 3" xfId="6143" xr:uid="{00000000-0005-0000-0000-0000AFEA0000}"/>
    <cellStyle name="Percent 5 4 5 3 2" xfId="18773" xr:uid="{00000000-0005-0000-0000-0000B0EA0000}"/>
    <cellStyle name="Percent 5 4 5 3 2 2" xfId="53989" xr:uid="{00000000-0005-0000-0000-0000B1EA0000}"/>
    <cellStyle name="Percent 5 4 5 3 3" xfId="41392" xr:uid="{00000000-0005-0000-0000-0000B2EA0000}"/>
    <cellStyle name="Percent 5 4 5 3 4" xfId="31378" xr:uid="{00000000-0005-0000-0000-0000B3EA0000}"/>
    <cellStyle name="Percent 5 4 5 4" xfId="7602" xr:uid="{00000000-0005-0000-0000-0000B4EA0000}"/>
    <cellStyle name="Percent 5 4 5 4 2" xfId="20227" xr:uid="{00000000-0005-0000-0000-0000B5EA0000}"/>
    <cellStyle name="Percent 5 4 5 4 2 2" xfId="55443" xr:uid="{00000000-0005-0000-0000-0000B6EA0000}"/>
    <cellStyle name="Percent 5 4 5 4 3" xfId="42846" xr:uid="{00000000-0005-0000-0000-0000B7EA0000}"/>
    <cellStyle name="Percent 5 4 5 4 4" xfId="32832" xr:uid="{00000000-0005-0000-0000-0000B8EA0000}"/>
    <cellStyle name="Percent 5 4 5 5" xfId="9383" xr:uid="{00000000-0005-0000-0000-0000B9EA0000}"/>
    <cellStyle name="Percent 5 4 5 5 2" xfId="22003" xr:uid="{00000000-0005-0000-0000-0000BAEA0000}"/>
    <cellStyle name="Percent 5 4 5 5 2 2" xfId="57219" xr:uid="{00000000-0005-0000-0000-0000BBEA0000}"/>
    <cellStyle name="Percent 5 4 5 5 3" xfId="44622" xr:uid="{00000000-0005-0000-0000-0000BCEA0000}"/>
    <cellStyle name="Percent 5 4 5 5 4" xfId="34608" xr:uid="{00000000-0005-0000-0000-0000BDEA0000}"/>
    <cellStyle name="Percent 5 4 5 6" xfId="11176" xr:uid="{00000000-0005-0000-0000-0000BEEA0000}"/>
    <cellStyle name="Percent 5 4 5 6 2" xfId="23779" xr:uid="{00000000-0005-0000-0000-0000BFEA0000}"/>
    <cellStyle name="Percent 5 4 5 6 2 2" xfId="58995" xr:uid="{00000000-0005-0000-0000-0000C0EA0000}"/>
    <cellStyle name="Percent 5 4 5 6 3" xfId="46398" xr:uid="{00000000-0005-0000-0000-0000C1EA0000}"/>
    <cellStyle name="Percent 5 4 5 6 4" xfId="36384" xr:uid="{00000000-0005-0000-0000-0000C2EA0000}"/>
    <cellStyle name="Percent 5 4 5 7" xfId="15543" xr:uid="{00000000-0005-0000-0000-0000C3EA0000}"/>
    <cellStyle name="Percent 5 4 5 7 2" xfId="50759" xr:uid="{00000000-0005-0000-0000-0000C4EA0000}"/>
    <cellStyle name="Percent 5 4 5 7 3" xfId="28148" xr:uid="{00000000-0005-0000-0000-0000C5EA0000}"/>
    <cellStyle name="Percent 5 4 5 8" xfId="12634" xr:uid="{00000000-0005-0000-0000-0000C6EA0000}"/>
    <cellStyle name="Percent 5 4 5 8 2" xfId="47852" xr:uid="{00000000-0005-0000-0000-0000C7EA0000}"/>
    <cellStyle name="Percent 5 4 5 9" xfId="38162" xr:uid="{00000000-0005-0000-0000-0000C8EA0000}"/>
    <cellStyle name="Percent 5 4 6" xfId="3364" xr:uid="{00000000-0005-0000-0000-0000C9EA0000}"/>
    <cellStyle name="Percent 5 4 6 10" xfId="26859" xr:uid="{00000000-0005-0000-0000-0000CAEA0000}"/>
    <cellStyle name="Percent 5 4 6 11" xfId="61263" xr:uid="{00000000-0005-0000-0000-0000CBEA0000}"/>
    <cellStyle name="Percent 5 4 6 2" xfId="5160" xr:uid="{00000000-0005-0000-0000-0000CCEA0000}"/>
    <cellStyle name="Percent 5 4 6 2 2" xfId="17806" xr:uid="{00000000-0005-0000-0000-0000CDEA0000}"/>
    <cellStyle name="Percent 5 4 6 2 2 2" xfId="53022" xr:uid="{00000000-0005-0000-0000-0000CEEA0000}"/>
    <cellStyle name="Percent 5 4 6 2 3" xfId="40425" xr:uid="{00000000-0005-0000-0000-0000CFEA0000}"/>
    <cellStyle name="Percent 5 4 6 2 4" xfId="30411" xr:uid="{00000000-0005-0000-0000-0000D0EA0000}"/>
    <cellStyle name="Percent 5 4 6 3" xfId="6630" xr:uid="{00000000-0005-0000-0000-0000D1EA0000}"/>
    <cellStyle name="Percent 5 4 6 3 2" xfId="19260" xr:uid="{00000000-0005-0000-0000-0000D2EA0000}"/>
    <cellStyle name="Percent 5 4 6 3 2 2" xfId="54476" xr:uid="{00000000-0005-0000-0000-0000D3EA0000}"/>
    <cellStyle name="Percent 5 4 6 3 3" xfId="41879" xr:uid="{00000000-0005-0000-0000-0000D4EA0000}"/>
    <cellStyle name="Percent 5 4 6 3 4" xfId="31865" xr:uid="{00000000-0005-0000-0000-0000D5EA0000}"/>
    <cellStyle name="Percent 5 4 6 4" xfId="8089" xr:uid="{00000000-0005-0000-0000-0000D6EA0000}"/>
    <cellStyle name="Percent 5 4 6 4 2" xfId="20714" xr:uid="{00000000-0005-0000-0000-0000D7EA0000}"/>
    <cellStyle name="Percent 5 4 6 4 2 2" xfId="55930" xr:uid="{00000000-0005-0000-0000-0000D8EA0000}"/>
    <cellStyle name="Percent 5 4 6 4 3" xfId="43333" xr:uid="{00000000-0005-0000-0000-0000D9EA0000}"/>
    <cellStyle name="Percent 5 4 6 4 4" xfId="33319" xr:uid="{00000000-0005-0000-0000-0000DAEA0000}"/>
    <cellStyle name="Percent 5 4 6 5" xfId="9870" xr:uid="{00000000-0005-0000-0000-0000DBEA0000}"/>
    <cellStyle name="Percent 5 4 6 5 2" xfId="22490" xr:uid="{00000000-0005-0000-0000-0000DCEA0000}"/>
    <cellStyle name="Percent 5 4 6 5 2 2" xfId="57706" xr:uid="{00000000-0005-0000-0000-0000DDEA0000}"/>
    <cellStyle name="Percent 5 4 6 5 3" xfId="45109" xr:uid="{00000000-0005-0000-0000-0000DEEA0000}"/>
    <cellStyle name="Percent 5 4 6 5 4" xfId="35095" xr:uid="{00000000-0005-0000-0000-0000DFEA0000}"/>
    <cellStyle name="Percent 5 4 6 6" xfId="11663" xr:uid="{00000000-0005-0000-0000-0000E0EA0000}"/>
    <cellStyle name="Percent 5 4 6 6 2" xfId="24266" xr:uid="{00000000-0005-0000-0000-0000E1EA0000}"/>
    <cellStyle name="Percent 5 4 6 6 2 2" xfId="59482" xr:uid="{00000000-0005-0000-0000-0000E2EA0000}"/>
    <cellStyle name="Percent 5 4 6 6 3" xfId="46885" xr:uid="{00000000-0005-0000-0000-0000E3EA0000}"/>
    <cellStyle name="Percent 5 4 6 6 4" xfId="36871" xr:uid="{00000000-0005-0000-0000-0000E4EA0000}"/>
    <cellStyle name="Percent 5 4 6 7" xfId="16030" xr:uid="{00000000-0005-0000-0000-0000E5EA0000}"/>
    <cellStyle name="Percent 5 4 6 7 2" xfId="51246" xr:uid="{00000000-0005-0000-0000-0000E6EA0000}"/>
    <cellStyle name="Percent 5 4 6 7 3" xfId="28635" xr:uid="{00000000-0005-0000-0000-0000E7EA0000}"/>
    <cellStyle name="Percent 5 4 6 8" xfId="14252" xr:uid="{00000000-0005-0000-0000-0000E8EA0000}"/>
    <cellStyle name="Percent 5 4 6 8 2" xfId="49470" xr:uid="{00000000-0005-0000-0000-0000E9EA0000}"/>
    <cellStyle name="Percent 5 4 6 9" xfId="38649" xr:uid="{00000000-0005-0000-0000-0000EAEA0000}"/>
    <cellStyle name="Percent 5 4 7" xfId="2525" xr:uid="{00000000-0005-0000-0000-0000EBEA0000}"/>
    <cellStyle name="Percent 5 4 7 10" xfId="26050" xr:uid="{00000000-0005-0000-0000-0000ECEA0000}"/>
    <cellStyle name="Percent 5 4 7 11" xfId="60454" xr:uid="{00000000-0005-0000-0000-0000EDEA0000}"/>
    <cellStyle name="Percent 5 4 7 2" xfId="4351" xr:uid="{00000000-0005-0000-0000-0000EEEA0000}"/>
    <cellStyle name="Percent 5 4 7 2 2" xfId="16997" xr:uid="{00000000-0005-0000-0000-0000EFEA0000}"/>
    <cellStyle name="Percent 5 4 7 2 2 2" xfId="52213" xr:uid="{00000000-0005-0000-0000-0000F0EA0000}"/>
    <cellStyle name="Percent 5 4 7 2 3" xfId="39616" xr:uid="{00000000-0005-0000-0000-0000F1EA0000}"/>
    <cellStyle name="Percent 5 4 7 2 4" xfId="29602" xr:uid="{00000000-0005-0000-0000-0000F2EA0000}"/>
    <cellStyle name="Percent 5 4 7 3" xfId="5821" xr:uid="{00000000-0005-0000-0000-0000F3EA0000}"/>
    <cellStyle name="Percent 5 4 7 3 2" xfId="18451" xr:uid="{00000000-0005-0000-0000-0000F4EA0000}"/>
    <cellStyle name="Percent 5 4 7 3 2 2" xfId="53667" xr:uid="{00000000-0005-0000-0000-0000F5EA0000}"/>
    <cellStyle name="Percent 5 4 7 3 3" xfId="41070" xr:uid="{00000000-0005-0000-0000-0000F6EA0000}"/>
    <cellStyle name="Percent 5 4 7 3 4" xfId="31056" xr:uid="{00000000-0005-0000-0000-0000F7EA0000}"/>
    <cellStyle name="Percent 5 4 7 4" xfId="7280" xr:uid="{00000000-0005-0000-0000-0000F8EA0000}"/>
    <cellStyle name="Percent 5 4 7 4 2" xfId="19905" xr:uid="{00000000-0005-0000-0000-0000F9EA0000}"/>
    <cellStyle name="Percent 5 4 7 4 2 2" xfId="55121" xr:uid="{00000000-0005-0000-0000-0000FAEA0000}"/>
    <cellStyle name="Percent 5 4 7 4 3" xfId="42524" xr:uid="{00000000-0005-0000-0000-0000FBEA0000}"/>
    <cellStyle name="Percent 5 4 7 4 4" xfId="32510" xr:uid="{00000000-0005-0000-0000-0000FCEA0000}"/>
    <cellStyle name="Percent 5 4 7 5" xfId="9061" xr:uid="{00000000-0005-0000-0000-0000FDEA0000}"/>
    <cellStyle name="Percent 5 4 7 5 2" xfId="21681" xr:uid="{00000000-0005-0000-0000-0000FEEA0000}"/>
    <cellStyle name="Percent 5 4 7 5 2 2" xfId="56897" xr:uid="{00000000-0005-0000-0000-0000FFEA0000}"/>
    <cellStyle name="Percent 5 4 7 5 3" xfId="44300" xr:uid="{00000000-0005-0000-0000-000000EB0000}"/>
    <cellStyle name="Percent 5 4 7 5 4" xfId="34286" xr:uid="{00000000-0005-0000-0000-000001EB0000}"/>
    <cellStyle name="Percent 5 4 7 6" xfId="10854" xr:uid="{00000000-0005-0000-0000-000002EB0000}"/>
    <cellStyle name="Percent 5 4 7 6 2" xfId="23457" xr:uid="{00000000-0005-0000-0000-000003EB0000}"/>
    <cellStyle name="Percent 5 4 7 6 2 2" xfId="58673" xr:uid="{00000000-0005-0000-0000-000004EB0000}"/>
    <cellStyle name="Percent 5 4 7 6 3" xfId="46076" xr:uid="{00000000-0005-0000-0000-000005EB0000}"/>
    <cellStyle name="Percent 5 4 7 6 4" xfId="36062" xr:uid="{00000000-0005-0000-0000-000006EB0000}"/>
    <cellStyle name="Percent 5 4 7 7" xfId="15221" xr:uid="{00000000-0005-0000-0000-000007EB0000}"/>
    <cellStyle name="Percent 5 4 7 7 2" xfId="50437" xr:uid="{00000000-0005-0000-0000-000008EB0000}"/>
    <cellStyle name="Percent 5 4 7 7 3" xfId="27826" xr:uid="{00000000-0005-0000-0000-000009EB0000}"/>
    <cellStyle name="Percent 5 4 7 8" xfId="13443" xr:uid="{00000000-0005-0000-0000-00000AEB0000}"/>
    <cellStyle name="Percent 5 4 7 8 2" xfId="48661" xr:uid="{00000000-0005-0000-0000-00000BEB0000}"/>
    <cellStyle name="Percent 5 4 7 9" xfId="37840" xr:uid="{00000000-0005-0000-0000-00000CEB0000}"/>
    <cellStyle name="Percent 5 4 8" xfId="3688" xr:uid="{00000000-0005-0000-0000-00000DEB0000}"/>
    <cellStyle name="Percent 5 4 8 2" xfId="8412" xr:uid="{00000000-0005-0000-0000-00000EEB0000}"/>
    <cellStyle name="Percent 5 4 8 2 2" xfId="21037" xr:uid="{00000000-0005-0000-0000-00000FEB0000}"/>
    <cellStyle name="Percent 5 4 8 2 2 2" xfId="56253" xr:uid="{00000000-0005-0000-0000-000010EB0000}"/>
    <cellStyle name="Percent 5 4 8 2 3" xfId="43656" xr:uid="{00000000-0005-0000-0000-000011EB0000}"/>
    <cellStyle name="Percent 5 4 8 2 4" xfId="33642" xr:uid="{00000000-0005-0000-0000-000012EB0000}"/>
    <cellStyle name="Percent 5 4 8 3" xfId="10193" xr:uid="{00000000-0005-0000-0000-000013EB0000}"/>
    <cellStyle name="Percent 5 4 8 3 2" xfId="22813" xr:uid="{00000000-0005-0000-0000-000014EB0000}"/>
    <cellStyle name="Percent 5 4 8 3 2 2" xfId="58029" xr:uid="{00000000-0005-0000-0000-000015EB0000}"/>
    <cellStyle name="Percent 5 4 8 3 3" xfId="45432" xr:uid="{00000000-0005-0000-0000-000016EB0000}"/>
    <cellStyle name="Percent 5 4 8 3 4" xfId="35418" xr:uid="{00000000-0005-0000-0000-000017EB0000}"/>
    <cellStyle name="Percent 5 4 8 4" xfId="11988" xr:uid="{00000000-0005-0000-0000-000018EB0000}"/>
    <cellStyle name="Percent 5 4 8 4 2" xfId="24589" xr:uid="{00000000-0005-0000-0000-000019EB0000}"/>
    <cellStyle name="Percent 5 4 8 4 2 2" xfId="59805" xr:uid="{00000000-0005-0000-0000-00001AEB0000}"/>
    <cellStyle name="Percent 5 4 8 4 3" xfId="47208" xr:uid="{00000000-0005-0000-0000-00001BEB0000}"/>
    <cellStyle name="Percent 5 4 8 4 4" xfId="37194" xr:uid="{00000000-0005-0000-0000-00001CEB0000}"/>
    <cellStyle name="Percent 5 4 8 5" xfId="16353" xr:uid="{00000000-0005-0000-0000-00001DEB0000}"/>
    <cellStyle name="Percent 5 4 8 5 2" xfId="51569" xr:uid="{00000000-0005-0000-0000-00001EEB0000}"/>
    <cellStyle name="Percent 5 4 8 5 3" xfId="28958" xr:uid="{00000000-0005-0000-0000-00001FEB0000}"/>
    <cellStyle name="Percent 5 4 8 6" xfId="14575" xr:uid="{00000000-0005-0000-0000-000020EB0000}"/>
    <cellStyle name="Percent 5 4 8 6 2" xfId="49793" xr:uid="{00000000-0005-0000-0000-000021EB0000}"/>
    <cellStyle name="Percent 5 4 8 7" xfId="38972" xr:uid="{00000000-0005-0000-0000-000022EB0000}"/>
    <cellStyle name="Percent 5 4 8 8" xfId="27182" xr:uid="{00000000-0005-0000-0000-000023EB0000}"/>
    <cellStyle name="Percent 5 4 9" xfId="4020" xr:uid="{00000000-0005-0000-0000-000024EB0000}"/>
    <cellStyle name="Percent 5 4 9 2" xfId="16675" xr:uid="{00000000-0005-0000-0000-000025EB0000}"/>
    <cellStyle name="Percent 5 4 9 2 2" xfId="51891" xr:uid="{00000000-0005-0000-0000-000026EB0000}"/>
    <cellStyle name="Percent 5 4 9 2 3" xfId="29280" xr:uid="{00000000-0005-0000-0000-000027EB0000}"/>
    <cellStyle name="Percent 5 4 9 3" xfId="13121" xr:uid="{00000000-0005-0000-0000-000028EB0000}"/>
    <cellStyle name="Percent 5 4 9 3 2" xfId="48339" xr:uid="{00000000-0005-0000-0000-000029EB0000}"/>
    <cellStyle name="Percent 5 4 9 4" xfId="39294" xr:uid="{00000000-0005-0000-0000-00002AEB0000}"/>
    <cellStyle name="Percent 5 4 9 5" xfId="25728" xr:uid="{00000000-0005-0000-0000-00002BEB0000}"/>
    <cellStyle name="Percent 5 5" xfId="2065" xr:uid="{00000000-0005-0000-0000-00002CEB0000}"/>
    <cellStyle name="Percent 5 5 2" xfId="2066" xr:uid="{00000000-0005-0000-0000-00002DEB0000}"/>
    <cellStyle name="Percent 6" xfId="25" xr:uid="{00000000-0005-0000-0000-00002EEB0000}"/>
    <cellStyle name="Percent 6 10" xfId="2937" xr:uid="{00000000-0005-0000-0000-00002FEB0000}"/>
    <cellStyle name="Percent 6 10 10" xfId="25321" xr:uid="{00000000-0005-0000-0000-000030EB0000}"/>
    <cellStyle name="Percent 6 10 11" xfId="60856" xr:uid="{00000000-0005-0000-0000-000031EB0000}"/>
    <cellStyle name="Percent 6 10 2" xfId="4753" xr:uid="{00000000-0005-0000-0000-000032EB0000}"/>
    <cellStyle name="Percent 6 10 2 2" xfId="17399" xr:uid="{00000000-0005-0000-0000-000033EB0000}"/>
    <cellStyle name="Percent 6 10 2 2 2" xfId="52615" xr:uid="{00000000-0005-0000-0000-000034EB0000}"/>
    <cellStyle name="Percent 6 10 2 2 3" xfId="30004" xr:uid="{00000000-0005-0000-0000-000035EB0000}"/>
    <cellStyle name="Percent 6 10 2 3" xfId="13845" xr:uid="{00000000-0005-0000-0000-000036EB0000}"/>
    <cellStyle name="Percent 6 10 2 3 2" xfId="49063" xr:uid="{00000000-0005-0000-0000-000037EB0000}"/>
    <cellStyle name="Percent 6 10 2 4" xfId="40018" xr:uid="{00000000-0005-0000-0000-000038EB0000}"/>
    <cellStyle name="Percent 6 10 2 5" xfId="26452" xr:uid="{00000000-0005-0000-0000-000039EB0000}"/>
    <cellStyle name="Percent 6 10 3" xfId="6223" xr:uid="{00000000-0005-0000-0000-00003AEB0000}"/>
    <cellStyle name="Percent 6 10 3 2" xfId="18853" xr:uid="{00000000-0005-0000-0000-00003BEB0000}"/>
    <cellStyle name="Percent 6 10 3 2 2" xfId="54069" xr:uid="{00000000-0005-0000-0000-00003CEB0000}"/>
    <cellStyle name="Percent 6 10 3 3" xfId="41472" xr:uid="{00000000-0005-0000-0000-00003DEB0000}"/>
    <cellStyle name="Percent 6 10 3 4" xfId="31458" xr:uid="{00000000-0005-0000-0000-00003EEB0000}"/>
    <cellStyle name="Percent 6 10 4" xfId="7682" xr:uid="{00000000-0005-0000-0000-00003FEB0000}"/>
    <cellStyle name="Percent 6 10 4 2" xfId="20307" xr:uid="{00000000-0005-0000-0000-000040EB0000}"/>
    <cellStyle name="Percent 6 10 4 2 2" xfId="55523" xr:uid="{00000000-0005-0000-0000-000041EB0000}"/>
    <cellStyle name="Percent 6 10 4 3" xfId="42926" xr:uid="{00000000-0005-0000-0000-000042EB0000}"/>
    <cellStyle name="Percent 6 10 4 4" xfId="32912" xr:uid="{00000000-0005-0000-0000-000043EB0000}"/>
    <cellStyle name="Percent 6 10 5" xfId="9463" xr:uid="{00000000-0005-0000-0000-000044EB0000}"/>
    <cellStyle name="Percent 6 10 5 2" xfId="22083" xr:uid="{00000000-0005-0000-0000-000045EB0000}"/>
    <cellStyle name="Percent 6 10 5 2 2" xfId="57299" xr:uid="{00000000-0005-0000-0000-000046EB0000}"/>
    <cellStyle name="Percent 6 10 5 3" xfId="44702" xr:uid="{00000000-0005-0000-0000-000047EB0000}"/>
    <cellStyle name="Percent 6 10 5 4" xfId="34688" xr:uid="{00000000-0005-0000-0000-000048EB0000}"/>
    <cellStyle name="Percent 6 10 6" xfId="11256" xr:uid="{00000000-0005-0000-0000-000049EB0000}"/>
    <cellStyle name="Percent 6 10 6 2" xfId="23859" xr:uid="{00000000-0005-0000-0000-00004AEB0000}"/>
    <cellStyle name="Percent 6 10 6 2 2" xfId="59075" xr:uid="{00000000-0005-0000-0000-00004BEB0000}"/>
    <cellStyle name="Percent 6 10 6 3" xfId="46478" xr:uid="{00000000-0005-0000-0000-00004CEB0000}"/>
    <cellStyle name="Percent 6 10 6 4" xfId="36464" xr:uid="{00000000-0005-0000-0000-00004DEB0000}"/>
    <cellStyle name="Percent 6 10 7" xfId="15623" xr:uid="{00000000-0005-0000-0000-00004EEB0000}"/>
    <cellStyle name="Percent 6 10 7 2" xfId="50839" xr:uid="{00000000-0005-0000-0000-00004FEB0000}"/>
    <cellStyle name="Percent 6 10 7 3" xfId="28228" xr:uid="{00000000-0005-0000-0000-000050EB0000}"/>
    <cellStyle name="Percent 6 10 8" xfId="12714" xr:uid="{00000000-0005-0000-0000-000051EB0000}"/>
    <cellStyle name="Percent 6 10 8 2" xfId="47932" xr:uid="{00000000-0005-0000-0000-000052EB0000}"/>
    <cellStyle name="Percent 6 10 9" xfId="38242" xr:uid="{00000000-0005-0000-0000-000053EB0000}"/>
    <cellStyle name="Percent 6 11" xfId="3444" xr:uid="{00000000-0005-0000-0000-000054EB0000}"/>
    <cellStyle name="Percent 6 11 10" xfId="26939" xr:uid="{00000000-0005-0000-0000-000055EB0000}"/>
    <cellStyle name="Percent 6 11 11" xfId="61343" xr:uid="{00000000-0005-0000-0000-000056EB0000}"/>
    <cellStyle name="Percent 6 11 2" xfId="5240" xr:uid="{00000000-0005-0000-0000-000057EB0000}"/>
    <cellStyle name="Percent 6 11 2 2" xfId="17886" xr:uid="{00000000-0005-0000-0000-000058EB0000}"/>
    <cellStyle name="Percent 6 11 2 2 2" xfId="53102" xr:uid="{00000000-0005-0000-0000-000059EB0000}"/>
    <cellStyle name="Percent 6 11 2 3" xfId="40505" xr:uid="{00000000-0005-0000-0000-00005AEB0000}"/>
    <cellStyle name="Percent 6 11 2 4" xfId="30491" xr:uid="{00000000-0005-0000-0000-00005BEB0000}"/>
    <cellStyle name="Percent 6 11 3" xfId="6710" xr:uid="{00000000-0005-0000-0000-00005CEB0000}"/>
    <cellStyle name="Percent 6 11 3 2" xfId="19340" xr:uid="{00000000-0005-0000-0000-00005DEB0000}"/>
    <cellStyle name="Percent 6 11 3 2 2" xfId="54556" xr:uid="{00000000-0005-0000-0000-00005EEB0000}"/>
    <cellStyle name="Percent 6 11 3 3" xfId="41959" xr:uid="{00000000-0005-0000-0000-00005FEB0000}"/>
    <cellStyle name="Percent 6 11 3 4" xfId="31945" xr:uid="{00000000-0005-0000-0000-000060EB0000}"/>
    <cellStyle name="Percent 6 11 4" xfId="8169" xr:uid="{00000000-0005-0000-0000-000061EB0000}"/>
    <cellStyle name="Percent 6 11 4 2" xfId="20794" xr:uid="{00000000-0005-0000-0000-000062EB0000}"/>
    <cellStyle name="Percent 6 11 4 2 2" xfId="56010" xr:uid="{00000000-0005-0000-0000-000063EB0000}"/>
    <cellStyle name="Percent 6 11 4 3" xfId="43413" xr:uid="{00000000-0005-0000-0000-000064EB0000}"/>
    <cellStyle name="Percent 6 11 4 4" xfId="33399" xr:uid="{00000000-0005-0000-0000-000065EB0000}"/>
    <cellStyle name="Percent 6 11 5" xfId="9950" xr:uid="{00000000-0005-0000-0000-000066EB0000}"/>
    <cellStyle name="Percent 6 11 5 2" xfId="22570" xr:uid="{00000000-0005-0000-0000-000067EB0000}"/>
    <cellStyle name="Percent 6 11 5 2 2" xfId="57786" xr:uid="{00000000-0005-0000-0000-000068EB0000}"/>
    <cellStyle name="Percent 6 11 5 3" xfId="45189" xr:uid="{00000000-0005-0000-0000-000069EB0000}"/>
    <cellStyle name="Percent 6 11 5 4" xfId="35175" xr:uid="{00000000-0005-0000-0000-00006AEB0000}"/>
    <cellStyle name="Percent 6 11 6" xfId="11743" xr:uid="{00000000-0005-0000-0000-00006BEB0000}"/>
    <cellStyle name="Percent 6 11 6 2" xfId="24346" xr:uid="{00000000-0005-0000-0000-00006CEB0000}"/>
    <cellStyle name="Percent 6 11 6 2 2" xfId="59562" xr:uid="{00000000-0005-0000-0000-00006DEB0000}"/>
    <cellStyle name="Percent 6 11 6 3" xfId="46965" xr:uid="{00000000-0005-0000-0000-00006EEB0000}"/>
    <cellStyle name="Percent 6 11 6 4" xfId="36951" xr:uid="{00000000-0005-0000-0000-00006FEB0000}"/>
    <cellStyle name="Percent 6 11 7" xfId="16110" xr:uid="{00000000-0005-0000-0000-000070EB0000}"/>
    <cellStyle name="Percent 6 11 7 2" xfId="51326" xr:uid="{00000000-0005-0000-0000-000071EB0000}"/>
    <cellStyle name="Percent 6 11 7 3" xfId="28715" xr:uid="{00000000-0005-0000-0000-000072EB0000}"/>
    <cellStyle name="Percent 6 11 8" xfId="14332" xr:uid="{00000000-0005-0000-0000-000073EB0000}"/>
    <cellStyle name="Percent 6 11 8 2" xfId="49550" xr:uid="{00000000-0005-0000-0000-000074EB0000}"/>
    <cellStyle name="Percent 6 11 9" xfId="38729" xr:uid="{00000000-0005-0000-0000-000075EB0000}"/>
    <cellStyle name="Percent 6 12" xfId="2606" xr:uid="{00000000-0005-0000-0000-000076EB0000}"/>
    <cellStyle name="Percent 6 12 10" xfId="26130" xr:uid="{00000000-0005-0000-0000-000077EB0000}"/>
    <cellStyle name="Percent 6 12 11" xfId="60534" xr:uid="{00000000-0005-0000-0000-000078EB0000}"/>
    <cellStyle name="Percent 6 12 2" xfId="4431" xr:uid="{00000000-0005-0000-0000-000079EB0000}"/>
    <cellStyle name="Percent 6 12 2 2" xfId="17077" xr:uid="{00000000-0005-0000-0000-00007AEB0000}"/>
    <cellStyle name="Percent 6 12 2 2 2" xfId="52293" xr:uid="{00000000-0005-0000-0000-00007BEB0000}"/>
    <cellStyle name="Percent 6 12 2 3" xfId="39696" xr:uid="{00000000-0005-0000-0000-00007CEB0000}"/>
    <cellStyle name="Percent 6 12 2 4" xfId="29682" xr:uid="{00000000-0005-0000-0000-00007DEB0000}"/>
    <cellStyle name="Percent 6 12 3" xfId="5901" xr:uid="{00000000-0005-0000-0000-00007EEB0000}"/>
    <cellStyle name="Percent 6 12 3 2" xfId="18531" xr:uid="{00000000-0005-0000-0000-00007FEB0000}"/>
    <cellStyle name="Percent 6 12 3 2 2" xfId="53747" xr:uid="{00000000-0005-0000-0000-000080EB0000}"/>
    <cellStyle name="Percent 6 12 3 3" xfId="41150" xr:uid="{00000000-0005-0000-0000-000081EB0000}"/>
    <cellStyle name="Percent 6 12 3 4" xfId="31136" xr:uid="{00000000-0005-0000-0000-000082EB0000}"/>
    <cellStyle name="Percent 6 12 4" xfId="7360" xr:uid="{00000000-0005-0000-0000-000083EB0000}"/>
    <cellStyle name="Percent 6 12 4 2" xfId="19985" xr:uid="{00000000-0005-0000-0000-000084EB0000}"/>
    <cellStyle name="Percent 6 12 4 2 2" xfId="55201" xr:uid="{00000000-0005-0000-0000-000085EB0000}"/>
    <cellStyle name="Percent 6 12 4 3" xfId="42604" xr:uid="{00000000-0005-0000-0000-000086EB0000}"/>
    <cellStyle name="Percent 6 12 4 4" xfId="32590" xr:uid="{00000000-0005-0000-0000-000087EB0000}"/>
    <cellStyle name="Percent 6 12 5" xfId="9141" xr:uid="{00000000-0005-0000-0000-000088EB0000}"/>
    <cellStyle name="Percent 6 12 5 2" xfId="21761" xr:uid="{00000000-0005-0000-0000-000089EB0000}"/>
    <cellStyle name="Percent 6 12 5 2 2" xfId="56977" xr:uid="{00000000-0005-0000-0000-00008AEB0000}"/>
    <cellStyle name="Percent 6 12 5 3" xfId="44380" xr:uid="{00000000-0005-0000-0000-00008BEB0000}"/>
    <cellStyle name="Percent 6 12 5 4" xfId="34366" xr:uid="{00000000-0005-0000-0000-00008CEB0000}"/>
    <cellStyle name="Percent 6 12 6" xfId="10934" xr:uid="{00000000-0005-0000-0000-00008DEB0000}"/>
    <cellStyle name="Percent 6 12 6 2" xfId="23537" xr:uid="{00000000-0005-0000-0000-00008EEB0000}"/>
    <cellStyle name="Percent 6 12 6 2 2" xfId="58753" xr:uid="{00000000-0005-0000-0000-00008FEB0000}"/>
    <cellStyle name="Percent 6 12 6 3" xfId="46156" xr:uid="{00000000-0005-0000-0000-000090EB0000}"/>
    <cellStyle name="Percent 6 12 6 4" xfId="36142" xr:uid="{00000000-0005-0000-0000-000091EB0000}"/>
    <cellStyle name="Percent 6 12 7" xfId="15301" xr:uid="{00000000-0005-0000-0000-000092EB0000}"/>
    <cellStyle name="Percent 6 12 7 2" xfId="50517" xr:uid="{00000000-0005-0000-0000-000093EB0000}"/>
    <cellStyle name="Percent 6 12 7 3" xfId="27906" xr:uid="{00000000-0005-0000-0000-000094EB0000}"/>
    <cellStyle name="Percent 6 12 8" xfId="13523" xr:uid="{00000000-0005-0000-0000-000095EB0000}"/>
    <cellStyle name="Percent 6 12 8 2" xfId="48741" xr:uid="{00000000-0005-0000-0000-000096EB0000}"/>
    <cellStyle name="Percent 6 12 9" xfId="37920" xr:uid="{00000000-0005-0000-0000-000097EB0000}"/>
    <cellStyle name="Percent 6 13" xfId="3769" xr:uid="{00000000-0005-0000-0000-000098EB0000}"/>
    <cellStyle name="Percent 6 13 2" xfId="8492" xr:uid="{00000000-0005-0000-0000-000099EB0000}"/>
    <cellStyle name="Percent 6 13 2 2" xfId="21117" xr:uid="{00000000-0005-0000-0000-00009AEB0000}"/>
    <cellStyle name="Percent 6 13 2 2 2" xfId="56333" xr:uid="{00000000-0005-0000-0000-00009BEB0000}"/>
    <cellStyle name="Percent 6 13 2 3" xfId="43736" xr:uid="{00000000-0005-0000-0000-00009CEB0000}"/>
    <cellStyle name="Percent 6 13 2 4" xfId="33722" xr:uid="{00000000-0005-0000-0000-00009DEB0000}"/>
    <cellStyle name="Percent 6 13 3" xfId="10273" xr:uid="{00000000-0005-0000-0000-00009EEB0000}"/>
    <cellStyle name="Percent 6 13 3 2" xfId="22893" xr:uid="{00000000-0005-0000-0000-00009FEB0000}"/>
    <cellStyle name="Percent 6 13 3 2 2" xfId="58109" xr:uid="{00000000-0005-0000-0000-0000A0EB0000}"/>
    <cellStyle name="Percent 6 13 3 3" xfId="45512" xr:uid="{00000000-0005-0000-0000-0000A1EB0000}"/>
    <cellStyle name="Percent 6 13 3 4" xfId="35498" xr:uid="{00000000-0005-0000-0000-0000A2EB0000}"/>
    <cellStyle name="Percent 6 13 4" xfId="12068" xr:uid="{00000000-0005-0000-0000-0000A3EB0000}"/>
    <cellStyle name="Percent 6 13 4 2" xfId="24669" xr:uid="{00000000-0005-0000-0000-0000A4EB0000}"/>
    <cellStyle name="Percent 6 13 4 2 2" xfId="59885" xr:uid="{00000000-0005-0000-0000-0000A5EB0000}"/>
    <cellStyle name="Percent 6 13 4 3" xfId="47288" xr:uid="{00000000-0005-0000-0000-0000A6EB0000}"/>
    <cellStyle name="Percent 6 13 4 4" xfId="37274" xr:uid="{00000000-0005-0000-0000-0000A7EB0000}"/>
    <cellStyle name="Percent 6 13 5" xfId="16433" xr:uid="{00000000-0005-0000-0000-0000A8EB0000}"/>
    <cellStyle name="Percent 6 13 5 2" xfId="51649" xr:uid="{00000000-0005-0000-0000-0000A9EB0000}"/>
    <cellStyle name="Percent 6 13 5 3" xfId="29038" xr:uid="{00000000-0005-0000-0000-0000AAEB0000}"/>
    <cellStyle name="Percent 6 13 6" xfId="14655" xr:uid="{00000000-0005-0000-0000-0000ABEB0000}"/>
    <cellStyle name="Percent 6 13 6 2" xfId="49873" xr:uid="{00000000-0005-0000-0000-0000ACEB0000}"/>
    <cellStyle name="Percent 6 13 7" xfId="39052" xr:uid="{00000000-0005-0000-0000-0000ADEB0000}"/>
    <cellStyle name="Percent 6 13 8" xfId="27262" xr:uid="{00000000-0005-0000-0000-0000AEEB0000}"/>
    <cellStyle name="Percent 6 14" xfId="4109" xr:uid="{00000000-0005-0000-0000-0000AFEB0000}"/>
    <cellStyle name="Percent 6 14 2" xfId="16755" xr:uid="{00000000-0005-0000-0000-0000B0EB0000}"/>
    <cellStyle name="Percent 6 14 2 2" xfId="51971" xr:uid="{00000000-0005-0000-0000-0000B1EB0000}"/>
    <cellStyle name="Percent 6 14 2 3" xfId="29360" xr:uid="{00000000-0005-0000-0000-0000B2EB0000}"/>
    <cellStyle name="Percent 6 14 3" xfId="13201" xr:uid="{00000000-0005-0000-0000-0000B3EB0000}"/>
    <cellStyle name="Percent 6 14 3 2" xfId="48419" xr:uid="{00000000-0005-0000-0000-0000B4EB0000}"/>
    <cellStyle name="Percent 6 14 4" xfId="39374" xr:uid="{00000000-0005-0000-0000-0000B5EB0000}"/>
    <cellStyle name="Percent 6 14 5" xfId="25808" xr:uid="{00000000-0005-0000-0000-0000B6EB0000}"/>
    <cellStyle name="Percent 6 15" xfId="5579" xr:uid="{00000000-0005-0000-0000-0000B7EB0000}"/>
    <cellStyle name="Percent 6 15 2" xfId="18209" xr:uid="{00000000-0005-0000-0000-0000B8EB0000}"/>
    <cellStyle name="Percent 6 15 2 2" xfId="53425" xr:uid="{00000000-0005-0000-0000-0000B9EB0000}"/>
    <cellStyle name="Percent 6 15 3" xfId="40828" xr:uid="{00000000-0005-0000-0000-0000BAEB0000}"/>
    <cellStyle name="Percent 6 15 4" xfId="30814" xr:uid="{00000000-0005-0000-0000-0000BBEB0000}"/>
    <cellStyle name="Percent 6 16" xfId="7038" xr:uid="{00000000-0005-0000-0000-0000BCEB0000}"/>
    <cellStyle name="Percent 6 16 2" xfId="19663" xr:uid="{00000000-0005-0000-0000-0000BDEB0000}"/>
    <cellStyle name="Percent 6 16 2 2" xfId="54879" xr:uid="{00000000-0005-0000-0000-0000BEEB0000}"/>
    <cellStyle name="Percent 6 16 3" xfId="42282" xr:uid="{00000000-0005-0000-0000-0000BFEB0000}"/>
    <cellStyle name="Percent 6 16 4" xfId="32268" xr:uid="{00000000-0005-0000-0000-0000C0EB0000}"/>
    <cellStyle name="Percent 6 17" xfId="8819" xr:uid="{00000000-0005-0000-0000-0000C1EB0000}"/>
    <cellStyle name="Percent 6 17 2" xfId="21439" xr:uid="{00000000-0005-0000-0000-0000C2EB0000}"/>
    <cellStyle name="Percent 6 17 2 2" xfId="56655" xr:uid="{00000000-0005-0000-0000-0000C3EB0000}"/>
    <cellStyle name="Percent 6 17 3" xfId="44058" xr:uid="{00000000-0005-0000-0000-0000C4EB0000}"/>
    <cellStyle name="Percent 6 17 4" xfId="34044" xr:uid="{00000000-0005-0000-0000-0000C5EB0000}"/>
    <cellStyle name="Percent 6 18" xfId="10769" xr:uid="{00000000-0005-0000-0000-0000C6EB0000}"/>
    <cellStyle name="Percent 6 18 2" xfId="23380" xr:uid="{00000000-0005-0000-0000-0000C7EB0000}"/>
    <cellStyle name="Percent 6 18 2 2" xfId="58596" xr:uid="{00000000-0005-0000-0000-0000C8EB0000}"/>
    <cellStyle name="Percent 6 18 3" xfId="45999" xr:uid="{00000000-0005-0000-0000-0000C9EB0000}"/>
    <cellStyle name="Percent 6 18 4" xfId="35985" xr:uid="{00000000-0005-0000-0000-0000CAEB0000}"/>
    <cellStyle name="Percent 6 19" xfId="14979" xr:uid="{00000000-0005-0000-0000-0000CBEB0000}"/>
    <cellStyle name="Percent 6 19 2" xfId="50195" xr:uid="{00000000-0005-0000-0000-0000CCEB0000}"/>
    <cellStyle name="Percent 6 19 3" xfId="27584" xr:uid="{00000000-0005-0000-0000-0000CDEB0000}"/>
    <cellStyle name="Percent 6 2" xfId="2067" xr:uid="{00000000-0005-0000-0000-0000CEEB0000}"/>
    <cellStyle name="Percent 6 2 2" xfId="2068" xr:uid="{00000000-0005-0000-0000-0000CFEB0000}"/>
    <cellStyle name="Percent 6 2 2 2" xfId="2069" xr:uid="{00000000-0005-0000-0000-0000D0EB0000}"/>
    <cellStyle name="Percent 6 2 3" xfId="2070" xr:uid="{00000000-0005-0000-0000-0000D1EB0000}"/>
    <cellStyle name="Percent 6 2 3 2" xfId="2071" xr:uid="{00000000-0005-0000-0000-0000D2EB0000}"/>
    <cellStyle name="Percent 6 2 4" xfId="2072" xr:uid="{00000000-0005-0000-0000-0000D3EB0000}"/>
    <cellStyle name="Percent 6 2 4 2" xfId="2073" xr:uid="{00000000-0005-0000-0000-0000D4EB0000}"/>
    <cellStyle name="Percent 6 2 4 2 2" xfId="2074" xr:uid="{00000000-0005-0000-0000-0000D5EB0000}"/>
    <cellStyle name="Percent 6 2 4 3" xfId="2075" xr:uid="{00000000-0005-0000-0000-0000D6EB0000}"/>
    <cellStyle name="Percent 6 2 4 3 2" xfId="2076" xr:uid="{00000000-0005-0000-0000-0000D7EB0000}"/>
    <cellStyle name="Percent 6 2 4 3 2 2" xfId="2077" xr:uid="{00000000-0005-0000-0000-0000D8EB0000}"/>
    <cellStyle name="Percent 6 2 4 3 3" xfId="2078" xr:uid="{00000000-0005-0000-0000-0000D9EB0000}"/>
    <cellStyle name="Percent 6 2 4 3 3 2" xfId="2079" xr:uid="{00000000-0005-0000-0000-0000DAEB0000}"/>
    <cellStyle name="Percent 6 2 4 3 3 2 2" xfId="2080" xr:uid="{00000000-0005-0000-0000-0000DBEB0000}"/>
    <cellStyle name="Percent 6 2 4 3 3 3" xfId="2081" xr:uid="{00000000-0005-0000-0000-0000DCEB0000}"/>
    <cellStyle name="Percent 6 2 4 3 4" xfId="2082" xr:uid="{00000000-0005-0000-0000-0000DDEB0000}"/>
    <cellStyle name="Percent 6 2 4 3 4 2" xfId="2083" xr:uid="{00000000-0005-0000-0000-0000DEEB0000}"/>
    <cellStyle name="Percent 6 2 4 3 4 2 2" xfId="2084" xr:uid="{00000000-0005-0000-0000-0000DFEB0000}"/>
    <cellStyle name="Percent 6 2 4 3 4 3" xfId="2085" xr:uid="{00000000-0005-0000-0000-0000E0EB0000}"/>
    <cellStyle name="Percent 6 2 4 3 4 3 2" xfId="2086" xr:uid="{00000000-0005-0000-0000-0000E1EB0000}"/>
    <cellStyle name="Percent 6 2 4 3 4 4" xfId="2087" xr:uid="{00000000-0005-0000-0000-0000E2EB0000}"/>
    <cellStyle name="Percent 6 2 4 3 4 4 2" xfId="2088" xr:uid="{00000000-0005-0000-0000-0000E3EB0000}"/>
    <cellStyle name="Percent 6 2 4 3 4 4 2 2" xfId="2089" xr:uid="{00000000-0005-0000-0000-0000E4EB0000}"/>
    <cellStyle name="Percent 6 2 4 3 4 4 2 2 2" xfId="2090" xr:uid="{00000000-0005-0000-0000-0000E5EB0000}"/>
    <cellStyle name="Percent 6 2 4 3 4 4 2 3" xfId="2091" xr:uid="{00000000-0005-0000-0000-0000E6EB0000}"/>
    <cellStyle name="Percent 6 2 4 3 4 4 2 3 2" xfId="2092" xr:uid="{00000000-0005-0000-0000-0000E7EB0000}"/>
    <cellStyle name="Percent 6 2 4 3 4 4 2 3 2 2" xfId="2093" xr:uid="{00000000-0005-0000-0000-0000E8EB0000}"/>
    <cellStyle name="Percent 6 2 4 3 4 4 2 3 3" xfId="2094" xr:uid="{00000000-0005-0000-0000-0000E9EB0000}"/>
    <cellStyle name="Percent 6 2 4 3 4 4 2 3 3 2" xfId="2095" xr:uid="{00000000-0005-0000-0000-0000EAEB0000}"/>
    <cellStyle name="Percent 6 2 4 3 4 4 2 3 3 2 2" xfId="2096" xr:uid="{00000000-0005-0000-0000-0000EBEB0000}"/>
    <cellStyle name="Percent 6 2 4 3 4 4 2 3 3 3" xfId="2097" xr:uid="{00000000-0005-0000-0000-0000ECEB0000}"/>
    <cellStyle name="Percent 6 2 4 3 4 4 2 3 4" xfId="2098" xr:uid="{00000000-0005-0000-0000-0000EDEB0000}"/>
    <cellStyle name="Percent 6 2 4 3 4 4 2 4" xfId="2099" xr:uid="{00000000-0005-0000-0000-0000EEEB0000}"/>
    <cellStyle name="Percent 6 2 4 3 4 4 3" xfId="2100" xr:uid="{00000000-0005-0000-0000-0000EFEB0000}"/>
    <cellStyle name="Percent 6 2 4 3 4 4 3 2" xfId="2101" xr:uid="{00000000-0005-0000-0000-0000F0EB0000}"/>
    <cellStyle name="Percent 6 2 4 3 4 4 4" xfId="2102" xr:uid="{00000000-0005-0000-0000-0000F1EB0000}"/>
    <cellStyle name="Percent 6 2 4 3 4 4 4 2" xfId="2103" xr:uid="{00000000-0005-0000-0000-0000F2EB0000}"/>
    <cellStyle name="Percent 6 2 4 3 4 4 4 2 2" xfId="2104" xr:uid="{00000000-0005-0000-0000-0000F3EB0000}"/>
    <cellStyle name="Percent 6 2 4 3 4 4 4 3" xfId="2105" xr:uid="{00000000-0005-0000-0000-0000F4EB0000}"/>
    <cellStyle name="Percent 6 2 4 3 4 4 4 3 2" xfId="2106" xr:uid="{00000000-0005-0000-0000-0000F5EB0000}"/>
    <cellStyle name="Percent 6 2 4 3 4 4 4 3 2 2" xfId="2107" xr:uid="{00000000-0005-0000-0000-0000F6EB0000}"/>
    <cellStyle name="Percent 6 2 4 3 4 4 4 3 3" xfId="2108" xr:uid="{00000000-0005-0000-0000-0000F7EB0000}"/>
    <cellStyle name="Percent 6 2 4 3 4 4 4 4" xfId="2109" xr:uid="{00000000-0005-0000-0000-0000F8EB0000}"/>
    <cellStyle name="Percent 6 2 4 3 4 4 5" xfId="2110" xr:uid="{00000000-0005-0000-0000-0000F9EB0000}"/>
    <cellStyle name="Percent 6 2 4 3 4 5" xfId="2111" xr:uid="{00000000-0005-0000-0000-0000FAEB0000}"/>
    <cellStyle name="Percent 6 2 4 3 5" xfId="2112" xr:uid="{00000000-0005-0000-0000-0000FBEB0000}"/>
    <cellStyle name="Percent 6 2 4 4" xfId="2113" xr:uid="{00000000-0005-0000-0000-0000FCEB0000}"/>
    <cellStyle name="Percent 6 2 4 4 2" xfId="2114" xr:uid="{00000000-0005-0000-0000-0000FDEB0000}"/>
    <cellStyle name="Percent 6 2 4 4 2 2" xfId="2115" xr:uid="{00000000-0005-0000-0000-0000FEEB0000}"/>
    <cellStyle name="Percent 6 2 4 4 3" xfId="2116" xr:uid="{00000000-0005-0000-0000-0000FFEB0000}"/>
    <cellStyle name="Percent 6 2 4 5" xfId="2117" xr:uid="{00000000-0005-0000-0000-000000EC0000}"/>
    <cellStyle name="Percent 6 2 4 5 2" xfId="2118" xr:uid="{00000000-0005-0000-0000-000001EC0000}"/>
    <cellStyle name="Percent 6 2 4 5 2 2" xfId="2119" xr:uid="{00000000-0005-0000-0000-000002EC0000}"/>
    <cellStyle name="Percent 6 2 4 5 3" xfId="2120" xr:uid="{00000000-0005-0000-0000-000003EC0000}"/>
    <cellStyle name="Percent 6 2 4 5 3 2" xfId="2121" xr:uid="{00000000-0005-0000-0000-000004EC0000}"/>
    <cellStyle name="Percent 6 2 4 5 4" xfId="2122" xr:uid="{00000000-0005-0000-0000-000005EC0000}"/>
    <cellStyle name="Percent 6 2 4 5 4 2" xfId="2123" xr:uid="{00000000-0005-0000-0000-000006EC0000}"/>
    <cellStyle name="Percent 6 2 4 5 4 2 2" xfId="2124" xr:uid="{00000000-0005-0000-0000-000007EC0000}"/>
    <cellStyle name="Percent 6 2 4 5 4 2 2 2" xfId="2125" xr:uid="{00000000-0005-0000-0000-000008EC0000}"/>
    <cellStyle name="Percent 6 2 4 5 4 2 3" xfId="2126" xr:uid="{00000000-0005-0000-0000-000009EC0000}"/>
    <cellStyle name="Percent 6 2 4 5 4 2 3 2" xfId="2127" xr:uid="{00000000-0005-0000-0000-00000AEC0000}"/>
    <cellStyle name="Percent 6 2 4 5 4 2 3 2 2" xfId="2128" xr:uid="{00000000-0005-0000-0000-00000BEC0000}"/>
    <cellStyle name="Percent 6 2 4 5 4 2 3 3" xfId="2129" xr:uid="{00000000-0005-0000-0000-00000CEC0000}"/>
    <cellStyle name="Percent 6 2 4 5 4 2 3 3 2" xfId="2130" xr:uid="{00000000-0005-0000-0000-00000DEC0000}"/>
    <cellStyle name="Percent 6 2 4 5 4 2 3 3 2 2" xfId="2131" xr:uid="{00000000-0005-0000-0000-00000EEC0000}"/>
    <cellStyle name="Percent 6 2 4 5 4 2 3 3 3" xfId="2132" xr:uid="{00000000-0005-0000-0000-00000FEC0000}"/>
    <cellStyle name="Percent 6 2 4 5 4 2 3 4" xfId="2133" xr:uid="{00000000-0005-0000-0000-000010EC0000}"/>
    <cellStyle name="Percent 6 2 4 5 4 2 4" xfId="2134" xr:uid="{00000000-0005-0000-0000-000011EC0000}"/>
    <cellStyle name="Percent 6 2 4 5 4 3" xfId="2135" xr:uid="{00000000-0005-0000-0000-000012EC0000}"/>
    <cellStyle name="Percent 6 2 4 5 4 3 2" xfId="2136" xr:uid="{00000000-0005-0000-0000-000013EC0000}"/>
    <cellStyle name="Percent 6 2 4 5 4 4" xfId="2137" xr:uid="{00000000-0005-0000-0000-000014EC0000}"/>
    <cellStyle name="Percent 6 2 4 5 4 4 2" xfId="2138" xr:uid="{00000000-0005-0000-0000-000015EC0000}"/>
    <cellStyle name="Percent 6 2 4 5 4 4 2 2" xfId="2139" xr:uid="{00000000-0005-0000-0000-000016EC0000}"/>
    <cellStyle name="Percent 6 2 4 5 4 4 3" xfId="2140" xr:uid="{00000000-0005-0000-0000-000017EC0000}"/>
    <cellStyle name="Percent 6 2 4 5 4 4 3 2" xfId="2141" xr:uid="{00000000-0005-0000-0000-000018EC0000}"/>
    <cellStyle name="Percent 6 2 4 5 4 4 3 2 2" xfId="2142" xr:uid="{00000000-0005-0000-0000-000019EC0000}"/>
    <cellStyle name="Percent 6 2 4 5 4 4 3 3" xfId="2143" xr:uid="{00000000-0005-0000-0000-00001AEC0000}"/>
    <cellStyle name="Percent 6 2 4 5 4 4 4" xfId="2144" xr:uid="{00000000-0005-0000-0000-00001BEC0000}"/>
    <cellStyle name="Percent 6 2 4 5 4 5" xfId="2145" xr:uid="{00000000-0005-0000-0000-00001CEC0000}"/>
    <cellStyle name="Percent 6 2 4 5 5" xfId="2146" xr:uid="{00000000-0005-0000-0000-00001DEC0000}"/>
    <cellStyle name="Percent 6 2 4 6" xfId="2147" xr:uid="{00000000-0005-0000-0000-00001EEC0000}"/>
    <cellStyle name="Percent 6 2 5" xfId="2148" xr:uid="{00000000-0005-0000-0000-00001FEC0000}"/>
    <cellStyle name="Percent 6 2 5 2" xfId="2149" xr:uid="{00000000-0005-0000-0000-000020EC0000}"/>
    <cellStyle name="Percent 6 2 5 2 2" xfId="2150" xr:uid="{00000000-0005-0000-0000-000021EC0000}"/>
    <cellStyle name="Percent 6 2 5 3" xfId="2151" xr:uid="{00000000-0005-0000-0000-000022EC0000}"/>
    <cellStyle name="Percent 6 2 5 3 2" xfId="2152" xr:uid="{00000000-0005-0000-0000-000023EC0000}"/>
    <cellStyle name="Percent 6 2 5 3 2 2" xfId="2153" xr:uid="{00000000-0005-0000-0000-000024EC0000}"/>
    <cellStyle name="Percent 6 2 5 3 3" xfId="2154" xr:uid="{00000000-0005-0000-0000-000025EC0000}"/>
    <cellStyle name="Percent 6 2 5 4" xfId="2155" xr:uid="{00000000-0005-0000-0000-000026EC0000}"/>
    <cellStyle name="Percent 6 2 5 4 2" xfId="2156" xr:uid="{00000000-0005-0000-0000-000027EC0000}"/>
    <cellStyle name="Percent 6 2 5 4 2 2" xfId="2157" xr:uid="{00000000-0005-0000-0000-000028EC0000}"/>
    <cellStyle name="Percent 6 2 5 4 3" xfId="2158" xr:uid="{00000000-0005-0000-0000-000029EC0000}"/>
    <cellStyle name="Percent 6 2 5 4 3 2" xfId="2159" xr:uid="{00000000-0005-0000-0000-00002AEC0000}"/>
    <cellStyle name="Percent 6 2 5 4 4" xfId="2160" xr:uid="{00000000-0005-0000-0000-00002BEC0000}"/>
    <cellStyle name="Percent 6 2 5 4 4 2" xfId="2161" xr:uid="{00000000-0005-0000-0000-00002CEC0000}"/>
    <cellStyle name="Percent 6 2 5 4 4 2 2" xfId="2162" xr:uid="{00000000-0005-0000-0000-00002DEC0000}"/>
    <cellStyle name="Percent 6 2 5 4 4 2 2 2" xfId="2163" xr:uid="{00000000-0005-0000-0000-00002EEC0000}"/>
    <cellStyle name="Percent 6 2 5 4 4 2 3" xfId="2164" xr:uid="{00000000-0005-0000-0000-00002FEC0000}"/>
    <cellStyle name="Percent 6 2 5 4 4 2 3 2" xfId="2165" xr:uid="{00000000-0005-0000-0000-000030EC0000}"/>
    <cellStyle name="Percent 6 2 5 4 4 2 3 2 2" xfId="2166" xr:uid="{00000000-0005-0000-0000-000031EC0000}"/>
    <cellStyle name="Percent 6 2 5 4 4 2 3 3" xfId="2167" xr:uid="{00000000-0005-0000-0000-000032EC0000}"/>
    <cellStyle name="Percent 6 2 5 4 4 2 3 3 2" xfId="2168" xr:uid="{00000000-0005-0000-0000-000033EC0000}"/>
    <cellStyle name="Percent 6 2 5 4 4 2 3 3 2 2" xfId="2169" xr:uid="{00000000-0005-0000-0000-000034EC0000}"/>
    <cellStyle name="Percent 6 2 5 4 4 2 3 3 3" xfId="2170" xr:uid="{00000000-0005-0000-0000-000035EC0000}"/>
    <cellStyle name="Percent 6 2 5 4 4 2 3 4" xfId="2171" xr:uid="{00000000-0005-0000-0000-000036EC0000}"/>
    <cellStyle name="Percent 6 2 5 4 4 2 4" xfId="2172" xr:uid="{00000000-0005-0000-0000-000037EC0000}"/>
    <cellStyle name="Percent 6 2 5 4 4 3" xfId="2173" xr:uid="{00000000-0005-0000-0000-000038EC0000}"/>
    <cellStyle name="Percent 6 2 5 4 4 3 2" xfId="2174" xr:uid="{00000000-0005-0000-0000-000039EC0000}"/>
    <cellStyle name="Percent 6 2 5 4 4 4" xfId="2175" xr:uid="{00000000-0005-0000-0000-00003AEC0000}"/>
    <cellStyle name="Percent 6 2 5 4 4 4 2" xfId="2176" xr:uid="{00000000-0005-0000-0000-00003BEC0000}"/>
    <cellStyle name="Percent 6 2 5 4 4 4 2 2" xfId="2177" xr:uid="{00000000-0005-0000-0000-00003CEC0000}"/>
    <cellStyle name="Percent 6 2 5 4 4 4 3" xfId="2178" xr:uid="{00000000-0005-0000-0000-00003DEC0000}"/>
    <cellStyle name="Percent 6 2 5 4 4 4 3 2" xfId="2179" xr:uid="{00000000-0005-0000-0000-00003EEC0000}"/>
    <cellStyle name="Percent 6 2 5 4 4 4 3 2 2" xfId="2180" xr:uid="{00000000-0005-0000-0000-00003FEC0000}"/>
    <cellStyle name="Percent 6 2 5 4 4 4 3 3" xfId="2181" xr:uid="{00000000-0005-0000-0000-000040EC0000}"/>
    <cellStyle name="Percent 6 2 5 4 4 4 4" xfId="2182" xr:uid="{00000000-0005-0000-0000-000041EC0000}"/>
    <cellStyle name="Percent 6 2 5 4 4 5" xfId="2183" xr:uid="{00000000-0005-0000-0000-000042EC0000}"/>
    <cellStyle name="Percent 6 2 5 4 5" xfId="2184" xr:uid="{00000000-0005-0000-0000-000043EC0000}"/>
    <cellStyle name="Percent 6 2 5 5" xfId="2185" xr:uid="{00000000-0005-0000-0000-000044EC0000}"/>
    <cellStyle name="Percent 6 2 6" xfId="2186" xr:uid="{00000000-0005-0000-0000-000045EC0000}"/>
    <cellStyle name="Percent 6 2 6 2" xfId="2187" xr:uid="{00000000-0005-0000-0000-000046EC0000}"/>
    <cellStyle name="Percent 6 2 6 2 2" xfId="2188" xr:uid="{00000000-0005-0000-0000-000047EC0000}"/>
    <cellStyle name="Percent 6 2 6 3" xfId="2189" xr:uid="{00000000-0005-0000-0000-000048EC0000}"/>
    <cellStyle name="Percent 6 2 7" xfId="2190" xr:uid="{00000000-0005-0000-0000-000049EC0000}"/>
    <cellStyle name="Percent 6 2 7 2" xfId="2191" xr:uid="{00000000-0005-0000-0000-00004AEC0000}"/>
    <cellStyle name="Percent 6 2 7 2 2" xfId="2192" xr:uid="{00000000-0005-0000-0000-00004BEC0000}"/>
    <cellStyle name="Percent 6 2 7 3" xfId="2193" xr:uid="{00000000-0005-0000-0000-00004CEC0000}"/>
    <cellStyle name="Percent 6 2 7 3 2" xfId="2194" xr:uid="{00000000-0005-0000-0000-00004DEC0000}"/>
    <cellStyle name="Percent 6 2 7 4" xfId="2195" xr:uid="{00000000-0005-0000-0000-00004EEC0000}"/>
    <cellStyle name="Percent 6 2 7 4 2" xfId="2196" xr:uid="{00000000-0005-0000-0000-00004FEC0000}"/>
    <cellStyle name="Percent 6 2 7 4 2 2" xfId="2197" xr:uid="{00000000-0005-0000-0000-000050EC0000}"/>
    <cellStyle name="Percent 6 2 7 4 2 2 2" xfId="2198" xr:uid="{00000000-0005-0000-0000-000051EC0000}"/>
    <cellStyle name="Percent 6 2 7 4 2 3" xfId="2199" xr:uid="{00000000-0005-0000-0000-000052EC0000}"/>
    <cellStyle name="Percent 6 2 7 4 2 3 2" xfId="2200" xr:uid="{00000000-0005-0000-0000-000053EC0000}"/>
    <cellStyle name="Percent 6 2 7 4 2 3 2 2" xfId="2201" xr:uid="{00000000-0005-0000-0000-000054EC0000}"/>
    <cellStyle name="Percent 6 2 7 4 2 3 3" xfId="2202" xr:uid="{00000000-0005-0000-0000-000055EC0000}"/>
    <cellStyle name="Percent 6 2 7 4 2 3 3 2" xfId="2203" xr:uid="{00000000-0005-0000-0000-000056EC0000}"/>
    <cellStyle name="Percent 6 2 7 4 2 3 3 2 2" xfId="2204" xr:uid="{00000000-0005-0000-0000-000057EC0000}"/>
    <cellStyle name="Percent 6 2 7 4 2 3 3 3" xfId="2205" xr:uid="{00000000-0005-0000-0000-000058EC0000}"/>
    <cellStyle name="Percent 6 2 7 4 2 3 4" xfId="2206" xr:uid="{00000000-0005-0000-0000-000059EC0000}"/>
    <cellStyle name="Percent 6 2 7 4 2 4" xfId="2207" xr:uid="{00000000-0005-0000-0000-00005AEC0000}"/>
    <cellStyle name="Percent 6 2 7 4 3" xfId="2208" xr:uid="{00000000-0005-0000-0000-00005BEC0000}"/>
    <cellStyle name="Percent 6 2 7 4 3 2" xfId="2209" xr:uid="{00000000-0005-0000-0000-00005CEC0000}"/>
    <cellStyle name="Percent 6 2 7 4 4" xfId="2210" xr:uid="{00000000-0005-0000-0000-00005DEC0000}"/>
    <cellStyle name="Percent 6 2 7 4 4 2" xfId="2211" xr:uid="{00000000-0005-0000-0000-00005EEC0000}"/>
    <cellStyle name="Percent 6 2 7 4 4 2 2" xfId="2212" xr:uid="{00000000-0005-0000-0000-00005FEC0000}"/>
    <cellStyle name="Percent 6 2 7 4 4 3" xfId="2213" xr:uid="{00000000-0005-0000-0000-000060EC0000}"/>
    <cellStyle name="Percent 6 2 7 4 4 3 2" xfId="2214" xr:uid="{00000000-0005-0000-0000-000061EC0000}"/>
    <cellStyle name="Percent 6 2 7 4 4 3 2 2" xfId="2215" xr:uid="{00000000-0005-0000-0000-000062EC0000}"/>
    <cellStyle name="Percent 6 2 7 4 4 3 3" xfId="2216" xr:uid="{00000000-0005-0000-0000-000063EC0000}"/>
    <cellStyle name="Percent 6 2 7 4 4 4" xfId="2217" xr:uid="{00000000-0005-0000-0000-000064EC0000}"/>
    <cellStyle name="Percent 6 2 7 4 5" xfId="2218" xr:uid="{00000000-0005-0000-0000-000065EC0000}"/>
    <cellStyle name="Percent 6 2 7 5" xfId="2219" xr:uid="{00000000-0005-0000-0000-000066EC0000}"/>
    <cellStyle name="Percent 6 2 8" xfId="2220" xr:uid="{00000000-0005-0000-0000-000067EC0000}"/>
    <cellStyle name="Percent 6 20" xfId="12392" xr:uid="{00000000-0005-0000-0000-000068EC0000}"/>
    <cellStyle name="Percent 6 20 2" xfId="47610" xr:uid="{00000000-0005-0000-0000-000069EC0000}"/>
    <cellStyle name="Percent 6 21" xfId="37598" xr:uid="{00000000-0005-0000-0000-00006AEC0000}"/>
    <cellStyle name="Percent 6 22" xfId="24999" xr:uid="{00000000-0005-0000-0000-00006BEC0000}"/>
    <cellStyle name="Percent 6 23" xfId="60212" xr:uid="{00000000-0005-0000-0000-00006CEC0000}"/>
    <cellStyle name="Percent 6 24" xfId="2446" xr:uid="{00000000-0005-0000-0000-00006DEC0000}"/>
    <cellStyle name="Percent 6 3" xfId="2221" xr:uid="{00000000-0005-0000-0000-00006EEC0000}"/>
    <cellStyle name="Percent 6 3 2" xfId="2222" xr:uid="{00000000-0005-0000-0000-00006FEC0000}"/>
    <cellStyle name="Percent 6 4" xfId="2223" xr:uid="{00000000-0005-0000-0000-000070EC0000}"/>
    <cellStyle name="Percent 6 4 2" xfId="2224" xr:uid="{00000000-0005-0000-0000-000071EC0000}"/>
    <cellStyle name="Percent 6 4 2 2" xfId="2225" xr:uid="{00000000-0005-0000-0000-000072EC0000}"/>
    <cellStyle name="Percent 6 4 3" xfId="2226" xr:uid="{00000000-0005-0000-0000-000073EC0000}"/>
    <cellStyle name="Percent 6 4 3 2" xfId="2227" xr:uid="{00000000-0005-0000-0000-000074EC0000}"/>
    <cellStyle name="Percent 6 4 3 2 2" xfId="2228" xr:uid="{00000000-0005-0000-0000-000075EC0000}"/>
    <cellStyle name="Percent 6 4 3 3" xfId="2229" xr:uid="{00000000-0005-0000-0000-000076EC0000}"/>
    <cellStyle name="Percent 6 4 3 3 2" xfId="2230" xr:uid="{00000000-0005-0000-0000-000077EC0000}"/>
    <cellStyle name="Percent 6 4 3 3 2 2" xfId="2231" xr:uid="{00000000-0005-0000-0000-000078EC0000}"/>
    <cellStyle name="Percent 6 4 3 3 3" xfId="2232" xr:uid="{00000000-0005-0000-0000-000079EC0000}"/>
    <cellStyle name="Percent 6 4 3 4" xfId="2233" xr:uid="{00000000-0005-0000-0000-00007AEC0000}"/>
    <cellStyle name="Percent 6 4 3 4 2" xfId="2234" xr:uid="{00000000-0005-0000-0000-00007BEC0000}"/>
    <cellStyle name="Percent 6 4 3 4 2 2" xfId="2235" xr:uid="{00000000-0005-0000-0000-00007CEC0000}"/>
    <cellStyle name="Percent 6 4 3 4 3" xfId="2236" xr:uid="{00000000-0005-0000-0000-00007DEC0000}"/>
    <cellStyle name="Percent 6 4 3 4 3 2" xfId="2237" xr:uid="{00000000-0005-0000-0000-00007EEC0000}"/>
    <cellStyle name="Percent 6 4 3 4 4" xfId="2238" xr:uid="{00000000-0005-0000-0000-00007FEC0000}"/>
    <cellStyle name="Percent 6 4 3 4 4 2" xfId="2239" xr:uid="{00000000-0005-0000-0000-000080EC0000}"/>
    <cellStyle name="Percent 6 4 3 4 4 2 2" xfId="2240" xr:uid="{00000000-0005-0000-0000-000081EC0000}"/>
    <cellStyle name="Percent 6 4 3 4 4 2 2 2" xfId="2241" xr:uid="{00000000-0005-0000-0000-000082EC0000}"/>
    <cellStyle name="Percent 6 4 3 4 4 2 3" xfId="2242" xr:uid="{00000000-0005-0000-0000-000083EC0000}"/>
    <cellStyle name="Percent 6 4 3 4 4 2 3 2" xfId="2243" xr:uid="{00000000-0005-0000-0000-000084EC0000}"/>
    <cellStyle name="Percent 6 4 3 4 4 2 3 2 2" xfId="2244" xr:uid="{00000000-0005-0000-0000-000085EC0000}"/>
    <cellStyle name="Percent 6 4 3 4 4 2 3 3" xfId="2245" xr:uid="{00000000-0005-0000-0000-000086EC0000}"/>
    <cellStyle name="Percent 6 4 3 4 4 2 3 3 2" xfId="2246" xr:uid="{00000000-0005-0000-0000-000087EC0000}"/>
    <cellStyle name="Percent 6 4 3 4 4 2 3 3 2 2" xfId="2247" xr:uid="{00000000-0005-0000-0000-000088EC0000}"/>
    <cellStyle name="Percent 6 4 3 4 4 2 3 3 3" xfId="2248" xr:uid="{00000000-0005-0000-0000-000089EC0000}"/>
    <cellStyle name="Percent 6 4 3 4 4 2 3 4" xfId="2249" xr:uid="{00000000-0005-0000-0000-00008AEC0000}"/>
    <cellStyle name="Percent 6 4 3 4 4 2 4" xfId="2250" xr:uid="{00000000-0005-0000-0000-00008BEC0000}"/>
    <cellStyle name="Percent 6 4 3 4 4 3" xfId="2251" xr:uid="{00000000-0005-0000-0000-00008CEC0000}"/>
    <cellStyle name="Percent 6 4 3 4 4 3 2" xfId="2252" xr:uid="{00000000-0005-0000-0000-00008DEC0000}"/>
    <cellStyle name="Percent 6 4 3 4 4 4" xfId="2253" xr:uid="{00000000-0005-0000-0000-00008EEC0000}"/>
    <cellStyle name="Percent 6 4 3 4 4 4 2" xfId="2254" xr:uid="{00000000-0005-0000-0000-00008FEC0000}"/>
    <cellStyle name="Percent 6 4 3 4 4 4 2 2" xfId="2255" xr:uid="{00000000-0005-0000-0000-000090EC0000}"/>
    <cellStyle name="Percent 6 4 3 4 4 4 3" xfId="2256" xr:uid="{00000000-0005-0000-0000-000091EC0000}"/>
    <cellStyle name="Percent 6 4 3 4 4 4 3 2" xfId="2257" xr:uid="{00000000-0005-0000-0000-000092EC0000}"/>
    <cellStyle name="Percent 6 4 3 4 4 4 3 2 2" xfId="2258" xr:uid="{00000000-0005-0000-0000-000093EC0000}"/>
    <cellStyle name="Percent 6 4 3 4 4 4 3 3" xfId="2259" xr:uid="{00000000-0005-0000-0000-000094EC0000}"/>
    <cellStyle name="Percent 6 4 3 4 4 4 4" xfId="2260" xr:uid="{00000000-0005-0000-0000-000095EC0000}"/>
    <cellStyle name="Percent 6 4 3 4 4 5" xfId="2261" xr:uid="{00000000-0005-0000-0000-000096EC0000}"/>
    <cellStyle name="Percent 6 4 3 4 5" xfId="2262" xr:uid="{00000000-0005-0000-0000-000097EC0000}"/>
    <cellStyle name="Percent 6 4 3 5" xfId="2263" xr:uid="{00000000-0005-0000-0000-000098EC0000}"/>
    <cellStyle name="Percent 6 4 4" xfId="2264" xr:uid="{00000000-0005-0000-0000-000099EC0000}"/>
    <cellStyle name="Percent 6 4 4 2" xfId="2265" xr:uid="{00000000-0005-0000-0000-00009AEC0000}"/>
    <cellStyle name="Percent 6 4 4 2 2" xfId="2266" xr:uid="{00000000-0005-0000-0000-00009BEC0000}"/>
    <cellStyle name="Percent 6 4 4 3" xfId="2267" xr:uid="{00000000-0005-0000-0000-00009CEC0000}"/>
    <cellStyle name="Percent 6 4 5" xfId="2268" xr:uid="{00000000-0005-0000-0000-00009DEC0000}"/>
    <cellStyle name="Percent 6 4 5 2" xfId="2269" xr:uid="{00000000-0005-0000-0000-00009EEC0000}"/>
    <cellStyle name="Percent 6 4 5 2 2" xfId="2270" xr:uid="{00000000-0005-0000-0000-00009FEC0000}"/>
    <cellStyle name="Percent 6 4 5 3" xfId="2271" xr:uid="{00000000-0005-0000-0000-0000A0EC0000}"/>
    <cellStyle name="Percent 6 4 5 3 2" xfId="2272" xr:uid="{00000000-0005-0000-0000-0000A1EC0000}"/>
    <cellStyle name="Percent 6 4 5 4" xfId="2273" xr:uid="{00000000-0005-0000-0000-0000A2EC0000}"/>
    <cellStyle name="Percent 6 4 5 4 2" xfId="2274" xr:uid="{00000000-0005-0000-0000-0000A3EC0000}"/>
    <cellStyle name="Percent 6 4 5 4 2 2" xfId="2275" xr:uid="{00000000-0005-0000-0000-0000A4EC0000}"/>
    <cellStyle name="Percent 6 4 5 4 2 2 2" xfId="2276" xr:uid="{00000000-0005-0000-0000-0000A5EC0000}"/>
    <cellStyle name="Percent 6 4 5 4 2 3" xfId="2277" xr:uid="{00000000-0005-0000-0000-0000A6EC0000}"/>
    <cellStyle name="Percent 6 4 5 4 2 3 2" xfId="2278" xr:uid="{00000000-0005-0000-0000-0000A7EC0000}"/>
    <cellStyle name="Percent 6 4 5 4 2 3 2 2" xfId="2279" xr:uid="{00000000-0005-0000-0000-0000A8EC0000}"/>
    <cellStyle name="Percent 6 4 5 4 2 3 3" xfId="2280" xr:uid="{00000000-0005-0000-0000-0000A9EC0000}"/>
    <cellStyle name="Percent 6 4 5 4 2 3 3 2" xfId="2281" xr:uid="{00000000-0005-0000-0000-0000AAEC0000}"/>
    <cellStyle name="Percent 6 4 5 4 2 3 3 2 2" xfId="2282" xr:uid="{00000000-0005-0000-0000-0000ABEC0000}"/>
    <cellStyle name="Percent 6 4 5 4 2 3 3 3" xfId="2283" xr:uid="{00000000-0005-0000-0000-0000ACEC0000}"/>
    <cellStyle name="Percent 6 4 5 4 2 3 4" xfId="2284" xr:uid="{00000000-0005-0000-0000-0000ADEC0000}"/>
    <cellStyle name="Percent 6 4 5 4 2 4" xfId="2285" xr:uid="{00000000-0005-0000-0000-0000AEEC0000}"/>
    <cellStyle name="Percent 6 4 5 4 3" xfId="2286" xr:uid="{00000000-0005-0000-0000-0000AFEC0000}"/>
    <cellStyle name="Percent 6 4 5 4 3 2" xfId="2287" xr:uid="{00000000-0005-0000-0000-0000B0EC0000}"/>
    <cellStyle name="Percent 6 4 5 4 4" xfId="2288" xr:uid="{00000000-0005-0000-0000-0000B1EC0000}"/>
    <cellStyle name="Percent 6 4 5 4 4 2" xfId="2289" xr:uid="{00000000-0005-0000-0000-0000B2EC0000}"/>
    <cellStyle name="Percent 6 4 5 4 4 2 2" xfId="2290" xr:uid="{00000000-0005-0000-0000-0000B3EC0000}"/>
    <cellStyle name="Percent 6 4 5 4 4 3" xfId="2291" xr:uid="{00000000-0005-0000-0000-0000B4EC0000}"/>
    <cellStyle name="Percent 6 4 5 4 4 3 2" xfId="2292" xr:uid="{00000000-0005-0000-0000-0000B5EC0000}"/>
    <cellStyle name="Percent 6 4 5 4 4 3 2 2" xfId="2293" xr:uid="{00000000-0005-0000-0000-0000B6EC0000}"/>
    <cellStyle name="Percent 6 4 5 4 4 3 3" xfId="2294" xr:uid="{00000000-0005-0000-0000-0000B7EC0000}"/>
    <cellStyle name="Percent 6 4 5 4 4 4" xfId="2295" xr:uid="{00000000-0005-0000-0000-0000B8EC0000}"/>
    <cellStyle name="Percent 6 4 5 4 5" xfId="2296" xr:uid="{00000000-0005-0000-0000-0000B9EC0000}"/>
    <cellStyle name="Percent 6 4 5 5" xfId="2297" xr:uid="{00000000-0005-0000-0000-0000BAEC0000}"/>
    <cellStyle name="Percent 6 4 6" xfId="2298" xr:uid="{00000000-0005-0000-0000-0000BBEC0000}"/>
    <cellStyle name="Percent 6 5" xfId="2299" xr:uid="{00000000-0005-0000-0000-0000BCEC0000}"/>
    <cellStyle name="Percent 6 5 2" xfId="2300" xr:uid="{00000000-0005-0000-0000-0000BDEC0000}"/>
    <cellStyle name="Percent 6 5 2 2" xfId="2301" xr:uid="{00000000-0005-0000-0000-0000BEEC0000}"/>
    <cellStyle name="Percent 6 5 3" xfId="2302" xr:uid="{00000000-0005-0000-0000-0000BFEC0000}"/>
    <cellStyle name="Percent 6 5 3 2" xfId="2303" xr:uid="{00000000-0005-0000-0000-0000C0EC0000}"/>
    <cellStyle name="Percent 6 5 3 2 2" xfId="2304" xr:uid="{00000000-0005-0000-0000-0000C1EC0000}"/>
    <cellStyle name="Percent 6 5 3 3" xfId="2305" xr:uid="{00000000-0005-0000-0000-0000C2EC0000}"/>
    <cellStyle name="Percent 6 5 4" xfId="2306" xr:uid="{00000000-0005-0000-0000-0000C3EC0000}"/>
    <cellStyle name="Percent 6 5 4 2" xfId="2307" xr:uid="{00000000-0005-0000-0000-0000C4EC0000}"/>
    <cellStyle name="Percent 6 5 4 2 2" xfId="2308" xr:uid="{00000000-0005-0000-0000-0000C5EC0000}"/>
    <cellStyle name="Percent 6 5 4 3" xfId="2309" xr:uid="{00000000-0005-0000-0000-0000C6EC0000}"/>
    <cellStyle name="Percent 6 5 4 3 2" xfId="2310" xr:uid="{00000000-0005-0000-0000-0000C7EC0000}"/>
    <cellStyle name="Percent 6 5 4 4" xfId="2311" xr:uid="{00000000-0005-0000-0000-0000C8EC0000}"/>
    <cellStyle name="Percent 6 5 4 4 2" xfId="2312" xr:uid="{00000000-0005-0000-0000-0000C9EC0000}"/>
    <cellStyle name="Percent 6 5 4 4 2 2" xfId="2313" xr:uid="{00000000-0005-0000-0000-0000CAEC0000}"/>
    <cellStyle name="Percent 6 5 4 4 2 2 2" xfId="2314" xr:uid="{00000000-0005-0000-0000-0000CBEC0000}"/>
    <cellStyle name="Percent 6 5 4 4 2 3" xfId="2315" xr:uid="{00000000-0005-0000-0000-0000CCEC0000}"/>
    <cellStyle name="Percent 6 5 4 4 2 3 2" xfId="2316" xr:uid="{00000000-0005-0000-0000-0000CDEC0000}"/>
    <cellStyle name="Percent 6 5 4 4 2 3 2 2" xfId="2317" xr:uid="{00000000-0005-0000-0000-0000CEEC0000}"/>
    <cellStyle name="Percent 6 5 4 4 2 3 3" xfId="2318" xr:uid="{00000000-0005-0000-0000-0000CFEC0000}"/>
    <cellStyle name="Percent 6 5 4 4 2 3 3 2" xfId="2319" xr:uid="{00000000-0005-0000-0000-0000D0EC0000}"/>
    <cellStyle name="Percent 6 5 4 4 2 3 3 2 2" xfId="2320" xr:uid="{00000000-0005-0000-0000-0000D1EC0000}"/>
    <cellStyle name="Percent 6 5 4 4 2 3 3 3" xfId="2321" xr:uid="{00000000-0005-0000-0000-0000D2EC0000}"/>
    <cellStyle name="Percent 6 5 4 4 2 3 4" xfId="2322" xr:uid="{00000000-0005-0000-0000-0000D3EC0000}"/>
    <cellStyle name="Percent 6 5 4 4 2 4" xfId="2323" xr:uid="{00000000-0005-0000-0000-0000D4EC0000}"/>
    <cellStyle name="Percent 6 5 4 4 3" xfId="2324" xr:uid="{00000000-0005-0000-0000-0000D5EC0000}"/>
    <cellStyle name="Percent 6 5 4 4 3 2" xfId="2325" xr:uid="{00000000-0005-0000-0000-0000D6EC0000}"/>
    <cellStyle name="Percent 6 5 4 4 4" xfId="2326" xr:uid="{00000000-0005-0000-0000-0000D7EC0000}"/>
    <cellStyle name="Percent 6 5 4 4 4 2" xfId="2327" xr:uid="{00000000-0005-0000-0000-0000D8EC0000}"/>
    <cellStyle name="Percent 6 5 4 4 4 2 2" xfId="2328" xr:uid="{00000000-0005-0000-0000-0000D9EC0000}"/>
    <cellStyle name="Percent 6 5 4 4 4 3" xfId="2329" xr:uid="{00000000-0005-0000-0000-0000DAEC0000}"/>
    <cellStyle name="Percent 6 5 4 4 4 3 2" xfId="2330" xr:uid="{00000000-0005-0000-0000-0000DBEC0000}"/>
    <cellStyle name="Percent 6 5 4 4 4 3 2 2" xfId="2331" xr:uid="{00000000-0005-0000-0000-0000DCEC0000}"/>
    <cellStyle name="Percent 6 5 4 4 4 3 3" xfId="2332" xr:uid="{00000000-0005-0000-0000-0000DDEC0000}"/>
    <cellStyle name="Percent 6 5 4 4 4 4" xfId="2333" xr:uid="{00000000-0005-0000-0000-0000DEEC0000}"/>
    <cellStyle name="Percent 6 5 4 4 5" xfId="2334" xr:uid="{00000000-0005-0000-0000-0000DFEC0000}"/>
    <cellStyle name="Percent 6 5 4 5" xfId="2335" xr:uid="{00000000-0005-0000-0000-0000E0EC0000}"/>
    <cellStyle name="Percent 6 5 5" xfId="2336" xr:uid="{00000000-0005-0000-0000-0000E1EC0000}"/>
    <cellStyle name="Percent 6 6" xfId="2337" xr:uid="{00000000-0005-0000-0000-0000E2EC0000}"/>
    <cellStyle name="Percent 6 6 2" xfId="2338" xr:uid="{00000000-0005-0000-0000-0000E3EC0000}"/>
    <cellStyle name="Percent 6 6 2 2" xfId="2339" xr:uid="{00000000-0005-0000-0000-0000E4EC0000}"/>
    <cellStyle name="Percent 6 6 3" xfId="2340" xr:uid="{00000000-0005-0000-0000-0000E5EC0000}"/>
    <cellStyle name="Percent 6 7" xfId="2341" xr:uid="{00000000-0005-0000-0000-0000E6EC0000}"/>
    <cellStyle name="Percent 6 7 2" xfId="2342" xr:uid="{00000000-0005-0000-0000-0000E7EC0000}"/>
    <cellStyle name="Percent 6 7 2 2" xfId="2343" xr:uid="{00000000-0005-0000-0000-0000E8EC0000}"/>
    <cellStyle name="Percent 6 7 3" xfId="2344" xr:uid="{00000000-0005-0000-0000-0000E9EC0000}"/>
    <cellStyle name="Percent 6 7 3 2" xfId="2345" xr:uid="{00000000-0005-0000-0000-0000EAEC0000}"/>
    <cellStyle name="Percent 6 7 4" xfId="2346" xr:uid="{00000000-0005-0000-0000-0000EBEC0000}"/>
    <cellStyle name="Percent 6 7 4 2" xfId="2347" xr:uid="{00000000-0005-0000-0000-0000ECEC0000}"/>
    <cellStyle name="Percent 6 7 4 2 2" xfId="2348" xr:uid="{00000000-0005-0000-0000-0000EDEC0000}"/>
    <cellStyle name="Percent 6 7 4 2 2 2" xfId="2349" xr:uid="{00000000-0005-0000-0000-0000EEEC0000}"/>
    <cellStyle name="Percent 6 7 4 2 3" xfId="2350" xr:uid="{00000000-0005-0000-0000-0000EFEC0000}"/>
    <cellStyle name="Percent 6 7 4 2 3 2" xfId="2351" xr:uid="{00000000-0005-0000-0000-0000F0EC0000}"/>
    <cellStyle name="Percent 6 7 4 2 3 2 2" xfId="2352" xr:uid="{00000000-0005-0000-0000-0000F1EC0000}"/>
    <cellStyle name="Percent 6 7 4 2 3 3" xfId="2353" xr:uid="{00000000-0005-0000-0000-0000F2EC0000}"/>
    <cellStyle name="Percent 6 7 4 2 3 3 2" xfId="2354" xr:uid="{00000000-0005-0000-0000-0000F3EC0000}"/>
    <cellStyle name="Percent 6 7 4 2 3 3 2 2" xfId="2355" xr:uid="{00000000-0005-0000-0000-0000F4EC0000}"/>
    <cellStyle name="Percent 6 7 4 2 3 3 3" xfId="2356" xr:uid="{00000000-0005-0000-0000-0000F5EC0000}"/>
    <cellStyle name="Percent 6 7 4 2 3 4" xfId="2357" xr:uid="{00000000-0005-0000-0000-0000F6EC0000}"/>
    <cellStyle name="Percent 6 7 4 2 4" xfId="2358" xr:uid="{00000000-0005-0000-0000-0000F7EC0000}"/>
    <cellStyle name="Percent 6 7 4 3" xfId="2359" xr:uid="{00000000-0005-0000-0000-0000F8EC0000}"/>
    <cellStyle name="Percent 6 7 4 3 2" xfId="2360" xr:uid="{00000000-0005-0000-0000-0000F9EC0000}"/>
    <cellStyle name="Percent 6 7 4 4" xfId="2361" xr:uid="{00000000-0005-0000-0000-0000FAEC0000}"/>
    <cellStyle name="Percent 6 7 4 4 2" xfId="2362" xr:uid="{00000000-0005-0000-0000-0000FBEC0000}"/>
    <cellStyle name="Percent 6 7 4 4 2 2" xfId="2363" xr:uid="{00000000-0005-0000-0000-0000FCEC0000}"/>
    <cellStyle name="Percent 6 7 4 4 3" xfId="2364" xr:uid="{00000000-0005-0000-0000-0000FDEC0000}"/>
    <cellStyle name="Percent 6 7 4 4 3 2" xfId="2365" xr:uid="{00000000-0005-0000-0000-0000FEEC0000}"/>
    <cellStyle name="Percent 6 7 4 4 3 2 2" xfId="2366" xr:uid="{00000000-0005-0000-0000-0000FFEC0000}"/>
    <cellStyle name="Percent 6 7 4 4 3 3" xfId="2367" xr:uid="{00000000-0005-0000-0000-000000ED0000}"/>
    <cellStyle name="Percent 6 7 4 4 4" xfId="2368" xr:uid="{00000000-0005-0000-0000-000001ED0000}"/>
    <cellStyle name="Percent 6 7 4 5" xfId="2369" xr:uid="{00000000-0005-0000-0000-000002ED0000}"/>
    <cellStyle name="Percent 6 7 5" xfId="2370" xr:uid="{00000000-0005-0000-0000-000003ED0000}"/>
    <cellStyle name="Percent 6 8" xfId="2371" xr:uid="{00000000-0005-0000-0000-000004ED0000}"/>
    <cellStyle name="Percent 6 9" xfId="3115" xr:uid="{00000000-0005-0000-0000-000005ED0000}"/>
    <cellStyle name="Percent 6 9 10" xfId="25483" xr:uid="{00000000-0005-0000-0000-000006ED0000}"/>
    <cellStyle name="Percent 6 9 11" xfId="61018" xr:uid="{00000000-0005-0000-0000-000007ED0000}"/>
    <cellStyle name="Percent 6 9 2" xfId="4915" xr:uid="{00000000-0005-0000-0000-000008ED0000}"/>
    <cellStyle name="Percent 6 9 2 2" xfId="17561" xr:uid="{00000000-0005-0000-0000-000009ED0000}"/>
    <cellStyle name="Percent 6 9 2 2 2" xfId="52777" xr:uid="{00000000-0005-0000-0000-00000AED0000}"/>
    <cellStyle name="Percent 6 9 2 2 3" xfId="30166" xr:uid="{00000000-0005-0000-0000-00000BED0000}"/>
    <cellStyle name="Percent 6 9 2 3" xfId="14007" xr:uid="{00000000-0005-0000-0000-00000CED0000}"/>
    <cellStyle name="Percent 6 9 2 3 2" xfId="49225" xr:uid="{00000000-0005-0000-0000-00000DED0000}"/>
    <cellStyle name="Percent 6 9 2 4" xfId="40180" xr:uid="{00000000-0005-0000-0000-00000EED0000}"/>
    <cellStyle name="Percent 6 9 2 5" xfId="26614" xr:uid="{00000000-0005-0000-0000-00000FED0000}"/>
    <cellStyle name="Percent 6 9 3" xfId="6385" xr:uid="{00000000-0005-0000-0000-000010ED0000}"/>
    <cellStyle name="Percent 6 9 3 2" xfId="19015" xr:uid="{00000000-0005-0000-0000-000011ED0000}"/>
    <cellStyle name="Percent 6 9 3 2 2" xfId="54231" xr:uid="{00000000-0005-0000-0000-000012ED0000}"/>
    <cellStyle name="Percent 6 9 3 3" xfId="41634" xr:uid="{00000000-0005-0000-0000-000013ED0000}"/>
    <cellStyle name="Percent 6 9 3 4" xfId="31620" xr:uid="{00000000-0005-0000-0000-000014ED0000}"/>
    <cellStyle name="Percent 6 9 4" xfId="7844" xr:uid="{00000000-0005-0000-0000-000015ED0000}"/>
    <cellStyle name="Percent 6 9 4 2" xfId="20469" xr:uid="{00000000-0005-0000-0000-000016ED0000}"/>
    <cellStyle name="Percent 6 9 4 2 2" xfId="55685" xr:uid="{00000000-0005-0000-0000-000017ED0000}"/>
    <cellStyle name="Percent 6 9 4 3" xfId="43088" xr:uid="{00000000-0005-0000-0000-000018ED0000}"/>
    <cellStyle name="Percent 6 9 4 4" xfId="33074" xr:uid="{00000000-0005-0000-0000-000019ED0000}"/>
    <cellStyle name="Percent 6 9 5" xfId="9625" xr:uid="{00000000-0005-0000-0000-00001AED0000}"/>
    <cellStyle name="Percent 6 9 5 2" xfId="22245" xr:uid="{00000000-0005-0000-0000-00001BED0000}"/>
    <cellStyle name="Percent 6 9 5 2 2" xfId="57461" xr:uid="{00000000-0005-0000-0000-00001CED0000}"/>
    <cellStyle name="Percent 6 9 5 3" xfId="44864" xr:uid="{00000000-0005-0000-0000-00001DED0000}"/>
    <cellStyle name="Percent 6 9 5 4" xfId="34850" xr:uid="{00000000-0005-0000-0000-00001EED0000}"/>
    <cellStyle name="Percent 6 9 6" xfId="11418" xr:uid="{00000000-0005-0000-0000-00001FED0000}"/>
    <cellStyle name="Percent 6 9 6 2" xfId="24021" xr:uid="{00000000-0005-0000-0000-000020ED0000}"/>
    <cellStyle name="Percent 6 9 6 2 2" xfId="59237" xr:uid="{00000000-0005-0000-0000-000021ED0000}"/>
    <cellStyle name="Percent 6 9 6 3" xfId="46640" xr:uid="{00000000-0005-0000-0000-000022ED0000}"/>
    <cellStyle name="Percent 6 9 6 4" xfId="36626" xr:uid="{00000000-0005-0000-0000-000023ED0000}"/>
    <cellStyle name="Percent 6 9 7" xfId="15785" xr:uid="{00000000-0005-0000-0000-000024ED0000}"/>
    <cellStyle name="Percent 6 9 7 2" xfId="51001" xr:uid="{00000000-0005-0000-0000-000025ED0000}"/>
    <cellStyle name="Percent 6 9 7 3" xfId="28390" xr:uid="{00000000-0005-0000-0000-000026ED0000}"/>
    <cellStyle name="Percent 6 9 8" xfId="12876" xr:uid="{00000000-0005-0000-0000-000027ED0000}"/>
    <cellStyle name="Percent 6 9 8 2" xfId="48094" xr:uid="{00000000-0005-0000-0000-000028ED0000}"/>
    <cellStyle name="Percent 6 9 9" xfId="38404" xr:uid="{00000000-0005-0000-0000-000029ED0000}"/>
    <cellStyle name="Percent 7" xfId="60059" xr:uid="{00000000-0005-0000-0000-00002AED0000}"/>
    <cellStyle name="Percent 7 2" xfId="2372" xr:uid="{00000000-0005-0000-0000-00002BED0000}"/>
    <cellStyle name="Percent 8" xfId="2373" xr:uid="{00000000-0005-0000-0000-00002CED0000}"/>
    <cellStyle name="Percent 8 2" xfId="2374" xr:uid="{00000000-0005-0000-0000-00002DED0000}"/>
    <cellStyle name="Percent 8 2 2" xfId="2375" xr:uid="{00000000-0005-0000-0000-00002EED0000}"/>
    <cellStyle name="Percent 8 3" xfId="2376" xr:uid="{00000000-0005-0000-0000-00002FED0000}"/>
    <cellStyle name="Percent 8 3 2" xfId="2377" xr:uid="{00000000-0005-0000-0000-000030ED0000}"/>
    <cellStyle name="Percent 8 3 2 2" xfId="2378" xr:uid="{00000000-0005-0000-0000-000031ED0000}"/>
    <cellStyle name="Percent 8 3 3" xfId="2379" xr:uid="{00000000-0005-0000-0000-000032ED0000}"/>
    <cellStyle name="Percent 8 4" xfId="2380" xr:uid="{00000000-0005-0000-0000-000033ED0000}"/>
    <cellStyle name="Percent 8 4 2" xfId="2381" xr:uid="{00000000-0005-0000-0000-000034ED0000}"/>
    <cellStyle name="Percent 8 5" xfId="2382" xr:uid="{00000000-0005-0000-0000-000035ED0000}"/>
    <cellStyle name="Percent 8 5 2" xfId="2383" xr:uid="{00000000-0005-0000-0000-000036ED0000}"/>
    <cellStyle name="Percent 8 5 2 2" xfId="2384" xr:uid="{00000000-0005-0000-0000-000037ED0000}"/>
    <cellStyle name="Percent 8 5 3" xfId="2385" xr:uid="{00000000-0005-0000-0000-000038ED0000}"/>
    <cellStyle name="Percent 8 5 3 2" xfId="2386" xr:uid="{00000000-0005-0000-0000-000039ED0000}"/>
    <cellStyle name="Percent 8 5 4" xfId="2387" xr:uid="{00000000-0005-0000-0000-00003AED0000}"/>
    <cellStyle name="Percent 8 5 4 2" xfId="2388" xr:uid="{00000000-0005-0000-0000-00003BED0000}"/>
    <cellStyle name="Percent 8 5 4 2 2" xfId="2389" xr:uid="{00000000-0005-0000-0000-00003CED0000}"/>
    <cellStyle name="Percent 8 5 4 2 2 2" xfId="2390" xr:uid="{00000000-0005-0000-0000-00003DED0000}"/>
    <cellStyle name="Percent 8 5 4 2 3" xfId="2391" xr:uid="{00000000-0005-0000-0000-00003EED0000}"/>
    <cellStyle name="Percent 8 5 4 2 3 2" xfId="2392" xr:uid="{00000000-0005-0000-0000-00003FED0000}"/>
    <cellStyle name="Percent 8 5 4 2 3 2 2" xfId="2393" xr:uid="{00000000-0005-0000-0000-000040ED0000}"/>
    <cellStyle name="Percent 8 5 4 2 3 3" xfId="2394" xr:uid="{00000000-0005-0000-0000-000041ED0000}"/>
    <cellStyle name="Percent 8 5 4 2 3 3 2" xfId="2395" xr:uid="{00000000-0005-0000-0000-000042ED0000}"/>
    <cellStyle name="Percent 8 5 4 2 3 3 2 2" xfId="2396" xr:uid="{00000000-0005-0000-0000-000043ED0000}"/>
    <cellStyle name="Percent 8 5 4 2 3 3 3" xfId="2397" xr:uid="{00000000-0005-0000-0000-000044ED0000}"/>
    <cellStyle name="Percent 8 5 4 2 3 4" xfId="2398" xr:uid="{00000000-0005-0000-0000-000045ED0000}"/>
    <cellStyle name="Percent 8 5 4 2 4" xfId="2399" xr:uid="{00000000-0005-0000-0000-000046ED0000}"/>
    <cellStyle name="Percent 8 5 4 3" xfId="2400" xr:uid="{00000000-0005-0000-0000-000047ED0000}"/>
    <cellStyle name="Percent 8 5 4 3 2" xfId="2401" xr:uid="{00000000-0005-0000-0000-000048ED0000}"/>
    <cellStyle name="Percent 8 5 4 4" xfId="2402" xr:uid="{00000000-0005-0000-0000-000049ED0000}"/>
    <cellStyle name="Percent 8 5 4 4 2" xfId="2403" xr:uid="{00000000-0005-0000-0000-00004AED0000}"/>
    <cellStyle name="Percent 8 5 4 4 2 2" xfId="2404" xr:uid="{00000000-0005-0000-0000-00004BED0000}"/>
    <cellStyle name="Percent 8 5 4 4 3" xfId="2405" xr:uid="{00000000-0005-0000-0000-00004CED0000}"/>
    <cellStyle name="Percent 8 5 4 4 3 2" xfId="2406" xr:uid="{00000000-0005-0000-0000-00004DED0000}"/>
    <cellStyle name="Percent 8 5 4 4 3 2 2" xfId="2407" xr:uid="{00000000-0005-0000-0000-00004EED0000}"/>
    <cellStyle name="Percent 8 5 4 4 3 3" xfId="2408" xr:uid="{00000000-0005-0000-0000-00004FED0000}"/>
    <cellStyle name="Percent 8 5 4 4 4" xfId="2409" xr:uid="{00000000-0005-0000-0000-000050ED0000}"/>
    <cellStyle name="Percent 8 5 4 5" xfId="2410" xr:uid="{00000000-0005-0000-0000-000051ED0000}"/>
    <cellStyle name="Percent 8 5 5" xfId="2411" xr:uid="{00000000-0005-0000-0000-000052ED0000}"/>
    <cellStyle name="Percent 8 6" xfId="2412" xr:uid="{00000000-0005-0000-0000-000053ED0000}"/>
    <cellStyle name="Percent 9" xfId="2413" xr:uid="{00000000-0005-0000-0000-000054ED0000}"/>
    <cellStyle name="Percent 9 10" xfId="2466" xr:uid="{00000000-0005-0000-0000-000055ED0000}"/>
    <cellStyle name="Percent 9 10 10" xfId="25995" xr:uid="{00000000-0005-0000-0000-000056ED0000}"/>
    <cellStyle name="Percent 9 10 11" xfId="60399" xr:uid="{00000000-0005-0000-0000-000057ED0000}"/>
    <cellStyle name="Percent 9 10 2" xfId="4296" xr:uid="{00000000-0005-0000-0000-000058ED0000}"/>
    <cellStyle name="Percent 9 10 2 2" xfId="16942" xr:uid="{00000000-0005-0000-0000-000059ED0000}"/>
    <cellStyle name="Percent 9 10 2 2 2" xfId="52158" xr:uid="{00000000-0005-0000-0000-00005AED0000}"/>
    <cellStyle name="Percent 9 10 2 3" xfId="39561" xr:uid="{00000000-0005-0000-0000-00005BED0000}"/>
    <cellStyle name="Percent 9 10 2 4" xfId="29547" xr:uid="{00000000-0005-0000-0000-00005CED0000}"/>
    <cellStyle name="Percent 9 10 3" xfId="5766" xr:uid="{00000000-0005-0000-0000-00005DED0000}"/>
    <cellStyle name="Percent 9 10 3 2" xfId="18396" xr:uid="{00000000-0005-0000-0000-00005EED0000}"/>
    <cellStyle name="Percent 9 10 3 2 2" xfId="53612" xr:uid="{00000000-0005-0000-0000-00005FED0000}"/>
    <cellStyle name="Percent 9 10 3 3" xfId="41015" xr:uid="{00000000-0005-0000-0000-000060ED0000}"/>
    <cellStyle name="Percent 9 10 3 4" xfId="31001" xr:uid="{00000000-0005-0000-0000-000061ED0000}"/>
    <cellStyle name="Percent 9 10 4" xfId="7225" xr:uid="{00000000-0005-0000-0000-000062ED0000}"/>
    <cellStyle name="Percent 9 10 4 2" xfId="19850" xr:uid="{00000000-0005-0000-0000-000063ED0000}"/>
    <cellStyle name="Percent 9 10 4 2 2" xfId="55066" xr:uid="{00000000-0005-0000-0000-000064ED0000}"/>
    <cellStyle name="Percent 9 10 4 3" xfId="42469" xr:uid="{00000000-0005-0000-0000-000065ED0000}"/>
    <cellStyle name="Percent 9 10 4 4" xfId="32455" xr:uid="{00000000-0005-0000-0000-000066ED0000}"/>
    <cellStyle name="Percent 9 10 5" xfId="9006" xr:uid="{00000000-0005-0000-0000-000067ED0000}"/>
    <cellStyle name="Percent 9 10 5 2" xfId="21626" xr:uid="{00000000-0005-0000-0000-000068ED0000}"/>
    <cellStyle name="Percent 9 10 5 2 2" xfId="56842" xr:uid="{00000000-0005-0000-0000-000069ED0000}"/>
    <cellStyle name="Percent 9 10 5 3" xfId="44245" xr:uid="{00000000-0005-0000-0000-00006AED0000}"/>
    <cellStyle name="Percent 9 10 5 4" xfId="34231" xr:uid="{00000000-0005-0000-0000-00006BED0000}"/>
    <cellStyle name="Percent 9 10 6" xfId="10799" xr:uid="{00000000-0005-0000-0000-00006CED0000}"/>
    <cellStyle name="Percent 9 10 6 2" xfId="23402" xr:uid="{00000000-0005-0000-0000-00006DED0000}"/>
    <cellStyle name="Percent 9 10 6 2 2" xfId="58618" xr:uid="{00000000-0005-0000-0000-00006EED0000}"/>
    <cellStyle name="Percent 9 10 6 3" xfId="46021" xr:uid="{00000000-0005-0000-0000-00006FED0000}"/>
    <cellStyle name="Percent 9 10 6 4" xfId="36007" xr:uid="{00000000-0005-0000-0000-000070ED0000}"/>
    <cellStyle name="Percent 9 10 7" xfId="15166" xr:uid="{00000000-0005-0000-0000-000071ED0000}"/>
    <cellStyle name="Percent 9 10 7 2" xfId="50382" xr:uid="{00000000-0005-0000-0000-000072ED0000}"/>
    <cellStyle name="Percent 9 10 7 3" xfId="27771" xr:uid="{00000000-0005-0000-0000-000073ED0000}"/>
    <cellStyle name="Percent 9 10 8" xfId="13388" xr:uid="{00000000-0005-0000-0000-000074ED0000}"/>
    <cellStyle name="Percent 9 10 8 2" xfId="48606" xr:uid="{00000000-0005-0000-0000-000075ED0000}"/>
    <cellStyle name="Percent 9 10 9" xfId="37785" xr:uid="{00000000-0005-0000-0000-000076ED0000}"/>
    <cellStyle name="Percent 9 11" xfId="3633" xr:uid="{00000000-0005-0000-0000-000077ED0000}"/>
    <cellStyle name="Percent 9 11 2" xfId="8357" xr:uid="{00000000-0005-0000-0000-000078ED0000}"/>
    <cellStyle name="Percent 9 11 2 2" xfId="20982" xr:uid="{00000000-0005-0000-0000-000079ED0000}"/>
    <cellStyle name="Percent 9 11 2 2 2" xfId="56198" xr:uid="{00000000-0005-0000-0000-00007AED0000}"/>
    <cellStyle name="Percent 9 11 2 3" xfId="43601" xr:uid="{00000000-0005-0000-0000-00007BED0000}"/>
    <cellStyle name="Percent 9 11 2 4" xfId="33587" xr:uid="{00000000-0005-0000-0000-00007CED0000}"/>
    <cellStyle name="Percent 9 11 3" xfId="10138" xr:uid="{00000000-0005-0000-0000-00007DED0000}"/>
    <cellStyle name="Percent 9 11 3 2" xfId="22758" xr:uid="{00000000-0005-0000-0000-00007EED0000}"/>
    <cellStyle name="Percent 9 11 3 2 2" xfId="57974" xr:uid="{00000000-0005-0000-0000-00007FED0000}"/>
    <cellStyle name="Percent 9 11 3 3" xfId="45377" xr:uid="{00000000-0005-0000-0000-000080ED0000}"/>
    <cellStyle name="Percent 9 11 3 4" xfId="35363" xr:uid="{00000000-0005-0000-0000-000081ED0000}"/>
    <cellStyle name="Percent 9 11 4" xfId="11933" xr:uid="{00000000-0005-0000-0000-000082ED0000}"/>
    <cellStyle name="Percent 9 11 4 2" xfId="24534" xr:uid="{00000000-0005-0000-0000-000083ED0000}"/>
    <cellStyle name="Percent 9 11 4 2 2" xfId="59750" xr:uid="{00000000-0005-0000-0000-000084ED0000}"/>
    <cellStyle name="Percent 9 11 4 3" xfId="47153" xr:uid="{00000000-0005-0000-0000-000085ED0000}"/>
    <cellStyle name="Percent 9 11 4 4" xfId="37139" xr:uid="{00000000-0005-0000-0000-000086ED0000}"/>
    <cellStyle name="Percent 9 11 5" xfId="16298" xr:uid="{00000000-0005-0000-0000-000087ED0000}"/>
    <cellStyle name="Percent 9 11 5 2" xfId="51514" xr:uid="{00000000-0005-0000-0000-000088ED0000}"/>
    <cellStyle name="Percent 9 11 5 3" xfId="28903" xr:uid="{00000000-0005-0000-0000-000089ED0000}"/>
    <cellStyle name="Percent 9 11 6" xfId="14520" xr:uid="{00000000-0005-0000-0000-00008AED0000}"/>
    <cellStyle name="Percent 9 11 6 2" xfId="49738" xr:uid="{00000000-0005-0000-0000-00008BED0000}"/>
    <cellStyle name="Percent 9 11 7" xfId="38917" xr:uid="{00000000-0005-0000-0000-00008CED0000}"/>
    <cellStyle name="Percent 9 11 8" xfId="27127" xr:uid="{00000000-0005-0000-0000-00008DED0000}"/>
    <cellStyle name="Percent 9 12" xfId="3958" xr:uid="{00000000-0005-0000-0000-00008EED0000}"/>
    <cellStyle name="Percent 9 12 2" xfId="16620" xr:uid="{00000000-0005-0000-0000-00008FED0000}"/>
    <cellStyle name="Percent 9 12 2 2" xfId="51836" xr:uid="{00000000-0005-0000-0000-000090ED0000}"/>
    <cellStyle name="Percent 9 12 2 3" xfId="29225" xr:uid="{00000000-0005-0000-0000-000091ED0000}"/>
    <cellStyle name="Percent 9 12 3" xfId="13066" xr:uid="{00000000-0005-0000-0000-000092ED0000}"/>
    <cellStyle name="Percent 9 12 3 2" xfId="48284" xr:uid="{00000000-0005-0000-0000-000093ED0000}"/>
    <cellStyle name="Percent 9 12 4" xfId="39239" xr:uid="{00000000-0005-0000-0000-000094ED0000}"/>
    <cellStyle name="Percent 9 12 5" xfId="25673" xr:uid="{00000000-0005-0000-0000-000095ED0000}"/>
    <cellStyle name="Percent 9 13" xfId="5444" xr:uid="{00000000-0005-0000-0000-000096ED0000}"/>
    <cellStyle name="Percent 9 13 2" xfId="18074" xr:uid="{00000000-0005-0000-0000-000097ED0000}"/>
    <cellStyle name="Percent 9 13 2 2" xfId="53290" xr:uid="{00000000-0005-0000-0000-000098ED0000}"/>
    <cellStyle name="Percent 9 13 3" xfId="40693" xr:uid="{00000000-0005-0000-0000-000099ED0000}"/>
    <cellStyle name="Percent 9 13 4" xfId="30679" xr:uid="{00000000-0005-0000-0000-00009AED0000}"/>
    <cellStyle name="Percent 9 14" xfId="6900" xr:uid="{00000000-0005-0000-0000-00009BED0000}"/>
    <cellStyle name="Percent 9 14 2" xfId="19528" xr:uid="{00000000-0005-0000-0000-00009CED0000}"/>
    <cellStyle name="Percent 9 14 2 2" xfId="54744" xr:uid="{00000000-0005-0000-0000-00009DED0000}"/>
    <cellStyle name="Percent 9 14 3" xfId="42147" xr:uid="{00000000-0005-0000-0000-00009EED0000}"/>
    <cellStyle name="Percent 9 14 4" xfId="32133" xr:uid="{00000000-0005-0000-0000-00009FED0000}"/>
    <cellStyle name="Percent 9 15" xfId="8682" xr:uid="{00000000-0005-0000-0000-0000A0ED0000}"/>
    <cellStyle name="Percent 9 15 2" xfId="21304" xr:uid="{00000000-0005-0000-0000-0000A1ED0000}"/>
    <cellStyle name="Percent 9 15 2 2" xfId="56520" xr:uid="{00000000-0005-0000-0000-0000A2ED0000}"/>
    <cellStyle name="Percent 9 15 3" xfId="43923" xr:uid="{00000000-0005-0000-0000-0000A3ED0000}"/>
    <cellStyle name="Percent 9 15 4" xfId="33909" xr:uid="{00000000-0005-0000-0000-0000A4ED0000}"/>
    <cellStyle name="Percent 9 16" xfId="10771" xr:uid="{00000000-0005-0000-0000-0000A5ED0000}"/>
    <cellStyle name="Percent 9 16 2" xfId="23381" xr:uid="{00000000-0005-0000-0000-0000A6ED0000}"/>
    <cellStyle name="Percent 9 16 2 2" xfId="58597" xr:uid="{00000000-0005-0000-0000-0000A7ED0000}"/>
    <cellStyle name="Percent 9 16 3" xfId="46000" xr:uid="{00000000-0005-0000-0000-0000A8ED0000}"/>
    <cellStyle name="Percent 9 16 4" xfId="35986" xr:uid="{00000000-0005-0000-0000-0000A9ED0000}"/>
    <cellStyle name="Percent 9 17" xfId="14843" xr:uid="{00000000-0005-0000-0000-0000AAED0000}"/>
    <cellStyle name="Percent 9 17 2" xfId="50060" xr:uid="{00000000-0005-0000-0000-0000ABED0000}"/>
    <cellStyle name="Percent 9 17 3" xfId="27449" xr:uid="{00000000-0005-0000-0000-0000ACED0000}"/>
    <cellStyle name="Percent 9 18" xfId="12257" xr:uid="{00000000-0005-0000-0000-0000ADED0000}"/>
    <cellStyle name="Percent 9 18 2" xfId="47475" xr:uid="{00000000-0005-0000-0000-0000AEED0000}"/>
    <cellStyle name="Percent 9 19" xfId="37462" xr:uid="{00000000-0005-0000-0000-0000AFED0000}"/>
    <cellStyle name="Percent 9 2" xfId="2414" xr:uid="{00000000-0005-0000-0000-0000B0ED0000}"/>
    <cellStyle name="Percent 9 2 2" xfId="2415" xr:uid="{00000000-0005-0000-0000-0000B1ED0000}"/>
    <cellStyle name="Percent 9 2 2 2" xfId="2416" xr:uid="{00000000-0005-0000-0000-0000B2ED0000}"/>
    <cellStyle name="Percent 9 2 3" xfId="2417" xr:uid="{00000000-0005-0000-0000-0000B3ED0000}"/>
    <cellStyle name="Percent 9 2 3 2" xfId="2418" xr:uid="{00000000-0005-0000-0000-0000B4ED0000}"/>
    <cellStyle name="Percent 9 2 3 2 2" xfId="2419" xr:uid="{00000000-0005-0000-0000-0000B5ED0000}"/>
    <cellStyle name="Percent 9 2 3 3" xfId="2420" xr:uid="{00000000-0005-0000-0000-0000B6ED0000}"/>
    <cellStyle name="Percent 9 2 3 3 2" xfId="2421" xr:uid="{00000000-0005-0000-0000-0000B7ED0000}"/>
    <cellStyle name="Percent 9 2 3 3 2 2" xfId="2422" xr:uid="{00000000-0005-0000-0000-0000B8ED0000}"/>
    <cellStyle name="Percent 9 2 3 3 3" xfId="2423" xr:uid="{00000000-0005-0000-0000-0000B9ED0000}"/>
    <cellStyle name="Percent 9 2 3 4" xfId="2424" xr:uid="{00000000-0005-0000-0000-0000BAED0000}"/>
    <cellStyle name="Percent 9 2 4" xfId="2425" xr:uid="{00000000-0005-0000-0000-0000BBED0000}"/>
    <cellStyle name="Percent 9 20" xfId="24864" xr:uid="{00000000-0005-0000-0000-0000BCED0000}"/>
    <cellStyle name="Percent 9 21" xfId="60077" xr:uid="{00000000-0005-0000-0000-0000BDED0000}"/>
    <cellStyle name="Percent 9 3" xfId="2426" xr:uid="{00000000-0005-0000-0000-0000BEED0000}"/>
    <cellStyle name="Percent 9 3 2" xfId="2427" xr:uid="{00000000-0005-0000-0000-0000BFED0000}"/>
    <cellStyle name="Percent 9 4" xfId="2428" xr:uid="{00000000-0005-0000-0000-0000C0ED0000}"/>
    <cellStyle name="Percent 9 4 2" xfId="2429" xr:uid="{00000000-0005-0000-0000-0000C1ED0000}"/>
    <cellStyle name="Percent 9 4 2 2" xfId="2430" xr:uid="{00000000-0005-0000-0000-0000C2ED0000}"/>
    <cellStyle name="Percent 9 4 3" xfId="2431" xr:uid="{00000000-0005-0000-0000-0000C3ED0000}"/>
    <cellStyle name="Percent 9 4 3 2" xfId="2432" xr:uid="{00000000-0005-0000-0000-0000C4ED0000}"/>
    <cellStyle name="Percent 9 4 3 2 2" xfId="2433" xr:uid="{00000000-0005-0000-0000-0000C5ED0000}"/>
    <cellStyle name="Percent 9 4 3 3" xfId="2434" xr:uid="{00000000-0005-0000-0000-0000C6ED0000}"/>
    <cellStyle name="Percent 9 4 4" xfId="2435" xr:uid="{00000000-0005-0000-0000-0000C7ED0000}"/>
    <cellStyle name="Percent 9 5" xfId="2436" xr:uid="{00000000-0005-0000-0000-0000C8ED0000}"/>
    <cellStyle name="Percent 9 5 10" xfId="6974" xr:uid="{00000000-0005-0000-0000-0000C9ED0000}"/>
    <cellStyle name="Percent 9 5 10 2" xfId="19600" xr:uid="{00000000-0005-0000-0000-0000CAED0000}"/>
    <cellStyle name="Percent 9 5 10 2 2" xfId="54816" xr:uid="{00000000-0005-0000-0000-0000CBED0000}"/>
    <cellStyle name="Percent 9 5 10 3" xfId="42219" xr:uid="{00000000-0005-0000-0000-0000CCED0000}"/>
    <cellStyle name="Percent 9 5 10 4" xfId="32205" xr:uid="{00000000-0005-0000-0000-0000CDED0000}"/>
    <cellStyle name="Percent 9 5 11" xfId="8755" xr:uid="{00000000-0005-0000-0000-0000CEED0000}"/>
    <cellStyle name="Percent 9 5 11 2" xfId="21376" xr:uid="{00000000-0005-0000-0000-0000CFED0000}"/>
    <cellStyle name="Percent 9 5 11 2 2" xfId="56592" xr:uid="{00000000-0005-0000-0000-0000D0ED0000}"/>
    <cellStyle name="Percent 9 5 11 3" xfId="43995" xr:uid="{00000000-0005-0000-0000-0000D1ED0000}"/>
    <cellStyle name="Percent 9 5 11 4" xfId="33981" xr:uid="{00000000-0005-0000-0000-0000D2ED0000}"/>
    <cellStyle name="Percent 9 5 12" xfId="10774" xr:uid="{00000000-0005-0000-0000-0000D3ED0000}"/>
    <cellStyle name="Percent 9 5 12 2" xfId="23383" xr:uid="{00000000-0005-0000-0000-0000D4ED0000}"/>
    <cellStyle name="Percent 9 5 12 2 2" xfId="58599" xr:uid="{00000000-0005-0000-0000-0000D5ED0000}"/>
    <cellStyle name="Percent 9 5 12 3" xfId="46002" xr:uid="{00000000-0005-0000-0000-0000D6ED0000}"/>
    <cellStyle name="Percent 9 5 12 4" xfId="35988" xr:uid="{00000000-0005-0000-0000-0000D7ED0000}"/>
    <cellStyle name="Percent 9 5 13" xfId="14915" xr:uid="{00000000-0005-0000-0000-0000D8ED0000}"/>
    <cellStyle name="Percent 9 5 13 2" xfId="50132" xr:uid="{00000000-0005-0000-0000-0000D9ED0000}"/>
    <cellStyle name="Percent 9 5 13 3" xfId="27521" xr:uid="{00000000-0005-0000-0000-0000DAED0000}"/>
    <cellStyle name="Percent 9 5 14" xfId="12329" xr:uid="{00000000-0005-0000-0000-0000DBED0000}"/>
    <cellStyle name="Percent 9 5 14 2" xfId="47547" xr:uid="{00000000-0005-0000-0000-0000DCED0000}"/>
    <cellStyle name="Percent 9 5 15" xfId="37534" xr:uid="{00000000-0005-0000-0000-0000DDED0000}"/>
    <cellStyle name="Percent 9 5 16" xfId="24936" xr:uid="{00000000-0005-0000-0000-0000DEED0000}"/>
    <cellStyle name="Percent 9 5 17" xfId="60149" xr:uid="{00000000-0005-0000-0000-0000DFED0000}"/>
    <cellStyle name="Percent 9 5 2" xfId="2437" xr:uid="{00000000-0005-0000-0000-0000E0ED0000}"/>
    <cellStyle name="Percent 9 5 2 10" xfId="10775" xr:uid="{00000000-0005-0000-0000-0000E1ED0000}"/>
    <cellStyle name="Percent 9 5 2 10 2" xfId="23384" xr:uid="{00000000-0005-0000-0000-0000E2ED0000}"/>
    <cellStyle name="Percent 9 5 2 10 2 2" xfId="58600" xr:uid="{00000000-0005-0000-0000-0000E3ED0000}"/>
    <cellStyle name="Percent 9 5 2 10 3" xfId="46003" xr:uid="{00000000-0005-0000-0000-0000E4ED0000}"/>
    <cellStyle name="Percent 9 5 2 10 4" xfId="35989" xr:uid="{00000000-0005-0000-0000-0000E5ED0000}"/>
    <cellStyle name="Percent 9 5 2 11" xfId="15070" xr:uid="{00000000-0005-0000-0000-0000E6ED0000}"/>
    <cellStyle name="Percent 9 5 2 11 2" xfId="50286" xr:uid="{00000000-0005-0000-0000-0000E7ED0000}"/>
    <cellStyle name="Percent 9 5 2 11 3" xfId="27675" xr:uid="{00000000-0005-0000-0000-0000E8ED0000}"/>
    <cellStyle name="Percent 9 5 2 12" xfId="12483" xr:uid="{00000000-0005-0000-0000-0000E9ED0000}"/>
    <cellStyle name="Percent 9 5 2 12 2" xfId="47701" xr:uid="{00000000-0005-0000-0000-0000EAED0000}"/>
    <cellStyle name="Percent 9 5 2 13" xfId="37689" xr:uid="{00000000-0005-0000-0000-0000EBED0000}"/>
    <cellStyle name="Percent 9 5 2 14" xfId="25090" xr:uid="{00000000-0005-0000-0000-0000ECED0000}"/>
    <cellStyle name="Percent 9 5 2 15" xfId="60303" xr:uid="{00000000-0005-0000-0000-0000EDED0000}"/>
    <cellStyle name="Percent 9 5 2 2" xfId="3206" xr:uid="{00000000-0005-0000-0000-0000EEED0000}"/>
    <cellStyle name="Percent 9 5 2 2 10" xfId="25574" xr:uid="{00000000-0005-0000-0000-0000EFED0000}"/>
    <cellStyle name="Percent 9 5 2 2 11" xfId="61109" xr:uid="{00000000-0005-0000-0000-0000F0ED0000}"/>
    <cellStyle name="Percent 9 5 2 2 2" xfId="5006" xr:uid="{00000000-0005-0000-0000-0000F1ED0000}"/>
    <cellStyle name="Percent 9 5 2 2 2 2" xfId="17652" xr:uid="{00000000-0005-0000-0000-0000F2ED0000}"/>
    <cellStyle name="Percent 9 5 2 2 2 2 2" xfId="52868" xr:uid="{00000000-0005-0000-0000-0000F3ED0000}"/>
    <cellStyle name="Percent 9 5 2 2 2 2 3" xfId="30257" xr:uid="{00000000-0005-0000-0000-0000F4ED0000}"/>
    <cellStyle name="Percent 9 5 2 2 2 3" xfId="14098" xr:uid="{00000000-0005-0000-0000-0000F5ED0000}"/>
    <cellStyle name="Percent 9 5 2 2 2 3 2" xfId="49316" xr:uid="{00000000-0005-0000-0000-0000F6ED0000}"/>
    <cellStyle name="Percent 9 5 2 2 2 4" xfId="40271" xr:uid="{00000000-0005-0000-0000-0000F7ED0000}"/>
    <cellStyle name="Percent 9 5 2 2 2 5" xfId="26705" xr:uid="{00000000-0005-0000-0000-0000F8ED0000}"/>
    <cellStyle name="Percent 9 5 2 2 3" xfId="6476" xr:uid="{00000000-0005-0000-0000-0000F9ED0000}"/>
    <cellStyle name="Percent 9 5 2 2 3 2" xfId="19106" xr:uid="{00000000-0005-0000-0000-0000FAED0000}"/>
    <cellStyle name="Percent 9 5 2 2 3 2 2" xfId="54322" xr:uid="{00000000-0005-0000-0000-0000FBED0000}"/>
    <cellStyle name="Percent 9 5 2 2 3 3" xfId="41725" xr:uid="{00000000-0005-0000-0000-0000FCED0000}"/>
    <cellStyle name="Percent 9 5 2 2 3 4" xfId="31711" xr:uid="{00000000-0005-0000-0000-0000FDED0000}"/>
    <cellStyle name="Percent 9 5 2 2 4" xfId="7935" xr:uid="{00000000-0005-0000-0000-0000FEED0000}"/>
    <cellStyle name="Percent 9 5 2 2 4 2" xfId="20560" xr:uid="{00000000-0005-0000-0000-0000FFED0000}"/>
    <cellStyle name="Percent 9 5 2 2 4 2 2" xfId="55776" xr:uid="{00000000-0005-0000-0000-000000EE0000}"/>
    <cellStyle name="Percent 9 5 2 2 4 3" xfId="43179" xr:uid="{00000000-0005-0000-0000-000001EE0000}"/>
    <cellStyle name="Percent 9 5 2 2 4 4" xfId="33165" xr:uid="{00000000-0005-0000-0000-000002EE0000}"/>
    <cellStyle name="Percent 9 5 2 2 5" xfId="9716" xr:uid="{00000000-0005-0000-0000-000003EE0000}"/>
    <cellStyle name="Percent 9 5 2 2 5 2" xfId="22336" xr:uid="{00000000-0005-0000-0000-000004EE0000}"/>
    <cellStyle name="Percent 9 5 2 2 5 2 2" xfId="57552" xr:uid="{00000000-0005-0000-0000-000005EE0000}"/>
    <cellStyle name="Percent 9 5 2 2 5 3" xfId="44955" xr:uid="{00000000-0005-0000-0000-000006EE0000}"/>
    <cellStyle name="Percent 9 5 2 2 5 4" xfId="34941" xr:uid="{00000000-0005-0000-0000-000007EE0000}"/>
    <cellStyle name="Percent 9 5 2 2 6" xfId="11509" xr:uid="{00000000-0005-0000-0000-000008EE0000}"/>
    <cellStyle name="Percent 9 5 2 2 6 2" xfId="24112" xr:uid="{00000000-0005-0000-0000-000009EE0000}"/>
    <cellStyle name="Percent 9 5 2 2 6 2 2" xfId="59328" xr:uid="{00000000-0005-0000-0000-00000AEE0000}"/>
    <cellStyle name="Percent 9 5 2 2 6 3" xfId="46731" xr:uid="{00000000-0005-0000-0000-00000BEE0000}"/>
    <cellStyle name="Percent 9 5 2 2 6 4" xfId="36717" xr:uid="{00000000-0005-0000-0000-00000CEE0000}"/>
    <cellStyle name="Percent 9 5 2 2 7" xfId="15876" xr:uid="{00000000-0005-0000-0000-00000DEE0000}"/>
    <cellStyle name="Percent 9 5 2 2 7 2" xfId="51092" xr:uid="{00000000-0005-0000-0000-00000EEE0000}"/>
    <cellStyle name="Percent 9 5 2 2 7 3" xfId="28481" xr:uid="{00000000-0005-0000-0000-00000FEE0000}"/>
    <cellStyle name="Percent 9 5 2 2 8" xfId="12967" xr:uid="{00000000-0005-0000-0000-000010EE0000}"/>
    <cellStyle name="Percent 9 5 2 2 8 2" xfId="48185" xr:uid="{00000000-0005-0000-0000-000011EE0000}"/>
    <cellStyle name="Percent 9 5 2 2 9" xfId="38495" xr:uid="{00000000-0005-0000-0000-000012EE0000}"/>
    <cellStyle name="Percent 9 5 2 3" xfId="3535" xr:uid="{00000000-0005-0000-0000-000013EE0000}"/>
    <cellStyle name="Percent 9 5 2 3 10" xfId="27030" xr:uid="{00000000-0005-0000-0000-000014EE0000}"/>
    <cellStyle name="Percent 9 5 2 3 11" xfId="61434" xr:uid="{00000000-0005-0000-0000-000015EE0000}"/>
    <cellStyle name="Percent 9 5 2 3 2" xfId="5331" xr:uid="{00000000-0005-0000-0000-000016EE0000}"/>
    <cellStyle name="Percent 9 5 2 3 2 2" xfId="17977" xr:uid="{00000000-0005-0000-0000-000017EE0000}"/>
    <cellStyle name="Percent 9 5 2 3 2 2 2" xfId="53193" xr:uid="{00000000-0005-0000-0000-000018EE0000}"/>
    <cellStyle name="Percent 9 5 2 3 2 3" xfId="40596" xr:uid="{00000000-0005-0000-0000-000019EE0000}"/>
    <cellStyle name="Percent 9 5 2 3 2 4" xfId="30582" xr:uid="{00000000-0005-0000-0000-00001AEE0000}"/>
    <cellStyle name="Percent 9 5 2 3 3" xfId="6801" xr:uid="{00000000-0005-0000-0000-00001BEE0000}"/>
    <cellStyle name="Percent 9 5 2 3 3 2" xfId="19431" xr:uid="{00000000-0005-0000-0000-00001CEE0000}"/>
    <cellStyle name="Percent 9 5 2 3 3 2 2" xfId="54647" xr:uid="{00000000-0005-0000-0000-00001DEE0000}"/>
    <cellStyle name="Percent 9 5 2 3 3 3" xfId="42050" xr:uid="{00000000-0005-0000-0000-00001EEE0000}"/>
    <cellStyle name="Percent 9 5 2 3 3 4" xfId="32036" xr:uid="{00000000-0005-0000-0000-00001FEE0000}"/>
    <cellStyle name="Percent 9 5 2 3 4" xfId="8260" xr:uid="{00000000-0005-0000-0000-000020EE0000}"/>
    <cellStyle name="Percent 9 5 2 3 4 2" xfId="20885" xr:uid="{00000000-0005-0000-0000-000021EE0000}"/>
    <cellStyle name="Percent 9 5 2 3 4 2 2" xfId="56101" xr:uid="{00000000-0005-0000-0000-000022EE0000}"/>
    <cellStyle name="Percent 9 5 2 3 4 3" xfId="43504" xr:uid="{00000000-0005-0000-0000-000023EE0000}"/>
    <cellStyle name="Percent 9 5 2 3 4 4" xfId="33490" xr:uid="{00000000-0005-0000-0000-000024EE0000}"/>
    <cellStyle name="Percent 9 5 2 3 5" xfId="10041" xr:uid="{00000000-0005-0000-0000-000025EE0000}"/>
    <cellStyle name="Percent 9 5 2 3 5 2" xfId="22661" xr:uid="{00000000-0005-0000-0000-000026EE0000}"/>
    <cellStyle name="Percent 9 5 2 3 5 2 2" xfId="57877" xr:uid="{00000000-0005-0000-0000-000027EE0000}"/>
    <cellStyle name="Percent 9 5 2 3 5 3" xfId="45280" xr:uid="{00000000-0005-0000-0000-000028EE0000}"/>
    <cellStyle name="Percent 9 5 2 3 5 4" xfId="35266" xr:uid="{00000000-0005-0000-0000-000029EE0000}"/>
    <cellStyle name="Percent 9 5 2 3 6" xfId="11834" xr:uid="{00000000-0005-0000-0000-00002AEE0000}"/>
    <cellStyle name="Percent 9 5 2 3 6 2" xfId="24437" xr:uid="{00000000-0005-0000-0000-00002BEE0000}"/>
    <cellStyle name="Percent 9 5 2 3 6 2 2" xfId="59653" xr:uid="{00000000-0005-0000-0000-00002CEE0000}"/>
    <cellStyle name="Percent 9 5 2 3 6 3" xfId="47056" xr:uid="{00000000-0005-0000-0000-00002DEE0000}"/>
    <cellStyle name="Percent 9 5 2 3 6 4" xfId="37042" xr:uid="{00000000-0005-0000-0000-00002EEE0000}"/>
    <cellStyle name="Percent 9 5 2 3 7" xfId="16201" xr:uid="{00000000-0005-0000-0000-00002FEE0000}"/>
    <cellStyle name="Percent 9 5 2 3 7 2" xfId="51417" xr:uid="{00000000-0005-0000-0000-000030EE0000}"/>
    <cellStyle name="Percent 9 5 2 3 7 3" xfId="28806" xr:uid="{00000000-0005-0000-0000-000031EE0000}"/>
    <cellStyle name="Percent 9 5 2 3 8" xfId="14423" xr:uid="{00000000-0005-0000-0000-000032EE0000}"/>
    <cellStyle name="Percent 9 5 2 3 8 2" xfId="49641" xr:uid="{00000000-0005-0000-0000-000033EE0000}"/>
    <cellStyle name="Percent 9 5 2 3 9" xfId="38820" xr:uid="{00000000-0005-0000-0000-000034EE0000}"/>
    <cellStyle name="Percent 9 5 2 4" xfId="2697" xr:uid="{00000000-0005-0000-0000-000035EE0000}"/>
    <cellStyle name="Percent 9 5 2 4 10" xfId="26221" xr:uid="{00000000-0005-0000-0000-000036EE0000}"/>
    <cellStyle name="Percent 9 5 2 4 11" xfId="60625" xr:uid="{00000000-0005-0000-0000-000037EE0000}"/>
    <cellStyle name="Percent 9 5 2 4 2" xfId="4522" xr:uid="{00000000-0005-0000-0000-000038EE0000}"/>
    <cellStyle name="Percent 9 5 2 4 2 2" xfId="17168" xr:uid="{00000000-0005-0000-0000-000039EE0000}"/>
    <cellStyle name="Percent 9 5 2 4 2 2 2" xfId="52384" xr:uid="{00000000-0005-0000-0000-00003AEE0000}"/>
    <cellStyle name="Percent 9 5 2 4 2 3" xfId="39787" xr:uid="{00000000-0005-0000-0000-00003BEE0000}"/>
    <cellStyle name="Percent 9 5 2 4 2 4" xfId="29773" xr:uid="{00000000-0005-0000-0000-00003CEE0000}"/>
    <cellStyle name="Percent 9 5 2 4 3" xfId="5992" xr:uid="{00000000-0005-0000-0000-00003DEE0000}"/>
    <cellStyle name="Percent 9 5 2 4 3 2" xfId="18622" xr:uid="{00000000-0005-0000-0000-00003EEE0000}"/>
    <cellStyle name="Percent 9 5 2 4 3 2 2" xfId="53838" xr:uid="{00000000-0005-0000-0000-00003FEE0000}"/>
    <cellStyle name="Percent 9 5 2 4 3 3" xfId="41241" xr:uid="{00000000-0005-0000-0000-000040EE0000}"/>
    <cellStyle name="Percent 9 5 2 4 3 4" xfId="31227" xr:uid="{00000000-0005-0000-0000-000041EE0000}"/>
    <cellStyle name="Percent 9 5 2 4 4" xfId="7451" xr:uid="{00000000-0005-0000-0000-000042EE0000}"/>
    <cellStyle name="Percent 9 5 2 4 4 2" xfId="20076" xr:uid="{00000000-0005-0000-0000-000043EE0000}"/>
    <cellStyle name="Percent 9 5 2 4 4 2 2" xfId="55292" xr:uid="{00000000-0005-0000-0000-000044EE0000}"/>
    <cellStyle name="Percent 9 5 2 4 4 3" xfId="42695" xr:uid="{00000000-0005-0000-0000-000045EE0000}"/>
    <cellStyle name="Percent 9 5 2 4 4 4" xfId="32681" xr:uid="{00000000-0005-0000-0000-000046EE0000}"/>
    <cellStyle name="Percent 9 5 2 4 5" xfId="9232" xr:uid="{00000000-0005-0000-0000-000047EE0000}"/>
    <cellStyle name="Percent 9 5 2 4 5 2" xfId="21852" xr:uid="{00000000-0005-0000-0000-000048EE0000}"/>
    <cellStyle name="Percent 9 5 2 4 5 2 2" xfId="57068" xr:uid="{00000000-0005-0000-0000-000049EE0000}"/>
    <cellStyle name="Percent 9 5 2 4 5 3" xfId="44471" xr:uid="{00000000-0005-0000-0000-00004AEE0000}"/>
    <cellStyle name="Percent 9 5 2 4 5 4" xfId="34457" xr:uid="{00000000-0005-0000-0000-00004BEE0000}"/>
    <cellStyle name="Percent 9 5 2 4 6" xfId="11025" xr:uid="{00000000-0005-0000-0000-00004CEE0000}"/>
    <cellStyle name="Percent 9 5 2 4 6 2" xfId="23628" xr:uid="{00000000-0005-0000-0000-00004DEE0000}"/>
    <cellStyle name="Percent 9 5 2 4 6 2 2" xfId="58844" xr:uid="{00000000-0005-0000-0000-00004EEE0000}"/>
    <cellStyle name="Percent 9 5 2 4 6 3" xfId="46247" xr:uid="{00000000-0005-0000-0000-00004FEE0000}"/>
    <cellStyle name="Percent 9 5 2 4 6 4" xfId="36233" xr:uid="{00000000-0005-0000-0000-000050EE0000}"/>
    <cellStyle name="Percent 9 5 2 4 7" xfId="15392" xr:uid="{00000000-0005-0000-0000-000051EE0000}"/>
    <cellStyle name="Percent 9 5 2 4 7 2" xfId="50608" xr:uid="{00000000-0005-0000-0000-000052EE0000}"/>
    <cellStyle name="Percent 9 5 2 4 7 3" xfId="27997" xr:uid="{00000000-0005-0000-0000-000053EE0000}"/>
    <cellStyle name="Percent 9 5 2 4 8" xfId="13614" xr:uid="{00000000-0005-0000-0000-000054EE0000}"/>
    <cellStyle name="Percent 9 5 2 4 8 2" xfId="48832" xr:uid="{00000000-0005-0000-0000-000055EE0000}"/>
    <cellStyle name="Percent 9 5 2 4 9" xfId="38011" xr:uid="{00000000-0005-0000-0000-000056EE0000}"/>
    <cellStyle name="Percent 9 5 2 5" xfId="3860" xr:uid="{00000000-0005-0000-0000-000057EE0000}"/>
    <cellStyle name="Percent 9 5 2 5 2" xfId="8583" xr:uid="{00000000-0005-0000-0000-000058EE0000}"/>
    <cellStyle name="Percent 9 5 2 5 2 2" xfId="21208" xr:uid="{00000000-0005-0000-0000-000059EE0000}"/>
    <cellStyle name="Percent 9 5 2 5 2 2 2" xfId="56424" xr:uid="{00000000-0005-0000-0000-00005AEE0000}"/>
    <cellStyle name="Percent 9 5 2 5 2 3" xfId="43827" xr:uid="{00000000-0005-0000-0000-00005BEE0000}"/>
    <cellStyle name="Percent 9 5 2 5 2 4" xfId="33813" xr:uid="{00000000-0005-0000-0000-00005CEE0000}"/>
    <cellStyle name="Percent 9 5 2 5 3" xfId="10364" xr:uid="{00000000-0005-0000-0000-00005DEE0000}"/>
    <cellStyle name="Percent 9 5 2 5 3 2" xfId="22984" xr:uid="{00000000-0005-0000-0000-00005EEE0000}"/>
    <cellStyle name="Percent 9 5 2 5 3 2 2" xfId="58200" xr:uid="{00000000-0005-0000-0000-00005FEE0000}"/>
    <cellStyle name="Percent 9 5 2 5 3 3" xfId="45603" xr:uid="{00000000-0005-0000-0000-000060EE0000}"/>
    <cellStyle name="Percent 9 5 2 5 3 4" xfId="35589" xr:uid="{00000000-0005-0000-0000-000061EE0000}"/>
    <cellStyle name="Percent 9 5 2 5 4" xfId="12159" xr:uid="{00000000-0005-0000-0000-000062EE0000}"/>
    <cellStyle name="Percent 9 5 2 5 4 2" xfId="24760" xr:uid="{00000000-0005-0000-0000-000063EE0000}"/>
    <cellStyle name="Percent 9 5 2 5 4 2 2" xfId="59976" xr:uid="{00000000-0005-0000-0000-000064EE0000}"/>
    <cellStyle name="Percent 9 5 2 5 4 3" xfId="47379" xr:uid="{00000000-0005-0000-0000-000065EE0000}"/>
    <cellStyle name="Percent 9 5 2 5 4 4" xfId="37365" xr:uid="{00000000-0005-0000-0000-000066EE0000}"/>
    <cellStyle name="Percent 9 5 2 5 5" xfId="16524" xr:uid="{00000000-0005-0000-0000-000067EE0000}"/>
    <cellStyle name="Percent 9 5 2 5 5 2" xfId="51740" xr:uid="{00000000-0005-0000-0000-000068EE0000}"/>
    <cellStyle name="Percent 9 5 2 5 5 3" xfId="29129" xr:uid="{00000000-0005-0000-0000-000069EE0000}"/>
    <cellStyle name="Percent 9 5 2 5 6" xfId="14746" xr:uid="{00000000-0005-0000-0000-00006AEE0000}"/>
    <cellStyle name="Percent 9 5 2 5 6 2" xfId="49964" xr:uid="{00000000-0005-0000-0000-00006BEE0000}"/>
    <cellStyle name="Percent 9 5 2 5 7" xfId="39143" xr:uid="{00000000-0005-0000-0000-00006CEE0000}"/>
    <cellStyle name="Percent 9 5 2 5 8" xfId="27353" xr:uid="{00000000-0005-0000-0000-00006DEE0000}"/>
    <cellStyle name="Percent 9 5 2 6" xfId="4200" xr:uid="{00000000-0005-0000-0000-00006EEE0000}"/>
    <cellStyle name="Percent 9 5 2 6 2" xfId="16846" xr:uid="{00000000-0005-0000-0000-00006FEE0000}"/>
    <cellStyle name="Percent 9 5 2 6 2 2" xfId="52062" xr:uid="{00000000-0005-0000-0000-000070EE0000}"/>
    <cellStyle name="Percent 9 5 2 6 2 3" xfId="29451" xr:uid="{00000000-0005-0000-0000-000071EE0000}"/>
    <cellStyle name="Percent 9 5 2 6 3" xfId="13292" xr:uid="{00000000-0005-0000-0000-000072EE0000}"/>
    <cellStyle name="Percent 9 5 2 6 3 2" xfId="48510" xr:uid="{00000000-0005-0000-0000-000073EE0000}"/>
    <cellStyle name="Percent 9 5 2 6 4" xfId="39465" xr:uid="{00000000-0005-0000-0000-000074EE0000}"/>
    <cellStyle name="Percent 9 5 2 6 5" xfId="25899" xr:uid="{00000000-0005-0000-0000-000075EE0000}"/>
    <cellStyle name="Percent 9 5 2 7" xfId="5670" xr:uid="{00000000-0005-0000-0000-000076EE0000}"/>
    <cellStyle name="Percent 9 5 2 7 2" xfId="18300" xr:uid="{00000000-0005-0000-0000-000077EE0000}"/>
    <cellStyle name="Percent 9 5 2 7 2 2" xfId="53516" xr:uid="{00000000-0005-0000-0000-000078EE0000}"/>
    <cellStyle name="Percent 9 5 2 7 3" xfId="40919" xr:uid="{00000000-0005-0000-0000-000079EE0000}"/>
    <cellStyle name="Percent 9 5 2 7 4" xfId="30905" xr:uid="{00000000-0005-0000-0000-00007AEE0000}"/>
    <cellStyle name="Percent 9 5 2 8" xfId="7129" xr:uid="{00000000-0005-0000-0000-00007BEE0000}"/>
    <cellStyle name="Percent 9 5 2 8 2" xfId="19754" xr:uid="{00000000-0005-0000-0000-00007CEE0000}"/>
    <cellStyle name="Percent 9 5 2 8 2 2" xfId="54970" xr:uid="{00000000-0005-0000-0000-00007DEE0000}"/>
    <cellStyle name="Percent 9 5 2 8 3" xfId="42373" xr:uid="{00000000-0005-0000-0000-00007EEE0000}"/>
    <cellStyle name="Percent 9 5 2 8 4" xfId="32359" xr:uid="{00000000-0005-0000-0000-00007FEE0000}"/>
    <cellStyle name="Percent 9 5 2 9" xfId="8910" xr:uid="{00000000-0005-0000-0000-000080EE0000}"/>
    <cellStyle name="Percent 9 5 2 9 2" xfId="21530" xr:uid="{00000000-0005-0000-0000-000081EE0000}"/>
    <cellStyle name="Percent 9 5 2 9 2 2" xfId="56746" xr:uid="{00000000-0005-0000-0000-000082EE0000}"/>
    <cellStyle name="Percent 9 5 2 9 3" xfId="44149" xr:uid="{00000000-0005-0000-0000-000083EE0000}"/>
    <cellStyle name="Percent 9 5 2 9 4" xfId="34135" xr:uid="{00000000-0005-0000-0000-000084EE0000}"/>
    <cellStyle name="Percent 9 5 3" xfId="3045" xr:uid="{00000000-0005-0000-0000-000085EE0000}"/>
    <cellStyle name="Percent 9 5 3 10" xfId="25417" xr:uid="{00000000-0005-0000-0000-000086EE0000}"/>
    <cellStyle name="Percent 9 5 3 11" xfId="60952" xr:uid="{00000000-0005-0000-0000-000087EE0000}"/>
    <cellStyle name="Percent 9 5 3 2" xfId="4849" xr:uid="{00000000-0005-0000-0000-000088EE0000}"/>
    <cellStyle name="Percent 9 5 3 2 2" xfId="17495" xr:uid="{00000000-0005-0000-0000-000089EE0000}"/>
    <cellStyle name="Percent 9 5 3 2 2 2" xfId="52711" xr:uid="{00000000-0005-0000-0000-00008AEE0000}"/>
    <cellStyle name="Percent 9 5 3 2 2 3" xfId="30100" xr:uid="{00000000-0005-0000-0000-00008BEE0000}"/>
    <cellStyle name="Percent 9 5 3 2 3" xfId="13941" xr:uid="{00000000-0005-0000-0000-00008CEE0000}"/>
    <cellStyle name="Percent 9 5 3 2 3 2" xfId="49159" xr:uid="{00000000-0005-0000-0000-00008DEE0000}"/>
    <cellStyle name="Percent 9 5 3 2 4" xfId="40114" xr:uid="{00000000-0005-0000-0000-00008EEE0000}"/>
    <cellStyle name="Percent 9 5 3 2 5" xfId="26548" xr:uid="{00000000-0005-0000-0000-00008FEE0000}"/>
    <cellStyle name="Percent 9 5 3 3" xfId="6319" xr:uid="{00000000-0005-0000-0000-000090EE0000}"/>
    <cellStyle name="Percent 9 5 3 3 2" xfId="18949" xr:uid="{00000000-0005-0000-0000-000091EE0000}"/>
    <cellStyle name="Percent 9 5 3 3 2 2" xfId="54165" xr:uid="{00000000-0005-0000-0000-000092EE0000}"/>
    <cellStyle name="Percent 9 5 3 3 3" xfId="41568" xr:uid="{00000000-0005-0000-0000-000093EE0000}"/>
    <cellStyle name="Percent 9 5 3 3 4" xfId="31554" xr:uid="{00000000-0005-0000-0000-000094EE0000}"/>
    <cellStyle name="Percent 9 5 3 4" xfId="7778" xr:uid="{00000000-0005-0000-0000-000095EE0000}"/>
    <cellStyle name="Percent 9 5 3 4 2" xfId="20403" xr:uid="{00000000-0005-0000-0000-000096EE0000}"/>
    <cellStyle name="Percent 9 5 3 4 2 2" xfId="55619" xr:uid="{00000000-0005-0000-0000-000097EE0000}"/>
    <cellStyle name="Percent 9 5 3 4 3" xfId="43022" xr:uid="{00000000-0005-0000-0000-000098EE0000}"/>
    <cellStyle name="Percent 9 5 3 4 4" xfId="33008" xr:uid="{00000000-0005-0000-0000-000099EE0000}"/>
    <cellStyle name="Percent 9 5 3 5" xfId="9559" xr:uid="{00000000-0005-0000-0000-00009AEE0000}"/>
    <cellStyle name="Percent 9 5 3 5 2" xfId="22179" xr:uid="{00000000-0005-0000-0000-00009BEE0000}"/>
    <cellStyle name="Percent 9 5 3 5 2 2" xfId="57395" xr:uid="{00000000-0005-0000-0000-00009CEE0000}"/>
    <cellStyle name="Percent 9 5 3 5 3" xfId="44798" xr:uid="{00000000-0005-0000-0000-00009DEE0000}"/>
    <cellStyle name="Percent 9 5 3 5 4" xfId="34784" xr:uid="{00000000-0005-0000-0000-00009EEE0000}"/>
    <cellStyle name="Percent 9 5 3 6" xfId="11352" xr:uid="{00000000-0005-0000-0000-00009FEE0000}"/>
    <cellStyle name="Percent 9 5 3 6 2" xfId="23955" xr:uid="{00000000-0005-0000-0000-0000A0EE0000}"/>
    <cellStyle name="Percent 9 5 3 6 2 2" xfId="59171" xr:uid="{00000000-0005-0000-0000-0000A1EE0000}"/>
    <cellStyle name="Percent 9 5 3 6 3" xfId="46574" xr:uid="{00000000-0005-0000-0000-0000A2EE0000}"/>
    <cellStyle name="Percent 9 5 3 6 4" xfId="36560" xr:uid="{00000000-0005-0000-0000-0000A3EE0000}"/>
    <cellStyle name="Percent 9 5 3 7" xfId="15719" xr:uid="{00000000-0005-0000-0000-0000A4EE0000}"/>
    <cellStyle name="Percent 9 5 3 7 2" xfId="50935" xr:uid="{00000000-0005-0000-0000-0000A5EE0000}"/>
    <cellStyle name="Percent 9 5 3 7 3" xfId="28324" xr:uid="{00000000-0005-0000-0000-0000A6EE0000}"/>
    <cellStyle name="Percent 9 5 3 8" xfId="12810" xr:uid="{00000000-0005-0000-0000-0000A7EE0000}"/>
    <cellStyle name="Percent 9 5 3 8 2" xfId="48028" xr:uid="{00000000-0005-0000-0000-0000A8EE0000}"/>
    <cellStyle name="Percent 9 5 3 9" xfId="38338" xr:uid="{00000000-0005-0000-0000-0000A9EE0000}"/>
    <cellStyle name="Percent 9 5 4" xfId="2873" xr:uid="{00000000-0005-0000-0000-0000AAEE0000}"/>
    <cellStyle name="Percent 9 5 4 10" xfId="25258" xr:uid="{00000000-0005-0000-0000-0000ABEE0000}"/>
    <cellStyle name="Percent 9 5 4 11" xfId="60793" xr:uid="{00000000-0005-0000-0000-0000ACEE0000}"/>
    <cellStyle name="Percent 9 5 4 2" xfId="4690" xr:uid="{00000000-0005-0000-0000-0000ADEE0000}"/>
    <cellStyle name="Percent 9 5 4 2 2" xfId="17336" xr:uid="{00000000-0005-0000-0000-0000AEEE0000}"/>
    <cellStyle name="Percent 9 5 4 2 2 2" xfId="52552" xr:uid="{00000000-0005-0000-0000-0000AFEE0000}"/>
    <cellStyle name="Percent 9 5 4 2 2 3" xfId="29941" xr:uid="{00000000-0005-0000-0000-0000B0EE0000}"/>
    <cellStyle name="Percent 9 5 4 2 3" xfId="13782" xr:uid="{00000000-0005-0000-0000-0000B1EE0000}"/>
    <cellStyle name="Percent 9 5 4 2 3 2" xfId="49000" xr:uid="{00000000-0005-0000-0000-0000B2EE0000}"/>
    <cellStyle name="Percent 9 5 4 2 4" xfId="39955" xr:uid="{00000000-0005-0000-0000-0000B3EE0000}"/>
    <cellStyle name="Percent 9 5 4 2 5" xfId="26389" xr:uid="{00000000-0005-0000-0000-0000B4EE0000}"/>
    <cellStyle name="Percent 9 5 4 3" xfId="6160" xr:uid="{00000000-0005-0000-0000-0000B5EE0000}"/>
    <cellStyle name="Percent 9 5 4 3 2" xfId="18790" xr:uid="{00000000-0005-0000-0000-0000B6EE0000}"/>
    <cellStyle name="Percent 9 5 4 3 2 2" xfId="54006" xr:uid="{00000000-0005-0000-0000-0000B7EE0000}"/>
    <cellStyle name="Percent 9 5 4 3 3" xfId="41409" xr:uid="{00000000-0005-0000-0000-0000B8EE0000}"/>
    <cellStyle name="Percent 9 5 4 3 4" xfId="31395" xr:uid="{00000000-0005-0000-0000-0000B9EE0000}"/>
    <cellStyle name="Percent 9 5 4 4" xfId="7619" xr:uid="{00000000-0005-0000-0000-0000BAEE0000}"/>
    <cellStyle name="Percent 9 5 4 4 2" xfId="20244" xr:uid="{00000000-0005-0000-0000-0000BBEE0000}"/>
    <cellStyle name="Percent 9 5 4 4 2 2" xfId="55460" xr:uid="{00000000-0005-0000-0000-0000BCEE0000}"/>
    <cellStyle name="Percent 9 5 4 4 3" xfId="42863" xr:uid="{00000000-0005-0000-0000-0000BDEE0000}"/>
    <cellStyle name="Percent 9 5 4 4 4" xfId="32849" xr:uid="{00000000-0005-0000-0000-0000BEEE0000}"/>
    <cellStyle name="Percent 9 5 4 5" xfId="9400" xr:uid="{00000000-0005-0000-0000-0000BFEE0000}"/>
    <cellStyle name="Percent 9 5 4 5 2" xfId="22020" xr:uid="{00000000-0005-0000-0000-0000C0EE0000}"/>
    <cellStyle name="Percent 9 5 4 5 2 2" xfId="57236" xr:uid="{00000000-0005-0000-0000-0000C1EE0000}"/>
    <cellStyle name="Percent 9 5 4 5 3" xfId="44639" xr:uid="{00000000-0005-0000-0000-0000C2EE0000}"/>
    <cellStyle name="Percent 9 5 4 5 4" xfId="34625" xr:uid="{00000000-0005-0000-0000-0000C3EE0000}"/>
    <cellStyle name="Percent 9 5 4 6" xfId="11193" xr:uid="{00000000-0005-0000-0000-0000C4EE0000}"/>
    <cellStyle name="Percent 9 5 4 6 2" xfId="23796" xr:uid="{00000000-0005-0000-0000-0000C5EE0000}"/>
    <cellStyle name="Percent 9 5 4 6 2 2" xfId="59012" xr:uid="{00000000-0005-0000-0000-0000C6EE0000}"/>
    <cellStyle name="Percent 9 5 4 6 3" xfId="46415" xr:uid="{00000000-0005-0000-0000-0000C7EE0000}"/>
    <cellStyle name="Percent 9 5 4 6 4" xfId="36401" xr:uid="{00000000-0005-0000-0000-0000C8EE0000}"/>
    <cellStyle name="Percent 9 5 4 7" xfId="15560" xr:uid="{00000000-0005-0000-0000-0000C9EE0000}"/>
    <cellStyle name="Percent 9 5 4 7 2" xfId="50776" xr:uid="{00000000-0005-0000-0000-0000CAEE0000}"/>
    <cellStyle name="Percent 9 5 4 7 3" xfId="28165" xr:uid="{00000000-0005-0000-0000-0000CBEE0000}"/>
    <cellStyle name="Percent 9 5 4 8" xfId="12651" xr:uid="{00000000-0005-0000-0000-0000CCEE0000}"/>
    <cellStyle name="Percent 9 5 4 8 2" xfId="47869" xr:uid="{00000000-0005-0000-0000-0000CDEE0000}"/>
    <cellStyle name="Percent 9 5 4 9" xfId="38179" xr:uid="{00000000-0005-0000-0000-0000CEEE0000}"/>
    <cellStyle name="Percent 9 5 5" xfId="3381" xr:uid="{00000000-0005-0000-0000-0000CFEE0000}"/>
    <cellStyle name="Percent 9 5 5 10" xfId="26876" xr:uid="{00000000-0005-0000-0000-0000D0EE0000}"/>
    <cellStyle name="Percent 9 5 5 11" xfId="61280" xr:uid="{00000000-0005-0000-0000-0000D1EE0000}"/>
    <cellStyle name="Percent 9 5 5 2" xfId="5177" xr:uid="{00000000-0005-0000-0000-0000D2EE0000}"/>
    <cellStyle name="Percent 9 5 5 2 2" xfId="17823" xr:uid="{00000000-0005-0000-0000-0000D3EE0000}"/>
    <cellStyle name="Percent 9 5 5 2 2 2" xfId="53039" xr:uid="{00000000-0005-0000-0000-0000D4EE0000}"/>
    <cellStyle name="Percent 9 5 5 2 3" xfId="40442" xr:uid="{00000000-0005-0000-0000-0000D5EE0000}"/>
    <cellStyle name="Percent 9 5 5 2 4" xfId="30428" xr:uid="{00000000-0005-0000-0000-0000D6EE0000}"/>
    <cellStyle name="Percent 9 5 5 3" xfId="6647" xr:uid="{00000000-0005-0000-0000-0000D7EE0000}"/>
    <cellStyle name="Percent 9 5 5 3 2" xfId="19277" xr:uid="{00000000-0005-0000-0000-0000D8EE0000}"/>
    <cellStyle name="Percent 9 5 5 3 2 2" xfId="54493" xr:uid="{00000000-0005-0000-0000-0000D9EE0000}"/>
    <cellStyle name="Percent 9 5 5 3 3" xfId="41896" xr:uid="{00000000-0005-0000-0000-0000DAEE0000}"/>
    <cellStyle name="Percent 9 5 5 3 4" xfId="31882" xr:uid="{00000000-0005-0000-0000-0000DBEE0000}"/>
    <cellStyle name="Percent 9 5 5 4" xfId="8106" xr:uid="{00000000-0005-0000-0000-0000DCEE0000}"/>
    <cellStyle name="Percent 9 5 5 4 2" xfId="20731" xr:uid="{00000000-0005-0000-0000-0000DDEE0000}"/>
    <cellStyle name="Percent 9 5 5 4 2 2" xfId="55947" xr:uid="{00000000-0005-0000-0000-0000DEEE0000}"/>
    <cellStyle name="Percent 9 5 5 4 3" xfId="43350" xr:uid="{00000000-0005-0000-0000-0000DFEE0000}"/>
    <cellStyle name="Percent 9 5 5 4 4" xfId="33336" xr:uid="{00000000-0005-0000-0000-0000E0EE0000}"/>
    <cellStyle name="Percent 9 5 5 5" xfId="9887" xr:uid="{00000000-0005-0000-0000-0000E1EE0000}"/>
    <cellStyle name="Percent 9 5 5 5 2" xfId="22507" xr:uid="{00000000-0005-0000-0000-0000E2EE0000}"/>
    <cellStyle name="Percent 9 5 5 5 2 2" xfId="57723" xr:uid="{00000000-0005-0000-0000-0000E3EE0000}"/>
    <cellStyle name="Percent 9 5 5 5 3" xfId="45126" xr:uid="{00000000-0005-0000-0000-0000E4EE0000}"/>
    <cellStyle name="Percent 9 5 5 5 4" xfId="35112" xr:uid="{00000000-0005-0000-0000-0000E5EE0000}"/>
    <cellStyle name="Percent 9 5 5 6" xfId="11680" xr:uid="{00000000-0005-0000-0000-0000E6EE0000}"/>
    <cellStyle name="Percent 9 5 5 6 2" xfId="24283" xr:uid="{00000000-0005-0000-0000-0000E7EE0000}"/>
    <cellStyle name="Percent 9 5 5 6 2 2" xfId="59499" xr:uid="{00000000-0005-0000-0000-0000E8EE0000}"/>
    <cellStyle name="Percent 9 5 5 6 3" xfId="46902" xr:uid="{00000000-0005-0000-0000-0000E9EE0000}"/>
    <cellStyle name="Percent 9 5 5 6 4" xfId="36888" xr:uid="{00000000-0005-0000-0000-0000EAEE0000}"/>
    <cellStyle name="Percent 9 5 5 7" xfId="16047" xr:uid="{00000000-0005-0000-0000-0000EBEE0000}"/>
    <cellStyle name="Percent 9 5 5 7 2" xfId="51263" xr:uid="{00000000-0005-0000-0000-0000ECEE0000}"/>
    <cellStyle name="Percent 9 5 5 7 3" xfId="28652" xr:uid="{00000000-0005-0000-0000-0000EDEE0000}"/>
    <cellStyle name="Percent 9 5 5 8" xfId="14269" xr:uid="{00000000-0005-0000-0000-0000EEEE0000}"/>
    <cellStyle name="Percent 9 5 5 8 2" xfId="49487" xr:uid="{00000000-0005-0000-0000-0000EFEE0000}"/>
    <cellStyle name="Percent 9 5 5 9" xfId="38666" xr:uid="{00000000-0005-0000-0000-0000F0EE0000}"/>
    <cellStyle name="Percent 9 5 6" xfId="2542" xr:uid="{00000000-0005-0000-0000-0000F1EE0000}"/>
    <cellStyle name="Percent 9 5 6 10" xfId="26067" xr:uid="{00000000-0005-0000-0000-0000F2EE0000}"/>
    <cellStyle name="Percent 9 5 6 11" xfId="60471" xr:uid="{00000000-0005-0000-0000-0000F3EE0000}"/>
    <cellStyle name="Percent 9 5 6 2" xfId="4368" xr:uid="{00000000-0005-0000-0000-0000F4EE0000}"/>
    <cellStyle name="Percent 9 5 6 2 2" xfId="17014" xr:uid="{00000000-0005-0000-0000-0000F5EE0000}"/>
    <cellStyle name="Percent 9 5 6 2 2 2" xfId="52230" xr:uid="{00000000-0005-0000-0000-0000F6EE0000}"/>
    <cellStyle name="Percent 9 5 6 2 3" xfId="39633" xr:uid="{00000000-0005-0000-0000-0000F7EE0000}"/>
    <cellStyle name="Percent 9 5 6 2 4" xfId="29619" xr:uid="{00000000-0005-0000-0000-0000F8EE0000}"/>
    <cellStyle name="Percent 9 5 6 3" xfId="5838" xr:uid="{00000000-0005-0000-0000-0000F9EE0000}"/>
    <cellStyle name="Percent 9 5 6 3 2" xfId="18468" xr:uid="{00000000-0005-0000-0000-0000FAEE0000}"/>
    <cellStyle name="Percent 9 5 6 3 2 2" xfId="53684" xr:uid="{00000000-0005-0000-0000-0000FBEE0000}"/>
    <cellStyle name="Percent 9 5 6 3 3" xfId="41087" xr:uid="{00000000-0005-0000-0000-0000FCEE0000}"/>
    <cellStyle name="Percent 9 5 6 3 4" xfId="31073" xr:uid="{00000000-0005-0000-0000-0000FDEE0000}"/>
    <cellStyle name="Percent 9 5 6 4" xfId="7297" xr:uid="{00000000-0005-0000-0000-0000FEEE0000}"/>
    <cellStyle name="Percent 9 5 6 4 2" xfId="19922" xr:uid="{00000000-0005-0000-0000-0000FFEE0000}"/>
    <cellStyle name="Percent 9 5 6 4 2 2" xfId="55138" xr:uid="{00000000-0005-0000-0000-000000EF0000}"/>
    <cellStyle name="Percent 9 5 6 4 3" xfId="42541" xr:uid="{00000000-0005-0000-0000-000001EF0000}"/>
    <cellStyle name="Percent 9 5 6 4 4" xfId="32527" xr:uid="{00000000-0005-0000-0000-000002EF0000}"/>
    <cellStyle name="Percent 9 5 6 5" xfId="9078" xr:uid="{00000000-0005-0000-0000-000003EF0000}"/>
    <cellStyle name="Percent 9 5 6 5 2" xfId="21698" xr:uid="{00000000-0005-0000-0000-000004EF0000}"/>
    <cellStyle name="Percent 9 5 6 5 2 2" xfId="56914" xr:uid="{00000000-0005-0000-0000-000005EF0000}"/>
    <cellStyle name="Percent 9 5 6 5 3" xfId="44317" xr:uid="{00000000-0005-0000-0000-000006EF0000}"/>
    <cellStyle name="Percent 9 5 6 5 4" xfId="34303" xr:uid="{00000000-0005-0000-0000-000007EF0000}"/>
    <cellStyle name="Percent 9 5 6 6" xfId="10871" xr:uid="{00000000-0005-0000-0000-000008EF0000}"/>
    <cellStyle name="Percent 9 5 6 6 2" xfId="23474" xr:uid="{00000000-0005-0000-0000-000009EF0000}"/>
    <cellStyle name="Percent 9 5 6 6 2 2" xfId="58690" xr:uid="{00000000-0005-0000-0000-00000AEF0000}"/>
    <cellStyle name="Percent 9 5 6 6 3" xfId="46093" xr:uid="{00000000-0005-0000-0000-00000BEF0000}"/>
    <cellStyle name="Percent 9 5 6 6 4" xfId="36079" xr:uid="{00000000-0005-0000-0000-00000CEF0000}"/>
    <cellStyle name="Percent 9 5 6 7" xfId="15238" xr:uid="{00000000-0005-0000-0000-00000DEF0000}"/>
    <cellStyle name="Percent 9 5 6 7 2" xfId="50454" xr:uid="{00000000-0005-0000-0000-00000EEF0000}"/>
    <cellStyle name="Percent 9 5 6 7 3" xfId="27843" xr:uid="{00000000-0005-0000-0000-00000FEF0000}"/>
    <cellStyle name="Percent 9 5 6 8" xfId="13460" xr:uid="{00000000-0005-0000-0000-000010EF0000}"/>
    <cellStyle name="Percent 9 5 6 8 2" xfId="48678" xr:uid="{00000000-0005-0000-0000-000011EF0000}"/>
    <cellStyle name="Percent 9 5 6 9" xfId="37857" xr:uid="{00000000-0005-0000-0000-000012EF0000}"/>
    <cellStyle name="Percent 9 5 7" xfId="3705" xr:uid="{00000000-0005-0000-0000-000013EF0000}"/>
    <cellStyle name="Percent 9 5 7 2" xfId="8429" xr:uid="{00000000-0005-0000-0000-000014EF0000}"/>
    <cellStyle name="Percent 9 5 7 2 2" xfId="21054" xr:uid="{00000000-0005-0000-0000-000015EF0000}"/>
    <cellStyle name="Percent 9 5 7 2 2 2" xfId="56270" xr:uid="{00000000-0005-0000-0000-000016EF0000}"/>
    <cellStyle name="Percent 9 5 7 2 3" xfId="43673" xr:uid="{00000000-0005-0000-0000-000017EF0000}"/>
    <cellStyle name="Percent 9 5 7 2 4" xfId="33659" xr:uid="{00000000-0005-0000-0000-000018EF0000}"/>
    <cellStyle name="Percent 9 5 7 3" xfId="10210" xr:uid="{00000000-0005-0000-0000-000019EF0000}"/>
    <cellStyle name="Percent 9 5 7 3 2" xfId="22830" xr:uid="{00000000-0005-0000-0000-00001AEF0000}"/>
    <cellStyle name="Percent 9 5 7 3 2 2" xfId="58046" xr:uid="{00000000-0005-0000-0000-00001BEF0000}"/>
    <cellStyle name="Percent 9 5 7 3 3" xfId="45449" xr:uid="{00000000-0005-0000-0000-00001CEF0000}"/>
    <cellStyle name="Percent 9 5 7 3 4" xfId="35435" xr:uid="{00000000-0005-0000-0000-00001DEF0000}"/>
    <cellStyle name="Percent 9 5 7 4" xfId="12005" xr:uid="{00000000-0005-0000-0000-00001EEF0000}"/>
    <cellStyle name="Percent 9 5 7 4 2" xfId="24606" xr:uid="{00000000-0005-0000-0000-00001FEF0000}"/>
    <cellStyle name="Percent 9 5 7 4 2 2" xfId="59822" xr:uid="{00000000-0005-0000-0000-000020EF0000}"/>
    <cellStyle name="Percent 9 5 7 4 3" xfId="47225" xr:uid="{00000000-0005-0000-0000-000021EF0000}"/>
    <cellStyle name="Percent 9 5 7 4 4" xfId="37211" xr:uid="{00000000-0005-0000-0000-000022EF0000}"/>
    <cellStyle name="Percent 9 5 7 5" xfId="16370" xr:uid="{00000000-0005-0000-0000-000023EF0000}"/>
    <cellStyle name="Percent 9 5 7 5 2" xfId="51586" xr:uid="{00000000-0005-0000-0000-000024EF0000}"/>
    <cellStyle name="Percent 9 5 7 5 3" xfId="28975" xr:uid="{00000000-0005-0000-0000-000025EF0000}"/>
    <cellStyle name="Percent 9 5 7 6" xfId="14592" xr:uid="{00000000-0005-0000-0000-000026EF0000}"/>
    <cellStyle name="Percent 9 5 7 6 2" xfId="49810" xr:uid="{00000000-0005-0000-0000-000027EF0000}"/>
    <cellStyle name="Percent 9 5 7 7" xfId="38989" xr:uid="{00000000-0005-0000-0000-000028EF0000}"/>
    <cellStyle name="Percent 9 5 7 8" xfId="27199" xr:uid="{00000000-0005-0000-0000-000029EF0000}"/>
    <cellStyle name="Percent 9 5 8" xfId="4041" xr:uid="{00000000-0005-0000-0000-00002AEF0000}"/>
    <cellStyle name="Percent 9 5 8 2" xfId="16692" xr:uid="{00000000-0005-0000-0000-00002BEF0000}"/>
    <cellStyle name="Percent 9 5 8 2 2" xfId="51908" xr:uid="{00000000-0005-0000-0000-00002CEF0000}"/>
    <cellStyle name="Percent 9 5 8 2 3" xfId="29297" xr:uid="{00000000-0005-0000-0000-00002DEF0000}"/>
    <cellStyle name="Percent 9 5 8 3" xfId="13138" xr:uid="{00000000-0005-0000-0000-00002EEF0000}"/>
    <cellStyle name="Percent 9 5 8 3 2" xfId="48356" xr:uid="{00000000-0005-0000-0000-00002FEF0000}"/>
    <cellStyle name="Percent 9 5 8 4" xfId="39311" xr:uid="{00000000-0005-0000-0000-000030EF0000}"/>
    <cellStyle name="Percent 9 5 8 5" xfId="25745" xr:uid="{00000000-0005-0000-0000-000031EF0000}"/>
    <cellStyle name="Percent 9 5 9" xfId="5516" xr:uid="{00000000-0005-0000-0000-000032EF0000}"/>
    <cellStyle name="Percent 9 5 9 2" xfId="18146" xr:uid="{00000000-0005-0000-0000-000033EF0000}"/>
    <cellStyle name="Percent 9 5 9 2 2" xfId="53362" xr:uid="{00000000-0005-0000-0000-000034EF0000}"/>
    <cellStyle name="Percent 9 5 9 3" xfId="40765" xr:uid="{00000000-0005-0000-0000-000035EF0000}"/>
    <cellStyle name="Percent 9 5 9 4" xfId="30751" xr:uid="{00000000-0005-0000-0000-000036EF0000}"/>
    <cellStyle name="Percent 9 6" xfId="2438" xr:uid="{00000000-0005-0000-0000-000037EF0000}"/>
    <cellStyle name="Percent 9 6 10" xfId="10776" xr:uid="{00000000-0005-0000-0000-000038EF0000}"/>
    <cellStyle name="Percent 9 6 10 2" xfId="23385" xr:uid="{00000000-0005-0000-0000-000039EF0000}"/>
    <cellStyle name="Percent 9 6 10 2 2" xfId="58601" xr:uid="{00000000-0005-0000-0000-00003AEF0000}"/>
    <cellStyle name="Percent 9 6 10 3" xfId="46004" xr:uid="{00000000-0005-0000-0000-00003BEF0000}"/>
    <cellStyle name="Percent 9 6 10 4" xfId="35990" xr:uid="{00000000-0005-0000-0000-00003CEF0000}"/>
    <cellStyle name="Percent 9 6 11" xfId="14996" xr:uid="{00000000-0005-0000-0000-00003DEF0000}"/>
    <cellStyle name="Percent 9 6 11 2" xfId="50212" xr:uid="{00000000-0005-0000-0000-00003EEF0000}"/>
    <cellStyle name="Percent 9 6 11 3" xfId="27601" xr:uid="{00000000-0005-0000-0000-00003FEF0000}"/>
    <cellStyle name="Percent 9 6 12" xfId="12409" xr:uid="{00000000-0005-0000-0000-000040EF0000}"/>
    <cellStyle name="Percent 9 6 12 2" xfId="47627" xr:uid="{00000000-0005-0000-0000-000041EF0000}"/>
    <cellStyle name="Percent 9 6 13" xfId="37615" xr:uid="{00000000-0005-0000-0000-000042EF0000}"/>
    <cellStyle name="Percent 9 6 14" xfId="25016" xr:uid="{00000000-0005-0000-0000-000043EF0000}"/>
    <cellStyle name="Percent 9 6 15" xfId="60229" xr:uid="{00000000-0005-0000-0000-000044EF0000}"/>
    <cellStyle name="Percent 9 6 2" xfId="3132" xr:uid="{00000000-0005-0000-0000-000045EF0000}"/>
    <cellStyle name="Percent 9 6 2 10" xfId="25500" xr:uid="{00000000-0005-0000-0000-000046EF0000}"/>
    <cellStyle name="Percent 9 6 2 11" xfId="61035" xr:uid="{00000000-0005-0000-0000-000047EF0000}"/>
    <cellStyle name="Percent 9 6 2 2" xfId="4932" xr:uid="{00000000-0005-0000-0000-000048EF0000}"/>
    <cellStyle name="Percent 9 6 2 2 2" xfId="17578" xr:uid="{00000000-0005-0000-0000-000049EF0000}"/>
    <cellStyle name="Percent 9 6 2 2 2 2" xfId="52794" xr:uid="{00000000-0005-0000-0000-00004AEF0000}"/>
    <cellStyle name="Percent 9 6 2 2 2 3" xfId="30183" xr:uid="{00000000-0005-0000-0000-00004BEF0000}"/>
    <cellStyle name="Percent 9 6 2 2 3" xfId="14024" xr:uid="{00000000-0005-0000-0000-00004CEF0000}"/>
    <cellStyle name="Percent 9 6 2 2 3 2" xfId="49242" xr:uid="{00000000-0005-0000-0000-00004DEF0000}"/>
    <cellStyle name="Percent 9 6 2 2 4" xfId="40197" xr:uid="{00000000-0005-0000-0000-00004EEF0000}"/>
    <cellStyle name="Percent 9 6 2 2 5" xfId="26631" xr:uid="{00000000-0005-0000-0000-00004FEF0000}"/>
    <cellStyle name="Percent 9 6 2 3" xfId="6402" xr:uid="{00000000-0005-0000-0000-000050EF0000}"/>
    <cellStyle name="Percent 9 6 2 3 2" xfId="19032" xr:uid="{00000000-0005-0000-0000-000051EF0000}"/>
    <cellStyle name="Percent 9 6 2 3 2 2" xfId="54248" xr:uid="{00000000-0005-0000-0000-000052EF0000}"/>
    <cellStyle name="Percent 9 6 2 3 3" xfId="41651" xr:uid="{00000000-0005-0000-0000-000053EF0000}"/>
    <cellStyle name="Percent 9 6 2 3 4" xfId="31637" xr:uid="{00000000-0005-0000-0000-000054EF0000}"/>
    <cellStyle name="Percent 9 6 2 4" xfId="7861" xr:uid="{00000000-0005-0000-0000-000055EF0000}"/>
    <cellStyle name="Percent 9 6 2 4 2" xfId="20486" xr:uid="{00000000-0005-0000-0000-000056EF0000}"/>
    <cellStyle name="Percent 9 6 2 4 2 2" xfId="55702" xr:uid="{00000000-0005-0000-0000-000057EF0000}"/>
    <cellStyle name="Percent 9 6 2 4 3" xfId="43105" xr:uid="{00000000-0005-0000-0000-000058EF0000}"/>
    <cellStyle name="Percent 9 6 2 4 4" xfId="33091" xr:uid="{00000000-0005-0000-0000-000059EF0000}"/>
    <cellStyle name="Percent 9 6 2 5" xfId="9642" xr:uid="{00000000-0005-0000-0000-00005AEF0000}"/>
    <cellStyle name="Percent 9 6 2 5 2" xfId="22262" xr:uid="{00000000-0005-0000-0000-00005BEF0000}"/>
    <cellStyle name="Percent 9 6 2 5 2 2" xfId="57478" xr:uid="{00000000-0005-0000-0000-00005CEF0000}"/>
    <cellStyle name="Percent 9 6 2 5 3" xfId="44881" xr:uid="{00000000-0005-0000-0000-00005DEF0000}"/>
    <cellStyle name="Percent 9 6 2 5 4" xfId="34867" xr:uid="{00000000-0005-0000-0000-00005EEF0000}"/>
    <cellStyle name="Percent 9 6 2 6" xfId="11435" xr:uid="{00000000-0005-0000-0000-00005FEF0000}"/>
    <cellStyle name="Percent 9 6 2 6 2" xfId="24038" xr:uid="{00000000-0005-0000-0000-000060EF0000}"/>
    <cellStyle name="Percent 9 6 2 6 2 2" xfId="59254" xr:uid="{00000000-0005-0000-0000-000061EF0000}"/>
    <cellStyle name="Percent 9 6 2 6 3" xfId="46657" xr:uid="{00000000-0005-0000-0000-000062EF0000}"/>
    <cellStyle name="Percent 9 6 2 6 4" xfId="36643" xr:uid="{00000000-0005-0000-0000-000063EF0000}"/>
    <cellStyle name="Percent 9 6 2 7" xfId="15802" xr:uid="{00000000-0005-0000-0000-000064EF0000}"/>
    <cellStyle name="Percent 9 6 2 7 2" xfId="51018" xr:uid="{00000000-0005-0000-0000-000065EF0000}"/>
    <cellStyle name="Percent 9 6 2 7 3" xfId="28407" xr:uid="{00000000-0005-0000-0000-000066EF0000}"/>
    <cellStyle name="Percent 9 6 2 8" xfId="12893" xr:uid="{00000000-0005-0000-0000-000067EF0000}"/>
    <cellStyle name="Percent 9 6 2 8 2" xfId="48111" xr:uid="{00000000-0005-0000-0000-000068EF0000}"/>
    <cellStyle name="Percent 9 6 2 9" xfId="38421" xr:uid="{00000000-0005-0000-0000-000069EF0000}"/>
    <cellStyle name="Percent 9 6 3" xfId="3461" xr:uid="{00000000-0005-0000-0000-00006AEF0000}"/>
    <cellStyle name="Percent 9 6 3 10" xfId="26956" xr:uid="{00000000-0005-0000-0000-00006BEF0000}"/>
    <cellStyle name="Percent 9 6 3 11" xfId="61360" xr:uid="{00000000-0005-0000-0000-00006CEF0000}"/>
    <cellStyle name="Percent 9 6 3 2" xfId="5257" xr:uid="{00000000-0005-0000-0000-00006DEF0000}"/>
    <cellStyle name="Percent 9 6 3 2 2" xfId="17903" xr:uid="{00000000-0005-0000-0000-00006EEF0000}"/>
    <cellStyle name="Percent 9 6 3 2 2 2" xfId="53119" xr:uid="{00000000-0005-0000-0000-00006FEF0000}"/>
    <cellStyle name="Percent 9 6 3 2 3" xfId="40522" xr:uid="{00000000-0005-0000-0000-000070EF0000}"/>
    <cellStyle name="Percent 9 6 3 2 4" xfId="30508" xr:uid="{00000000-0005-0000-0000-000071EF0000}"/>
    <cellStyle name="Percent 9 6 3 3" xfId="6727" xr:uid="{00000000-0005-0000-0000-000072EF0000}"/>
    <cellStyle name="Percent 9 6 3 3 2" xfId="19357" xr:uid="{00000000-0005-0000-0000-000073EF0000}"/>
    <cellStyle name="Percent 9 6 3 3 2 2" xfId="54573" xr:uid="{00000000-0005-0000-0000-000074EF0000}"/>
    <cellStyle name="Percent 9 6 3 3 3" xfId="41976" xr:uid="{00000000-0005-0000-0000-000075EF0000}"/>
    <cellStyle name="Percent 9 6 3 3 4" xfId="31962" xr:uid="{00000000-0005-0000-0000-000076EF0000}"/>
    <cellStyle name="Percent 9 6 3 4" xfId="8186" xr:uid="{00000000-0005-0000-0000-000077EF0000}"/>
    <cellStyle name="Percent 9 6 3 4 2" xfId="20811" xr:uid="{00000000-0005-0000-0000-000078EF0000}"/>
    <cellStyle name="Percent 9 6 3 4 2 2" xfId="56027" xr:uid="{00000000-0005-0000-0000-000079EF0000}"/>
    <cellStyle name="Percent 9 6 3 4 3" xfId="43430" xr:uid="{00000000-0005-0000-0000-00007AEF0000}"/>
    <cellStyle name="Percent 9 6 3 4 4" xfId="33416" xr:uid="{00000000-0005-0000-0000-00007BEF0000}"/>
    <cellStyle name="Percent 9 6 3 5" xfId="9967" xr:uid="{00000000-0005-0000-0000-00007CEF0000}"/>
    <cellStyle name="Percent 9 6 3 5 2" xfId="22587" xr:uid="{00000000-0005-0000-0000-00007DEF0000}"/>
    <cellStyle name="Percent 9 6 3 5 2 2" xfId="57803" xr:uid="{00000000-0005-0000-0000-00007EEF0000}"/>
    <cellStyle name="Percent 9 6 3 5 3" xfId="45206" xr:uid="{00000000-0005-0000-0000-00007FEF0000}"/>
    <cellStyle name="Percent 9 6 3 5 4" xfId="35192" xr:uid="{00000000-0005-0000-0000-000080EF0000}"/>
    <cellStyle name="Percent 9 6 3 6" xfId="11760" xr:uid="{00000000-0005-0000-0000-000081EF0000}"/>
    <cellStyle name="Percent 9 6 3 6 2" xfId="24363" xr:uid="{00000000-0005-0000-0000-000082EF0000}"/>
    <cellStyle name="Percent 9 6 3 6 2 2" xfId="59579" xr:uid="{00000000-0005-0000-0000-000083EF0000}"/>
    <cellStyle name="Percent 9 6 3 6 3" xfId="46982" xr:uid="{00000000-0005-0000-0000-000084EF0000}"/>
    <cellStyle name="Percent 9 6 3 6 4" xfId="36968" xr:uid="{00000000-0005-0000-0000-000085EF0000}"/>
    <cellStyle name="Percent 9 6 3 7" xfId="16127" xr:uid="{00000000-0005-0000-0000-000086EF0000}"/>
    <cellStyle name="Percent 9 6 3 7 2" xfId="51343" xr:uid="{00000000-0005-0000-0000-000087EF0000}"/>
    <cellStyle name="Percent 9 6 3 7 3" xfId="28732" xr:uid="{00000000-0005-0000-0000-000088EF0000}"/>
    <cellStyle name="Percent 9 6 3 8" xfId="14349" xr:uid="{00000000-0005-0000-0000-000089EF0000}"/>
    <cellStyle name="Percent 9 6 3 8 2" xfId="49567" xr:uid="{00000000-0005-0000-0000-00008AEF0000}"/>
    <cellStyle name="Percent 9 6 3 9" xfId="38746" xr:uid="{00000000-0005-0000-0000-00008BEF0000}"/>
    <cellStyle name="Percent 9 6 4" xfId="2623" xr:uid="{00000000-0005-0000-0000-00008CEF0000}"/>
    <cellStyle name="Percent 9 6 4 10" xfId="26147" xr:uid="{00000000-0005-0000-0000-00008DEF0000}"/>
    <cellStyle name="Percent 9 6 4 11" xfId="60551" xr:uid="{00000000-0005-0000-0000-00008EEF0000}"/>
    <cellStyle name="Percent 9 6 4 2" xfId="4448" xr:uid="{00000000-0005-0000-0000-00008FEF0000}"/>
    <cellStyle name="Percent 9 6 4 2 2" xfId="17094" xr:uid="{00000000-0005-0000-0000-000090EF0000}"/>
    <cellStyle name="Percent 9 6 4 2 2 2" xfId="52310" xr:uid="{00000000-0005-0000-0000-000091EF0000}"/>
    <cellStyle name="Percent 9 6 4 2 3" xfId="39713" xr:uid="{00000000-0005-0000-0000-000092EF0000}"/>
    <cellStyle name="Percent 9 6 4 2 4" xfId="29699" xr:uid="{00000000-0005-0000-0000-000093EF0000}"/>
    <cellStyle name="Percent 9 6 4 3" xfId="5918" xr:uid="{00000000-0005-0000-0000-000094EF0000}"/>
    <cellStyle name="Percent 9 6 4 3 2" xfId="18548" xr:uid="{00000000-0005-0000-0000-000095EF0000}"/>
    <cellStyle name="Percent 9 6 4 3 2 2" xfId="53764" xr:uid="{00000000-0005-0000-0000-000096EF0000}"/>
    <cellStyle name="Percent 9 6 4 3 3" xfId="41167" xr:uid="{00000000-0005-0000-0000-000097EF0000}"/>
    <cellStyle name="Percent 9 6 4 3 4" xfId="31153" xr:uid="{00000000-0005-0000-0000-000098EF0000}"/>
    <cellStyle name="Percent 9 6 4 4" xfId="7377" xr:uid="{00000000-0005-0000-0000-000099EF0000}"/>
    <cellStyle name="Percent 9 6 4 4 2" xfId="20002" xr:uid="{00000000-0005-0000-0000-00009AEF0000}"/>
    <cellStyle name="Percent 9 6 4 4 2 2" xfId="55218" xr:uid="{00000000-0005-0000-0000-00009BEF0000}"/>
    <cellStyle name="Percent 9 6 4 4 3" xfId="42621" xr:uid="{00000000-0005-0000-0000-00009CEF0000}"/>
    <cellStyle name="Percent 9 6 4 4 4" xfId="32607" xr:uid="{00000000-0005-0000-0000-00009DEF0000}"/>
    <cellStyle name="Percent 9 6 4 5" xfId="9158" xr:uid="{00000000-0005-0000-0000-00009EEF0000}"/>
    <cellStyle name="Percent 9 6 4 5 2" xfId="21778" xr:uid="{00000000-0005-0000-0000-00009FEF0000}"/>
    <cellStyle name="Percent 9 6 4 5 2 2" xfId="56994" xr:uid="{00000000-0005-0000-0000-0000A0EF0000}"/>
    <cellStyle name="Percent 9 6 4 5 3" xfId="44397" xr:uid="{00000000-0005-0000-0000-0000A1EF0000}"/>
    <cellStyle name="Percent 9 6 4 5 4" xfId="34383" xr:uid="{00000000-0005-0000-0000-0000A2EF0000}"/>
    <cellStyle name="Percent 9 6 4 6" xfId="10951" xr:uid="{00000000-0005-0000-0000-0000A3EF0000}"/>
    <cellStyle name="Percent 9 6 4 6 2" xfId="23554" xr:uid="{00000000-0005-0000-0000-0000A4EF0000}"/>
    <cellStyle name="Percent 9 6 4 6 2 2" xfId="58770" xr:uid="{00000000-0005-0000-0000-0000A5EF0000}"/>
    <cellStyle name="Percent 9 6 4 6 3" xfId="46173" xr:uid="{00000000-0005-0000-0000-0000A6EF0000}"/>
    <cellStyle name="Percent 9 6 4 6 4" xfId="36159" xr:uid="{00000000-0005-0000-0000-0000A7EF0000}"/>
    <cellStyle name="Percent 9 6 4 7" xfId="15318" xr:uid="{00000000-0005-0000-0000-0000A8EF0000}"/>
    <cellStyle name="Percent 9 6 4 7 2" xfId="50534" xr:uid="{00000000-0005-0000-0000-0000A9EF0000}"/>
    <cellStyle name="Percent 9 6 4 7 3" xfId="27923" xr:uid="{00000000-0005-0000-0000-0000AAEF0000}"/>
    <cellStyle name="Percent 9 6 4 8" xfId="13540" xr:uid="{00000000-0005-0000-0000-0000ABEF0000}"/>
    <cellStyle name="Percent 9 6 4 8 2" xfId="48758" xr:uid="{00000000-0005-0000-0000-0000ACEF0000}"/>
    <cellStyle name="Percent 9 6 4 9" xfId="37937" xr:uid="{00000000-0005-0000-0000-0000ADEF0000}"/>
    <cellStyle name="Percent 9 6 5" xfId="3786" xr:uid="{00000000-0005-0000-0000-0000AEEF0000}"/>
    <cellStyle name="Percent 9 6 5 2" xfId="8509" xr:uid="{00000000-0005-0000-0000-0000AFEF0000}"/>
    <cellStyle name="Percent 9 6 5 2 2" xfId="21134" xr:uid="{00000000-0005-0000-0000-0000B0EF0000}"/>
    <cellStyle name="Percent 9 6 5 2 2 2" xfId="56350" xr:uid="{00000000-0005-0000-0000-0000B1EF0000}"/>
    <cellStyle name="Percent 9 6 5 2 3" xfId="43753" xr:uid="{00000000-0005-0000-0000-0000B2EF0000}"/>
    <cellStyle name="Percent 9 6 5 2 4" xfId="33739" xr:uid="{00000000-0005-0000-0000-0000B3EF0000}"/>
    <cellStyle name="Percent 9 6 5 3" xfId="10290" xr:uid="{00000000-0005-0000-0000-0000B4EF0000}"/>
    <cellStyle name="Percent 9 6 5 3 2" xfId="22910" xr:uid="{00000000-0005-0000-0000-0000B5EF0000}"/>
    <cellStyle name="Percent 9 6 5 3 2 2" xfId="58126" xr:uid="{00000000-0005-0000-0000-0000B6EF0000}"/>
    <cellStyle name="Percent 9 6 5 3 3" xfId="45529" xr:uid="{00000000-0005-0000-0000-0000B7EF0000}"/>
    <cellStyle name="Percent 9 6 5 3 4" xfId="35515" xr:uid="{00000000-0005-0000-0000-0000B8EF0000}"/>
    <cellStyle name="Percent 9 6 5 4" xfId="12085" xr:uid="{00000000-0005-0000-0000-0000B9EF0000}"/>
    <cellStyle name="Percent 9 6 5 4 2" xfId="24686" xr:uid="{00000000-0005-0000-0000-0000BAEF0000}"/>
    <cellStyle name="Percent 9 6 5 4 2 2" xfId="59902" xr:uid="{00000000-0005-0000-0000-0000BBEF0000}"/>
    <cellStyle name="Percent 9 6 5 4 3" xfId="47305" xr:uid="{00000000-0005-0000-0000-0000BCEF0000}"/>
    <cellStyle name="Percent 9 6 5 4 4" xfId="37291" xr:uid="{00000000-0005-0000-0000-0000BDEF0000}"/>
    <cellStyle name="Percent 9 6 5 5" xfId="16450" xr:uid="{00000000-0005-0000-0000-0000BEEF0000}"/>
    <cellStyle name="Percent 9 6 5 5 2" xfId="51666" xr:uid="{00000000-0005-0000-0000-0000BFEF0000}"/>
    <cellStyle name="Percent 9 6 5 5 3" xfId="29055" xr:uid="{00000000-0005-0000-0000-0000C0EF0000}"/>
    <cellStyle name="Percent 9 6 5 6" xfId="14672" xr:uid="{00000000-0005-0000-0000-0000C1EF0000}"/>
    <cellStyle name="Percent 9 6 5 6 2" xfId="49890" xr:uid="{00000000-0005-0000-0000-0000C2EF0000}"/>
    <cellStyle name="Percent 9 6 5 7" xfId="39069" xr:uid="{00000000-0005-0000-0000-0000C3EF0000}"/>
    <cellStyle name="Percent 9 6 5 8" xfId="27279" xr:uid="{00000000-0005-0000-0000-0000C4EF0000}"/>
    <cellStyle name="Percent 9 6 6" xfId="4126" xr:uid="{00000000-0005-0000-0000-0000C5EF0000}"/>
    <cellStyle name="Percent 9 6 6 2" xfId="16772" xr:uid="{00000000-0005-0000-0000-0000C6EF0000}"/>
    <cellStyle name="Percent 9 6 6 2 2" xfId="51988" xr:uid="{00000000-0005-0000-0000-0000C7EF0000}"/>
    <cellStyle name="Percent 9 6 6 2 3" xfId="29377" xr:uid="{00000000-0005-0000-0000-0000C8EF0000}"/>
    <cellStyle name="Percent 9 6 6 3" xfId="13218" xr:uid="{00000000-0005-0000-0000-0000C9EF0000}"/>
    <cellStyle name="Percent 9 6 6 3 2" xfId="48436" xr:uid="{00000000-0005-0000-0000-0000CAEF0000}"/>
    <cellStyle name="Percent 9 6 6 4" xfId="39391" xr:uid="{00000000-0005-0000-0000-0000CBEF0000}"/>
    <cellStyle name="Percent 9 6 6 5" xfId="25825" xr:uid="{00000000-0005-0000-0000-0000CCEF0000}"/>
    <cellStyle name="Percent 9 6 7" xfId="5596" xr:uid="{00000000-0005-0000-0000-0000CDEF0000}"/>
    <cellStyle name="Percent 9 6 7 2" xfId="18226" xr:uid="{00000000-0005-0000-0000-0000CEEF0000}"/>
    <cellStyle name="Percent 9 6 7 2 2" xfId="53442" xr:uid="{00000000-0005-0000-0000-0000CFEF0000}"/>
    <cellStyle name="Percent 9 6 7 3" xfId="40845" xr:uid="{00000000-0005-0000-0000-0000D0EF0000}"/>
    <cellStyle name="Percent 9 6 7 4" xfId="30831" xr:uid="{00000000-0005-0000-0000-0000D1EF0000}"/>
    <cellStyle name="Percent 9 6 8" xfId="7055" xr:uid="{00000000-0005-0000-0000-0000D2EF0000}"/>
    <cellStyle name="Percent 9 6 8 2" xfId="19680" xr:uid="{00000000-0005-0000-0000-0000D3EF0000}"/>
    <cellStyle name="Percent 9 6 8 2 2" xfId="54896" xr:uid="{00000000-0005-0000-0000-0000D4EF0000}"/>
    <cellStyle name="Percent 9 6 8 3" xfId="42299" xr:uid="{00000000-0005-0000-0000-0000D5EF0000}"/>
    <cellStyle name="Percent 9 6 8 4" xfId="32285" xr:uid="{00000000-0005-0000-0000-0000D6EF0000}"/>
    <cellStyle name="Percent 9 6 9" xfId="8836" xr:uid="{00000000-0005-0000-0000-0000D7EF0000}"/>
    <cellStyle name="Percent 9 6 9 2" xfId="21456" xr:uid="{00000000-0005-0000-0000-0000D8EF0000}"/>
    <cellStyle name="Percent 9 6 9 2 2" xfId="56672" xr:uid="{00000000-0005-0000-0000-0000D9EF0000}"/>
    <cellStyle name="Percent 9 6 9 3" xfId="44075" xr:uid="{00000000-0005-0000-0000-0000DAEF0000}"/>
    <cellStyle name="Percent 9 6 9 4" xfId="34061" xr:uid="{00000000-0005-0000-0000-0000DBEF0000}"/>
    <cellStyle name="Percent 9 7" xfId="2958" xr:uid="{00000000-0005-0000-0000-0000DCEF0000}"/>
    <cellStyle name="Percent 9 7 10" xfId="25338" xr:uid="{00000000-0005-0000-0000-0000DDEF0000}"/>
    <cellStyle name="Percent 9 7 11" xfId="60873" xr:uid="{00000000-0005-0000-0000-0000DEEF0000}"/>
    <cellStyle name="Percent 9 7 2" xfId="4770" xr:uid="{00000000-0005-0000-0000-0000DFEF0000}"/>
    <cellStyle name="Percent 9 7 2 2" xfId="17416" xr:uid="{00000000-0005-0000-0000-0000E0EF0000}"/>
    <cellStyle name="Percent 9 7 2 2 2" xfId="52632" xr:uid="{00000000-0005-0000-0000-0000E1EF0000}"/>
    <cellStyle name="Percent 9 7 2 2 3" xfId="30021" xr:uid="{00000000-0005-0000-0000-0000E2EF0000}"/>
    <cellStyle name="Percent 9 7 2 3" xfId="13862" xr:uid="{00000000-0005-0000-0000-0000E3EF0000}"/>
    <cellStyle name="Percent 9 7 2 3 2" xfId="49080" xr:uid="{00000000-0005-0000-0000-0000E4EF0000}"/>
    <cellStyle name="Percent 9 7 2 4" xfId="40035" xr:uid="{00000000-0005-0000-0000-0000E5EF0000}"/>
    <cellStyle name="Percent 9 7 2 5" xfId="26469" xr:uid="{00000000-0005-0000-0000-0000E6EF0000}"/>
    <cellStyle name="Percent 9 7 3" xfId="6240" xr:uid="{00000000-0005-0000-0000-0000E7EF0000}"/>
    <cellStyle name="Percent 9 7 3 2" xfId="18870" xr:uid="{00000000-0005-0000-0000-0000E8EF0000}"/>
    <cellStyle name="Percent 9 7 3 2 2" xfId="54086" xr:uid="{00000000-0005-0000-0000-0000E9EF0000}"/>
    <cellStyle name="Percent 9 7 3 3" xfId="41489" xr:uid="{00000000-0005-0000-0000-0000EAEF0000}"/>
    <cellStyle name="Percent 9 7 3 4" xfId="31475" xr:uid="{00000000-0005-0000-0000-0000EBEF0000}"/>
    <cellStyle name="Percent 9 7 4" xfId="7699" xr:uid="{00000000-0005-0000-0000-0000ECEF0000}"/>
    <cellStyle name="Percent 9 7 4 2" xfId="20324" xr:uid="{00000000-0005-0000-0000-0000EDEF0000}"/>
    <cellStyle name="Percent 9 7 4 2 2" xfId="55540" xr:uid="{00000000-0005-0000-0000-0000EEEF0000}"/>
    <cellStyle name="Percent 9 7 4 3" xfId="42943" xr:uid="{00000000-0005-0000-0000-0000EFEF0000}"/>
    <cellStyle name="Percent 9 7 4 4" xfId="32929" xr:uid="{00000000-0005-0000-0000-0000F0EF0000}"/>
    <cellStyle name="Percent 9 7 5" xfId="9480" xr:uid="{00000000-0005-0000-0000-0000F1EF0000}"/>
    <cellStyle name="Percent 9 7 5 2" xfId="22100" xr:uid="{00000000-0005-0000-0000-0000F2EF0000}"/>
    <cellStyle name="Percent 9 7 5 2 2" xfId="57316" xr:uid="{00000000-0005-0000-0000-0000F3EF0000}"/>
    <cellStyle name="Percent 9 7 5 3" xfId="44719" xr:uid="{00000000-0005-0000-0000-0000F4EF0000}"/>
    <cellStyle name="Percent 9 7 5 4" xfId="34705" xr:uid="{00000000-0005-0000-0000-0000F5EF0000}"/>
    <cellStyle name="Percent 9 7 6" xfId="11273" xr:uid="{00000000-0005-0000-0000-0000F6EF0000}"/>
    <cellStyle name="Percent 9 7 6 2" xfId="23876" xr:uid="{00000000-0005-0000-0000-0000F7EF0000}"/>
    <cellStyle name="Percent 9 7 6 2 2" xfId="59092" xr:uid="{00000000-0005-0000-0000-0000F8EF0000}"/>
    <cellStyle name="Percent 9 7 6 3" xfId="46495" xr:uid="{00000000-0005-0000-0000-0000F9EF0000}"/>
    <cellStyle name="Percent 9 7 6 4" xfId="36481" xr:uid="{00000000-0005-0000-0000-0000FAEF0000}"/>
    <cellStyle name="Percent 9 7 7" xfId="15640" xr:uid="{00000000-0005-0000-0000-0000FBEF0000}"/>
    <cellStyle name="Percent 9 7 7 2" xfId="50856" xr:uid="{00000000-0005-0000-0000-0000FCEF0000}"/>
    <cellStyle name="Percent 9 7 7 3" xfId="28245" xr:uid="{00000000-0005-0000-0000-0000FDEF0000}"/>
    <cellStyle name="Percent 9 7 8" xfId="12731" xr:uid="{00000000-0005-0000-0000-0000FEEF0000}"/>
    <cellStyle name="Percent 9 7 8 2" xfId="47949" xr:uid="{00000000-0005-0000-0000-0000FFEF0000}"/>
    <cellStyle name="Percent 9 7 9" xfId="38259" xr:uid="{00000000-0005-0000-0000-000000F00000}"/>
    <cellStyle name="Percent 9 8" xfId="2796" xr:uid="{00000000-0005-0000-0000-000001F00000}"/>
    <cellStyle name="Percent 9 8 10" xfId="25186" xr:uid="{00000000-0005-0000-0000-000002F00000}"/>
    <cellStyle name="Percent 9 8 11" xfId="60721" xr:uid="{00000000-0005-0000-0000-000003F00000}"/>
    <cellStyle name="Percent 9 8 2" xfId="4618" xr:uid="{00000000-0005-0000-0000-000004F00000}"/>
    <cellStyle name="Percent 9 8 2 2" xfId="17264" xr:uid="{00000000-0005-0000-0000-000005F00000}"/>
    <cellStyle name="Percent 9 8 2 2 2" xfId="52480" xr:uid="{00000000-0005-0000-0000-000006F00000}"/>
    <cellStyle name="Percent 9 8 2 2 3" xfId="29869" xr:uid="{00000000-0005-0000-0000-000007F00000}"/>
    <cellStyle name="Percent 9 8 2 3" xfId="13710" xr:uid="{00000000-0005-0000-0000-000008F00000}"/>
    <cellStyle name="Percent 9 8 2 3 2" xfId="48928" xr:uid="{00000000-0005-0000-0000-000009F00000}"/>
    <cellStyle name="Percent 9 8 2 4" xfId="39883" xr:uid="{00000000-0005-0000-0000-00000AF00000}"/>
    <cellStyle name="Percent 9 8 2 5" xfId="26317" xr:uid="{00000000-0005-0000-0000-00000BF00000}"/>
    <cellStyle name="Percent 9 8 3" xfId="6088" xr:uid="{00000000-0005-0000-0000-00000CF00000}"/>
    <cellStyle name="Percent 9 8 3 2" xfId="18718" xr:uid="{00000000-0005-0000-0000-00000DF00000}"/>
    <cellStyle name="Percent 9 8 3 2 2" xfId="53934" xr:uid="{00000000-0005-0000-0000-00000EF00000}"/>
    <cellStyle name="Percent 9 8 3 3" xfId="41337" xr:uid="{00000000-0005-0000-0000-00000FF00000}"/>
    <cellStyle name="Percent 9 8 3 4" xfId="31323" xr:uid="{00000000-0005-0000-0000-000010F00000}"/>
    <cellStyle name="Percent 9 8 4" xfId="7547" xr:uid="{00000000-0005-0000-0000-000011F00000}"/>
    <cellStyle name="Percent 9 8 4 2" xfId="20172" xr:uid="{00000000-0005-0000-0000-000012F00000}"/>
    <cellStyle name="Percent 9 8 4 2 2" xfId="55388" xr:uid="{00000000-0005-0000-0000-000013F00000}"/>
    <cellStyle name="Percent 9 8 4 3" xfId="42791" xr:uid="{00000000-0005-0000-0000-000014F00000}"/>
    <cellStyle name="Percent 9 8 4 4" xfId="32777" xr:uid="{00000000-0005-0000-0000-000015F00000}"/>
    <cellStyle name="Percent 9 8 5" xfId="9328" xr:uid="{00000000-0005-0000-0000-000016F00000}"/>
    <cellStyle name="Percent 9 8 5 2" xfId="21948" xr:uid="{00000000-0005-0000-0000-000017F00000}"/>
    <cellStyle name="Percent 9 8 5 2 2" xfId="57164" xr:uid="{00000000-0005-0000-0000-000018F00000}"/>
    <cellStyle name="Percent 9 8 5 3" xfId="44567" xr:uid="{00000000-0005-0000-0000-000019F00000}"/>
    <cellStyle name="Percent 9 8 5 4" xfId="34553" xr:uid="{00000000-0005-0000-0000-00001AF00000}"/>
    <cellStyle name="Percent 9 8 6" xfId="11121" xr:uid="{00000000-0005-0000-0000-00001BF00000}"/>
    <cellStyle name="Percent 9 8 6 2" xfId="23724" xr:uid="{00000000-0005-0000-0000-00001CF00000}"/>
    <cellStyle name="Percent 9 8 6 2 2" xfId="58940" xr:uid="{00000000-0005-0000-0000-00001DF00000}"/>
    <cellStyle name="Percent 9 8 6 3" xfId="46343" xr:uid="{00000000-0005-0000-0000-00001EF00000}"/>
    <cellStyle name="Percent 9 8 6 4" xfId="36329" xr:uid="{00000000-0005-0000-0000-00001FF00000}"/>
    <cellStyle name="Percent 9 8 7" xfId="15488" xr:uid="{00000000-0005-0000-0000-000020F00000}"/>
    <cellStyle name="Percent 9 8 7 2" xfId="50704" xr:uid="{00000000-0005-0000-0000-000021F00000}"/>
    <cellStyle name="Percent 9 8 7 3" xfId="28093" xr:uid="{00000000-0005-0000-0000-000022F00000}"/>
    <cellStyle name="Percent 9 8 8" xfId="12579" xr:uid="{00000000-0005-0000-0000-000023F00000}"/>
    <cellStyle name="Percent 9 8 8 2" xfId="47797" xr:uid="{00000000-0005-0000-0000-000024F00000}"/>
    <cellStyle name="Percent 9 8 9" xfId="38107" xr:uid="{00000000-0005-0000-0000-000025F00000}"/>
    <cellStyle name="Percent 9 9" xfId="3309" xr:uid="{00000000-0005-0000-0000-000026F00000}"/>
    <cellStyle name="Percent 9 9 10" xfId="26804" xr:uid="{00000000-0005-0000-0000-000027F00000}"/>
    <cellStyle name="Percent 9 9 11" xfId="61208" xr:uid="{00000000-0005-0000-0000-000028F00000}"/>
    <cellStyle name="Percent 9 9 2" xfId="5105" xr:uid="{00000000-0005-0000-0000-000029F00000}"/>
    <cellStyle name="Percent 9 9 2 2" xfId="17751" xr:uid="{00000000-0005-0000-0000-00002AF00000}"/>
    <cellStyle name="Percent 9 9 2 2 2" xfId="52967" xr:uid="{00000000-0005-0000-0000-00002BF00000}"/>
    <cellStyle name="Percent 9 9 2 3" xfId="40370" xr:uid="{00000000-0005-0000-0000-00002CF00000}"/>
    <cellStyle name="Percent 9 9 2 4" xfId="30356" xr:uid="{00000000-0005-0000-0000-00002DF00000}"/>
    <cellStyle name="Percent 9 9 3" xfId="6575" xr:uid="{00000000-0005-0000-0000-00002EF00000}"/>
    <cellStyle name="Percent 9 9 3 2" xfId="19205" xr:uid="{00000000-0005-0000-0000-00002FF00000}"/>
    <cellStyle name="Percent 9 9 3 2 2" xfId="54421" xr:uid="{00000000-0005-0000-0000-000030F00000}"/>
    <cellStyle name="Percent 9 9 3 3" xfId="41824" xr:uid="{00000000-0005-0000-0000-000031F00000}"/>
    <cellStyle name="Percent 9 9 3 4" xfId="31810" xr:uid="{00000000-0005-0000-0000-000032F00000}"/>
    <cellStyle name="Percent 9 9 4" xfId="8034" xr:uid="{00000000-0005-0000-0000-000033F00000}"/>
    <cellStyle name="Percent 9 9 4 2" xfId="20659" xr:uid="{00000000-0005-0000-0000-000034F00000}"/>
    <cellStyle name="Percent 9 9 4 2 2" xfId="55875" xr:uid="{00000000-0005-0000-0000-000035F00000}"/>
    <cellStyle name="Percent 9 9 4 3" xfId="43278" xr:uid="{00000000-0005-0000-0000-000036F00000}"/>
    <cellStyle name="Percent 9 9 4 4" xfId="33264" xr:uid="{00000000-0005-0000-0000-000037F00000}"/>
    <cellStyle name="Percent 9 9 5" xfId="9815" xr:uid="{00000000-0005-0000-0000-000038F00000}"/>
    <cellStyle name="Percent 9 9 5 2" xfId="22435" xr:uid="{00000000-0005-0000-0000-000039F00000}"/>
    <cellStyle name="Percent 9 9 5 2 2" xfId="57651" xr:uid="{00000000-0005-0000-0000-00003AF00000}"/>
    <cellStyle name="Percent 9 9 5 3" xfId="45054" xr:uid="{00000000-0005-0000-0000-00003BF00000}"/>
    <cellStyle name="Percent 9 9 5 4" xfId="35040" xr:uid="{00000000-0005-0000-0000-00003CF00000}"/>
    <cellStyle name="Percent 9 9 6" xfId="11608" xr:uid="{00000000-0005-0000-0000-00003DF00000}"/>
    <cellStyle name="Percent 9 9 6 2" xfId="24211" xr:uid="{00000000-0005-0000-0000-00003EF00000}"/>
    <cellStyle name="Percent 9 9 6 2 2" xfId="59427" xr:uid="{00000000-0005-0000-0000-00003FF00000}"/>
    <cellStyle name="Percent 9 9 6 3" xfId="46830" xr:uid="{00000000-0005-0000-0000-000040F00000}"/>
    <cellStyle name="Percent 9 9 6 4" xfId="36816" xr:uid="{00000000-0005-0000-0000-000041F00000}"/>
    <cellStyle name="Percent 9 9 7" xfId="15975" xr:uid="{00000000-0005-0000-0000-000042F00000}"/>
    <cellStyle name="Percent 9 9 7 2" xfId="51191" xr:uid="{00000000-0005-0000-0000-000043F00000}"/>
    <cellStyle name="Percent 9 9 7 3" xfId="28580" xr:uid="{00000000-0005-0000-0000-000044F00000}"/>
    <cellStyle name="Percent 9 9 8" xfId="14197" xr:uid="{00000000-0005-0000-0000-000045F00000}"/>
    <cellStyle name="Percent 9 9 8 2" xfId="49415" xr:uid="{00000000-0005-0000-0000-000046F00000}"/>
    <cellStyle name="Percent 9 9 9" xfId="38594" xr:uid="{00000000-0005-0000-0000-000047F00000}"/>
    <cellStyle name="title 2" xfId="2439" xr:uid="{00000000-0005-0000-0000-000048F00000}"/>
    <cellStyle name="title 3" xfId="2440" xr:uid="{00000000-0005-0000-0000-000049F00000}"/>
    <cellStyle name="title 4" xfId="2441" xr:uid="{00000000-0005-0000-0000-00004AF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2:B20"/>
  <sheetViews>
    <sheetView showGridLines="0" zoomScaleNormal="100" workbookViewId="0"/>
  </sheetViews>
  <sheetFormatPr defaultColWidth="9.140625" defaultRowHeight="15"/>
  <cols>
    <col min="1" max="1" width="91" style="34" customWidth="1"/>
    <col min="2" max="16384" width="9.140625" style="34"/>
  </cols>
  <sheetData>
    <row r="2" spans="1:2">
      <c r="A2" s="33" t="s">
        <v>46</v>
      </c>
    </row>
    <row r="3" spans="1:2" ht="14.25" customHeight="1">
      <c r="A3" s="34" t="s">
        <v>40</v>
      </c>
    </row>
    <row r="4" spans="1:2" ht="18.75" customHeight="1">
      <c r="A4" s="35" t="s">
        <v>43</v>
      </c>
    </row>
    <row r="5" spans="1:2">
      <c r="A5" s="35" t="s">
        <v>44</v>
      </c>
    </row>
    <row r="6" spans="1:2">
      <c r="A6" s="1" t="s">
        <v>45</v>
      </c>
    </row>
    <row r="7" spans="1:2" ht="6" customHeight="1">
      <c r="A7" s="1"/>
    </row>
    <row r="8" spans="1:2">
      <c r="A8" s="1" t="s">
        <v>51</v>
      </c>
    </row>
    <row r="9" spans="1:2">
      <c r="A9" s="1" t="s">
        <v>41</v>
      </c>
      <c r="B9" s="36"/>
    </row>
    <row r="10" spans="1:2">
      <c r="A10" s="1" t="s">
        <v>42</v>
      </c>
    </row>
    <row r="12" spans="1:2">
      <c r="A12" s="34" t="s">
        <v>47</v>
      </c>
    </row>
    <row r="13" spans="1:2">
      <c r="A13" s="34" t="s">
        <v>63</v>
      </c>
    </row>
    <row r="14" spans="1:2">
      <c r="A14" s="34" t="s">
        <v>48</v>
      </c>
    </row>
    <row r="20" ht="13.9" customHeight="1"/>
  </sheetData>
  <pageMargins left="0.7" right="0.7" top="0.75" bottom="0.75" header="0.3" footer="0.3"/>
  <pageSetup fitToHeight="0"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63"/>
  <sheetViews>
    <sheetView showGridLines="0" zoomScaleNormal="100" workbookViewId="0">
      <selection activeCell="M42" sqref="M4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186</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151.679802</v>
      </c>
      <c r="C6" s="64">
        <v>160.83313999999999</v>
      </c>
      <c r="D6" s="64">
        <v>124.066513</v>
      </c>
      <c r="E6" s="64">
        <v>134.01319000000001</v>
      </c>
      <c r="F6" s="65">
        <v>190.19754833333332</v>
      </c>
      <c r="G6" s="64">
        <f>SUMIFS(Data!$N:$N,Data!$B:$B,Data!$AA$3,Data!$D:$D,$A6,Data!$C:$C,1)</f>
        <v>90.179893000000007</v>
      </c>
      <c r="H6" s="238">
        <f t="shared" ref="H6:H35" si="0">IF(B6=0,"-",(G6-B6)/B6)</f>
        <v>-0.40545879008992897</v>
      </c>
      <c r="I6" s="64">
        <f>SUMIFS(Data!$N:$N,Data!$B:$B,Data!$AA$3,Data!$D:$D,$A6,Data!$C:$C,2)</f>
        <v>61.399929000000199</v>
      </c>
      <c r="J6" s="238">
        <f t="shared" ref="J6:J35" si="1">IF(C6=0,"-",(I6-C6)/C6)</f>
        <v>-0.61823832451446137</v>
      </c>
      <c r="K6" s="64">
        <f>SUMIFS(Data!$N:$N,Data!$B:$B,Data!$AA$3,Data!$D:$D,$A6,Data!$C:$C,3)</f>
        <v>77.259902000000096</v>
      </c>
      <c r="L6" s="238">
        <f t="shared" ref="L6:L35" si="2">IF(D6=0,"-",(K6-D6)/D6)</f>
        <v>-0.37727030338960121</v>
      </c>
      <c r="M6" s="64">
        <f>SUMIFS(Data!$N:$N,Data!$B:$B,Data!$AA$3,Data!$D:$D,$A6,Data!$C:$C,4)</f>
        <v>78.513247000000106</v>
      </c>
      <c r="N6" s="238">
        <f>IF(E6=0,"-",(M6-E6)/E6)</f>
        <v>-0.41413791433514791</v>
      </c>
      <c r="O6" s="65">
        <f t="shared" ref="O6:O36" si="3">(G6+I6+K6+M6)/3</f>
        <v>102.45099033333348</v>
      </c>
      <c r="P6" s="239">
        <f t="shared" ref="P6:P36" si="4">IF(F6=0,"-",O6/F6)</f>
        <v>0.53865568316254842</v>
      </c>
    </row>
    <row r="7" spans="1:16">
      <c r="A7" s="20" t="s">
        <v>32</v>
      </c>
      <c r="B7" s="66">
        <v>66.93327400000021</v>
      </c>
      <c r="C7" s="67">
        <v>135.86653999999999</v>
      </c>
      <c r="D7" s="67">
        <v>116.853212</v>
      </c>
      <c r="E7" s="67">
        <v>111.913214</v>
      </c>
      <c r="F7" s="68">
        <v>143.85541333333339</v>
      </c>
      <c r="G7" s="67">
        <f>SUMIFS(Data!$N:$N,Data!$B:$B,Data!$AA$3,Data!$D:$D,$A7,Data!$C:$C,1)</f>
        <v>53.6666290000001</v>
      </c>
      <c r="H7" s="240">
        <f t="shared" si="0"/>
        <v>-0.19820702331100776</v>
      </c>
      <c r="I7" s="67">
        <f>SUMIFS(Data!$N:$N,Data!$B:$B,Data!$AA$3,Data!$D:$D,$A7,Data!$C:$C,2)</f>
        <v>92.753247999999999</v>
      </c>
      <c r="J7" s="240">
        <f t="shared" si="1"/>
        <v>-0.31732089446010764</v>
      </c>
      <c r="K7" s="67">
        <f>SUMIFS(Data!$N:$N,Data!$B:$B,Data!$AA$3,Data!$D:$D,$A7,Data!$C:$C,3)</f>
        <v>98.386572999999999</v>
      </c>
      <c r="L7" s="240">
        <f t="shared" si="2"/>
        <v>-0.15803278903450255</v>
      </c>
      <c r="M7" s="67">
        <f>SUMIFS(Data!$N:$N,Data!$B:$B,Data!$AA$3,Data!$D:$D,$A7,Data!$C:$C,4)</f>
        <v>97.666568999999896</v>
      </c>
      <c r="N7" s="240">
        <f t="shared" ref="N7:N36" si="5">IF(E7=0,"-",(M7-E7)/E7)</f>
        <v>-0.12730082973043827</v>
      </c>
      <c r="O7" s="68">
        <f t="shared" si="3"/>
        <v>114.157673</v>
      </c>
      <c r="P7" s="242">
        <f t="shared" si="4"/>
        <v>0.79355840948077838</v>
      </c>
    </row>
    <row r="8" spans="1:16">
      <c r="A8" s="21" t="s">
        <v>31</v>
      </c>
      <c r="B8" s="63">
        <v>46.793289000000101</v>
      </c>
      <c r="C8" s="64">
        <v>212.41976400000101</v>
      </c>
      <c r="D8" s="64">
        <v>194.666448</v>
      </c>
      <c r="E8" s="64">
        <v>142.03315900000001</v>
      </c>
      <c r="F8" s="65">
        <v>198.6375533333337</v>
      </c>
      <c r="G8" s="64">
        <f>SUMIFS(Data!$N:$N,Data!$B:$B,Data!$AA$3,Data!$D:$D,$A8,Data!$C:$C,1)</f>
        <v>35.759968000000001</v>
      </c>
      <c r="H8" s="238">
        <f t="shared" si="0"/>
        <v>-0.2357885336933695</v>
      </c>
      <c r="I8" s="64">
        <f>SUMIFS(Data!$N:$N,Data!$B:$B,Data!$AA$3,Data!$D:$D,$A8,Data!$C:$C,2)</f>
        <v>116.319869</v>
      </c>
      <c r="J8" s="238">
        <f t="shared" si="1"/>
        <v>-0.45240561984618605</v>
      </c>
      <c r="K8" s="64">
        <f>SUMIFS(Data!$N:$N,Data!$B:$B,Data!$AA$3,Data!$D:$D,$A8,Data!$C:$C,3)</f>
        <v>107.49320899999999</v>
      </c>
      <c r="L8" s="238">
        <f t="shared" si="2"/>
        <v>-0.4478082376065135</v>
      </c>
      <c r="M8" s="64">
        <f>SUMIFS(Data!$N:$N,Data!$B:$B,Data!$AA$3,Data!$D:$D,$A8,Data!$C:$C,4)</f>
        <v>97.799888999999894</v>
      </c>
      <c r="N8" s="238">
        <f t="shared" si="5"/>
        <v>-0.31142917830898992</v>
      </c>
      <c r="O8" s="65">
        <f t="shared" si="3"/>
        <v>119.12431166666663</v>
      </c>
      <c r="P8" s="239">
        <f t="shared" si="4"/>
        <v>0.59970690167918106</v>
      </c>
    </row>
    <row r="9" spans="1:16">
      <c r="A9" s="20" t="s">
        <v>30</v>
      </c>
      <c r="B9" s="66">
        <v>19.579982000000001</v>
      </c>
      <c r="C9" s="67">
        <v>84.006565000000094</v>
      </c>
      <c r="D9" s="67">
        <v>118.45318399999999</v>
      </c>
      <c r="E9" s="67">
        <v>94.886551999999995</v>
      </c>
      <c r="F9" s="68">
        <v>105.64209433333336</v>
      </c>
      <c r="G9" s="67">
        <f>SUMIFS(Data!$N:$N,Data!$B:$B,Data!$AA$3,Data!$D:$D,$A9,Data!$C:$C,1)</f>
        <v>25.999963999999999</v>
      </c>
      <c r="H9" s="240">
        <f t="shared" si="0"/>
        <v>0.32788497966954194</v>
      </c>
      <c r="I9" s="67">
        <f>SUMIFS(Data!$N:$N,Data!$B:$B,Data!$AA$3,Data!$D:$D,$A9,Data!$C:$C,2)</f>
        <v>73.559904000000103</v>
      </c>
      <c r="J9" s="240">
        <f t="shared" si="1"/>
        <v>-0.12435529294644984</v>
      </c>
      <c r="K9" s="67">
        <f>SUMIFS(Data!$N:$N,Data!$B:$B,Data!$AA$3,Data!$D:$D,$A9,Data!$C:$C,3)</f>
        <v>87.806544000000002</v>
      </c>
      <c r="L9" s="240">
        <f t="shared" si="2"/>
        <v>-0.258723648998747</v>
      </c>
      <c r="M9" s="67">
        <f>SUMIFS(Data!$N:$N,Data!$B:$B,Data!$AA$3,Data!$D:$D,$A9,Data!$C:$C,4)</f>
        <v>85.279892000000004</v>
      </c>
      <c r="N9" s="240">
        <f t="shared" si="5"/>
        <v>-0.1012436409323841</v>
      </c>
      <c r="O9" s="68">
        <f t="shared" si="3"/>
        <v>90.882101333333367</v>
      </c>
      <c r="P9" s="242">
        <f t="shared" si="4"/>
        <v>0.8602830330736565</v>
      </c>
    </row>
    <row r="10" spans="1:16">
      <c r="A10" s="21" t="s">
        <v>29</v>
      </c>
      <c r="B10" s="63">
        <v>2.9466609999999998</v>
      </c>
      <c r="C10" s="64">
        <v>9.1999899999999997</v>
      </c>
      <c r="D10" s="64">
        <v>8.0666589999999996</v>
      </c>
      <c r="E10" s="64">
        <v>6.6609999999999996</v>
      </c>
      <c r="F10" s="65">
        <v>8.9581033333333338</v>
      </c>
      <c r="G10" s="64">
        <f>SUMIFS(Data!$N:$N,Data!$B:$B,Data!$AA$3,Data!$D:$D,$A10,Data!$C:$C,1)</f>
        <v>2.0649999999999999</v>
      </c>
      <c r="H10" s="238">
        <f t="shared" si="0"/>
        <v>-0.29920679711714376</v>
      </c>
      <c r="I10" s="64">
        <f>SUMIFS(Data!$N:$N,Data!$B:$B,Data!$AA$3,Data!$D:$D,$A10,Data!$C:$C,2)</f>
        <v>4.9950000000000001</v>
      </c>
      <c r="J10" s="238">
        <f t="shared" si="1"/>
        <v>-0.45706462724416003</v>
      </c>
      <c r="K10" s="64">
        <f>SUMIFS(Data!$N:$N,Data!$B:$B,Data!$AA$3,Data!$D:$D,$A10,Data!$C:$C,3)</f>
        <v>5.8639999999999999</v>
      </c>
      <c r="L10" s="238">
        <f t="shared" si="2"/>
        <v>-0.27305716034358213</v>
      </c>
      <c r="M10" s="64">
        <f>SUMIFS(Data!$N:$N,Data!$B:$B,Data!$AA$3,Data!$D:$D,$A10,Data!$C:$C,4)</f>
        <v>6.1280000000000001</v>
      </c>
      <c r="N10" s="238">
        <f t="shared" si="5"/>
        <v>-8.0018015313015986E-2</v>
      </c>
      <c r="O10" s="65">
        <f t="shared" si="3"/>
        <v>6.3506666666666662</v>
      </c>
      <c r="P10" s="239">
        <f t="shared" si="4"/>
        <v>0.7089298292681746</v>
      </c>
    </row>
    <row r="11" spans="1:16">
      <c r="A11" s="20" t="s">
        <v>28</v>
      </c>
      <c r="B11" s="66">
        <v>63.6865990000002</v>
      </c>
      <c r="C11" s="67">
        <v>150.51318800000001</v>
      </c>
      <c r="D11" s="67">
        <v>141.54651200000001</v>
      </c>
      <c r="E11" s="67">
        <v>101.133236</v>
      </c>
      <c r="F11" s="68">
        <v>152.29317833333343</v>
      </c>
      <c r="G11" s="67">
        <f>SUMIFS(Data!$N:$N,Data!$B:$B,Data!$AA$3,Data!$D:$D,$A11,Data!$C:$C,1)</f>
        <v>46.386624000000097</v>
      </c>
      <c r="H11" s="240">
        <f t="shared" si="0"/>
        <v>-0.27164231206631162</v>
      </c>
      <c r="I11" s="67">
        <f>SUMIFS(Data!$N:$N,Data!$B:$B,Data!$AA$3,Data!$D:$D,$A11,Data!$C:$C,2)</f>
        <v>85.999913000000006</v>
      </c>
      <c r="J11" s="240">
        <f t="shared" si="1"/>
        <v>-0.42862207529615282</v>
      </c>
      <c r="K11" s="67">
        <f>SUMIFS(Data!$N:$N,Data!$B:$B,Data!$AA$3,Data!$D:$D,$A11,Data!$C:$C,3)</f>
        <v>86.662999999999798</v>
      </c>
      <c r="L11" s="240">
        <f t="shared" si="2"/>
        <v>-0.38774188939392734</v>
      </c>
      <c r="M11" s="67">
        <f>SUMIFS(Data!$N:$N,Data!$B:$B,Data!$AA$3,Data!$D:$D,$A11,Data!$C:$C,4)</f>
        <v>76.752999999999901</v>
      </c>
      <c r="N11" s="240">
        <f t="shared" si="5"/>
        <v>-0.24107046273096708</v>
      </c>
      <c r="O11" s="68">
        <f t="shared" si="3"/>
        <v>98.600845666666601</v>
      </c>
      <c r="P11" s="242">
        <f t="shared" si="4"/>
        <v>0.64744098682380158</v>
      </c>
    </row>
    <row r="12" spans="1:16">
      <c r="A12" s="21" t="s">
        <v>27</v>
      </c>
      <c r="B12" s="63">
        <v>115.926534</v>
      </c>
      <c r="C12" s="64">
        <v>211.26299999999901</v>
      </c>
      <c r="D12" s="64">
        <v>192.85499999999999</v>
      </c>
      <c r="E12" s="64">
        <v>139.61099999999999</v>
      </c>
      <c r="F12" s="65">
        <v>219.88517799999966</v>
      </c>
      <c r="G12" s="64">
        <f>SUMIFS(Data!$N:$N,Data!$B:$B,Data!$AA$3,Data!$D:$D,$A12,Data!$C:$C,1)</f>
        <v>65.694999999999993</v>
      </c>
      <c r="H12" s="238">
        <f t="shared" si="0"/>
        <v>-0.43330488945697287</v>
      </c>
      <c r="I12" s="64">
        <f>SUMIFS(Data!$N:$N,Data!$B:$B,Data!$AA$3,Data!$D:$D,$A12,Data!$C:$C,2)</f>
        <v>110.72900000000001</v>
      </c>
      <c r="J12" s="238">
        <f t="shared" si="1"/>
        <v>-0.47587130732783056</v>
      </c>
      <c r="K12" s="64">
        <f>SUMIFS(Data!$N:$N,Data!$B:$B,Data!$AA$3,Data!$D:$D,$A12,Data!$C:$C,3)</f>
        <v>107.28399999999999</v>
      </c>
      <c r="L12" s="238">
        <f t="shared" si="2"/>
        <v>-0.44370641155272095</v>
      </c>
      <c r="M12" s="64">
        <f>SUMIFS(Data!$N:$N,Data!$B:$B,Data!$AA$3,Data!$D:$D,$A12,Data!$C:$C,4)</f>
        <v>121.79300000000001</v>
      </c>
      <c r="N12" s="238">
        <f t="shared" si="5"/>
        <v>-0.1276260466582145</v>
      </c>
      <c r="O12" s="65">
        <f t="shared" si="3"/>
        <v>135.167</v>
      </c>
      <c r="P12" s="239">
        <f t="shared" si="4"/>
        <v>0.61471628615185792</v>
      </c>
    </row>
    <row r="13" spans="1:16">
      <c r="A13" s="20" t="s">
        <v>26</v>
      </c>
      <c r="B13" s="66">
        <v>242.48635499999997</v>
      </c>
      <c r="C13" s="67">
        <v>324.112939999996</v>
      </c>
      <c r="D13" s="67">
        <v>276.54633899999902</v>
      </c>
      <c r="E13" s="67">
        <v>198.70644099999899</v>
      </c>
      <c r="F13" s="68">
        <v>347.28402499999794</v>
      </c>
      <c r="G13" s="67">
        <f>SUMIFS(Data!$N:$N,Data!$B:$B,Data!$AA$3,Data!$D:$D,$A13,Data!$C:$C,1)</f>
        <v>148.586457</v>
      </c>
      <c r="H13" s="240">
        <f t="shared" si="0"/>
        <v>-0.38723786334286725</v>
      </c>
      <c r="I13" s="67">
        <f>SUMIFS(Data!$N:$N,Data!$B:$B,Data!$AA$3,Data!$D:$D,$A13,Data!$C:$C,2)</f>
        <v>181.43310399999999</v>
      </c>
      <c r="J13" s="240">
        <f t="shared" si="1"/>
        <v>-0.4402164134514277</v>
      </c>
      <c r="K13" s="67">
        <f>SUMIFS(Data!$N:$N,Data!$B:$B,Data!$AA$3,Data!$D:$D,$A13,Data!$C:$C,3)</f>
        <v>166.906465</v>
      </c>
      <c r="L13" s="240">
        <f t="shared" si="2"/>
        <v>-0.39646112979278825</v>
      </c>
      <c r="M13" s="67">
        <f>SUMIFS(Data!$N:$N,Data!$B:$B,Data!$AA$3,Data!$D:$D,$A13,Data!$C:$C,4)</f>
        <v>179.55979600000001</v>
      </c>
      <c r="N13" s="240">
        <f t="shared" si="5"/>
        <v>-9.635643869238783E-2</v>
      </c>
      <c r="O13" s="68">
        <f t="shared" si="3"/>
        <v>225.49527399999999</v>
      </c>
      <c r="P13" s="242">
        <f t="shared" si="4"/>
        <v>0.64931081698906634</v>
      </c>
    </row>
    <row r="14" spans="1:16">
      <c r="A14" s="21" t="s">
        <v>25</v>
      </c>
      <c r="B14" s="63">
        <v>50.453275000000097</v>
      </c>
      <c r="C14" s="64">
        <v>96.679867999999999</v>
      </c>
      <c r="D14" s="64">
        <v>104.38653100000001</v>
      </c>
      <c r="E14" s="64">
        <v>80.786573000000203</v>
      </c>
      <c r="F14" s="65">
        <v>110.76874900000011</v>
      </c>
      <c r="G14" s="64">
        <f>SUMIFS(Data!$N:$N,Data!$B:$B,Data!$AA$3,Data!$D:$D,$A14,Data!$C:$C,1)</f>
        <v>34.886635999999996</v>
      </c>
      <c r="H14" s="238">
        <f t="shared" si="0"/>
        <v>-0.30853574916593762</v>
      </c>
      <c r="I14" s="64">
        <f>SUMIFS(Data!$N:$N,Data!$B:$B,Data!$AA$3,Data!$D:$D,$A14,Data!$C:$C,2)</f>
        <v>65.173247000000103</v>
      </c>
      <c r="J14" s="238">
        <f t="shared" si="1"/>
        <v>-0.32588605727099146</v>
      </c>
      <c r="K14" s="64">
        <f>SUMIFS(Data!$N:$N,Data!$B:$B,Data!$AA$3,Data!$D:$D,$A14,Data!$C:$C,3)</f>
        <v>67.486577000000196</v>
      </c>
      <c r="L14" s="238">
        <f t="shared" si="2"/>
        <v>-0.35349344064321675</v>
      </c>
      <c r="M14" s="64">
        <f>SUMIFS(Data!$N:$N,Data!$B:$B,Data!$AA$3,Data!$D:$D,$A14,Data!$C:$C,4)</f>
        <v>71.459918000000201</v>
      </c>
      <c r="N14" s="238">
        <f t="shared" si="5"/>
        <v>-0.11544808318580339</v>
      </c>
      <c r="O14" s="65">
        <f t="shared" si="3"/>
        <v>79.668792666666832</v>
      </c>
      <c r="P14" s="239">
        <f t="shared" si="4"/>
        <v>0.71923528419253657</v>
      </c>
    </row>
    <row r="15" spans="1:16">
      <c r="A15" s="20" t="s">
        <v>24</v>
      </c>
      <c r="B15" s="66">
        <v>84.193237000000096</v>
      </c>
      <c r="C15" s="67">
        <v>165.23980900000001</v>
      </c>
      <c r="D15" s="67">
        <v>164.55981</v>
      </c>
      <c r="E15" s="67">
        <v>80.606575000000106</v>
      </c>
      <c r="F15" s="68">
        <v>164.86647700000006</v>
      </c>
      <c r="G15" s="67">
        <f>SUMIFS(Data!$N:$N,Data!$B:$B,Data!$AA$3,Data!$D:$D,$A15,Data!$C:$C,1)</f>
        <v>84.7332380000001</v>
      </c>
      <c r="H15" s="240">
        <f t="shared" si="0"/>
        <v>6.4138287021795245E-3</v>
      </c>
      <c r="I15" s="67">
        <f>SUMIFS(Data!$N:$N,Data!$B:$B,Data!$AA$3,Data!$D:$D,$A15,Data!$C:$C,2)</f>
        <v>94.359897000000004</v>
      </c>
      <c r="J15" s="240">
        <f t="shared" si="1"/>
        <v>-0.42895179090893287</v>
      </c>
      <c r="K15" s="67">
        <f>SUMIFS(Data!$N:$N,Data!$B:$B,Data!$AA$3,Data!$D:$D,$A15,Data!$C:$C,3)</f>
        <v>100.57299999999999</v>
      </c>
      <c r="L15" s="240">
        <f t="shared" si="2"/>
        <v>-0.3888361927496149</v>
      </c>
      <c r="M15" s="67">
        <f>SUMIFS(Data!$N:$N,Data!$B:$B,Data!$AA$3,Data!$D:$D,$A15,Data!$C:$C,4)</f>
        <v>88.618999999999801</v>
      </c>
      <c r="N15" s="240">
        <f t="shared" si="5"/>
        <v>9.9401630698236265E-2</v>
      </c>
      <c r="O15" s="68">
        <f t="shared" si="3"/>
        <v>122.76171166666664</v>
      </c>
      <c r="P15" s="242">
        <f t="shared" si="4"/>
        <v>0.74461293709009502</v>
      </c>
    </row>
    <row r="16" spans="1:16">
      <c r="A16" s="21" t="s">
        <v>23</v>
      </c>
      <c r="B16" s="63">
        <v>25.586639999999999</v>
      </c>
      <c r="C16" s="64">
        <v>57.706600000000201</v>
      </c>
      <c r="D16" s="64">
        <v>61.246596000000203</v>
      </c>
      <c r="E16" s="64">
        <v>52.3199410000001</v>
      </c>
      <c r="F16" s="65">
        <v>65.619925666666845</v>
      </c>
      <c r="G16" s="64">
        <f>SUMIFS(Data!$N:$N,Data!$B:$B,Data!$AA$3,Data!$D:$D,$A16,Data!$C:$C,1)</f>
        <v>31.546627000000001</v>
      </c>
      <c r="H16" s="238">
        <f t="shared" si="0"/>
        <v>0.23293355438619537</v>
      </c>
      <c r="I16" s="64">
        <f>SUMIFS(Data!$N:$N,Data!$B:$B,Data!$AA$3,Data!$D:$D,$A16,Data!$C:$C,2)</f>
        <v>78.699907000000096</v>
      </c>
      <c r="J16" s="238">
        <f t="shared" si="1"/>
        <v>0.36379386413338893</v>
      </c>
      <c r="K16" s="64">
        <f>SUMIFS(Data!$N:$N,Data!$B:$B,Data!$AA$3,Data!$D:$D,$A16,Data!$C:$C,3)</f>
        <v>72.8532450000002</v>
      </c>
      <c r="L16" s="238">
        <f t="shared" si="2"/>
        <v>0.18950684214352026</v>
      </c>
      <c r="M16" s="64">
        <f>SUMIFS(Data!$N:$N,Data!$B:$B,Data!$AA$3,Data!$D:$D,$A16,Data!$C:$C,4)</f>
        <v>76.479910000000103</v>
      </c>
      <c r="N16" s="238">
        <f t="shared" si="5"/>
        <v>0.46177362852912923</v>
      </c>
      <c r="O16" s="65">
        <f t="shared" si="3"/>
        <v>86.526563000000124</v>
      </c>
      <c r="P16" s="239">
        <f t="shared" si="4"/>
        <v>1.3186019661091035</v>
      </c>
    </row>
    <row r="17" spans="1:17">
      <c r="A17" s="20" t="s">
        <v>22</v>
      </c>
      <c r="B17" s="66">
        <v>26.113306000000001</v>
      </c>
      <c r="C17" s="67">
        <v>105.61322</v>
      </c>
      <c r="D17" s="67">
        <v>91.939904999999897</v>
      </c>
      <c r="E17" s="67">
        <v>73.786590000000103</v>
      </c>
      <c r="F17" s="68">
        <v>99.151007000000007</v>
      </c>
      <c r="G17" s="67">
        <f>SUMIFS(Data!$N:$N,Data!$B:$B,Data!$AA$3,Data!$D:$D,$A17,Data!$C:$C,1)</f>
        <v>11.613322999999999</v>
      </c>
      <c r="H17" s="240">
        <f t="shared" si="0"/>
        <v>-0.55527182195927249</v>
      </c>
      <c r="I17" s="67">
        <f>SUMIFS(Data!$N:$N,Data!$B:$B,Data!$AA$3,Data!$D:$D,$A17,Data!$C:$C,2)</f>
        <v>52.306597000000103</v>
      </c>
      <c r="J17" s="240">
        <f t="shared" si="1"/>
        <v>-0.50473437889688333</v>
      </c>
      <c r="K17" s="67">
        <f>SUMIFS(Data!$N:$N,Data!$B:$B,Data!$AA$3,Data!$D:$D,$A17,Data!$C:$C,3)</f>
        <v>58.973268000000104</v>
      </c>
      <c r="L17" s="240">
        <f t="shared" si="2"/>
        <v>-0.35856722932223856</v>
      </c>
      <c r="M17" s="67">
        <f>SUMIFS(Data!$N:$N,Data!$B:$B,Data!$AA$3,Data!$D:$D,$A17,Data!$C:$C,4)</f>
        <v>51.666607000000099</v>
      </c>
      <c r="N17" s="240">
        <f t="shared" si="5"/>
        <v>-0.29978323974586674</v>
      </c>
      <c r="O17" s="68">
        <f t="shared" si="3"/>
        <v>58.186598333333428</v>
      </c>
      <c r="P17" s="242">
        <f t="shared" si="4"/>
        <v>0.58684828418669943</v>
      </c>
    </row>
    <row r="18" spans="1:17">
      <c r="A18" s="21" t="s">
        <v>21</v>
      </c>
      <c r="B18" s="63">
        <v>70.393262000000107</v>
      </c>
      <c r="C18" s="64">
        <v>152.09322499999999</v>
      </c>
      <c r="D18" s="64">
        <v>154.726561</v>
      </c>
      <c r="E18" s="64">
        <v>65.993277000000106</v>
      </c>
      <c r="F18" s="65">
        <v>147.73544166666673</v>
      </c>
      <c r="G18" s="64">
        <f>SUMIFS(Data!$N:$N,Data!$B:$B,Data!$AA$3,Data!$D:$D,$A18,Data!$C:$C,1)</f>
        <v>35.599958999999998</v>
      </c>
      <c r="H18" s="238">
        <f t="shared" si="0"/>
        <v>-0.49427036070583086</v>
      </c>
      <c r="I18" s="64">
        <f>SUMIFS(Data!$N:$N,Data!$B:$B,Data!$AA$3,Data!$D:$D,$A18,Data!$C:$C,2)</f>
        <v>101.319925</v>
      </c>
      <c r="J18" s="238">
        <f t="shared" si="1"/>
        <v>-0.33383012293940112</v>
      </c>
      <c r="K18" s="64">
        <f>SUMIFS(Data!$N:$N,Data!$B:$B,Data!$AA$3,Data!$D:$D,$A18,Data!$C:$C,3)</f>
        <v>109.746601</v>
      </c>
      <c r="L18" s="238">
        <f t="shared" si="2"/>
        <v>-0.29070613157362168</v>
      </c>
      <c r="M18" s="64">
        <f>SUMIFS(Data!$N:$N,Data!$B:$B,Data!$AA$3,Data!$D:$D,$A18,Data!$C:$C,4)</f>
        <v>95.479914999999906</v>
      </c>
      <c r="N18" s="238">
        <f t="shared" si="5"/>
        <v>0.44681275639637885</v>
      </c>
      <c r="O18" s="65">
        <f t="shared" si="3"/>
        <v>114.04879999999997</v>
      </c>
      <c r="P18" s="239">
        <f t="shared" si="4"/>
        <v>0.77197995764162386</v>
      </c>
    </row>
    <row r="19" spans="1:17">
      <c r="A19" s="20" t="s">
        <v>20</v>
      </c>
      <c r="B19" s="66">
        <v>41.539960000000001</v>
      </c>
      <c r="C19" s="67">
        <v>106.58655400000001</v>
      </c>
      <c r="D19" s="67">
        <v>96.946592999999993</v>
      </c>
      <c r="E19" s="67">
        <v>21.499977999999999</v>
      </c>
      <c r="F19" s="68">
        <v>88.857694999999993</v>
      </c>
      <c r="G19" s="67">
        <f>SUMIFS(Data!$N:$N,Data!$B:$B,Data!$AA$3,Data!$D:$D,$A19,Data!$C:$C,1)</f>
        <v>23.299977999999999</v>
      </c>
      <c r="H19" s="240">
        <f t="shared" si="0"/>
        <v>-0.43909483783807207</v>
      </c>
      <c r="I19" s="67">
        <f>SUMIFS(Data!$N:$N,Data!$B:$B,Data!$AA$3,Data!$D:$D,$A19,Data!$C:$C,2)</f>
        <v>73.379935000000103</v>
      </c>
      <c r="J19" s="240">
        <f t="shared" si="1"/>
        <v>-0.31154604172680078</v>
      </c>
      <c r="K19" s="67">
        <f>SUMIFS(Data!$N:$N,Data!$B:$B,Data!$AA$3,Data!$D:$D,$A19,Data!$C:$C,3)</f>
        <v>65.706999999999894</v>
      </c>
      <c r="L19" s="240">
        <f t="shared" si="2"/>
        <v>-0.32223507844159205</v>
      </c>
      <c r="M19" s="67">
        <f>SUMIFS(Data!$N:$N,Data!$B:$B,Data!$AA$3,Data!$D:$D,$A19,Data!$C:$C,4)</f>
        <v>82.552999999999898</v>
      </c>
      <c r="N19" s="240">
        <f t="shared" si="5"/>
        <v>2.8396783475778395</v>
      </c>
      <c r="O19" s="68">
        <f t="shared" si="3"/>
        <v>81.646637666666621</v>
      </c>
      <c r="P19" s="242">
        <f t="shared" si="4"/>
        <v>0.9188471259204577</v>
      </c>
    </row>
    <row r="20" spans="1:17">
      <c r="A20" s="21" t="s">
        <v>19</v>
      </c>
      <c r="B20" s="63">
        <v>45.273293000000102</v>
      </c>
      <c r="C20" s="64">
        <v>94.906568000000092</v>
      </c>
      <c r="D20" s="64">
        <v>91.286572000000007</v>
      </c>
      <c r="E20" s="64">
        <v>81.146581000000097</v>
      </c>
      <c r="F20" s="65">
        <v>104.20433800000011</v>
      </c>
      <c r="G20" s="64">
        <f>SUMIFS(Data!$N:$N,Data!$B:$B,Data!$AA$3,Data!$D:$D,$A20,Data!$C:$C,1)</f>
        <v>50.099951000000097</v>
      </c>
      <c r="H20" s="238">
        <f t="shared" si="0"/>
        <v>0.10661159549405837</v>
      </c>
      <c r="I20" s="64">
        <f>SUMIFS(Data!$N:$N,Data!$B:$B,Data!$AA$3,Data!$D:$D,$A20,Data!$C:$C,2)</f>
        <v>80.859921000000199</v>
      </c>
      <c r="J20" s="238">
        <f t="shared" si="1"/>
        <v>-0.14800500424796606</v>
      </c>
      <c r="K20" s="64">
        <f>SUMIFS(Data!$N:$N,Data!$B:$B,Data!$AA$3,Data!$D:$D,$A20,Data!$C:$C,3)</f>
        <v>74.259922000000103</v>
      </c>
      <c r="L20" s="238">
        <f t="shared" si="2"/>
        <v>-0.18651867001862993</v>
      </c>
      <c r="M20" s="64">
        <f>SUMIFS(Data!$N:$N,Data!$B:$B,Data!$AA$3,Data!$D:$D,$A20,Data!$C:$C,4)</f>
        <v>87.279906000000011</v>
      </c>
      <c r="N20" s="238">
        <f t="shared" si="5"/>
        <v>7.558328304676086E-2</v>
      </c>
      <c r="O20" s="65">
        <f t="shared" si="3"/>
        <v>97.499900000000139</v>
      </c>
      <c r="P20" s="239">
        <f t="shared" si="4"/>
        <v>0.93566066318659435</v>
      </c>
    </row>
    <row r="21" spans="1:17">
      <c r="A21" s="20" t="s">
        <v>18</v>
      </c>
      <c r="B21" s="66">
        <v>28.826627999999999</v>
      </c>
      <c r="C21" s="67">
        <v>116.086538</v>
      </c>
      <c r="D21" s="67">
        <v>119.361</v>
      </c>
      <c r="E21" s="67">
        <v>82.1009999999999</v>
      </c>
      <c r="F21" s="68">
        <v>115.45838866666662</v>
      </c>
      <c r="G21" s="67">
        <f>SUMIFS(Data!$N:$N,Data!$B:$B,Data!$AA$3,Data!$D:$D,$A21,Data!$C:$C,1)</f>
        <v>30.77</v>
      </c>
      <c r="H21" s="240">
        <f t="shared" si="0"/>
        <v>6.7415862861240655E-2</v>
      </c>
      <c r="I21" s="67">
        <f>SUMIFS(Data!$N:$N,Data!$B:$B,Data!$AA$3,Data!$D:$D,$A21,Data!$C:$C,2)</f>
        <v>52.713000000000001</v>
      </c>
      <c r="J21" s="240">
        <f t="shared" si="1"/>
        <v>-0.5459163404459525</v>
      </c>
      <c r="K21" s="67">
        <f>SUMIFS(Data!$N:$N,Data!$B:$B,Data!$AA$3,Data!$D:$D,$A21,Data!$C:$C,3)</f>
        <v>54.578000000000003</v>
      </c>
      <c r="L21" s="240">
        <f t="shared" si="2"/>
        <v>-0.54274846893038764</v>
      </c>
      <c r="M21" s="67">
        <f>SUMIFS(Data!$N:$N,Data!$B:$B,Data!$AA$3,Data!$D:$D,$A21,Data!$C:$C,4)</f>
        <v>41.338999999999999</v>
      </c>
      <c r="N21" s="240">
        <f t="shared" si="5"/>
        <v>-0.49648603549286796</v>
      </c>
      <c r="O21" s="68">
        <f t="shared" si="3"/>
        <v>59.800000000000004</v>
      </c>
      <c r="P21" s="242">
        <f t="shared" si="4"/>
        <v>0.5179355150420919</v>
      </c>
    </row>
    <row r="22" spans="1:17">
      <c r="A22" s="21" t="s">
        <v>17</v>
      </c>
      <c r="B22" s="63">
        <v>67.006580000000184</v>
      </c>
      <c r="C22" s="64">
        <v>129.71984399999999</v>
      </c>
      <c r="D22" s="64">
        <v>82.886999999999802</v>
      </c>
      <c r="E22" s="64">
        <v>106.146</v>
      </c>
      <c r="F22" s="65">
        <v>128.58647466666667</v>
      </c>
      <c r="G22" s="64">
        <f>SUMIFS(Data!$N:$N,Data!$B:$B,Data!$AA$3,Data!$D:$D,$A22,Data!$C:$C,1)</f>
        <v>39.499999999999901</v>
      </c>
      <c r="H22" s="238">
        <f t="shared" si="0"/>
        <v>-0.41050565481778367</v>
      </c>
      <c r="I22" s="64">
        <f>SUMIFS(Data!$N:$N,Data!$B:$B,Data!$AA$3,Data!$D:$D,$A22,Data!$C:$C,2)</f>
        <v>77.056999999999903</v>
      </c>
      <c r="J22" s="238">
        <f t="shared" si="1"/>
        <v>-0.40597369204360201</v>
      </c>
      <c r="K22" s="64">
        <f>SUMIFS(Data!$N:$N,Data!$B:$B,Data!$AA$3,Data!$D:$D,$A22,Data!$C:$C,3)</f>
        <v>80.805999999999798</v>
      </c>
      <c r="L22" s="238">
        <f t="shared" si="2"/>
        <v>-2.5106470254684186E-2</v>
      </c>
      <c r="M22" s="64">
        <f>SUMIFS(Data!$N:$N,Data!$B:$B,Data!$AA$3,Data!$D:$D,$A22,Data!$C:$C,4)</f>
        <v>100.173</v>
      </c>
      <c r="N22" s="238">
        <f t="shared" si="5"/>
        <v>-5.6271550505906945E-2</v>
      </c>
      <c r="O22" s="65">
        <f t="shared" si="3"/>
        <v>99.17866666666653</v>
      </c>
      <c r="P22" s="239">
        <f t="shared" si="4"/>
        <v>0.77129936817823419</v>
      </c>
    </row>
    <row r="23" spans="1:17">
      <c r="A23" s="20" t="s">
        <v>16</v>
      </c>
      <c r="B23" s="66">
        <v>43.253274000000097</v>
      </c>
      <c r="C23" s="67">
        <v>158.02650400000002</v>
      </c>
      <c r="D23" s="67">
        <v>140.539862</v>
      </c>
      <c r="E23" s="67">
        <v>110.89100000000001</v>
      </c>
      <c r="F23" s="68">
        <v>150.9035466666667</v>
      </c>
      <c r="G23" s="67">
        <f>SUMIFS(Data!$N:$N,Data!$B:$B,Data!$AA$3,Data!$D:$D,$A23,Data!$C:$C,1)</f>
        <v>27.318000000000001</v>
      </c>
      <c r="H23" s="240">
        <f t="shared" si="0"/>
        <v>-0.36841775260758436</v>
      </c>
      <c r="I23" s="67">
        <f>SUMIFS(Data!$N:$N,Data!$B:$B,Data!$AA$3,Data!$D:$D,$A23,Data!$C:$C,2)</f>
        <v>64.137999999999906</v>
      </c>
      <c r="J23" s="240">
        <f t="shared" si="1"/>
        <v>-0.59413137431680507</v>
      </c>
      <c r="K23" s="67">
        <f>SUMIFS(Data!$N:$N,Data!$B:$B,Data!$AA$3,Data!$D:$D,$A23,Data!$C:$C,3)</f>
        <v>71.332999999999899</v>
      </c>
      <c r="L23" s="240">
        <f t="shared" si="2"/>
        <v>-0.49243581867185909</v>
      </c>
      <c r="M23" s="67">
        <f>SUMIFS(Data!$N:$N,Data!$B:$B,Data!$AA$3,Data!$D:$D,$A23,Data!$C:$C,4)</f>
        <v>68.866999999999905</v>
      </c>
      <c r="N23" s="240">
        <f t="shared" si="5"/>
        <v>-0.37896673309826856</v>
      </c>
      <c r="O23" s="68">
        <f t="shared" si="3"/>
        <v>77.218666666666579</v>
      </c>
      <c r="P23" s="242">
        <f t="shared" si="4"/>
        <v>0.51170875948486583</v>
      </c>
    </row>
    <row r="24" spans="1:17">
      <c r="A24" s="21" t="s">
        <v>15</v>
      </c>
      <c r="B24" s="63">
        <v>53.386597000000002</v>
      </c>
      <c r="C24" s="64">
        <v>74.106573000000097</v>
      </c>
      <c r="D24" s="64">
        <v>74.713240000000098</v>
      </c>
      <c r="E24" s="64">
        <v>60.699999999999903</v>
      </c>
      <c r="F24" s="65">
        <v>87.635470000000041</v>
      </c>
      <c r="G24" s="64">
        <f>SUMIFS(Data!$N:$N,Data!$B:$B,Data!$AA$3,Data!$D:$D,$A24,Data!$C:$C,1)</f>
        <v>40.707999999999899</v>
      </c>
      <c r="H24" s="238">
        <f t="shared" si="0"/>
        <v>-0.23748651744931604</v>
      </c>
      <c r="I24" s="64">
        <f>SUMIFS(Data!$N:$N,Data!$B:$B,Data!$AA$3,Data!$D:$D,$A24,Data!$C:$C,2)</f>
        <v>52.754999999999903</v>
      </c>
      <c r="J24" s="238">
        <f t="shared" si="1"/>
        <v>-0.28811982710359801</v>
      </c>
      <c r="K24" s="64">
        <f>SUMIFS(Data!$N:$N,Data!$B:$B,Data!$AA$3,Data!$D:$D,$A24,Data!$C:$C,3)</f>
        <v>55.501999999999903</v>
      </c>
      <c r="L24" s="238">
        <f t="shared" si="2"/>
        <v>-0.25713300614456247</v>
      </c>
      <c r="M24" s="64">
        <f>SUMIFS(Data!$N:$N,Data!$B:$B,Data!$AA$3,Data!$D:$D,$A24,Data!$C:$C,4)</f>
        <v>53.0519999999999</v>
      </c>
      <c r="N24" s="238">
        <f t="shared" si="5"/>
        <v>-0.12599670510708427</v>
      </c>
      <c r="O24" s="65">
        <f t="shared" si="3"/>
        <v>67.338999999999871</v>
      </c>
      <c r="P24" s="239">
        <f t="shared" si="4"/>
        <v>0.76839891427523399</v>
      </c>
    </row>
    <row r="25" spans="1:17">
      <c r="A25" s="20" t="s">
        <v>14</v>
      </c>
      <c r="B25" s="66">
        <v>36.839962999999997</v>
      </c>
      <c r="C25" s="67">
        <v>95.153262999999995</v>
      </c>
      <c r="D25" s="67">
        <v>83.206614000000002</v>
      </c>
      <c r="E25" s="67">
        <v>54.0732900000001</v>
      </c>
      <c r="F25" s="68">
        <v>89.757710000000031</v>
      </c>
      <c r="G25" s="67">
        <f>SUMIFS(Data!$N:$N,Data!$B:$B,Data!$AA$3,Data!$D:$D,$A25,Data!$C:$C,1)</f>
        <v>28.579977</v>
      </c>
      <c r="H25" s="240">
        <f t="shared" si="0"/>
        <v>-0.22421265732541584</v>
      </c>
      <c r="I25" s="67">
        <f>SUMIFS(Data!$N:$N,Data!$B:$B,Data!$AA$3,Data!$D:$D,$A25,Data!$C:$C,2)</f>
        <v>59.719950000000104</v>
      </c>
      <c r="J25" s="240">
        <f t="shared" si="1"/>
        <v>-0.37238148102183205</v>
      </c>
      <c r="K25" s="67">
        <f>SUMIFS(Data!$N:$N,Data!$B:$B,Data!$AA$3,Data!$D:$D,$A25,Data!$C:$C,3)</f>
        <v>61.439956000000102</v>
      </c>
      <c r="L25" s="240">
        <f t="shared" si="2"/>
        <v>-0.26159768981826254</v>
      </c>
      <c r="M25" s="67">
        <f>SUMIFS(Data!$N:$N,Data!$B:$B,Data!$AA$3,Data!$D:$D,$A25,Data!$C:$C,4)</f>
        <v>32.486641999999996</v>
      </c>
      <c r="N25" s="240">
        <f t="shared" si="5"/>
        <v>-0.39921092280495718</v>
      </c>
      <c r="O25" s="68">
        <f t="shared" si="3"/>
        <v>60.742175000000067</v>
      </c>
      <c r="P25" s="242">
        <f t="shared" si="4"/>
        <v>0.67673490110208967</v>
      </c>
      <c r="Q25" s="23"/>
    </row>
    <row r="26" spans="1:17">
      <c r="A26" s="21" t="s">
        <v>13</v>
      </c>
      <c r="B26" s="63">
        <v>240.36637400000021</v>
      </c>
      <c r="C26" s="64">
        <v>465.499506</v>
      </c>
      <c r="D26" s="64">
        <v>438.53287</v>
      </c>
      <c r="E26" s="64">
        <v>261.46638200000012</v>
      </c>
      <c r="F26" s="65">
        <v>468.62171066666679</v>
      </c>
      <c r="G26" s="64">
        <f>SUMIFS(Data!$N:$N,Data!$B:$B,Data!$AA$3,Data!$D:$D,$A26,Data!$C:$C,1)</f>
        <v>140.1398650000003</v>
      </c>
      <c r="H26" s="238">
        <f t="shared" si="0"/>
        <v>-0.41697391915559628</v>
      </c>
      <c r="I26" s="64">
        <f>SUMIFS(Data!$N:$N,Data!$B:$B,Data!$AA$3,Data!$D:$D,$A26,Data!$C:$C,2)</f>
        <v>221.07977100000031</v>
      </c>
      <c r="J26" s="238">
        <f t="shared" si="1"/>
        <v>-0.52506980533723635</v>
      </c>
      <c r="K26" s="64">
        <f>SUMIFS(Data!$N:$N,Data!$B:$B,Data!$AA$3,Data!$D:$D,$A26,Data!$C:$C,3)</f>
        <v>233.77799999999985</v>
      </c>
      <c r="L26" s="238">
        <f t="shared" si="2"/>
        <v>-0.46690883171425701</v>
      </c>
      <c r="M26" s="64">
        <f>SUMIFS(Data!$N:$N,Data!$B:$B,Data!$AA$3,Data!$D:$D,$A26,Data!$C:$C,4)</f>
        <v>234.82599999999988</v>
      </c>
      <c r="N26" s="238">
        <f t="shared" si="5"/>
        <v>-0.10188836437106562</v>
      </c>
      <c r="O26" s="65">
        <f t="shared" si="3"/>
        <v>276.60787866666681</v>
      </c>
      <c r="P26" s="239">
        <f t="shared" si="4"/>
        <v>0.59025835203657373</v>
      </c>
    </row>
    <row r="27" spans="1:17">
      <c r="A27" s="20" t="s">
        <v>12</v>
      </c>
      <c r="B27" s="66">
        <v>47.799958000000103</v>
      </c>
      <c r="C27" s="67">
        <v>108.239885</v>
      </c>
      <c r="D27" s="67">
        <v>100.926565</v>
      </c>
      <c r="E27" s="67">
        <v>72.319912000000201</v>
      </c>
      <c r="F27" s="68">
        <v>109.76210666666678</v>
      </c>
      <c r="G27" s="67">
        <f>SUMIFS(Data!$N:$N,Data!$B:$B,Data!$AA$3,Data!$D:$D,$A27,Data!$C:$C,1)</f>
        <v>37.159961000000003</v>
      </c>
      <c r="H27" s="240">
        <f t="shared" si="0"/>
        <v>-0.22259427508283747</v>
      </c>
      <c r="I27" s="67">
        <f>SUMIFS(Data!$N:$N,Data!$B:$B,Data!$AA$3,Data!$D:$D,$A27,Data!$C:$C,2)</f>
        <v>60.986588000000197</v>
      </c>
      <c r="J27" s="240">
        <f t="shared" si="1"/>
        <v>-0.43656085739558764</v>
      </c>
      <c r="K27" s="67">
        <f>SUMIFS(Data!$N:$N,Data!$B:$B,Data!$AA$3,Data!$D:$D,$A27,Data!$C:$C,3)</f>
        <v>79.046577000000099</v>
      </c>
      <c r="L27" s="240">
        <f t="shared" si="2"/>
        <v>-0.21679116890582673</v>
      </c>
      <c r="M27" s="67">
        <f>SUMIFS(Data!$N:$N,Data!$B:$B,Data!$AA$3,Data!$D:$D,$A27,Data!$C:$C,4)</f>
        <v>88.259885999999995</v>
      </c>
      <c r="N27" s="240">
        <f t="shared" si="5"/>
        <v>0.22040920071915671</v>
      </c>
      <c r="O27" s="68">
        <f t="shared" si="3"/>
        <v>88.484337333333428</v>
      </c>
      <c r="P27" s="242">
        <f t="shared" si="4"/>
        <v>0.80614649281512818</v>
      </c>
    </row>
    <row r="28" spans="1:17">
      <c r="A28" s="21" t="s">
        <v>11</v>
      </c>
      <c r="B28" s="63">
        <v>34.146616999999999</v>
      </c>
      <c r="C28" s="64">
        <v>117.193206</v>
      </c>
      <c r="D28" s="64">
        <v>98.613230999999999</v>
      </c>
      <c r="E28" s="64">
        <v>81.246568000000096</v>
      </c>
      <c r="F28" s="65">
        <v>110.39987400000003</v>
      </c>
      <c r="G28" s="64">
        <f>SUMIFS(Data!$N:$N,Data!$B:$B,Data!$AA$3,Data!$D:$D,$A28,Data!$C:$C,1)</f>
        <v>23.566635999999999</v>
      </c>
      <c r="H28" s="238">
        <f t="shared" si="0"/>
        <v>-0.30983980052840959</v>
      </c>
      <c r="I28" s="64">
        <f>SUMIFS(Data!$N:$N,Data!$B:$B,Data!$AA$3,Data!$D:$D,$A28,Data!$C:$C,2)</f>
        <v>72.013261000000199</v>
      </c>
      <c r="J28" s="238">
        <f t="shared" si="1"/>
        <v>-0.38551675939303004</v>
      </c>
      <c r="K28" s="64">
        <f>SUMIFS(Data!$N:$N,Data!$B:$B,Data!$AA$3,Data!$D:$D,$A28,Data!$C:$C,3)</f>
        <v>62.599928000000197</v>
      </c>
      <c r="L28" s="238">
        <f t="shared" si="2"/>
        <v>-0.36519747537731323</v>
      </c>
      <c r="M28" s="64">
        <f>SUMIFS(Data!$N:$N,Data!$B:$B,Data!$AA$3,Data!$D:$D,$A28,Data!$C:$C,4)</f>
        <v>80.813238000000098</v>
      </c>
      <c r="N28" s="238">
        <f t="shared" si="5"/>
        <v>-5.3335175954755095E-3</v>
      </c>
      <c r="O28" s="65">
        <f t="shared" si="3"/>
        <v>79.664354333333492</v>
      </c>
      <c r="P28" s="239">
        <f t="shared" si="4"/>
        <v>0.72159823600281892</v>
      </c>
    </row>
    <row r="29" spans="1:17">
      <c r="A29" s="20" t="s">
        <v>10</v>
      </c>
      <c r="B29" s="66">
        <v>49.499954000000102</v>
      </c>
      <c r="C29" s="67">
        <v>84.966583000000099</v>
      </c>
      <c r="D29" s="67">
        <v>95.319906999999901</v>
      </c>
      <c r="E29" s="67">
        <v>111.346557</v>
      </c>
      <c r="F29" s="68">
        <v>113.71100033333336</v>
      </c>
      <c r="G29" s="67">
        <f>SUMIFS(Data!$N:$N,Data!$B:$B,Data!$AA$3,Data!$D:$D,$A29,Data!$C:$C,1)</f>
        <v>49.186621000000102</v>
      </c>
      <c r="H29" s="240">
        <f t="shared" si="0"/>
        <v>-6.3299654783517461E-3</v>
      </c>
      <c r="I29" s="67">
        <f>SUMIFS(Data!$N:$N,Data!$B:$B,Data!$AA$3,Data!$D:$D,$A29,Data!$C:$C,2)</f>
        <v>85.639910999999998</v>
      </c>
      <c r="J29" s="240">
        <f t="shared" si="1"/>
        <v>7.9246213773231013E-3</v>
      </c>
      <c r="K29" s="67">
        <f>SUMIFS(Data!$N:$N,Data!$B:$B,Data!$AA$3,Data!$D:$D,$A29,Data!$C:$C,3)</f>
        <v>94.526566000000003</v>
      </c>
      <c r="L29" s="240">
        <f t="shared" si="2"/>
        <v>-8.3229309067611602E-3</v>
      </c>
      <c r="M29" s="67">
        <f>SUMIFS(Data!$N:$N,Data!$B:$B,Data!$AA$3,Data!$D:$D,$A29,Data!$C:$C,4)</f>
        <v>78.206590000000105</v>
      </c>
      <c r="N29" s="240">
        <f t="shared" si="5"/>
        <v>-0.29762902323059615</v>
      </c>
      <c r="O29" s="68">
        <f t="shared" si="3"/>
        <v>102.51989600000007</v>
      </c>
      <c r="P29" s="242">
        <f t="shared" si="4"/>
        <v>0.90158292249186456</v>
      </c>
    </row>
    <row r="30" spans="1:17">
      <c r="A30" s="21" t="s">
        <v>9</v>
      </c>
      <c r="B30" s="63">
        <v>204.678</v>
      </c>
      <c r="C30" s="64">
        <v>536.03900000000294</v>
      </c>
      <c r="D30" s="64">
        <v>341.80899999999991</v>
      </c>
      <c r="E30" s="64">
        <v>352.79799999999994</v>
      </c>
      <c r="F30" s="65">
        <v>478.44133333333428</v>
      </c>
      <c r="G30" s="64">
        <f>SUMIFS(Data!$N:$N,Data!$B:$B,Data!$AA$3,Data!$D:$D,$A30,Data!$C:$C,1)</f>
        <v>93.045000000000002</v>
      </c>
      <c r="H30" s="238">
        <f t="shared" si="0"/>
        <v>-0.54540790900829594</v>
      </c>
      <c r="I30" s="64">
        <f>SUMIFS(Data!$N:$N,Data!$B:$B,Data!$AA$3,Data!$D:$D,$A30,Data!$C:$C,2)</f>
        <v>237.70299999999989</v>
      </c>
      <c r="J30" s="238">
        <f t="shared" si="1"/>
        <v>-0.55655651920849314</v>
      </c>
      <c r="K30" s="64">
        <f>SUMIFS(Data!$N:$N,Data!$B:$B,Data!$AA$3,Data!$D:$D,$A30,Data!$C:$C,3)</f>
        <v>274.80299999999988</v>
      </c>
      <c r="L30" s="238">
        <f t="shared" si="2"/>
        <v>-0.19603345728169838</v>
      </c>
      <c r="M30" s="64">
        <f>SUMIFS(Data!$N:$N,Data!$B:$B,Data!$AA$3,Data!$D:$D,$A30,Data!$C:$C,4)</f>
        <v>245.702</v>
      </c>
      <c r="N30" s="238">
        <f t="shared" si="5"/>
        <v>-0.30356181157489542</v>
      </c>
      <c r="O30" s="65">
        <f t="shared" si="3"/>
        <v>283.75099999999992</v>
      </c>
      <c r="P30" s="239">
        <f t="shared" si="4"/>
        <v>0.59307375895616465</v>
      </c>
    </row>
    <row r="31" spans="1:17">
      <c r="A31" s="20" t="s">
        <v>8</v>
      </c>
      <c r="B31" s="66">
        <v>134.834</v>
      </c>
      <c r="C31" s="67">
        <v>238.19099999999901</v>
      </c>
      <c r="D31" s="67">
        <v>198.86899999999901</v>
      </c>
      <c r="E31" s="67">
        <v>209.35400000000001</v>
      </c>
      <c r="F31" s="68">
        <v>260.41599999999931</v>
      </c>
      <c r="G31" s="67">
        <f>SUMIFS(Data!$N:$N,Data!$B:$B,Data!$AA$3,Data!$D:$D,$A31,Data!$C:$C,1)</f>
        <v>99.110999999999891</v>
      </c>
      <c r="H31" s="240">
        <f t="shared" si="0"/>
        <v>-0.264940593618821</v>
      </c>
      <c r="I31" s="67">
        <f>SUMIFS(Data!$N:$N,Data!$B:$B,Data!$AA$3,Data!$D:$D,$A31,Data!$C:$C,2)</f>
        <v>166.236999999999</v>
      </c>
      <c r="J31" s="240">
        <f t="shared" si="1"/>
        <v>-0.30208530129182171</v>
      </c>
      <c r="K31" s="67">
        <f>SUMIFS(Data!$N:$N,Data!$B:$B,Data!$AA$3,Data!$D:$D,$A31,Data!$C:$C,3)</f>
        <v>151.01499999999999</v>
      </c>
      <c r="L31" s="240">
        <f t="shared" si="2"/>
        <v>-0.24063076698730954</v>
      </c>
      <c r="M31" s="67">
        <f>SUMIFS(Data!$N:$N,Data!$B:$B,Data!$AA$3,Data!$D:$D,$A31,Data!$C:$C,4)</f>
        <v>160.60400000000001</v>
      </c>
      <c r="N31" s="240">
        <f t="shared" si="5"/>
        <v>-0.23285917632335659</v>
      </c>
      <c r="O31" s="68">
        <f t="shared" si="3"/>
        <v>192.32233333333295</v>
      </c>
      <c r="P31" s="242">
        <f t="shared" si="4"/>
        <v>0.738519650610306</v>
      </c>
    </row>
    <row r="32" spans="1:17">
      <c r="A32" s="21" t="s">
        <v>7</v>
      </c>
      <c r="B32" s="63">
        <v>68.379912000000104</v>
      </c>
      <c r="C32" s="64">
        <v>223.073025000001</v>
      </c>
      <c r="D32" s="64">
        <v>241.593038000001</v>
      </c>
      <c r="E32" s="64">
        <v>193.686418</v>
      </c>
      <c r="F32" s="65">
        <v>242.24413100000069</v>
      </c>
      <c r="G32" s="64">
        <f>SUMIFS(Data!$N:$N,Data!$B:$B,Data!$AA$3,Data!$D:$D,$A32,Data!$C:$C,1)</f>
        <v>60.899932000000199</v>
      </c>
      <c r="H32" s="238">
        <f t="shared" si="0"/>
        <v>-0.1093885584409628</v>
      </c>
      <c r="I32" s="64">
        <f>SUMIFS(Data!$N:$N,Data!$B:$B,Data!$AA$3,Data!$D:$D,$A32,Data!$C:$C,2)</f>
        <v>132.533151</v>
      </c>
      <c r="J32" s="238">
        <f t="shared" si="1"/>
        <v>-0.40587549301400555</v>
      </c>
      <c r="K32" s="64">
        <f>SUMIFS(Data!$N:$N,Data!$B:$B,Data!$AA$3,Data!$D:$D,$A32,Data!$C:$C,3)</f>
        <v>141.14648399999999</v>
      </c>
      <c r="L32" s="238">
        <f t="shared" si="2"/>
        <v>-0.41576758515698864</v>
      </c>
      <c r="M32" s="64">
        <f>SUMIFS(Data!$N:$N,Data!$B:$B,Data!$AA$3,Data!$D:$D,$A32,Data!$C:$C,4)</f>
        <v>118.533174</v>
      </c>
      <c r="N32" s="238">
        <f t="shared" si="5"/>
        <v>-0.38801504398723508</v>
      </c>
      <c r="O32" s="65">
        <f t="shared" si="3"/>
        <v>151.03758033333341</v>
      </c>
      <c r="P32" s="239">
        <f t="shared" si="4"/>
        <v>0.62349324918560345</v>
      </c>
    </row>
    <row r="33" spans="1:18">
      <c r="A33" s="20" t="s">
        <v>35</v>
      </c>
      <c r="B33" s="66">
        <v>26.486633999999999</v>
      </c>
      <c r="C33" s="67">
        <v>70.266554000000099</v>
      </c>
      <c r="D33" s="67">
        <v>79.359892000000002</v>
      </c>
      <c r="E33" s="67">
        <v>60.466589000000198</v>
      </c>
      <c r="F33" s="68">
        <v>78.85988966666676</v>
      </c>
      <c r="G33" s="67">
        <f>SUMIFS(Data!$N:$N,Data!$B:$B,Data!$AA$3,Data!$D:$D,$A33,Data!$C:$C,1)</f>
        <v>12.879985</v>
      </c>
      <c r="H33" s="240">
        <f t="shared" si="0"/>
        <v>-0.51371756033628135</v>
      </c>
      <c r="I33" s="67">
        <f>SUMIFS(Data!$N:$N,Data!$B:$B,Data!$AA$3,Data!$D:$D,$A33,Data!$C:$C,2)</f>
        <v>47.953265000000101</v>
      </c>
      <c r="J33" s="240">
        <f t="shared" si="1"/>
        <v>-0.31755206040131079</v>
      </c>
      <c r="K33" s="67">
        <f>SUMIFS(Data!$N:$N,Data!$B:$B,Data!$AA$3,Data!$D:$D,$A33,Data!$C:$C,3)</f>
        <v>42.984999999999999</v>
      </c>
      <c r="L33" s="240">
        <f t="shared" si="2"/>
        <v>-0.45835359755781929</v>
      </c>
      <c r="M33" s="67">
        <f>SUMIFS(Data!$N:$N,Data!$B:$B,Data!$AA$3,Data!$D:$D,$A33,Data!$C:$C,4)</f>
        <v>37.919999999999902</v>
      </c>
      <c r="N33" s="240">
        <f t="shared" si="5"/>
        <v>-0.37287681301156611</v>
      </c>
      <c r="O33" s="68">
        <f t="shared" si="3"/>
        <v>47.246083333333331</v>
      </c>
      <c r="P33" s="242">
        <f>IF(F33=0,"-",O33/F33)</f>
        <v>0.59911424594984886</v>
      </c>
    </row>
    <row r="34" spans="1:18">
      <c r="A34" s="21" t="s">
        <v>6</v>
      </c>
      <c r="B34" s="63">
        <v>59.159924000000203</v>
      </c>
      <c r="C34" s="64">
        <v>143.886506</v>
      </c>
      <c r="D34" s="64">
        <v>144.01982699999999</v>
      </c>
      <c r="E34" s="64">
        <v>122.099853</v>
      </c>
      <c r="F34" s="65">
        <v>156.38870333333338</v>
      </c>
      <c r="G34" s="64">
        <f>SUMIFS(Data!$N:$N,Data!$B:$B,Data!$AA$3,Data!$D:$D,$A34,Data!$C:$C,1)</f>
        <v>57.699920000000198</v>
      </c>
      <c r="H34" s="238">
        <f t="shared" si="0"/>
        <v>-2.4678936369154227E-2</v>
      </c>
      <c r="I34" s="64">
        <f>SUMIFS(Data!$N:$N,Data!$B:$B,Data!$AA$3,Data!$D:$D,$A34,Data!$C:$C,2)</f>
        <v>126.16651899999999</v>
      </c>
      <c r="J34" s="238">
        <f t="shared" si="1"/>
        <v>-0.12315252828503601</v>
      </c>
      <c r="K34" s="64">
        <f>SUMIFS(Data!$N:$N,Data!$B:$B,Data!$AA$3,Data!$D:$D,$A34,Data!$C:$C,3)</f>
        <v>120.879867</v>
      </c>
      <c r="L34" s="238">
        <f t="shared" si="2"/>
        <v>-0.1606720441345898</v>
      </c>
      <c r="M34" s="64">
        <f>SUMIFS(Data!$N:$N,Data!$B:$B,Data!$AA$3,Data!$D:$D,$A34,Data!$C:$C,4)</f>
        <v>111.753213</v>
      </c>
      <c r="N34" s="238">
        <f t="shared" si="5"/>
        <v>-8.4739168359195274E-2</v>
      </c>
      <c r="O34" s="65">
        <f t="shared" si="3"/>
        <v>138.83317300000007</v>
      </c>
      <c r="P34" s="239">
        <f t="shared" si="4"/>
        <v>0.88774425544078639</v>
      </c>
    </row>
    <row r="35" spans="1:18">
      <c r="A35" s="20" t="s">
        <v>5</v>
      </c>
      <c r="B35" s="66">
        <v>25.886638999999999</v>
      </c>
      <c r="C35" s="67">
        <v>54.353277000000197</v>
      </c>
      <c r="D35" s="67">
        <v>55.466602000000201</v>
      </c>
      <c r="E35" s="67">
        <v>43.599955000000101</v>
      </c>
      <c r="F35" s="68">
        <v>59.768824333333498</v>
      </c>
      <c r="G35" s="67">
        <f>SUMIFS(Data!$N:$N,Data!$B:$B,Data!$AA$3,Data!$D:$D,$A35,Data!$C:$C,1)</f>
        <v>19.666644999999999</v>
      </c>
      <c r="H35" s="240">
        <f t="shared" si="0"/>
        <v>-0.24027816048271081</v>
      </c>
      <c r="I35" s="67">
        <f>SUMIFS(Data!$N:$N,Data!$B:$B,Data!$AA$3,Data!$D:$D,$A35,Data!$C:$C,2)</f>
        <v>18.533313</v>
      </c>
      <c r="J35" s="240">
        <f t="shared" si="1"/>
        <v>-0.65902123987850936</v>
      </c>
      <c r="K35" s="67">
        <f>SUMIFS(Data!$N:$N,Data!$B:$B,Data!$AA$3,Data!$D:$D,$A35,Data!$C:$C,3)</f>
        <v>23.399975000000001</v>
      </c>
      <c r="L35" s="240">
        <f t="shared" si="2"/>
        <v>-0.57812495887164816</v>
      </c>
      <c r="M35" s="67">
        <f>SUMIFS(Data!$N:$N,Data!$B:$B,Data!$AA$3,Data!$D:$D,$A35,Data!$C:$C,4)</f>
        <v>31.506633000000001</v>
      </c>
      <c r="N35" s="240">
        <f t="shared" si="5"/>
        <v>-0.27737005691863836</v>
      </c>
      <c r="O35" s="68">
        <f t="shared" si="3"/>
        <v>31.035521999999997</v>
      </c>
      <c r="P35" s="242">
        <f t="shared" si="4"/>
        <v>0.51925936884609702</v>
      </c>
    </row>
    <row r="36" spans="1:18" ht="12.75" thickBot="1">
      <c r="A36" s="22" t="s">
        <v>4</v>
      </c>
      <c r="B36" s="69">
        <v>2174.136523000001</v>
      </c>
      <c r="C36" s="70">
        <v>4681.8422349999992</v>
      </c>
      <c r="D36" s="70">
        <v>4233.3640829999986</v>
      </c>
      <c r="E36" s="70">
        <v>3307.3928310000006</v>
      </c>
      <c r="F36" s="71">
        <v>4798.9118906666663</v>
      </c>
      <c r="G36" s="70">
        <f t="shared" ref="G36" si="6">SUM(G6:G35)</f>
        <v>1500.350789000001</v>
      </c>
      <c r="H36" s="283">
        <f t="shared" ref="H36" si="7">IF(B36=0,"-",(G36-B36)/B36)</f>
        <v>-0.30990957875555625</v>
      </c>
      <c r="I36" s="70">
        <f>SUM(I6:I35)</f>
        <v>2748.5181250000005</v>
      </c>
      <c r="J36" s="283">
        <f t="shared" ref="J36" si="8">IF(C36=0,"-",(I36-C36)/C36)</f>
        <v>-0.41294089227250497</v>
      </c>
      <c r="K36" s="70">
        <f>SUM(K6:K35)</f>
        <v>2835.1026590000001</v>
      </c>
      <c r="L36" s="283">
        <f t="shared" ref="L36" si="9">IF(D36=0,"-",(K36-D36)/D36)</f>
        <v>-0.33029557500499984</v>
      </c>
      <c r="M36" s="70">
        <f>SUM(M6:M35)</f>
        <v>2781.0740249999994</v>
      </c>
      <c r="N36" s="244">
        <f t="shared" si="5"/>
        <v>-0.15913404693474739</v>
      </c>
      <c r="O36" s="71">
        <f t="shared" si="3"/>
        <v>3288.3485326666669</v>
      </c>
      <c r="P36" s="246">
        <f t="shared" si="4"/>
        <v>0.68522794491437278</v>
      </c>
      <c r="R36" s="76"/>
    </row>
    <row r="37" spans="1:18" s="28" customFormat="1" thickTop="1">
      <c r="A37" s="27" t="s">
        <v>49</v>
      </c>
      <c r="B37" s="72"/>
      <c r="C37" s="72"/>
      <c r="D37" s="73"/>
      <c r="E37" s="72"/>
      <c r="F37" s="72"/>
      <c r="G37" s="73"/>
      <c r="H37" s="128"/>
      <c r="I37" s="73"/>
      <c r="J37" s="73"/>
      <c r="K37" s="73"/>
      <c r="L37" s="192"/>
      <c r="M37" s="72"/>
      <c r="N37" s="73"/>
      <c r="O37" s="74"/>
      <c r="P37" s="61" t="str">
        <f>Data!$Z$1</f>
        <v>tdulany</v>
      </c>
    </row>
    <row r="38" spans="1:18" s="28" customFormat="1" ht="11.25">
      <c r="A38" s="27" t="s">
        <v>183</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184</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37.466622000000001</v>
      </c>
      <c r="C45" s="207">
        <v>48.239944000000101</v>
      </c>
      <c r="D45" s="208">
        <v>47.846613000000097</v>
      </c>
      <c r="E45" s="208">
        <v>0</v>
      </c>
      <c r="F45" s="209"/>
      <c r="G45" s="206">
        <f>SUMIFS(Data!$N:$N,Data!$B:$B,Data!$AA$3,Data!$E:$E,$A45,Data!$C:$C,1)</f>
        <v>0</v>
      </c>
      <c r="H45" s="215">
        <f t="shared" ref="H45:H55" si="10">IF(B45=0,"-",(G45-B45)/B45)</f>
        <v>-1</v>
      </c>
      <c r="I45" s="207">
        <f>SUMIFS(Data!$N:$N,Data!$B:$B,Data!$AA$3,Data!$E:$E,$A45,Data!$C:$C,2)</f>
        <v>0</v>
      </c>
      <c r="J45" s="215">
        <f t="shared" ref="J45:J55" si="11">IF(C45=0,"-",(I45-C45)/C45)</f>
        <v>-1</v>
      </c>
      <c r="K45" s="208">
        <f>SUMIFS(Data!$N:$N,Data!$B:$B,Data!$AA$3,Data!$E:$E,$A45,Data!$C:$C,3)</f>
        <v>0</v>
      </c>
      <c r="L45" s="215">
        <f t="shared" ref="L45:L54" si="12">IF(D45=0,"-",(K45-D45)/D45)</f>
        <v>-1</v>
      </c>
      <c r="M45" s="208">
        <f>SUMIFS(Data!$N:$N,Data!$B:$B,Data!$AA$3,Data!$E:$E,$A45,Data!$C:$C,4)</f>
        <v>0</v>
      </c>
      <c r="N45" s="215"/>
      <c r="O45" s="218"/>
      <c r="P45" s="219"/>
    </row>
    <row r="46" spans="1:18" s="11" customFormat="1">
      <c r="A46" s="24" t="s">
        <v>117</v>
      </c>
      <c r="B46" s="210">
        <v>15.919975000000001</v>
      </c>
      <c r="C46" s="207">
        <v>25.866629</v>
      </c>
      <c r="D46" s="207">
        <v>26.866627000000001</v>
      </c>
      <c r="E46" s="207">
        <v>0</v>
      </c>
      <c r="F46" s="211"/>
      <c r="G46" s="220">
        <f>SUMIFS(Data!$N:$N,Data!$B:$B,Data!$AA$3,Data!$E:$E,$A46,Data!$C:$C,1)</f>
        <v>0</v>
      </c>
      <c r="H46" s="221">
        <f t="shared" si="10"/>
        <v>-1</v>
      </c>
      <c r="I46" s="207">
        <f>SUMIFS(Data!$N:$N,Data!$B:$B,Data!$AA$3,Data!$E:$E,$A46,Data!$C:$C,2)</f>
        <v>0</v>
      </c>
      <c r="J46" s="221">
        <f t="shared" si="11"/>
        <v>-1</v>
      </c>
      <c r="K46" s="207">
        <f>SUMIFS(Data!$N:$N,Data!$B:$B,Data!$AA$3,Data!$E:$E,$A46,Data!$C:$C,3)</f>
        <v>0</v>
      </c>
      <c r="L46" s="221">
        <f t="shared" si="12"/>
        <v>-1</v>
      </c>
      <c r="M46" s="207">
        <f>SUMIFS(Data!$N:$N,Data!$B:$B,Data!$AA$3,Data!$E:$E,$A46,Data!$C:$C,4)</f>
        <v>0</v>
      </c>
      <c r="N46" s="221"/>
      <c r="O46" s="218"/>
      <c r="P46" s="222"/>
    </row>
    <row r="47" spans="1:18" s="11" customFormat="1">
      <c r="A47" s="25" t="s">
        <v>123</v>
      </c>
      <c r="B47" s="212">
        <v>53.386597000000002</v>
      </c>
      <c r="C47" s="213">
        <v>74.106573000000097</v>
      </c>
      <c r="D47" s="213">
        <v>74.713240000000098</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96.033211999999907</v>
      </c>
      <c r="C48" s="207">
        <v>170.63978399999999</v>
      </c>
      <c r="D48" s="207">
        <v>174.66647699999999</v>
      </c>
      <c r="E48" s="207">
        <v>120.813191</v>
      </c>
      <c r="F48" s="211">
        <v>187.38422133333327</v>
      </c>
      <c r="G48" s="220">
        <f>SUMIFS(Data!$N:$N,Data!$B:$B,Data!$AA$3,Data!$E:$E,$A48,Data!$C:$C,1)</f>
        <v>60.9199410000002</v>
      </c>
      <c r="H48" s="221">
        <f t="shared" si="10"/>
        <v>-0.36563674450459638</v>
      </c>
      <c r="I48" s="207">
        <f>SUMIFS(Data!$N:$N,Data!$B:$B,Data!$AA$3,Data!$E:$E,$A48,Data!$C:$C,2)</f>
        <v>98.699881000000005</v>
      </c>
      <c r="J48" s="221">
        <f t="shared" si="11"/>
        <v>-0.42158927603893354</v>
      </c>
      <c r="K48" s="207">
        <f>SUMIFS(Data!$N:$N,Data!$B:$B,Data!$AA$3,Data!$E:$E,$A48,Data!$C:$C,3)</f>
        <v>110.16</v>
      </c>
      <c r="L48" s="221">
        <f t="shared" si="12"/>
        <v>-0.36931229224941653</v>
      </c>
      <c r="M48" s="207">
        <f>SUMIFS(Data!$N:$N,Data!$B:$B,Data!$AA$3,Data!$E:$E,$A48,Data!$C:$C,4)</f>
        <v>120.205</v>
      </c>
      <c r="N48" s="221">
        <f t="shared" ref="N48:N55" si="13">IF(E48=0,"-",(M48-E48)/E48)</f>
        <v>-5.0341439950874652E-3</v>
      </c>
      <c r="O48" s="218">
        <f t="shared" ref="O48:O51" si="14">(G48+I48+K48+M48)/3</f>
        <v>129.99494066666674</v>
      </c>
      <c r="P48" s="222">
        <f t="shared" ref="P48:P55" si="15">IF(F48=0,"-",O48/F48)</f>
        <v>0.6937347218548453</v>
      </c>
    </row>
    <row r="49" spans="1:16" s="11" customFormat="1">
      <c r="A49" s="24" t="s">
        <v>100</v>
      </c>
      <c r="B49" s="210">
        <v>65.179933000000204</v>
      </c>
      <c r="C49" s="207">
        <v>145.32651799999999</v>
      </c>
      <c r="D49" s="207">
        <v>134.013192</v>
      </c>
      <c r="E49" s="207">
        <v>93.453237000000001</v>
      </c>
      <c r="F49" s="211">
        <v>145.99096000000006</v>
      </c>
      <c r="G49" s="220">
        <f>SUMIFS(Data!$N:$N,Data!$B:$B,Data!$AA$3,Data!$E:$E,$A49,Data!$C:$C,1)</f>
        <v>49.7732770000001</v>
      </c>
      <c r="H49" s="221">
        <f t="shared" si="10"/>
        <v>-0.23637115429376179</v>
      </c>
      <c r="I49" s="207">
        <f>SUMIFS(Data!$N:$N,Data!$B:$B,Data!$AA$3,Data!$E:$E,$A49,Data!$C:$C,2)</f>
        <v>68.699929000000196</v>
      </c>
      <c r="J49" s="221">
        <f t="shared" si="11"/>
        <v>-0.52727189816795716</v>
      </c>
      <c r="K49" s="207">
        <f>SUMIFS(Data!$N:$N,Data!$B:$B,Data!$AA$3,Data!$E:$E,$A49,Data!$C:$C,3)</f>
        <v>62.383999999999901</v>
      </c>
      <c r="L49" s="221">
        <f t="shared" si="12"/>
        <v>-0.53449358925798962</v>
      </c>
      <c r="M49" s="207">
        <f>SUMIFS(Data!$N:$N,Data!$B:$B,Data!$AA$3,Data!$E:$E,$A49,Data!$C:$C,4)</f>
        <v>67.259999999999891</v>
      </c>
      <c r="N49" s="221">
        <f t="shared" si="13"/>
        <v>-0.280281752038189</v>
      </c>
      <c r="O49" s="218">
        <f t="shared" si="14"/>
        <v>82.705735333333351</v>
      </c>
      <c r="P49" s="222">
        <f t="shared" si="15"/>
        <v>0.56651271649514001</v>
      </c>
    </row>
    <row r="50" spans="1:16" s="11" customFormat="1">
      <c r="A50" s="24" t="s">
        <v>101</v>
      </c>
      <c r="B50" s="220">
        <v>79.153229000000096</v>
      </c>
      <c r="C50" s="207">
        <v>149.53320400000001</v>
      </c>
      <c r="D50" s="207">
        <v>129.85320100000001</v>
      </c>
      <c r="E50" s="207">
        <v>47.199954000000098</v>
      </c>
      <c r="F50" s="211">
        <v>135.2465293333334</v>
      </c>
      <c r="G50" s="220">
        <f>SUMIFS(Data!$N:$N,Data!$B:$B,Data!$AA$3,Data!$E:$E,$A50,Data!$C:$C,1)</f>
        <v>29.446646999999999</v>
      </c>
      <c r="H50" s="221">
        <f t="shared" si="10"/>
        <v>-0.62797920726645329</v>
      </c>
      <c r="I50" s="207">
        <f>SUMIFS(Data!$N:$N,Data!$B:$B,Data!$AA$3,Data!$E:$E,$A50,Data!$C:$C,2)</f>
        <v>53.679961000000098</v>
      </c>
      <c r="J50" s="221">
        <f t="shared" si="11"/>
        <v>-0.64101644608644848</v>
      </c>
      <c r="K50" s="207">
        <f>SUMIFS(Data!$N:$N,Data!$B:$B,Data!$AA$3,Data!$E:$E,$A50,Data!$C:$C,3)</f>
        <v>61.234000000000002</v>
      </c>
      <c r="L50" s="221">
        <f t="shared" si="12"/>
        <v>-0.52843673064324381</v>
      </c>
      <c r="M50" s="207">
        <f>SUMIFS(Data!$N:$N,Data!$B:$B,Data!$AA$3,Data!$E:$E,$A50,Data!$C:$C,4)</f>
        <v>47.360999999999997</v>
      </c>
      <c r="N50" s="221">
        <f t="shared" si="13"/>
        <v>3.4119948506708101E-3</v>
      </c>
      <c r="O50" s="218">
        <f t="shared" si="14"/>
        <v>63.907202666666699</v>
      </c>
      <c r="P50" s="222">
        <f t="shared" si="15"/>
        <v>0.47252379030857594</v>
      </c>
    </row>
    <row r="51" spans="1:16" s="11" customFormat="1">
      <c r="A51" s="24" t="s">
        <v>118</v>
      </c>
      <c r="B51" s="210">
        <v>0</v>
      </c>
      <c r="C51" s="207">
        <v>0</v>
      </c>
      <c r="D51" s="207">
        <v>0</v>
      </c>
      <c r="E51" s="207">
        <v>0</v>
      </c>
      <c r="F51" s="211">
        <v>0</v>
      </c>
      <c r="G51" s="220">
        <f>SUMIFS(Data!$N:$N,Data!$B:$B,Data!$AA$3,Data!$E:$E,$A51,Data!$C:$C,1)</f>
        <v>0</v>
      </c>
      <c r="H51" s="221" t="str">
        <f t="shared" si="10"/>
        <v>-</v>
      </c>
      <c r="I51" s="207">
        <f>SUMIFS(Data!$N:$N,Data!$B:$B,Data!$AA$3,Data!$E:$E,$A51,Data!$C:$C,2)</f>
        <v>0</v>
      </c>
      <c r="J51" s="221" t="str">
        <f t="shared" si="11"/>
        <v>-</v>
      </c>
      <c r="K51" s="207">
        <f>SUMIFS(Data!$N:$N,Data!$B:$B,Data!$AA$3,Data!$E:$E,$A51,Data!$C:$C,3)</f>
        <v>0</v>
      </c>
      <c r="L51" s="221" t="str">
        <f t="shared" si="12"/>
        <v>-</v>
      </c>
      <c r="M51" s="207">
        <f>SUMIFS(Data!$N:$N,Data!$B:$B,Data!$AA$3,Data!$E:$E,$A51,Data!$C:$C,4)</f>
        <v>0</v>
      </c>
      <c r="N51" s="221" t="str">
        <f t="shared" si="13"/>
        <v>-</v>
      </c>
      <c r="O51" s="218">
        <f t="shared" si="14"/>
        <v>0</v>
      </c>
      <c r="P51" s="222" t="str">
        <f t="shared" si="15"/>
        <v>-</v>
      </c>
    </row>
    <row r="52" spans="1:16" s="11" customFormat="1">
      <c r="A52" s="25" t="s">
        <v>124</v>
      </c>
      <c r="B52" s="212">
        <v>240.36637400000021</v>
      </c>
      <c r="C52" s="213">
        <v>465.499506</v>
      </c>
      <c r="D52" s="213">
        <v>438.53287</v>
      </c>
      <c r="E52" s="213">
        <v>261.46638200000012</v>
      </c>
      <c r="F52" s="214">
        <v>468.62171066666679</v>
      </c>
      <c r="G52" s="223">
        <f>SUM(G48:G51)</f>
        <v>140.1398650000003</v>
      </c>
      <c r="H52" s="224">
        <f t="shared" si="10"/>
        <v>-0.41697391915559628</v>
      </c>
      <c r="I52" s="214">
        <f>SUM(I48:I51)</f>
        <v>221.07977100000031</v>
      </c>
      <c r="J52" s="224">
        <f t="shared" si="11"/>
        <v>-0.52506980533723635</v>
      </c>
      <c r="K52" s="214">
        <f>SUM(K48:K51)</f>
        <v>233.77799999999991</v>
      </c>
      <c r="L52" s="224">
        <f t="shared" si="12"/>
        <v>-0.4669088317142569</v>
      </c>
      <c r="M52" s="214">
        <f>SUM(M48:M51)</f>
        <v>234.82599999999988</v>
      </c>
      <c r="N52" s="224">
        <f t="shared" si="13"/>
        <v>-0.10188836437106562</v>
      </c>
      <c r="O52" s="226">
        <f>(M52+K52+I52+G52)/3</f>
        <v>276.60787866666681</v>
      </c>
      <c r="P52" s="227">
        <f t="shared" si="15"/>
        <v>0.59025835203657373</v>
      </c>
    </row>
    <row r="53" spans="1:16" s="11" customFormat="1">
      <c r="A53" s="24" t="s">
        <v>9</v>
      </c>
      <c r="B53" s="220">
        <v>184.828</v>
      </c>
      <c r="C53" s="207">
        <v>469.419000000003</v>
      </c>
      <c r="D53" s="207">
        <v>278.24</v>
      </c>
      <c r="E53" s="207">
        <v>299.28100000000001</v>
      </c>
      <c r="F53" s="211">
        <v>410.58933333333431</v>
      </c>
      <c r="G53" s="220">
        <f>SUMIFS(Data!$N:$N,Data!$B:$B,Data!$AA$3,Data!$E:$E,$A53,Data!$C:$C,1)</f>
        <v>87.981999999999999</v>
      </c>
      <c r="H53" s="221">
        <f t="shared" si="10"/>
        <v>-0.52397905079316986</v>
      </c>
      <c r="I53" s="228">
        <f>SUMIFS(Data!$N:$N,Data!$B:$B,Data!$AA$3,Data!$E:$E,$A53,Data!$C:$C,2)</f>
        <v>205.988</v>
      </c>
      <c r="J53" s="221">
        <f t="shared" si="11"/>
        <v>-0.56118520980190689</v>
      </c>
      <c r="K53" s="207">
        <f>SUMIFS(Data!$N:$N,Data!$B:$B,Data!$AA$3,Data!$E:$E,$A53,Data!$C:$C,3)</f>
        <v>246.483</v>
      </c>
      <c r="L53" s="221">
        <f t="shared" si="12"/>
        <v>-0.11413527889591721</v>
      </c>
      <c r="M53" s="207">
        <f>SUMIFS(Data!$N:$N,Data!$B:$B,Data!$AA$3,Data!$E:$E,$A53,Data!$C:$C,4)</f>
        <v>210.983</v>
      </c>
      <c r="N53" s="221">
        <f t="shared" si="13"/>
        <v>-0.29503376425499783</v>
      </c>
      <c r="O53" s="218">
        <f t="shared" ref="O53:O55" si="16">(M53+K53+I53+G53)/3</f>
        <v>250.47866666666664</v>
      </c>
      <c r="P53" s="222">
        <f t="shared" si="15"/>
        <v>0.61004669710529758</v>
      </c>
    </row>
    <row r="54" spans="1:16" s="11" customFormat="1">
      <c r="A54" s="24" t="s">
        <v>95</v>
      </c>
      <c r="B54" s="210">
        <v>19.850000000000001</v>
      </c>
      <c r="C54" s="207">
        <v>66.619999999999905</v>
      </c>
      <c r="D54" s="207">
        <v>63.568999999999903</v>
      </c>
      <c r="E54" s="207">
        <v>53.516999999999904</v>
      </c>
      <c r="F54" s="211">
        <v>67.851999999999904</v>
      </c>
      <c r="G54" s="220">
        <f>SUMIFS(Data!$N:$N,Data!$B:$B,Data!$AA$3,Data!$E:$E,$A54,Data!$C:$C,1)</f>
        <v>5.0629999999999997</v>
      </c>
      <c r="H54" s="221">
        <f t="shared" si="10"/>
        <v>-0.74493702770780867</v>
      </c>
      <c r="I54" s="228">
        <f>SUMIFS(Data!$N:$N,Data!$B:$B,Data!$AA$3,Data!$E:$E,$A54,Data!$C:$C,2)</f>
        <v>31.7149999999999</v>
      </c>
      <c r="J54" s="221">
        <f t="shared" si="11"/>
        <v>-0.5239417592314628</v>
      </c>
      <c r="K54" s="207">
        <f>SUMIFS(Data!$N:$N,Data!$B:$B,Data!$AA$3,Data!$E:$E,$A54,Data!$C:$C,3)</f>
        <v>28.319999999999901</v>
      </c>
      <c r="L54" s="221">
        <f t="shared" si="12"/>
        <v>-0.55449983482515153</v>
      </c>
      <c r="M54" s="207">
        <f>SUMIFS(Data!$N:$N,Data!$B:$B,Data!$AA$3,Data!$E:$E,$A54,Data!$C:$C,4)</f>
        <v>34.719000000000001</v>
      </c>
      <c r="N54" s="221">
        <f t="shared" si="13"/>
        <v>-0.35125287291888441</v>
      </c>
      <c r="O54" s="218">
        <f t="shared" si="16"/>
        <v>33.272333333333272</v>
      </c>
      <c r="P54" s="222">
        <f t="shared" si="15"/>
        <v>0.49036628740985261</v>
      </c>
    </row>
    <row r="55" spans="1:16" s="11" customFormat="1" ht="12.75" thickBot="1">
      <c r="A55" s="26" t="s">
        <v>125</v>
      </c>
      <c r="B55" s="230">
        <v>204.678</v>
      </c>
      <c r="C55" s="231">
        <v>536.03900000000294</v>
      </c>
      <c r="D55" s="231">
        <v>341.80899999999991</v>
      </c>
      <c r="E55" s="231">
        <v>352.79799999999989</v>
      </c>
      <c r="F55" s="232">
        <v>478.44133333333428</v>
      </c>
      <c r="G55" s="233">
        <f>SUM(G53:G54)</f>
        <v>93.045000000000002</v>
      </c>
      <c r="H55" s="234">
        <f t="shared" si="10"/>
        <v>-0.54540790900829594</v>
      </c>
      <c r="I55" s="232">
        <f>(I53+I54)</f>
        <v>237.70299999999989</v>
      </c>
      <c r="J55" s="234">
        <f t="shared" si="11"/>
        <v>-0.55655651920849314</v>
      </c>
      <c r="K55" s="232">
        <f>SUM(K53:K54)</f>
        <v>274.80299999999988</v>
      </c>
      <c r="L55" s="234">
        <f>IF(D55=0,"-",(K55-D55)/D55)</f>
        <v>-0.19603345728169838</v>
      </c>
      <c r="M55" s="231">
        <f>SUM(M53:M54)</f>
        <v>245.702</v>
      </c>
      <c r="N55" s="234">
        <f t="shared" si="13"/>
        <v>-0.30356181157489531</v>
      </c>
      <c r="O55" s="236">
        <f t="shared" si="16"/>
        <v>283.75099999999992</v>
      </c>
      <c r="P55" s="237">
        <f t="shared" si="15"/>
        <v>0.59307375895616465</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Q63"/>
  <sheetViews>
    <sheetView showGridLines="0" workbookViewId="0">
      <selection activeCell="A57" sqref="A57"/>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89</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0</v>
      </c>
      <c r="D6" s="64">
        <v>0</v>
      </c>
      <c r="E6" s="64">
        <v>0</v>
      </c>
      <c r="F6" s="65">
        <v>0</v>
      </c>
      <c r="G6" s="64">
        <f>SUMIFS(Data!$O:$O,Data!$B:$B,Data!$AA$3,Data!$D:$D,$A6,Data!$C:$C,1)</f>
        <v>0</v>
      </c>
      <c r="H6" s="64" t="str">
        <f t="shared" ref="H6:H36" si="0">IF(B6=0,"-",(G6-B6)/B6)</f>
        <v>-</v>
      </c>
      <c r="I6" s="64">
        <f>SUMIFS(Data!$O:$O,Data!$B:$B,Data!$AA$3,Data!$D:$D,$A6,Data!$C:$C,2)</f>
        <v>0</v>
      </c>
      <c r="J6" s="64" t="str">
        <f t="shared" ref="J6:J35" si="1">IF(C6=0,"-",(I6-C6)/C6)</f>
        <v>-</v>
      </c>
      <c r="K6" s="64">
        <f>SUMIFS(Data!$O:$O,Data!$B:$B,Data!$AA$3,Data!$D:$D,$A6,Data!$C:$C,3)</f>
        <v>0</v>
      </c>
      <c r="L6" s="64" t="str">
        <f t="shared" ref="L6:L35" si="2">IF(D6=0,"-",(K6-D6)/D6)</f>
        <v>-</v>
      </c>
      <c r="M6" s="64">
        <f>SUMIFS(Data!$O:$O,Data!$B:$B,Data!$AA$3,Data!$D:$D,$A6,Data!$C:$C,4)</f>
        <v>0</v>
      </c>
      <c r="N6" s="238" t="str">
        <f>IF(E6=0,"-",(M6-E6)/E6)</f>
        <v>-</v>
      </c>
      <c r="O6" s="65">
        <f t="shared" ref="O6:O36" si="3">(G6+I6+K6+M6)/3</f>
        <v>0</v>
      </c>
      <c r="P6" s="239" t="str">
        <f t="shared" ref="P6:P36" si="4">IF(F6=0,"-",O6/F6)</f>
        <v>-</v>
      </c>
    </row>
    <row r="7" spans="1:16">
      <c r="A7" s="20" t="s">
        <v>32</v>
      </c>
      <c r="B7" s="66">
        <v>0</v>
      </c>
      <c r="C7" s="67">
        <v>0</v>
      </c>
      <c r="D7" s="67">
        <v>0</v>
      </c>
      <c r="E7" s="67">
        <v>0</v>
      </c>
      <c r="F7" s="68">
        <v>0</v>
      </c>
      <c r="G7" s="67">
        <f>SUMIFS(Data!$O:$O,Data!$B:$B,Data!$AA$3,Data!$D:$D,$A7,Data!$C:$C,1)</f>
        <v>0</v>
      </c>
      <c r="H7" s="240" t="str">
        <f t="shared" si="0"/>
        <v>-</v>
      </c>
      <c r="I7" s="67">
        <f>SUMIFS(Data!$O:$O,Data!$B:$B,Data!$AA$3,Data!$D:$D,$A7,Data!$C:$C,2)</f>
        <v>0</v>
      </c>
      <c r="J7" s="240" t="str">
        <f t="shared" si="1"/>
        <v>-</v>
      </c>
      <c r="K7" s="67">
        <f>SUMIFS(Data!$O:$O,Data!$B:$B,Data!$AA$3,Data!$D:$D,$A7,Data!$C:$C,3)</f>
        <v>0</v>
      </c>
      <c r="L7" s="240" t="str">
        <f t="shared" si="2"/>
        <v>-</v>
      </c>
      <c r="M7" s="67">
        <f>SUMIFS(Data!$O:$O,Data!$B:$B,Data!$AA$3,Data!$D:$D,$A7,Data!$C:$C,4)</f>
        <v>0</v>
      </c>
      <c r="N7" s="240" t="str">
        <f t="shared" ref="N7:N36" si="5">IF(E7=0,"-",(M7-E7)/E7)</f>
        <v>-</v>
      </c>
      <c r="O7" s="68">
        <f t="shared" si="3"/>
        <v>0</v>
      </c>
      <c r="P7" s="242" t="str">
        <f t="shared" si="4"/>
        <v>-</v>
      </c>
    </row>
    <row r="8" spans="1:16">
      <c r="A8" s="21" t="s">
        <v>31</v>
      </c>
      <c r="B8" s="63">
        <v>0</v>
      </c>
      <c r="C8" s="64">
        <v>0</v>
      </c>
      <c r="D8" s="64">
        <v>0</v>
      </c>
      <c r="E8" s="64">
        <v>0</v>
      </c>
      <c r="F8" s="65">
        <v>0</v>
      </c>
      <c r="G8" s="64">
        <f>SUMIFS(Data!$O:$O,Data!$B:$B,Data!$AA$3,Data!$D:$D,$A8,Data!$C:$C,1)</f>
        <v>0</v>
      </c>
      <c r="H8" s="238" t="str">
        <f t="shared" si="0"/>
        <v>-</v>
      </c>
      <c r="I8" s="64">
        <f>SUMIFS(Data!$O:$O,Data!$B:$B,Data!$AA$3,Data!$D:$D,$A8,Data!$C:$C,2)</f>
        <v>0</v>
      </c>
      <c r="J8" s="238" t="str">
        <f t="shared" si="1"/>
        <v>-</v>
      </c>
      <c r="K8" s="64">
        <f>SUMIFS(Data!$O:$O,Data!$B:$B,Data!$AA$3,Data!$D:$D,$A8,Data!$C:$C,3)</f>
        <v>0</v>
      </c>
      <c r="L8" s="238" t="str">
        <f t="shared" si="2"/>
        <v>-</v>
      </c>
      <c r="M8" s="64">
        <f>SUMIFS(Data!$O:$O,Data!$B:$B,Data!$AA$3,Data!$D:$D,$A8,Data!$C:$C,4)</f>
        <v>0</v>
      </c>
      <c r="N8" s="238" t="str">
        <f t="shared" si="5"/>
        <v>-</v>
      </c>
      <c r="O8" s="65">
        <f t="shared" si="3"/>
        <v>0</v>
      </c>
      <c r="P8" s="239" t="str">
        <f t="shared" si="4"/>
        <v>-</v>
      </c>
    </row>
    <row r="9" spans="1:16">
      <c r="A9" s="20" t="s">
        <v>30</v>
      </c>
      <c r="B9" s="66">
        <v>0</v>
      </c>
      <c r="C9" s="67">
        <v>0</v>
      </c>
      <c r="D9" s="67">
        <v>0</v>
      </c>
      <c r="E9" s="67">
        <v>0</v>
      </c>
      <c r="F9" s="68">
        <v>0</v>
      </c>
      <c r="G9" s="67">
        <f>SUMIFS(Data!$O:$O,Data!$B:$B,Data!$AA$3,Data!$D:$D,$A9,Data!$C:$C,1)</f>
        <v>0</v>
      </c>
      <c r="H9" s="240" t="str">
        <f t="shared" si="0"/>
        <v>-</v>
      </c>
      <c r="I9" s="67">
        <f>SUMIFS(Data!$O:$O,Data!$B:$B,Data!$AA$3,Data!$D:$D,$A9,Data!$C:$C,2)</f>
        <v>0</v>
      </c>
      <c r="J9" s="240" t="str">
        <f t="shared" si="1"/>
        <v>-</v>
      </c>
      <c r="K9" s="67">
        <f>SUMIFS(Data!$O:$O,Data!$B:$B,Data!$AA$3,Data!$D:$D,$A9,Data!$C:$C,3)</f>
        <v>0</v>
      </c>
      <c r="L9" s="240" t="str">
        <f t="shared" si="2"/>
        <v>-</v>
      </c>
      <c r="M9" s="67">
        <f>SUMIFS(Data!$O:$O,Data!$B:$B,Data!$AA$3,Data!$D:$D,$A9,Data!$C:$C,4)</f>
        <v>0</v>
      </c>
      <c r="N9" s="240" t="str">
        <f t="shared" si="5"/>
        <v>-</v>
      </c>
      <c r="O9" s="68">
        <f t="shared" si="3"/>
        <v>0</v>
      </c>
      <c r="P9" s="242" t="str">
        <f t="shared" si="4"/>
        <v>-</v>
      </c>
    </row>
    <row r="10" spans="1:16">
      <c r="A10" s="21" t="s">
        <v>29</v>
      </c>
      <c r="B10" s="63">
        <v>0</v>
      </c>
      <c r="C10" s="64">
        <v>0</v>
      </c>
      <c r="D10" s="64">
        <v>0</v>
      </c>
      <c r="E10" s="64">
        <v>0</v>
      </c>
      <c r="F10" s="65">
        <v>0</v>
      </c>
      <c r="G10" s="64">
        <f>SUMIFS(Data!$O:$O,Data!$B:$B,Data!$AA$3,Data!$D:$D,$A10,Data!$C:$C,1)</f>
        <v>0</v>
      </c>
      <c r="H10" s="238" t="str">
        <f t="shared" si="0"/>
        <v>-</v>
      </c>
      <c r="I10" s="64">
        <f>SUMIFS(Data!$O:$O,Data!$B:$B,Data!$AA$3,Data!$D:$D,$A10,Data!$C:$C,2)</f>
        <v>0</v>
      </c>
      <c r="J10" s="238" t="str">
        <f t="shared" si="1"/>
        <v>-</v>
      </c>
      <c r="K10" s="64">
        <f>SUMIFS(Data!$O:$O,Data!$B:$B,Data!$AA$3,Data!$D:$D,$A10,Data!$C:$C,3)</f>
        <v>0</v>
      </c>
      <c r="L10" s="238" t="str">
        <f t="shared" si="2"/>
        <v>-</v>
      </c>
      <c r="M10" s="64">
        <f>SUMIFS(Data!$O:$O,Data!$B:$B,Data!$AA$3,Data!$D:$D,$A10,Data!$C:$C,4)</f>
        <v>0</v>
      </c>
      <c r="N10" s="238" t="str">
        <f t="shared" si="5"/>
        <v>-</v>
      </c>
      <c r="O10" s="65">
        <f t="shared" si="3"/>
        <v>0</v>
      </c>
      <c r="P10" s="239" t="str">
        <f t="shared" si="4"/>
        <v>-</v>
      </c>
    </row>
    <row r="11" spans="1:16">
      <c r="A11" s="20" t="s">
        <v>28</v>
      </c>
      <c r="B11" s="66">
        <v>132.41989599999999</v>
      </c>
      <c r="C11" s="67">
        <v>241.259569</v>
      </c>
      <c r="D11" s="67">
        <v>267.879508999998</v>
      </c>
      <c r="E11" s="67">
        <v>94.939847</v>
      </c>
      <c r="F11" s="68">
        <v>245.49960699999932</v>
      </c>
      <c r="G11" s="67">
        <f>SUMIFS(Data!$O:$O,Data!$B:$B,Data!$AA$3,Data!$D:$D,$A11,Data!$C:$C,1)</f>
        <v>63.286554000000002</v>
      </c>
      <c r="H11" s="240">
        <f t="shared" si="0"/>
        <v>-0.52207669759837305</v>
      </c>
      <c r="I11" s="67">
        <f>SUMIFS(Data!$O:$O,Data!$B:$B,Data!$AA$3,Data!$D:$D,$A11,Data!$C:$C,2)</f>
        <v>152.16650799999999</v>
      </c>
      <c r="J11" s="240">
        <f t="shared" si="1"/>
        <v>-0.36928301484282272</v>
      </c>
      <c r="K11" s="67">
        <f>SUMIFS(Data!$O:$O,Data!$B:$B,Data!$AA$3,Data!$D:$D,$A11,Data!$C:$C,3)</f>
        <v>40.442999999999998</v>
      </c>
      <c r="L11" s="240">
        <f t="shared" si="2"/>
        <v>-0.84902540641882285</v>
      </c>
      <c r="M11" s="67">
        <f>SUMIFS(Data!$O:$O,Data!$B:$B,Data!$AA$3,Data!$D:$D,$A11,Data!$C:$C,4)</f>
        <v>107.116</v>
      </c>
      <c r="N11" s="240">
        <f t="shared" si="5"/>
        <v>0.12825123891341431</v>
      </c>
      <c r="O11" s="68">
        <f t="shared" si="3"/>
        <v>121.00402066666665</v>
      </c>
      <c r="P11" s="242">
        <f t="shared" si="4"/>
        <v>0.49288885691237372</v>
      </c>
    </row>
    <row r="12" spans="1:16">
      <c r="A12" s="21" t="s">
        <v>27</v>
      </c>
      <c r="B12" s="63">
        <v>64.2399750000002</v>
      </c>
      <c r="C12" s="64">
        <v>61.6950000000001</v>
      </c>
      <c r="D12" s="64">
        <v>59.372000000000099</v>
      </c>
      <c r="E12" s="64">
        <v>45.451000000000001</v>
      </c>
      <c r="F12" s="65">
        <v>76.919325000000129</v>
      </c>
      <c r="G12" s="64">
        <f>SUMIFS(Data!$O:$O,Data!$B:$B,Data!$AA$3,Data!$D:$D,$A12,Data!$C:$C,1)</f>
        <v>3.0819999999999999</v>
      </c>
      <c r="H12" s="238">
        <f t="shared" si="0"/>
        <v>-0.95202364259948746</v>
      </c>
      <c r="I12" s="64">
        <f>SUMIFS(Data!$O:$O,Data!$B:$B,Data!$AA$3,Data!$D:$D,$A12,Data!$C:$C,2)</f>
        <v>15.004</v>
      </c>
      <c r="J12" s="238">
        <f t="shared" si="1"/>
        <v>-0.75680363076424384</v>
      </c>
      <c r="K12" s="64">
        <f>SUMIFS(Data!$O:$O,Data!$B:$B,Data!$AA$3,Data!$D:$D,$A12,Data!$C:$C,3)</f>
        <v>26.606000000000002</v>
      </c>
      <c r="L12" s="238">
        <f t="shared" si="2"/>
        <v>-0.55187630532911214</v>
      </c>
      <c r="M12" s="64">
        <f>SUMIFS(Data!$O:$O,Data!$B:$B,Data!$AA$3,Data!$D:$D,$A12,Data!$C:$C,4)</f>
        <v>24.946000000000002</v>
      </c>
      <c r="N12" s="238">
        <f t="shared" si="5"/>
        <v>-0.45114518932476733</v>
      </c>
      <c r="O12" s="65">
        <f t="shared" si="3"/>
        <v>23.212666666666667</v>
      </c>
      <c r="P12" s="239">
        <f t="shared" si="4"/>
        <v>0.30177938595621617</v>
      </c>
    </row>
    <row r="13" spans="1:16">
      <c r="A13" s="20" t="s">
        <v>26</v>
      </c>
      <c r="B13" s="66">
        <v>0</v>
      </c>
      <c r="C13" s="67">
        <v>0</v>
      </c>
      <c r="D13" s="67">
        <v>0</v>
      </c>
      <c r="E13" s="67">
        <v>0</v>
      </c>
      <c r="F13" s="68">
        <v>0</v>
      </c>
      <c r="G13" s="67">
        <f>SUMIFS(Data!$O:$O,Data!$B:$B,Data!$AA$3,Data!$D:$D,$A13,Data!$C:$C,1)</f>
        <v>0</v>
      </c>
      <c r="H13" s="240" t="str">
        <f t="shared" si="0"/>
        <v>-</v>
      </c>
      <c r="I13" s="67">
        <f>SUMIFS(Data!$O:$O,Data!$B:$B,Data!$AA$3,Data!$D:$D,$A13,Data!$C:$C,2)</f>
        <v>0</v>
      </c>
      <c r="J13" s="240" t="str">
        <f t="shared" si="1"/>
        <v>-</v>
      </c>
      <c r="K13" s="67">
        <f>SUMIFS(Data!$O:$O,Data!$B:$B,Data!$AA$3,Data!$D:$D,$A13,Data!$C:$C,3)</f>
        <v>0</v>
      </c>
      <c r="L13" s="240" t="str">
        <f t="shared" si="2"/>
        <v>-</v>
      </c>
      <c r="M13" s="67">
        <f>SUMIFS(Data!$O:$O,Data!$B:$B,Data!$AA$3,Data!$D:$D,$A13,Data!$C:$C,4)</f>
        <v>0</v>
      </c>
      <c r="N13" s="240" t="str">
        <f t="shared" si="5"/>
        <v>-</v>
      </c>
      <c r="O13" s="68">
        <f t="shared" si="3"/>
        <v>0</v>
      </c>
      <c r="P13" s="242" t="str">
        <f t="shared" si="4"/>
        <v>-</v>
      </c>
    </row>
    <row r="14" spans="1:16">
      <c r="A14" s="21" t="s">
        <v>25</v>
      </c>
      <c r="B14" s="63">
        <v>0</v>
      </c>
      <c r="C14" s="64">
        <v>0</v>
      </c>
      <c r="D14" s="64">
        <v>0</v>
      </c>
      <c r="E14" s="64">
        <v>0</v>
      </c>
      <c r="F14" s="65">
        <v>0</v>
      </c>
      <c r="G14" s="64">
        <f>SUMIFS(Data!$O:$O,Data!$B:$B,Data!$AA$3,Data!$D:$D,$A14,Data!$C:$C,1)</f>
        <v>0</v>
      </c>
      <c r="H14" s="238" t="str">
        <f t="shared" si="0"/>
        <v>-</v>
      </c>
      <c r="I14" s="64">
        <f>SUMIFS(Data!$O:$O,Data!$B:$B,Data!$AA$3,Data!$D:$D,$A14,Data!$C:$C,2)</f>
        <v>0</v>
      </c>
      <c r="J14" s="238" t="str">
        <f t="shared" si="1"/>
        <v>-</v>
      </c>
      <c r="K14" s="64">
        <f>SUMIFS(Data!$O:$O,Data!$B:$B,Data!$AA$3,Data!$D:$D,$A14,Data!$C:$C,3)</f>
        <v>0</v>
      </c>
      <c r="L14" s="238" t="str">
        <f t="shared" si="2"/>
        <v>-</v>
      </c>
      <c r="M14" s="64">
        <f>SUMIFS(Data!$O:$O,Data!$B:$B,Data!$AA$3,Data!$D:$D,$A14,Data!$C:$C,4)</f>
        <v>0</v>
      </c>
      <c r="N14" s="238" t="str">
        <f t="shared" si="5"/>
        <v>-</v>
      </c>
      <c r="O14" s="65">
        <f t="shared" si="3"/>
        <v>0</v>
      </c>
      <c r="P14" s="239" t="str">
        <f t="shared" si="4"/>
        <v>-</v>
      </c>
    </row>
    <row r="15" spans="1:16">
      <c r="A15" s="20" t="s">
        <v>24</v>
      </c>
      <c r="B15" s="66">
        <v>143.153119</v>
      </c>
      <c r="C15" s="67">
        <v>234.22638699999999</v>
      </c>
      <c r="D15" s="67">
        <v>284.23296699999997</v>
      </c>
      <c r="E15" s="67">
        <v>187.526519000001</v>
      </c>
      <c r="F15" s="68">
        <v>283.04633066666696</v>
      </c>
      <c r="G15" s="67">
        <f>SUMIFS(Data!$O:$O,Data!$B:$B,Data!$AA$3,Data!$D:$D,$A15,Data!$C:$C,1)</f>
        <v>186.31304899999901</v>
      </c>
      <c r="H15" s="240">
        <f t="shared" si="0"/>
        <v>0.30149486299351264</v>
      </c>
      <c r="I15" s="67">
        <f>SUMIFS(Data!$O:$O,Data!$B:$B,Data!$AA$3,Data!$D:$D,$A15,Data!$C:$C,2)</f>
        <v>283.43976400000003</v>
      </c>
      <c r="J15" s="240">
        <f t="shared" si="1"/>
        <v>0.21011030238877415</v>
      </c>
      <c r="K15" s="67">
        <f>SUMIFS(Data!$O:$O,Data!$B:$B,Data!$AA$3,Data!$D:$D,$A15,Data!$C:$C,3)</f>
        <v>227.27</v>
      </c>
      <c r="L15" s="240">
        <f t="shared" si="2"/>
        <v>-0.20040943033888103</v>
      </c>
      <c r="M15" s="67">
        <f>SUMIFS(Data!$O:$O,Data!$B:$B,Data!$AA$3,Data!$D:$D,$A15,Data!$C:$C,4)</f>
        <v>264.04899999999998</v>
      </c>
      <c r="N15" s="240">
        <f t="shared" si="5"/>
        <v>0.40806218452761112</v>
      </c>
      <c r="O15" s="68">
        <f t="shared" si="3"/>
        <v>320.35727099999968</v>
      </c>
      <c r="P15" s="242">
        <f t="shared" si="4"/>
        <v>1.1318191980989587</v>
      </c>
    </row>
    <row r="16" spans="1:16">
      <c r="A16" s="21" t="s">
        <v>23</v>
      </c>
      <c r="B16" s="63">
        <v>0</v>
      </c>
      <c r="C16" s="64">
        <v>0</v>
      </c>
      <c r="D16" s="64">
        <v>0</v>
      </c>
      <c r="E16" s="64">
        <v>0</v>
      </c>
      <c r="F16" s="65">
        <v>0</v>
      </c>
      <c r="G16" s="64">
        <f>SUMIFS(Data!$O:$O,Data!$B:$B,Data!$AA$3,Data!$D:$D,$A16,Data!$C:$C,1)</f>
        <v>0</v>
      </c>
      <c r="H16" s="238" t="str">
        <f t="shared" si="0"/>
        <v>-</v>
      </c>
      <c r="I16" s="64">
        <f>SUMIFS(Data!$O:$O,Data!$B:$B,Data!$AA$3,Data!$D:$D,$A16,Data!$C:$C,2)</f>
        <v>0</v>
      </c>
      <c r="J16" s="238" t="str">
        <f t="shared" si="1"/>
        <v>-</v>
      </c>
      <c r="K16" s="64">
        <f>SUMIFS(Data!$O:$O,Data!$B:$B,Data!$AA$3,Data!$D:$D,$A16,Data!$C:$C,3)</f>
        <v>0</v>
      </c>
      <c r="L16" s="238" t="str">
        <f t="shared" si="2"/>
        <v>-</v>
      </c>
      <c r="M16" s="64">
        <f>SUMIFS(Data!$O:$O,Data!$B:$B,Data!$AA$3,Data!$D:$D,$A16,Data!$C:$C,4)</f>
        <v>0</v>
      </c>
      <c r="N16" s="238" t="str">
        <f t="shared" si="5"/>
        <v>-</v>
      </c>
      <c r="O16" s="65">
        <f t="shared" si="3"/>
        <v>0</v>
      </c>
      <c r="P16" s="239" t="str">
        <f t="shared" si="4"/>
        <v>-</v>
      </c>
    </row>
    <row r="17" spans="1:17">
      <c r="A17" s="20" t="s">
        <v>22</v>
      </c>
      <c r="B17" s="66">
        <v>178.866489</v>
      </c>
      <c r="C17" s="67">
        <v>258.05972400000002</v>
      </c>
      <c r="D17" s="67">
        <v>240.619775</v>
      </c>
      <c r="E17" s="67">
        <v>125.99985700000001</v>
      </c>
      <c r="F17" s="68">
        <v>267.84861500000005</v>
      </c>
      <c r="G17" s="67">
        <f>SUMIFS(Data!$O:$O,Data!$B:$B,Data!$AA$3,Data!$D:$D,$A17,Data!$C:$C,1)</f>
        <v>142.866467</v>
      </c>
      <c r="H17" s="240">
        <f t="shared" si="0"/>
        <v>-0.20126756108015292</v>
      </c>
      <c r="I17" s="67">
        <f>SUMIFS(Data!$O:$O,Data!$B:$B,Data!$AA$3,Data!$D:$D,$A17,Data!$C:$C,2)</f>
        <v>123.826528</v>
      </c>
      <c r="J17" s="240">
        <f t="shared" si="1"/>
        <v>-0.52016329367228187</v>
      </c>
      <c r="K17" s="67">
        <f>SUMIFS(Data!$O:$O,Data!$B:$B,Data!$AA$3,Data!$D:$D,$A17,Data!$C:$C,3)</f>
        <v>81.399934000000101</v>
      </c>
      <c r="L17" s="240">
        <f t="shared" si="2"/>
        <v>-0.66170721421379397</v>
      </c>
      <c r="M17" s="67">
        <f>SUMIFS(Data!$O:$O,Data!$B:$B,Data!$AA$3,Data!$D:$D,$A17,Data!$C:$C,4)</f>
        <v>165.17318499999999</v>
      </c>
      <c r="N17" s="240">
        <f t="shared" si="5"/>
        <v>0.31089978141800573</v>
      </c>
      <c r="O17" s="68">
        <f t="shared" si="3"/>
        <v>171.08870466666667</v>
      </c>
      <c r="P17" s="242">
        <f t="shared" si="4"/>
        <v>0.63875150023331884</v>
      </c>
    </row>
    <row r="18" spans="1:17">
      <c r="A18" s="21" t="s">
        <v>21</v>
      </c>
      <c r="B18" s="63">
        <v>0</v>
      </c>
      <c r="C18" s="64">
        <v>0</v>
      </c>
      <c r="D18" s="64">
        <v>0</v>
      </c>
      <c r="E18" s="64">
        <v>0</v>
      </c>
      <c r="F18" s="65">
        <v>0</v>
      </c>
      <c r="G18" s="64">
        <f>SUMIFS(Data!$O:$O,Data!$B:$B,Data!$AA$3,Data!$D:$D,$A18,Data!$C:$C,1)</f>
        <v>0</v>
      </c>
      <c r="H18" s="238" t="str">
        <f t="shared" si="0"/>
        <v>-</v>
      </c>
      <c r="I18" s="64">
        <f>SUMIFS(Data!$O:$O,Data!$B:$B,Data!$AA$3,Data!$D:$D,$A18,Data!$C:$C,2)</f>
        <v>0</v>
      </c>
      <c r="J18" s="238" t="str">
        <f t="shared" si="1"/>
        <v>-</v>
      </c>
      <c r="K18" s="64">
        <f>SUMIFS(Data!$O:$O,Data!$B:$B,Data!$AA$3,Data!$D:$D,$A18,Data!$C:$C,3)</f>
        <v>0</v>
      </c>
      <c r="L18" s="238" t="str">
        <f t="shared" si="2"/>
        <v>-</v>
      </c>
      <c r="M18" s="64">
        <f>SUMIFS(Data!$O:$O,Data!$B:$B,Data!$AA$3,Data!$D:$D,$A18,Data!$C:$C,4)</f>
        <v>0</v>
      </c>
      <c r="N18" s="238" t="str">
        <f t="shared" si="5"/>
        <v>-</v>
      </c>
      <c r="O18" s="65">
        <f t="shared" si="3"/>
        <v>0</v>
      </c>
      <c r="P18" s="239" t="str">
        <f t="shared" si="4"/>
        <v>-</v>
      </c>
    </row>
    <row r="19" spans="1:17">
      <c r="A19" s="20" t="s">
        <v>20</v>
      </c>
      <c r="B19" s="66">
        <v>0</v>
      </c>
      <c r="C19" s="67">
        <v>0</v>
      </c>
      <c r="D19" s="67">
        <v>0</v>
      </c>
      <c r="E19" s="67">
        <v>0</v>
      </c>
      <c r="F19" s="68">
        <v>0</v>
      </c>
      <c r="G19" s="67">
        <f>SUMIFS(Data!$O:$O,Data!$B:$B,Data!$AA$3,Data!$D:$D,$A19,Data!$C:$C,1)</f>
        <v>0</v>
      </c>
      <c r="H19" s="240" t="str">
        <f t="shared" si="0"/>
        <v>-</v>
      </c>
      <c r="I19" s="67">
        <f>SUMIFS(Data!$O:$O,Data!$B:$B,Data!$AA$3,Data!$D:$D,$A19,Data!$C:$C,2)</f>
        <v>0</v>
      </c>
      <c r="J19" s="240" t="str">
        <f t="shared" si="1"/>
        <v>-</v>
      </c>
      <c r="K19" s="67">
        <f>SUMIFS(Data!$O:$O,Data!$B:$B,Data!$AA$3,Data!$D:$D,$A19,Data!$C:$C,3)</f>
        <v>0</v>
      </c>
      <c r="L19" s="240" t="str">
        <f t="shared" si="2"/>
        <v>-</v>
      </c>
      <c r="M19" s="67">
        <f>SUMIFS(Data!$O:$O,Data!$B:$B,Data!$AA$3,Data!$D:$D,$A19,Data!$C:$C,4)</f>
        <v>0</v>
      </c>
      <c r="N19" s="240" t="str">
        <f t="shared" si="5"/>
        <v>-</v>
      </c>
      <c r="O19" s="68">
        <f t="shared" si="3"/>
        <v>0</v>
      </c>
      <c r="P19" s="242" t="str">
        <f t="shared" si="4"/>
        <v>-</v>
      </c>
    </row>
    <row r="20" spans="1:17">
      <c r="A20" s="21" t="s">
        <v>19</v>
      </c>
      <c r="B20" s="63">
        <v>0</v>
      </c>
      <c r="C20" s="64">
        <v>0</v>
      </c>
      <c r="D20" s="64">
        <v>0</v>
      </c>
      <c r="E20" s="64">
        <v>0</v>
      </c>
      <c r="F20" s="65">
        <v>0</v>
      </c>
      <c r="G20" s="64">
        <f>SUMIFS(Data!$O:$O,Data!$B:$B,Data!$AA$3,Data!$D:$D,$A20,Data!$C:$C,1)</f>
        <v>0</v>
      </c>
      <c r="H20" s="238" t="str">
        <f t="shared" si="0"/>
        <v>-</v>
      </c>
      <c r="I20" s="64">
        <f>SUMIFS(Data!$O:$O,Data!$B:$B,Data!$AA$3,Data!$D:$D,$A20,Data!$C:$C,2)</f>
        <v>0</v>
      </c>
      <c r="J20" s="238" t="str">
        <f t="shared" si="1"/>
        <v>-</v>
      </c>
      <c r="K20" s="64">
        <f>SUMIFS(Data!$O:$O,Data!$B:$B,Data!$AA$3,Data!$D:$D,$A20,Data!$C:$C,3)</f>
        <v>0</v>
      </c>
      <c r="L20" s="238" t="str">
        <f t="shared" si="2"/>
        <v>-</v>
      </c>
      <c r="M20" s="64">
        <f>SUMIFS(Data!$O:$O,Data!$B:$B,Data!$AA$3,Data!$D:$D,$A20,Data!$C:$C,4)</f>
        <v>0</v>
      </c>
      <c r="N20" s="238" t="str">
        <f t="shared" si="5"/>
        <v>-</v>
      </c>
      <c r="O20" s="65">
        <f t="shared" si="3"/>
        <v>0</v>
      </c>
      <c r="P20" s="239" t="str">
        <f t="shared" si="4"/>
        <v>-</v>
      </c>
    </row>
    <row r="21" spans="1:17">
      <c r="A21" s="20" t="s">
        <v>18</v>
      </c>
      <c r="B21" s="66">
        <v>0</v>
      </c>
      <c r="C21" s="67">
        <v>0</v>
      </c>
      <c r="D21" s="67">
        <v>0</v>
      </c>
      <c r="E21" s="67">
        <v>0</v>
      </c>
      <c r="F21" s="68">
        <v>0</v>
      </c>
      <c r="G21" s="67">
        <f>SUMIFS(Data!$O:$O,Data!$B:$B,Data!$AA$3,Data!$D:$D,$A21,Data!$C:$C,1)</f>
        <v>0</v>
      </c>
      <c r="H21" s="240" t="str">
        <f t="shared" si="0"/>
        <v>-</v>
      </c>
      <c r="I21" s="67">
        <f>SUMIFS(Data!$O:$O,Data!$B:$B,Data!$AA$3,Data!$D:$D,$A21,Data!$C:$C,2)</f>
        <v>0</v>
      </c>
      <c r="J21" s="240" t="str">
        <f t="shared" si="1"/>
        <v>-</v>
      </c>
      <c r="K21" s="67">
        <f>SUMIFS(Data!$O:$O,Data!$B:$B,Data!$AA$3,Data!$D:$D,$A21,Data!$C:$C,3)</f>
        <v>0</v>
      </c>
      <c r="L21" s="240" t="str">
        <f t="shared" si="2"/>
        <v>-</v>
      </c>
      <c r="M21" s="67">
        <f>SUMIFS(Data!$O:$O,Data!$B:$B,Data!$AA$3,Data!$D:$D,$A21,Data!$C:$C,4)</f>
        <v>0</v>
      </c>
      <c r="N21" s="240" t="str">
        <f t="shared" si="5"/>
        <v>-</v>
      </c>
      <c r="O21" s="68">
        <f t="shared" si="3"/>
        <v>0</v>
      </c>
      <c r="P21" s="242" t="str">
        <f t="shared" si="4"/>
        <v>-</v>
      </c>
    </row>
    <row r="22" spans="1:17">
      <c r="A22" s="21" t="s">
        <v>17</v>
      </c>
      <c r="B22" s="63">
        <v>0</v>
      </c>
      <c r="C22" s="64">
        <v>0</v>
      </c>
      <c r="D22" s="64">
        <v>0</v>
      </c>
      <c r="E22" s="64">
        <v>0</v>
      </c>
      <c r="F22" s="65">
        <v>0</v>
      </c>
      <c r="G22" s="64">
        <f>SUMIFS(Data!$O:$O,Data!$B:$B,Data!$AA$3,Data!$D:$D,$A22,Data!$C:$C,1)</f>
        <v>0</v>
      </c>
      <c r="H22" s="238" t="str">
        <f t="shared" si="0"/>
        <v>-</v>
      </c>
      <c r="I22" s="64">
        <f>SUMIFS(Data!$O:$O,Data!$B:$B,Data!$AA$3,Data!$D:$D,$A22,Data!$C:$C,2)</f>
        <v>0</v>
      </c>
      <c r="J22" s="238" t="str">
        <f t="shared" si="1"/>
        <v>-</v>
      </c>
      <c r="K22" s="64">
        <f>SUMIFS(Data!$O:$O,Data!$B:$B,Data!$AA$3,Data!$D:$D,$A22,Data!$C:$C,3)</f>
        <v>0</v>
      </c>
      <c r="L22" s="238" t="str">
        <f t="shared" si="2"/>
        <v>-</v>
      </c>
      <c r="M22" s="64">
        <f>SUMIFS(Data!$O:$O,Data!$B:$B,Data!$AA$3,Data!$D:$D,$A22,Data!$C:$C,4)</f>
        <v>0</v>
      </c>
      <c r="N22" s="238" t="str">
        <f t="shared" si="5"/>
        <v>-</v>
      </c>
      <c r="O22" s="65">
        <f t="shared" si="3"/>
        <v>0</v>
      </c>
      <c r="P22" s="239" t="str">
        <f t="shared" si="4"/>
        <v>-</v>
      </c>
    </row>
    <row r="23" spans="1:17">
      <c r="A23" s="20" t="s">
        <v>16</v>
      </c>
      <c r="B23" s="66">
        <v>171.57306199999999</v>
      </c>
      <c r="C23" s="67">
        <v>188.25969799999999</v>
      </c>
      <c r="D23" s="67">
        <v>214.306342</v>
      </c>
      <c r="E23" s="67">
        <v>91.870999999999597</v>
      </c>
      <c r="F23" s="68">
        <v>222.00336733333322</v>
      </c>
      <c r="G23" s="67">
        <f>SUMIFS(Data!$O:$O,Data!$B:$B,Data!$AA$3,Data!$D:$D,$A23,Data!$C:$C,1)</f>
        <v>99.216999999999501</v>
      </c>
      <c r="H23" s="240">
        <f t="shared" si="0"/>
        <v>-0.42172157538343924</v>
      </c>
      <c r="I23" s="67">
        <f>SUMIFS(Data!$O:$O,Data!$B:$B,Data!$AA$3,Data!$D:$D,$A23,Data!$C:$C,2)</f>
        <v>132.694999999999</v>
      </c>
      <c r="J23" s="240">
        <f t="shared" si="1"/>
        <v>-0.29514919332336864</v>
      </c>
      <c r="K23" s="67">
        <f>SUMIFS(Data!$O:$O,Data!$B:$B,Data!$AA$3,Data!$D:$D,$A23,Data!$C:$C,3)</f>
        <v>119.194999999999</v>
      </c>
      <c r="L23" s="240">
        <f t="shared" si="2"/>
        <v>-0.44381020697932028</v>
      </c>
      <c r="M23" s="67">
        <f>SUMIFS(Data!$O:$O,Data!$B:$B,Data!$AA$3,Data!$D:$D,$A23,Data!$C:$C,4)</f>
        <v>139.58499999999901</v>
      </c>
      <c r="N23" s="240">
        <f t="shared" si="5"/>
        <v>0.51935866595552049</v>
      </c>
      <c r="O23" s="68">
        <f t="shared" si="3"/>
        <v>163.56399999999883</v>
      </c>
      <c r="P23" s="242">
        <f t="shared" si="4"/>
        <v>0.73676359942059366</v>
      </c>
    </row>
    <row r="24" spans="1:17">
      <c r="A24" s="21" t="s">
        <v>15</v>
      </c>
      <c r="B24" s="63">
        <v>0</v>
      </c>
      <c r="C24" s="64">
        <v>0</v>
      </c>
      <c r="D24" s="64">
        <v>0</v>
      </c>
      <c r="E24" s="64">
        <v>0</v>
      </c>
      <c r="F24" s="65">
        <v>0</v>
      </c>
      <c r="G24" s="64">
        <f>SUMIFS(Data!$O:$O,Data!$B:$B,Data!$AA$3,Data!$D:$D,$A24,Data!$C:$C,1)</f>
        <v>0</v>
      </c>
      <c r="H24" s="238" t="str">
        <f t="shared" si="0"/>
        <v>-</v>
      </c>
      <c r="I24" s="64">
        <f>SUMIFS(Data!$O:$O,Data!$B:$B,Data!$AA$3,Data!$D:$D,$A24,Data!$C:$C,2)</f>
        <v>0</v>
      </c>
      <c r="J24" s="238" t="str">
        <f t="shared" si="1"/>
        <v>-</v>
      </c>
      <c r="K24" s="64">
        <f>SUMIFS(Data!$O:$O,Data!$B:$B,Data!$AA$3,Data!$D:$D,$A24,Data!$C:$C,3)</f>
        <v>0</v>
      </c>
      <c r="L24" s="238" t="str">
        <f t="shared" si="2"/>
        <v>-</v>
      </c>
      <c r="M24" s="64">
        <f>SUMIFS(Data!$O:$O,Data!$B:$B,Data!$AA$3,Data!$D:$D,$A24,Data!$C:$C,4)</f>
        <v>0</v>
      </c>
      <c r="N24" s="238" t="str">
        <f t="shared" si="5"/>
        <v>-</v>
      </c>
      <c r="O24" s="65">
        <f t="shared" si="3"/>
        <v>0</v>
      </c>
      <c r="P24" s="239" t="str">
        <f t="shared" si="4"/>
        <v>-</v>
      </c>
    </row>
    <row r="25" spans="1:17">
      <c r="A25" s="20" t="s">
        <v>14</v>
      </c>
      <c r="B25" s="66">
        <v>0</v>
      </c>
      <c r="C25" s="67">
        <v>0</v>
      </c>
      <c r="D25" s="67">
        <v>0</v>
      </c>
      <c r="E25" s="67">
        <v>0</v>
      </c>
      <c r="F25" s="68">
        <v>0</v>
      </c>
      <c r="G25" s="67">
        <f>SUMIFS(Data!$O:$O,Data!$B:$B,Data!$AA$3,Data!$D:$D,$A25,Data!$C:$C,1)</f>
        <v>0</v>
      </c>
      <c r="H25" s="240" t="str">
        <f t="shared" si="0"/>
        <v>-</v>
      </c>
      <c r="I25" s="67">
        <f>SUMIFS(Data!$O:$O,Data!$B:$B,Data!$AA$3,Data!$D:$D,$A25,Data!$C:$C,2)</f>
        <v>0</v>
      </c>
      <c r="J25" s="240" t="str">
        <f t="shared" si="1"/>
        <v>-</v>
      </c>
      <c r="K25" s="67">
        <f>SUMIFS(Data!$O:$O,Data!$B:$B,Data!$AA$3,Data!$D:$D,$A25,Data!$C:$C,3)</f>
        <v>0</v>
      </c>
      <c r="L25" s="240" t="str">
        <f t="shared" si="2"/>
        <v>-</v>
      </c>
      <c r="M25" s="67">
        <f>SUMIFS(Data!$O:$O,Data!$B:$B,Data!$AA$3,Data!$D:$D,$A25,Data!$C:$C,4)</f>
        <v>0</v>
      </c>
      <c r="N25" s="240" t="str">
        <f t="shared" si="5"/>
        <v>-</v>
      </c>
      <c r="O25" s="68">
        <f t="shared" si="3"/>
        <v>0</v>
      </c>
      <c r="P25" s="242" t="str">
        <f t="shared" si="4"/>
        <v>-</v>
      </c>
      <c r="Q25" s="23"/>
    </row>
    <row r="26" spans="1:17">
      <c r="A26" s="21" t="s">
        <v>13</v>
      </c>
      <c r="B26" s="63">
        <v>0</v>
      </c>
      <c r="C26" s="64">
        <v>0</v>
      </c>
      <c r="D26" s="64">
        <v>0</v>
      </c>
      <c r="E26" s="64">
        <v>0</v>
      </c>
      <c r="F26" s="65">
        <v>0</v>
      </c>
      <c r="G26" s="64">
        <f>SUMIFS(Data!$O:$O,Data!$B:$B,Data!$AA$3,Data!$D:$D,$A26,Data!$C:$C,1)</f>
        <v>0</v>
      </c>
      <c r="H26" s="238" t="str">
        <f t="shared" si="0"/>
        <v>-</v>
      </c>
      <c r="I26" s="64">
        <f>SUMIFS(Data!$O:$O,Data!$B:$B,Data!$AA$3,Data!$D:$D,$A26,Data!$C:$C,2)</f>
        <v>0</v>
      </c>
      <c r="J26" s="238" t="str">
        <f t="shared" si="1"/>
        <v>-</v>
      </c>
      <c r="K26" s="64">
        <f>SUMIFS(Data!$O:$O,Data!$B:$B,Data!$AA$3,Data!$D:$D,$A26,Data!$C:$C,3)</f>
        <v>0</v>
      </c>
      <c r="L26" s="238" t="str">
        <f t="shared" si="2"/>
        <v>-</v>
      </c>
      <c r="M26" s="64">
        <f>SUMIFS(Data!$O:$O,Data!$B:$B,Data!$AA$3,Data!$D:$D,$A26,Data!$C:$C,4)</f>
        <v>0</v>
      </c>
      <c r="N26" s="238" t="str">
        <f t="shared" si="5"/>
        <v>-</v>
      </c>
      <c r="O26" s="65">
        <f t="shared" si="3"/>
        <v>0</v>
      </c>
      <c r="P26" s="239" t="str">
        <f t="shared" si="4"/>
        <v>-</v>
      </c>
    </row>
    <row r="27" spans="1:17">
      <c r="A27" s="20" t="s">
        <v>12</v>
      </c>
      <c r="B27" s="66">
        <v>0</v>
      </c>
      <c r="C27" s="67">
        <v>0</v>
      </c>
      <c r="D27" s="67">
        <v>0</v>
      </c>
      <c r="E27" s="67">
        <v>0</v>
      </c>
      <c r="F27" s="68">
        <v>0</v>
      </c>
      <c r="G27" s="67">
        <f>SUMIFS(Data!$O:$O,Data!$B:$B,Data!$AA$3,Data!$D:$D,$A27,Data!$C:$C,1)</f>
        <v>0</v>
      </c>
      <c r="H27" s="240" t="str">
        <f t="shared" si="0"/>
        <v>-</v>
      </c>
      <c r="I27" s="67">
        <f>SUMIFS(Data!$O:$O,Data!$B:$B,Data!$AA$3,Data!$D:$D,$A27,Data!$C:$C,2)</f>
        <v>0</v>
      </c>
      <c r="J27" s="240" t="str">
        <f t="shared" si="1"/>
        <v>-</v>
      </c>
      <c r="K27" s="67">
        <f>SUMIFS(Data!$O:$O,Data!$B:$B,Data!$AA$3,Data!$D:$D,$A27,Data!$C:$C,3)</f>
        <v>0</v>
      </c>
      <c r="L27" s="240" t="str">
        <f t="shared" si="2"/>
        <v>-</v>
      </c>
      <c r="M27" s="67">
        <f>SUMIFS(Data!$O:$O,Data!$B:$B,Data!$AA$3,Data!$D:$D,$A27,Data!$C:$C,4)</f>
        <v>0</v>
      </c>
      <c r="N27" s="240" t="str">
        <f t="shared" si="5"/>
        <v>-</v>
      </c>
      <c r="O27" s="68">
        <f t="shared" si="3"/>
        <v>0</v>
      </c>
      <c r="P27" s="242" t="str">
        <f t="shared" si="4"/>
        <v>-</v>
      </c>
    </row>
    <row r="28" spans="1:17">
      <c r="A28" s="21" t="s">
        <v>11</v>
      </c>
      <c r="B28" s="63">
        <v>0</v>
      </c>
      <c r="C28" s="64">
        <v>0</v>
      </c>
      <c r="D28" s="64">
        <v>0</v>
      </c>
      <c r="E28" s="64">
        <v>0</v>
      </c>
      <c r="F28" s="65">
        <v>0</v>
      </c>
      <c r="G28" s="64">
        <f>SUMIFS(Data!$O:$O,Data!$B:$B,Data!$AA$3,Data!$D:$D,$A28,Data!$C:$C,1)</f>
        <v>0</v>
      </c>
      <c r="H28" s="238" t="str">
        <f t="shared" si="0"/>
        <v>-</v>
      </c>
      <c r="I28" s="64">
        <f>SUMIFS(Data!$O:$O,Data!$B:$B,Data!$AA$3,Data!$D:$D,$A28,Data!$C:$C,2)</f>
        <v>0</v>
      </c>
      <c r="J28" s="238" t="str">
        <f t="shared" si="1"/>
        <v>-</v>
      </c>
      <c r="K28" s="64">
        <f>SUMIFS(Data!$O:$O,Data!$B:$B,Data!$AA$3,Data!$D:$D,$A28,Data!$C:$C,3)</f>
        <v>0</v>
      </c>
      <c r="L28" s="238" t="str">
        <f t="shared" si="2"/>
        <v>-</v>
      </c>
      <c r="M28" s="64">
        <f>SUMIFS(Data!$O:$O,Data!$B:$B,Data!$AA$3,Data!$D:$D,$A28,Data!$C:$C,4)</f>
        <v>0</v>
      </c>
      <c r="N28" s="238" t="str">
        <f t="shared" si="5"/>
        <v>-</v>
      </c>
      <c r="O28" s="65">
        <f t="shared" si="3"/>
        <v>0</v>
      </c>
      <c r="P28" s="239" t="str">
        <f t="shared" si="4"/>
        <v>-</v>
      </c>
    </row>
    <row r="29" spans="1:17">
      <c r="A29" s="20" t="s">
        <v>10</v>
      </c>
      <c r="B29" s="66">
        <v>0</v>
      </c>
      <c r="C29" s="67">
        <v>0</v>
      </c>
      <c r="D29" s="67">
        <v>0</v>
      </c>
      <c r="E29" s="67">
        <v>0</v>
      </c>
      <c r="F29" s="68">
        <v>0</v>
      </c>
      <c r="G29" s="67">
        <f>SUMIFS(Data!$O:$O,Data!$B:$B,Data!$AA$3,Data!$D:$D,$A29,Data!$C:$C,1)</f>
        <v>0</v>
      </c>
      <c r="H29" s="240" t="str">
        <f t="shared" si="0"/>
        <v>-</v>
      </c>
      <c r="I29" s="67">
        <f>SUMIFS(Data!$O:$O,Data!$B:$B,Data!$AA$3,Data!$D:$D,$A29,Data!$C:$C,2)</f>
        <v>0</v>
      </c>
      <c r="J29" s="240" t="str">
        <f t="shared" si="1"/>
        <v>-</v>
      </c>
      <c r="K29" s="67">
        <f>SUMIFS(Data!$O:$O,Data!$B:$B,Data!$AA$3,Data!$D:$D,$A29,Data!$C:$C,3)</f>
        <v>0</v>
      </c>
      <c r="L29" s="240" t="str">
        <f t="shared" si="2"/>
        <v>-</v>
      </c>
      <c r="M29" s="67">
        <f>SUMIFS(Data!$O:$O,Data!$B:$B,Data!$AA$3,Data!$D:$D,$A29,Data!$C:$C,4)</f>
        <v>0</v>
      </c>
      <c r="N29" s="240" t="str">
        <f t="shared" si="5"/>
        <v>-</v>
      </c>
      <c r="O29" s="68">
        <f t="shared" si="3"/>
        <v>0</v>
      </c>
      <c r="P29" s="242" t="str">
        <f t="shared" si="4"/>
        <v>-</v>
      </c>
    </row>
    <row r="30" spans="1:17">
      <c r="A30" s="21" t="s">
        <v>9</v>
      </c>
      <c r="B30" s="63">
        <v>239.60199999999901</v>
      </c>
      <c r="C30" s="64">
        <v>334.89800000000099</v>
      </c>
      <c r="D30" s="64">
        <v>271.06899999999899</v>
      </c>
      <c r="E30" s="64">
        <v>228.16800000000001</v>
      </c>
      <c r="F30" s="65">
        <v>357.91233333333304</v>
      </c>
      <c r="G30" s="64">
        <f>SUMIFS(Data!$O:$O,Data!$B:$B,Data!$AA$3,Data!$D:$D,$A30,Data!$C:$C,1)</f>
        <v>158.126</v>
      </c>
      <c r="H30" s="238">
        <f t="shared" si="0"/>
        <v>-0.34004724501464656</v>
      </c>
      <c r="I30" s="64">
        <f>SUMIFS(Data!$O:$O,Data!$B:$B,Data!$AA$3,Data!$D:$D,$A30,Data!$C:$C,2)</f>
        <v>172.571</v>
      </c>
      <c r="J30" s="238">
        <f t="shared" si="1"/>
        <v>-0.48470579101696787</v>
      </c>
      <c r="K30" s="64">
        <f>SUMIFS(Data!$O:$O,Data!$B:$B,Data!$AA$3,Data!$D:$D,$A30,Data!$C:$C,3)</f>
        <v>94.486999999999995</v>
      </c>
      <c r="L30" s="238">
        <f t="shared" si="2"/>
        <v>-0.65142823413964579</v>
      </c>
      <c r="M30" s="64">
        <f>SUMIFS(Data!$O:$O,Data!$B:$B,Data!$AA$3,Data!$D:$D,$A30,Data!$C:$C,4)</f>
        <v>112.73</v>
      </c>
      <c r="N30" s="238">
        <f t="shared" si="5"/>
        <v>-0.50593422390519271</v>
      </c>
      <c r="O30" s="65">
        <f t="shared" si="3"/>
        <v>179.30466666666666</v>
      </c>
      <c r="P30" s="239">
        <f t="shared" si="4"/>
        <v>0.50097370212631254</v>
      </c>
    </row>
    <row r="31" spans="1:17">
      <c r="A31" s="20" t="s">
        <v>8</v>
      </c>
      <c r="B31" s="66">
        <v>199.497999999999</v>
      </c>
      <c r="C31" s="67">
        <v>216.00699999999901</v>
      </c>
      <c r="D31" s="67">
        <v>178.56700000000001</v>
      </c>
      <c r="E31" s="67">
        <v>158.177999999999</v>
      </c>
      <c r="F31" s="68">
        <v>250.74999999999901</v>
      </c>
      <c r="G31" s="67">
        <f>SUMIFS(Data!$O:$O,Data!$B:$B,Data!$AA$3,Data!$D:$D,$A31,Data!$C:$C,1)</f>
        <v>149.434</v>
      </c>
      <c r="H31" s="240">
        <f t="shared" si="0"/>
        <v>-0.25094988420936176</v>
      </c>
      <c r="I31" s="67">
        <f>SUMIFS(Data!$O:$O,Data!$B:$B,Data!$AA$3,Data!$D:$D,$A31,Data!$C:$C,2)</f>
        <v>149.774</v>
      </c>
      <c r="J31" s="240">
        <f t="shared" si="1"/>
        <v>-0.30662432235992032</v>
      </c>
      <c r="K31" s="67">
        <f>SUMIFS(Data!$O:$O,Data!$B:$B,Data!$AA$3,Data!$D:$D,$A31,Data!$C:$C,3)</f>
        <v>133.714</v>
      </c>
      <c r="L31" s="240">
        <f t="shared" si="2"/>
        <v>-0.25118302933912767</v>
      </c>
      <c r="M31" s="67">
        <f>SUMIFS(Data!$O:$O,Data!$B:$B,Data!$AA$3,Data!$D:$D,$A31,Data!$C:$C,4)</f>
        <v>144.29599999999999</v>
      </c>
      <c r="N31" s="240">
        <f t="shared" si="5"/>
        <v>-8.7761888505349023E-2</v>
      </c>
      <c r="O31" s="68">
        <f t="shared" si="3"/>
        <v>192.40599999999998</v>
      </c>
      <c r="P31" s="242">
        <f t="shared" si="4"/>
        <v>0.767322033898308</v>
      </c>
    </row>
    <row r="32" spans="1:17">
      <c r="A32" s="21" t="s">
        <v>7</v>
      </c>
      <c r="B32" s="63">
        <v>971.69902700001501</v>
      </c>
      <c r="C32" s="64">
        <v>1073.94562200001</v>
      </c>
      <c r="D32" s="64">
        <v>1243.8122270000299</v>
      </c>
      <c r="E32" s="64">
        <v>766.15264000000695</v>
      </c>
      <c r="F32" s="65">
        <v>1351.8698386666872</v>
      </c>
      <c r="G32" s="64">
        <f>SUMIFS(Data!$O:$O,Data!$B:$B,Data!$AA$3,Data!$D:$D,$A32,Data!$C:$C,1)</f>
        <v>747.87257400000601</v>
      </c>
      <c r="H32" s="238">
        <f t="shared" si="0"/>
        <v>-0.23034545345902208</v>
      </c>
      <c r="I32" s="64">
        <f>SUMIFS(Data!$O:$O,Data!$B:$B,Data!$AA$3,Data!$D:$D,$A32,Data!$C:$C,2)</f>
        <v>778.91937200000802</v>
      </c>
      <c r="J32" s="238">
        <f t="shared" si="1"/>
        <v>-0.27471246584214781</v>
      </c>
      <c r="K32" s="64">
        <f>SUMIFS(Data!$O:$O,Data!$B:$B,Data!$AA$3,Data!$D:$D,$A32,Data!$C:$C,3)</f>
        <v>777.87927700000898</v>
      </c>
      <c r="L32" s="238">
        <f t="shared" si="2"/>
        <v>-0.37460071535380535</v>
      </c>
      <c r="M32" s="64">
        <f>SUMIFS(Data!$O:$O,Data!$B:$B,Data!$AA$3,Data!$D:$D,$A32,Data!$C:$C,4)</f>
        <v>887.25921800001402</v>
      </c>
      <c r="N32" s="238">
        <f t="shared" si="5"/>
        <v>0.15807108358982613</v>
      </c>
      <c r="O32" s="65">
        <f t="shared" si="3"/>
        <v>1063.9768136666789</v>
      </c>
      <c r="P32" s="239">
        <f t="shared" si="4"/>
        <v>0.78704086978969112</v>
      </c>
    </row>
    <row r="33" spans="1:16">
      <c r="A33" s="20" t="s">
        <v>35</v>
      </c>
      <c r="B33" s="66">
        <v>0</v>
      </c>
      <c r="C33" s="67">
        <v>0</v>
      </c>
      <c r="D33" s="67">
        <v>0</v>
      </c>
      <c r="E33" s="67">
        <v>0</v>
      </c>
      <c r="F33" s="68">
        <v>0</v>
      </c>
      <c r="G33" s="67">
        <f>SUMIFS(Data!$O:$O,Data!$B:$B,Data!$AA$3,Data!$D:$D,$A33,Data!$C:$C,1)</f>
        <v>0</v>
      </c>
      <c r="H33" s="240" t="str">
        <f t="shared" si="0"/>
        <v>-</v>
      </c>
      <c r="I33" s="67">
        <f>SUMIFS(Data!$O:$O,Data!$B:$B,Data!$AA$3,Data!$D:$D,$A33,Data!$C:$C,2)</f>
        <v>0</v>
      </c>
      <c r="J33" s="240" t="str">
        <f t="shared" si="1"/>
        <v>-</v>
      </c>
      <c r="K33" s="67">
        <f>SUMIFS(Data!$O:$O,Data!$B:$B,Data!$AA$3,Data!$D:$D,$A33,Data!$C:$C,3)</f>
        <v>0</v>
      </c>
      <c r="L33" s="240" t="str">
        <f t="shared" si="2"/>
        <v>-</v>
      </c>
      <c r="M33" s="67">
        <f>SUMIFS(Data!$O:$O,Data!$B:$B,Data!$AA$3,Data!$D:$D,$A33,Data!$C:$C,4)</f>
        <v>0</v>
      </c>
      <c r="N33" s="240" t="str">
        <f t="shared" si="5"/>
        <v>-</v>
      </c>
      <c r="O33" s="68">
        <f t="shared" si="3"/>
        <v>0</v>
      </c>
      <c r="P33" s="242" t="str">
        <f>IF(F33=0,"-",O33/F33)</f>
        <v>-</v>
      </c>
    </row>
    <row r="34" spans="1:16">
      <c r="A34" s="21" t="s">
        <v>6</v>
      </c>
      <c r="B34" s="63">
        <v>0</v>
      </c>
      <c r="C34" s="64">
        <v>0</v>
      </c>
      <c r="D34" s="64">
        <v>0</v>
      </c>
      <c r="E34" s="64">
        <v>0</v>
      </c>
      <c r="F34" s="65">
        <v>0</v>
      </c>
      <c r="G34" s="64">
        <f>SUMIFS(Data!$O:$O,Data!$B:$B,Data!$AA$3,Data!$D:$D,$A34,Data!$C:$C,1)</f>
        <v>0</v>
      </c>
      <c r="H34" s="238" t="str">
        <f t="shared" si="0"/>
        <v>-</v>
      </c>
      <c r="I34" s="64">
        <f>SUMIFS(Data!$O:$O,Data!$B:$B,Data!$AA$3,Data!$D:$D,$A34,Data!$C:$C,2)</f>
        <v>0</v>
      </c>
      <c r="J34" s="238" t="str">
        <f t="shared" si="1"/>
        <v>-</v>
      </c>
      <c r="K34" s="64">
        <f>SUMIFS(Data!$O:$O,Data!$B:$B,Data!$AA$3,Data!$D:$D,$A34,Data!$C:$C,3)</f>
        <v>0</v>
      </c>
      <c r="L34" s="238" t="str">
        <f t="shared" si="2"/>
        <v>-</v>
      </c>
      <c r="M34" s="64">
        <f>SUMIFS(Data!$O:$O,Data!$B:$B,Data!$AA$3,Data!$D:$D,$A34,Data!$C:$C,4)</f>
        <v>0</v>
      </c>
      <c r="N34" s="238" t="str">
        <f t="shared" si="5"/>
        <v>-</v>
      </c>
      <c r="O34" s="65">
        <f t="shared" si="3"/>
        <v>0</v>
      </c>
      <c r="P34" s="239" t="str">
        <f t="shared" si="4"/>
        <v>-</v>
      </c>
    </row>
    <row r="35" spans="1:16">
      <c r="A35" s="20" t="s">
        <v>5</v>
      </c>
      <c r="B35" s="66">
        <v>0</v>
      </c>
      <c r="C35" s="67">
        <v>0</v>
      </c>
      <c r="D35" s="67">
        <v>0</v>
      </c>
      <c r="E35" s="67">
        <v>0</v>
      </c>
      <c r="F35" s="68">
        <v>0</v>
      </c>
      <c r="G35" s="67">
        <f>SUMIFS(Data!$O:$O,Data!$B:$B,Data!$AA$3,Data!$D:$D,$A35,Data!$C:$C,1)</f>
        <v>0</v>
      </c>
      <c r="H35" s="240" t="str">
        <f t="shared" si="0"/>
        <v>-</v>
      </c>
      <c r="I35" s="67">
        <f>SUMIFS(Data!$O:$O,Data!$B:$B,Data!$AA$3,Data!$D:$D,$A35,Data!$C:$C,2)</f>
        <v>0</v>
      </c>
      <c r="J35" s="240" t="str">
        <f t="shared" si="1"/>
        <v>-</v>
      </c>
      <c r="K35" s="67">
        <f>SUMIFS(Data!$O:$O,Data!$B:$B,Data!$AA$3,Data!$D:$D,$A35,Data!$C:$C,3)</f>
        <v>0</v>
      </c>
      <c r="L35" s="240" t="str">
        <f t="shared" si="2"/>
        <v>-</v>
      </c>
      <c r="M35" s="67">
        <f>SUMIFS(Data!$O:$O,Data!$B:$B,Data!$AA$3,Data!$D:$D,$A35,Data!$C:$C,4)</f>
        <v>0</v>
      </c>
      <c r="N35" s="240" t="str">
        <f t="shared" si="5"/>
        <v>-</v>
      </c>
      <c r="O35" s="68">
        <f t="shared" si="3"/>
        <v>0</v>
      </c>
      <c r="P35" s="242" t="str">
        <f t="shared" si="4"/>
        <v>-</v>
      </c>
    </row>
    <row r="36" spans="1:16" ht="12.75" thickBot="1">
      <c r="A36" s="22" t="s">
        <v>4</v>
      </c>
      <c r="B36" s="69">
        <v>2101.051568000013</v>
      </c>
      <c r="C36" s="70">
        <v>2608.3510000000097</v>
      </c>
      <c r="D36" s="70">
        <v>2759.8588200000268</v>
      </c>
      <c r="E36" s="70">
        <v>1698.2868630000066</v>
      </c>
      <c r="F36" s="71">
        <v>3055.849417000019</v>
      </c>
      <c r="G36" s="70">
        <f t="shared" ref="G36" si="6">SUM(G6:G35)</f>
        <v>1550.1976440000044</v>
      </c>
      <c r="H36" s="244">
        <f t="shared" si="0"/>
        <v>-0.26218010656652535</v>
      </c>
      <c r="I36" s="70">
        <f>SUM(I6:I35)</f>
        <v>1808.396172000007</v>
      </c>
      <c r="J36" s="249">
        <f t="shared" ref="J36" si="7">IF(C36=0,"-",(I36-C36)/C36)</f>
        <v>-0.3066898695766021</v>
      </c>
      <c r="K36" s="70">
        <f>SUM(K6:K35)</f>
        <v>1500.9942110000079</v>
      </c>
      <c r="L36" s="244">
        <f t="shared" ref="L36" si="8">IF(D36=0,"-",(K36-D36)/D36)</f>
        <v>-0.4561336978099505</v>
      </c>
      <c r="M36" s="70">
        <f>SUM(M6:M35)</f>
        <v>1845.154403000013</v>
      </c>
      <c r="N36" s="244">
        <f t="shared" si="5"/>
        <v>8.6479818692447696E-2</v>
      </c>
      <c r="O36" s="71">
        <f t="shared" si="3"/>
        <v>2234.9141433333443</v>
      </c>
      <c r="P36" s="246">
        <f t="shared" si="4"/>
        <v>0.73135611031756886</v>
      </c>
    </row>
    <row r="37" spans="1:16" s="28" customFormat="1" thickTop="1">
      <c r="A37" s="27" t="s">
        <v>38</v>
      </c>
      <c r="B37" s="72"/>
      <c r="C37" s="72"/>
      <c r="D37" s="73"/>
      <c r="E37" s="72"/>
      <c r="F37" s="72"/>
      <c r="G37" s="73"/>
      <c r="H37" s="128"/>
      <c r="I37" s="73"/>
      <c r="J37" s="73"/>
      <c r="K37" s="73"/>
      <c r="L37" s="192"/>
      <c r="M37" s="72"/>
      <c r="N37" s="73"/>
      <c r="O37" s="74"/>
      <c r="P37" s="61" t="str">
        <f>Data!$Z$1</f>
        <v>tdulany</v>
      </c>
    </row>
    <row r="38" spans="1:16" s="28" customFormat="1" ht="11.25">
      <c r="A38" s="27" t="s">
        <v>174</v>
      </c>
      <c r="B38" s="74"/>
      <c r="C38" s="74"/>
      <c r="D38" s="74"/>
      <c r="E38" s="74"/>
      <c r="F38" s="72"/>
      <c r="G38" s="72"/>
      <c r="H38" s="129"/>
      <c r="I38" s="75"/>
      <c r="J38" s="75"/>
      <c r="K38" s="75"/>
      <c r="L38" s="193"/>
      <c r="M38" s="73"/>
      <c r="N38" s="75"/>
      <c r="O38" s="74"/>
      <c r="P38" s="62">
        <f>Data!$Z$2</f>
        <v>44397</v>
      </c>
    </row>
    <row r="39" spans="1:16" s="28" customFormat="1" ht="11.25">
      <c r="A39" s="27"/>
      <c r="B39" s="74"/>
      <c r="C39" s="74"/>
      <c r="D39" s="74"/>
      <c r="E39" s="74"/>
      <c r="F39" s="72"/>
      <c r="G39" s="72"/>
      <c r="H39" s="129"/>
      <c r="I39" s="75"/>
      <c r="J39" s="75"/>
      <c r="K39" s="75"/>
      <c r="L39" s="193"/>
      <c r="M39" s="73"/>
      <c r="N39" s="75"/>
      <c r="O39" s="74"/>
      <c r="P39" s="62"/>
    </row>
    <row r="40" spans="1:16">
      <c r="B40" s="76"/>
      <c r="C40" s="76"/>
      <c r="D40" s="76"/>
      <c r="E40" s="76"/>
      <c r="F40" s="76"/>
      <c r="G40" s="77"/>
      <c r="I40" s="76"/>
      <c r="J40" s="76"/>
      <c r="K40" s="76"/>
      <c r="L40" s="194"/>
      <c r="M40" s="76"/>
      <c r="N40" s="76"/>
      <c r="O40" s="76"/>
      <c r="P40" s="152"/>
    </row>
    <row r="41" spans="1:16" s="11" customFormat="1">
      <c r="A41" s="52" t="s">
        <v>89</v>
      </c>
      <c r="B41" s="77"/>
      <c r="C41" s="77"/>
      <c r="D41" s="77"/>
      <c r="E41" s="77"/>
      <c r="F41" s="77"/>
      <c r="G41" s="77"/>
      <c r="H41" s="29"/>
      <c r="I41" s="77"/>
      <c r="J41" s="77"/>
      <c r="K41" s="77"/>
      <c r="L41" s="195"/>
      <c r="M41" s="77"/>
      <c r="N41" s="77"/>
      <c r="O41" s="77"/>
      <c r="P41" s="146"/>
    </row>
    <row r="42" spans="1:16" s="11" customFormat="1" ht="12.75" thickBot="1">
      <c r="A42" s="52" t="s">
        <v>3</v>
      </c>
      <c r="B42" s="77"/>
      <c r="C42" s="77"/>
      <c r="D42" s="77"/>
      <c r="E42" s="77"/>
      <c r="F42" s="77"/>
      <c r="G42" s="77"/>
      <c r="H42" s="29"/>
      <c r="I42" s="77"/>
      <c r="J42" s="77"/>
      <c r="K42" s="77"/>
      <c r="L42" s="195"/>
      <c r="M42" s="77"/>
      <c r="N42" s="77"/>
      <c r="O42" s="77"/>
      <c r="P42" s="146"/>
    </row>
    <row r="43" spans="1:16"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6"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6" s="11" customFormat="1">
      <c r="A45" s="205" t="s">
        <v>97</v>
      </c>
      <c r="B45" s="206">
        <v>0</v>
      </c>
      <c r="C45" s="207">
        <v>0</v>
      </c>
      <c r="D45" s="208">
        <v>0</v>
      </c>
      <c r="E45" s="208">
        <v>0</v>
      </c>
      <c r="F45" s="209"/>
      <c r="G45" s="206">
        <f>SUMIFS(Data!$O:$O,Data!$B:$B,Data!$AA$3,Data!$E:$E,$A45,Data!$C:$C,1)</f>
        <v>0</v>
      </c>
      <c r="H45" s="215" t="str">
        <f t="shared" ref="H45:H54" si="9">IF(B45=0,"-",(G45-B45)/B45)</f>
        <v>-</v>
      </c>
      <c r="I45" s="207">
        <f>SUMIFS(Data!$O:$O,Data!$B:$B,Data!$AA$3,Data!$E:$E,$A45,Data!$C:$C,2)</f>
        <v>0</v>
      </c>
      <c r="J45" s="215" t="str">
        <f t="shared" ref="J45:J55" si="10">IF(C45=0,"-",(I45-C45)/C45)</f>
        <v>-</v>
      </c>
      <c r="K45" s="208">
        <f>SUMIFS(Data!$O:$O,Data!$B:$B,Data!$AA$3,Data!$E:$E,$A45,Data!$C:$C,3)</f>
        <v>0</v>
      </c>
      <c r="L45" s="215" t="str">
        <f t="shared" ref="L45:L55" si="11">IF(D45=0,"-",(K45-D45)/D45)</f>
        <v>-</v>
      </c>
      <c r="M45" s="208">
        <f>SUMIFS(Data!$O:$O,Data!$B:$B,Data!$AA$3,Data!$E:$E,$A45,Data!$C:$C,4)</f>
        <v>0</v>
      </c>
      <c r="N45" s="215"/>
      <c r="O45" s="218"/>
      <c r="P45" s="219"/>
    </row>
    <row r="46" spans="1:16" s="11" customFormat="1">
      <c r="A46" s="24" t="s">
        <v>117</v>
      </c>
      <c r="B46" s="210">
        <v>0</v>
      </c>
      <c r="C46" s="207">
        <v>0</v>
      </c>
      <c r="D46" s="207">
        <v>0</v>
      </c>
      <c r="E46" s="207">
        <v>0</v>
      </c>
      <c r="F46" s="211"/>
      <c r="G46" s="220">
        <f>SUMIFS(Data!$O:$O,Data!$B:$B,Data!$AA$3,Data!$E:$E,$A46,Data!$C:$C,1)</f>
        <v>0</v>
      </c>
      <c r="H46" s="221" t="str">
        <f t="shared" si="9"/>
        <v>-</v>
      </c>
      <c r="I46" s="207">
        <f>SUMIFS(Data!$O:$O,Data!$B:$B,Data!$AA$3,Data!$E:$E,$A46,Data!$C:$C,2)</f>
        <v>0</v>
      </c>
      <c r="J46" s="221" t="str">
        <f t="shared" si="10"/>
        <v>-</v>
      </c>
      <c r="K46" s="207">
        <f>SUMIFS(Data!$O:$O,Data!$B:$B,Data!$AA$3,Data!$E:$E,$A46,Data!$C:$C,3)</f>
        <v>0</v>
      </c>
      <c r="L46" s="221" t="str">
        <f t="shared" si="11"/>
        <v>-</v>
      </c>
      <c r="M46" s="207">
        <f>SUMIFS(Data!$O:$O,Data!$B:$B,Data!$AA$3,Data!$E:$E,$A46,Data!$C:$C,4)</f>
        <v>0</v>
      </c>
      <c r="N46" s="221"/>
      <c r="O46" s="218"/>
      <c r="P46" s="222"/>
    </row>
    <row r="47" spans="1:16" s="11" customFormat="1">
      <c r="A47" s="25" t="s">
        <v>123</v>
      </c>
      <c r="B47" s="212">
        <v>0</v>
      </c>
      <c r="C47" s="213">
        <v>0</v>
      </c>
      <c r="D47" s="213">
        <v>0</v>
      </c>
      <c r="E47" s="213">
        <v>0</v>
      </c>
      <c r="F47" s="214"/>
      <c r="G47" s="223">
        <f>SUM(G45:G46)</f>
        <v>0</v>
      </c>
      <c r="H47" s="224" t="str">
        <f t="shared" si="9"/>
        <v>-</v>
      </c>
      <c r="I47" s="214">
        <f>SUM(I45:I46)</f>
        <v>0</v>
      </c>
      <c r="J47" s="224" t="str">
        <f t="shared" si="10"/>
        <v>-</v>
      </c>
      <c r="K47" s="214">
        <f>SUM(K45:K46)</f>
        <v>0</v>
      </c>
      <c r="L47" s="224" t="str">
        <f t="shared" si="11"/>
        <v>-</v>
      </c>
      <c r="M47" s="214">
        <f>SUM(M45:M46)</f>
        <v>0</v>
      </c>
      <c r="N47" s="224"/>
      <c r="O47" s="226"/>
      <c r="P47" s="227"/>
    </row>
    <row r="48" spans="1:16" s="11" customFormat="1">
      <c r="A48" s="24" t="s">
        <v>52</v>
      </c>
      <c r="B48" s="210">
        <v>0</v>
      </c>
      <c r="C48" s="207">
        <v>0</v>
      </c>
      <c r="D48" s="207">
        <v>0</v>
      </c>
      <c r="E48" s="207">
        <v>0</v>
      </c>
      <c r="F48" s="211">
        <v>0</v>
      </c>
      <c r="G48" s="220">
        <f>SUMIFS(Data!$O:$O,Data!$B:$B,Data!$AA$3,Data!$E:$E,$A48,Data!$C:$C,1)</f>
        <v>0</v>
      </c>
      <c r="H48" s="221" t="str">
        <f t="shared" si="9"/>
        <v>-</v>
      </c>
      <c r="I48" s="207">
        <f>SUMIFS(Data!$O:$O,Data!$B:$B,Data!$AA$3,Data!$E:$E,$A48,Data!$C:$C,2)</f>
        <v>0</v>
      </c>
      <c r="J48" s="221" t="str">
        <f t="shared" si="10"/>
        <v>-</v>
      </c>
      <c r="K48" s="207">
        <f>SUMIFS(Data!$O:$O,Data!$B:$B,Data!$AA$3,Data!$E:$E,$A48,Data!$C:$C,3)</f>
        <v>0</v>
      </c>
      <c r="L48" s="221" t="str">
        <f t="shared" si="11"/>
        <v>-</v>
      </c>
      <c r="M48" s="207">
        <f>SUMIFS(Data!$O:$O,Data!$B:$B,Data!$AA$3,Data!$E:$E,$A48,Data!$C:$C,4)</f>
        <v>0</v>
      </c>
      <c r="N48" s="221" t="str">
        <f t="shared" ref="N48:N55" si="12">IF(E48=0,"-",(M48-E48)/E48)</f>
        <v>-</v>
      </c>
      <c r="O48" s="218">
        <f t="shared" ref="O48:O51" si="13">(G48+I48+K48+M48)/3</f>
        <v>0</v>
      </c>
      <c r="P48" s="222" t="str">
        <f t="shared" ref="P48:P55" si="14">IF(F48=0,"-",O48/F48)</f>
        <v>-</v>
      </c>
    </row>
    <row r="49" spans="1:16" s="11" customFormat="1">
      <c r="A49" s="24" t="s">
        <v>100</v>
      </c>
      <c r="B49" s="210">
        <v>0</v>
      </c>
      <c r="C49" s="207">
        <v>0</v>
      </c>
      <c r="D49" s="207">
        <v>0</v>
      </c>
      <c r="E49" s="207">
        <v>0</v>
      </c>
      <c r="F49" s="211">
        <v>0</v>
      </c>
      <c r="G49" s="220">
        <f>SUMIFS(Data!$O:$O,Data!$B:$B,Data!$AA$3,Data!$E:$E,$A49,Data!$C:$C,1)</f>
        <v>0</v>
      </c>
      <c r="H49" s="221" t="str">
        <f t="shared" si="9"/>
        <v>-</v>
      </c>
      <c r="I49" s="207">
        <f>SUMIFS(Data!$O:$O,Data!$B:$B,Data!$AA$3,Data!$E:$E,$A49,Data!$C:$C,2)</f>
        <v>0</v>
      </c>
      <c r="J49" s="221" t="str">
        <f t="shared" si="10"/>
        <v>-</v>
      </c>
      <c r="K49" s="207">
        <f>SUMIFS(Data!$O:$O,Data!$B:$B,Data!$AA$3,Data!$E:$E,$A49,Data!$C:$C,3)</f>
        <v>0</v>
      </c>
      <c r="L49" s="221" t="str">
        <f t="shared" si="11"/>
        <v>-</v>
      </c>
      <c r="M49" s="207">
        <f>SUMIFS(Data!$O:$O,Data!$B:$B,Data!$AA$3,Data!$E:$E,$A49,Data!$C:$C,4)</f>
        <v>0</v>
      </c>
      <c r="N49" s="221" t="str">
        <f t="shared" si="12"/>
        <v>-</v>
      </c>
      <c r="O49" s="218">
        <f t="shared" si="13"/>
        <v>0</v>
      </c>
      <c r="P49" s="222" t="str">
        <f t="shared" si="14"/>
        <v>-</v>
      </c>
    </row>
    <row r="50" spans="1:16" s="11" customFormat="1">
      <c r="A50" s="24" t="s">
        <v>101</v>
      </c>
      <c r="B50" s="220">
        <v>0</v>
      </c>
      <c r="C50" s="207">
        <v>0</v>
      </c>
      <c r="D50" s="207">
        <v>0</v>
      </c>
      <c r="E50" s="207">
        <v>0</v>
      </c>
      <c r="F50" s="211">
        <v>0</v>
      </c>
      <c r="G50" s="220">
        <f>SUMIFS(Data!$O:$O,Data!$B:$B,Data!$AA$3,Data!$E:$E,$A50,Data!$C:$C,1)</f>
        <v>0</v>
      </c>
      <c r="H50" s="221" t="str">
        <f t="shared" si="9"/>
        <v>-</v>
      </c>
      <c r="I50" s="207">
        <f>SUMIFS(Data!$O:$O,Data!$B:$B,Data!$AA$3,Data!$E:$E,$A50,Data!$C:$C,2)</f>
        <v>0</v>
      </c>
      <c r="J50" s="221" t="str">
        <f t="shared" si="10"/>
        <v>-</v>
      </c>
      <c r="K50" s="207">
        <f>SUMIFS(Data!$O:$O,Data!$B:$B,Data!$AA$3,Data!$E:$E,$A50,Data!$C:$C,3)</f>
        <v>0</v>
      </c>
      <c r="L50" s="221" t="str">
        <f t="shared" si="11"/>
        <v>-</v>
      </c>
      <c r="M50" s="207">
        <f>SUMIFS(Data!$O:$O,Data!$B:$B,Data!$AA$3,Data!$E:$E,$A50,Data!$C:$C,4)</f>
        <v>0</v>
      </c>
      <c r="N50" s="221" t="str">
        <f t="shared" si="12"/>
        <v>-</v>
      </c>
      <c r="O50" s="218">
        <f t="shared" si="13"/>
        <v>0</v>
      </c>
      <c r="P50" s="222" t="str">
        <f t="shared" si="14"/>
        <v>-</v>
      </c>
    </row>
    <row r="51" spans="1:16" s="11" customFormat="1">
      <c r="A51" s="24" t="s">
        <v>118</v>
      </c>
      <c r="B51" s="210">
        <v>0</v>
      </c>
      <c r="C51" s="207">
        <v>0</v>
      </c>
      <c r="D51" s="207">
        <v>0</v>
      </c>
      <c r="E51" s="207">
        <v>0</v>
      </c>
      <c r="F51" s="211">
        <v>0</v>
      </c>
      <c r="G51" s="220">
        <f>SUMIFS(Data!$O:$O,Data!$B:$B,Data!$AA$3,Data!$E:$E,$A51,Data!$C:$C,1)</f>
        <v>0</v>
      </c>
      <c r="H51" s="221" t="str">
        <f t="shared" si="9"/>
        <v>-</v>
      </c>
      <c r="I51" s="207">
        <f>SUMIFS(Data!$O:$O,Data!$B:$B,Data!$AA$3,Data!$E:$E,$A51,Data!$C:$C,2)</f>
        <v>0</v>
      </c>
      <c r="J51" s="221" t="str">
        <f t="shared" si="10"/>
        <v>-</v>
      </c>
      <c r="K51" s="207">
        <f>SUMIFS(Data!$O:$O,Data!$B:$B,Data!$AA$3,Data!$E:$E,$A51,Data!$C:$C,3)</f>
        <v>0</v>
      </c>
      <c r="L51" s="221" t="str">
        <f t="shared" si="11"/>
        <v>-</v>
      </c>
      <c r="M51" s="207">
        <f>SUMIFS(Data!$O:$O,Data!$B:$B,Data!$AA$3,Data!$E:$E,$A51,Data!$C:$C,4)</f>
        <v>0</v>
      </c>
      <c r="N51" s="221" t="str">
        <f t="shared" si="12"/>
        <v>-</v>
      </c>
      <c r="O51" s="218">
        <f t="shared" si="13"/>
        <v>0</v>
      </c>
      <c r="P51" s="222" t="str">
        <f t="shared" si="14"/>
        <v>-</v>
      </c>
    </row>
    <row r="52" spans="1:16" s="11" customFormat="1">
      <c r="A52" s="25" t="s">
        <v>124</v>
      </c>
      <c r="B52" s="212">
        <v>0</v>
      </c>
      <c r="C52" s="213">
        <v>0</v>
      </c>
      <c r="D52" s="213">
        <v>0</v>
      </c>
      <c r="E52" s="213">
        <v>0</v>
      </c>
      <c r="F52" s="214">
        <v>0</v>
      </c>
      <c r="G52" s="223">
        <f>SUM(G48:G51)</f>
        <v>0</v>
      </c>
      <c r="H52" s="224" t="str">
        <f t="shared" si="9"/>
        <v>-</v>
      </c>
      <c r="I52" s="214">
        <f>SUM(I48:I51)</f>
        <v>0</v>
      </c>
      <c r="J52" s="224" t="str">
        <f t="shared" si="10"/>
        <v>-</v>
      </c>
      <c r="K52" s="214">
        <f>SUM(K48:K51)</f>
        <v>0</v>
      </c>
      <c r="L52" s="224" t="str">
        <f t="shared" si="11"/>
        <v>-</v>
      </c>
      <c r="M52" s="214">
        <f>SUM(M50:M51)</f>
        <v>0</v>
      </c>
      <c r="N52" s="224" t="str">
        <f t="shared" si="12"/>
        <v>-</v>
      </c>
      <c r="O52" s="226">
        <f>(M52+K52+I52+G52)/3</f>
        <v>0</v>
      </c>
      <c r="P52" s="227" t="str">
        <f t="shared" si="14"/>
        <v>-</v>
      </c>
    </row>
    <row r="53" spans="1:16" s="11" customFormat="1">
      <c r="A53" s="24" t="s">
        <v>9</v>
      </c>
      <c r="B53" s="220">
        <v>239.60199999999901</v>
      </c>
      <c r="C53" s="207">
        <v>334.89800000000099</v>
      </c>
      <c r="D53" s="207">
        <v>271.06899999999899</v>
      </c>
      <c r="E53" s="207">
        <v>228.16800000000001</v>
      </c>
      <c r="F53" s="211">
        <v>357.91233333333298</v>
      </c>
      <c r="G53" s="220">
        <f>SUMIFS(Data!$O:$O,Data!$B:$B,Data!$AA$3,Data!$E:$E,$A53,Data!$C:$C,1)</f>
        <v>158.126</v>
      </c>
      <c r="H53" s="221">
        <f t="shared" si="9"/>
        <v>-0.34004724501464656</v>
      </c>
      <c r="I53" s="228">
        <f>SUMIFS(Data!$O:$O,Data!$B:$B,Data!$AA$3,Data!$E:$E,$A53,Data!$C:$C,2)</f>
        <v>172.571</v>
      </c>
      <c r="J53" s="221">
        <f t="shared" si="10"/>
        <v>-0.48470579101696787</v>
      </c>
      <c r="K53" s="207">
        <f>SUMIFS(Data!$O:$O,Data!$B:$B,Data!$AA$3,Data!$E:$E,$A53,Data!$C:$C,3)</f>
        <v>94.486999999999995</v>
      </c>
      <c r="L53" s="221">
        <f t="shared" si="11"/>
        <v>-0.65142823413964579</v>
      </c>
      <c r="M53" s="207">
        <f>SUMIFS(Data!$O:$O,Data!$B:$B,Data!$AA$3,Data!$E:$E,$A53,Data!$C:$C,4)</f>
        <v>112.73</v>
      </c>
      <c r="N53" s="221">
        <f t="shared" si="12"/>
        <v>-0.50593422390519271</v>
      </c>
      <c r="O53" s="218">
        <f t="shared" ref="O53:O55" si="15">(M53+K53+I53+G53)/3</f>
        <v>179.30466666666666</v>
      </c>
      <c r="P53" s="222">
        <f t="shared" si="14"/>
        <v>0.50097370212631265</v>
      </c>
    </row>
    <row r="54" spans="1:16" s="11" customFormat="1">
      <c r="A54" s="24" t="s">
        <v>95</v>
      </c>
      <c r="B54" s="210">
        <v>0</v>
      </c>
      <c r="C54" s="207">
        <v>0</v>
      </c>
      <c r="D54" s="207">
        <v>0</v>
      </c>
      <c r="E54" s="207">
        <v>0</v>
      </c>
      <c r="F54" s="211">
        <v>0</v>
      </c>
      <c r="G54" s="220">
        <f>SUMIFS(Data!$O:$O,Data!$B:$B,Data!$AA$3,Data!$E:$E,$A54,Data!$C:$C,1)</f>
        <v>0</v>
      </c>
      <c r="H54" s="221" t="str">
        <f t="shared" si="9"/>
        <v>-</v>
      </c>
      <c r="I54" s="228">
        <f>SUMIFS(Data!$O:$O,Data!$B:$B,Data!$AA$3,Data!$E:$E,$A54,Data!$C:$C,2)</f>
        <v>0</v>
      </c>
      <c r="J54" s="221" t="str">
        <f t="shared" si="10"/>
        <v>-</v>
      </c>
      <c r="K54" s="207">
        <f>SUMIFS(Data!$O:$O,Data!$B:$B,Data!$AA$3,Data!$E:$E,$A54,Data!$C:$C,3)</f>
        <v>0</v>
      </c>
      <c r="L54" s="221" t="str">
        <f t="shared" si="11"/>
        <v>-</v>
      </c>
      <c r="M54" s="207">
        <f>SUMIFS(Data!$O:$O,Data!$B:$B,Data!$AA$3,Data!$E:$E,$A54,Data!$C:$C,4)</f>
        <v>0</v>
      </c>
      <c r="N54" s="221" t="str">
        <f t="shared" si="12"/>
        <v>-</v>
      </c>
      <c r="O54" s="218">
        <f t="shared" si="15"/>
        <v>0</v>
      </c>
      <c r="P54" s="222" t="str">
        <f t="shared" si="14"/>
        <v>-</v>
      </c>
    </row>
    <row r="55" spans="1:16" s="11" customFormat="1" ht="12.75" thickBot="1">
      <c r="A55" s="26" t="s">
        <v>125</v>
      </c>
      <c r="B55" s="230">
        <v>239.60199999999901</v>
      </c>
      <c r="C55" s="231">
        <v>334.89800000000099</v>
      </c>
      <c r="D55" s="231">
        <v>271.06899999999899</v>
      </c>
      <c r="E55" s="231">
        <v>228.16800000000001</v>
      </c>
      <c r="F55" s="232">
        <v>357.91233333333298</v>
      </c>
      <c r="G55" s="233">
        <f>SUM(G53:G54)</f>
        <v>158.126</v>
      </c>
      <c r="H55" s="234">
        <f>IF(B55=0,"-",(G55-B55)/B55)</f>
        <v>-0.34004724501464656</v>
      </c>
      <c r="I55" s="232">
        <f>SUM(I53:I54)</f>
        <v>172.571</v>
      </c>
      <c r="J55" s="234">
        <f t="shared" si="10"/>
        <v>-0.48470579101696787</v>
      </c>
      <c r="K55" s="232">
        <f>SUM(K53:K54)</f>
        <v>94.486999999999995</v>
      </c>
      <c r="L55" s="234">
        <f t="shared" si="11"/>
        <v>-0.65142823413964579</v>
      </c>
      <c r="M55" s="231">
        <f>SUM(M53:M54)</f>
        <v>112.73</v>
      </c>
      <c r="N55" s="234">
        <f t="shared" si="12"/>
        <v>-0.50593422390519271</v>
      </c>
      <c r="O55" s="236">
        <f t="shared" si="15"/>
        <v>179.30466666666666</v>
      </c>
      <c r="P55" s="237">
        <f t="shared" si="14"/>
        <v>0.50097370212631265</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outlinePr summaryBelow="0" summaryRight="0"/>
    <pageSetUpPr fitToPage="1"/>
  </sheetPr>
  <dimension ref="A1:R63"/>
  <sheetViews>
    <sheetView showGridLines="0" zoomScaleNormal="100" workbookViewId="0">
      <selection activeCell="A63" sqref="A63"/>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265</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t="s">
        <v>77</v>
      </c>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251.14640000000199</v>
      </c>
      <c r="C6" s="64">
        <v>503.25275099998902</v>
      </c>
      <c r="D6" s="64">
        <v>369.05295599999602</v>
      </c>
      <c r="E6" s="64">
        <v>488.77283699998901</v>
      </c>
      <c r="F6" s="65">
        <v>537.40831466665861</v>
      </c>
      <c r="G6" s="64">
        <f>SUMIFS(Data!$P:$P,Data!$B:$B,Data!$AA$3,Data!$D:$D,$A6,Data!$C:$C,1)</f>
        <v>316.21302299999797</v>
      </c>
      <c r="H6" s="238">
        <f t="shared" ref="H6:H35" si="0">IF(B6=0,"-",(G6-B6)/B6)</f>
        <v>0.25907846180552646</v>
      </c>
      <c r="I6" s="64">
        <f>SUMIFS(Data!$P:$P,Data!$B:$B,Data!$AA$3,Data!$D:$D,$A6,Data!$C:$C,2)</f>
        <v>781.02581000001601</v>
      </c>
      <c r="J6" s="238">
        <f t="shared" ref="J6:J35" si="1">IF(C6=0,"-",(I6-C6)/C6)</f>
        <v>0.55195537122862748</v>
      </c>
      <c r="K6" s="64">
        <f>SUMIFS(Data!$P:$P,Data!$B:$B,Data!$AA$3,Data!$D:$D,$A6,Data!$C:$C,3)</f>
        <v>775.70581700001696</v>
      </c>
      <c r="L6" s="238">
        <f t="shared" ref="L6:L35" si="2">IF(D6=0,"-",(K6-D6)/D6)</f>
        <v>1.1018821401881018</v>
      </c>
      <c r="M6" s="64">
        <f>SUMIFS(Data!$P:$P,Data!$B:$B,Data!$AA$3,Data!$D:$D,$A6,Data!$C:$C,4)</f>
        <v>1093.7655870000499</v>
      </c>
      <c r="N6" s="238">
        <f>IF(E6=0,"-",(M6-E6)/E6)</f>
        <v>1.237778993025495</v>
      </c>
      <c r="O6" s="65">
        <f t="shared" ref="O6:O36" si="3">(M6+K6+I6+G6)/3</f>
        <v>988.90341233336028</v>
      </c>
      <c r="P6" s="239">
        <f t="shared" ref="P6:P36" si="4">IF(F6=0,"-",O6/F6)</f>
        <v>1.8401341872552774</v>
      </c>
    </row>
    <row r="7" spans="1:16">
      <c r="A7" s="20" t="s">
        <v>32</v>
      </c>
      <c r="B7" s="66">
        <v>1716.7116160001005</v>
      </c>
      <c r="C7" s="67">
        <v>4816.1419420000711</v>
      </c>
      <c r="D7" s="67">
        <v>4757.5086890001003</v>
      </c>
      <c r="E7" s="67">
        <v>5004.0417629998101</v>
      </c>
      <c r="F7" s="68">
        <v>5431.4680033333607</v>
      </c>
      <c r="G7" s="67">
        <f>SUMIFS(Data!$P:$P,Data!$B:$B,Data!$AA$3,Data!$D:$D,$A7,Data!$C:$C,1)</f>
        <v>3351.02342900026</v>
      </c>
      <c r="H7" s="240">
        <f t="shared" si="0"/>
        <v>0.95200137155713382</v>
      </c>
      <c r="I7" s="67">
        <f>SUMIFS(Data!$P:$P,Data!$B:$B,Data!$AA$3,Data!$D:$D,$A7,Data!$C:$C,2)</f>
        <v>10242.676980996943</v>
      </c>
      <c r="J7" s="240">
        <f t="shared" si="1"/>
        <v>1.1267390173187697</v>
      </c>
      <c r="K7" s="67">
        <f>SUMIFS(Data!$P:$P,Data!$B:$B,Data!$AA$3,Data!$D:$D,$A7,Data!$C:$C,3)</f>
        <v>9968.4505099970702</v>
      </c>
      <c r="L7" s="240">
        <f t="shared" si="2"/>
        <v>1.0953089445838025</v>
      </c>
      <c r="M7" s="67">
        <f>SUMIFS(Data!$P:$P,Data!$B:$B,Data!$AA$3,Data!$D:$D,$A7,Data!$C:$C,4)</f>
        <v>9535.6310659965402</v>
      </c>
      <c r="N7" s="240">
        <f t="shared" ref="N7:N36" si="5">IF(E7=0,"-",(M7-E7)/E7)</f>
        <v>0.9055858279408413</v>
      </c>
      <c r="O7" s="68">
        <f t="shared" si="3"/>
        <v>11032.593995330271</v>
      </c>
      <c r="P7" s="242">
        <f t="shared" si="4"/>
        <v>2.0312361204299516</v>
      </c>
    </row>
    <row r="8" spans="1:16">
      <c r="A8" s="21" t="s">
        <v>31</v>
      </c>
      <c r="B8" s="63">
        <v>192.69979700000101</v>
      </c>
      <c r="C8" s="64">
        <v>638.18592700000102</v>
      </c>
      <c r="D8" s="64">
        <v>611.36595799999702</v>
      </c>
      <c r="E8" s="64">
        <v>1178.7053170000499</v>
      </c>
      <c r="F8" s="65">
        <v>873.65233300001637</v>
      </c>
      <c r="G8" s="64">
        <f>SUMIFS(Data!$P:$P,Data!$B:$B,Data!$AA$3,Data!$D:$D,$A8,Data!$C:$C,1)</f>
        <v>372.73957999999601</v>
      </c>
      <c r="H8" s="238">
        <f t="shared" si="0"/>
        <v>0.93430188200973585</v>
      </c>
      <c r="I8" s="64">
        <f>SUMIFS(Data!$P:$P,Data!$B:$B,Data!$AA$3,Data!$D:$D,$A8,Data!$C:$C,2)</f>
        <v>1303.73855800005</v>
      </c>
      <c r="J8" s="238">
        <f t="shared" si="1"/>
        <v>1.0428820236270235</v>
      </c>
      <c r="K8" s="64">
        <f>SUMIFS(Data!$P:$P,Data!$B:$B,Data!$AA$3,Data!$D:$D,$A8,Data!$C:$C,3)</f>
        <v>1600.1581320000701</v>
      </c>
      <c r="L8" s="238">
        <f t="shared" si="2"/>
        <v>1.6173490870096465</v>
      </c>
      <c r="M8" s="64">
        <f>SUMIFS(Data!$P:$P,Data!$B:$B,Data!$AA$3,Data!$D:$D,$A8,Data!$C:$C,4)</f>
        <v>1559.85815200007</v>
      </c>
      <c r="N8" s="238">
        <f t="shared" si="5"/>
        <v>0.3233656703696739</v>
      </c>
      <c r="O8" s="65">
        <f t="shared" si="3"/>
        <v>1612.1648073333954</v>
      </c>
      <c r="P8" s="239">
        <f t="shared" si="4"/>
        <v>1.8453162046708176</v>
      </c>
    </row>
    <row r="9" spans="1:16">
      <c r="A9" s="20" t="s">
        <v>30</v>
      </c>
      <c r="B9" s="66">
        <v>182.03980799999999</v>
      </c>
      <c r="C9" s="67">
        <v>649.70597200000395</v>
      </c>
      <c r="D9" s="67">
        <v>719.19257200001095</v>
      </c>
      <c r="E9" s="67">
        <v>687.91260600001101</v>
      </c>
      <c r="F9" s="68">
        <v>746.28365266667527</v>
      </c>
      <c r="G9" s="67">
        <f>SUMIFS(Data!$P:$P,Data!$B:$B,Data!$AA$3,Data!$D:$D,$A9,Data!$C:$C,1)</f>
        <v>223.91975700000199</v>
      </c>
      <c r="H9" s="240">
        <f t="shared" si="0"/>
        <v>0.23005929010868875</v>
      </c>
      <c r="I9" s="67">
        <f>SUMIFS(Data!$P:$P,Data!$B:$B,Data!$AA$3,Data!$D:$D,$A9,Data!$C:$C,2)</f>
        <v>1752.3915080001</v>
      </c>
      <c r="J9" s="240">
        <f t="shared" si="1"/>
        <v>1.6972070190545967</v>
      </c>
      <c r="K9" s="67">
        <f>SUMIFS(Data!$P:$P,Data!$B:$B,Data!$AA$3,Data!$D:$D,$A9,Data!$C:$C,3)</f>
        <v>1610.5715660000999</v>
      </c>
      <c r="L9" s="240">
        <f t="shared" si="2"/>
        <v>1.2394162964186946</v>
      </c>
      <c r="M9" s="67">
        <f>SUMIFS(Data!$P:$P,Data!$B:$B,Data!$AA$3,Data!$D:$D,$A9,Data!$C:$C,4)</f>
        <v>1410.3650740000801</v>
      </c>
      <c r="N9" s="240">
        <f t="shared" si="5"/>
        <v>1.0502096657319542</v>
      </c>
      <c r="O9" s="68">
        <f t="shared" si="3"/>
        <v>1665.7493016667606</v>
      </c>
      <c r="P9" s="242">
        <f t="shared" si="4"/>
        <v>2.2320592119559146</v>
      </c>
    </row>
    <row r="10" spans="1:16">
      <c r="A10" s="21" t="s">
        <v>29</v>
      </c>
      <c r="B10" s="63">
        <v>306.59967000000097</v>
      </c>
      <c r="C10" s="64">
        <v>636.7993300000029</v>
      </c>
      <c r="D10" s="64">
        <v>680.13262200000702</v>
      </c>
      <c r="E10" s="64">
        <v>2165.7120000002401</v>
      </c>
      <c r="F10" s="65">
        <v>1263.0812073334171</v>
      </c>
      <c r="G10" s="64">
        <f>SUMIFS(Data!$P:$P,Data!$B:$B,Data!$AA$3,Data!$D:$D,$A10,Data!$C:$C,1)</f>
        <v>615.69700000000898</v>
      </c>
      <c r="H10" s="238">
        <f t="shared" si="0"/>
        <v>1.0081463231842587</v>
      </c>
      <c r="I10" s="64">
        <f>SUMIFS(Data!$P:$P,Data!$B:$B,Data!$AA$3,Data!$D:$D,$A10,Data!$C:$C,2)</f>
        <v>2207.5450000002497</v>
      </c>
      <c r="J10" s="238">
        <f t="shared" si="1"/>
        <v>2.4666258207279199</v>
      </c>
      <c r="K10" s="64">
        <f>SUMIFS(Data!$P:$P,Data!$B:$B,Data!$AA$3,Data!$D:$D,$A10,Data!$C:$C,3)</f>
        <v>2085.4340000002103</v>
      </c>
      <c r="L10" s="238">
        <f t="shared" si="2"/>
        <v>2.0662166944260894</v>
      </c>
      <c r="M10" s="64">
        <f>SUMIFS(Data!$P:$P,Data!$B:$B,Data!$AA$3,Data!$D:$D,$A10,Data!$C:$C,4)</f>
        <v>1796.3440000001601</v>
      </c>
      <c r="N10" s="238">
        <f t="shared" si="5"/>
        <v>-0.17055268659915954</v>
      </c>
      <c r="O10" s="65">
        <f t="shared" si="3"/>
        <v>2235.0066666668768</v>
      </c>
      <c r="P10" s="239">
        <f t="shared" si="4"/>
        <v>1.7694877049001168</v>
      </c>
    </row>
    <row r="11" spans="1:16">
      <c r="A11" s="20" t="s">
        <v>28</v>
      </c>
      <c r="B11" s="66">
        <v>358.77961699999804</v>
      </c>
      <c r="C11" s="67">
        <v>935.21902200001944</v>
      </c>
      <c r="D11" s="67">
        <v>954.5723590000224</v>
      </c>
      <c r="E11" s="67">
        <v>896.75909800001307</v>
      </c>
      <c r="F11" s="68">
        <v>1048.443365333351</v>
      </c>
      <c r="G11" s="67">
        <f>SUMIFS(Data!$P:$P,Data!$B:$B,Data!$AA$3,Data!$D:$D,$A11,Data!$C:$C,1)</f>
        <v>433.72624999999505</v>
      </c>
      <c r="H11" s="240">
        <f t="shared" si="0"/>
        <v>0.20889322985145339</v>
      </c>
      <c r="I11" s="67">
        <f>SUMIFS(Data!$P:$P,Data!$B:$B,Data!$AA$3,Data!$D:$D,$A11,Data!$C:$C,2)</f>
        <v>1601.55170600009</v>
      </c>
      <c r="J11" s="240">
        <f t="shared" si="1"/>
        <v>0.71248837793641107</v>
      </c>
      <c r="K11" s="67">
        <f>SUMIFS(Data!$P:$P,Data!$B:$B,Data!$AA$3,Data!$D:$D,$A11,Data!$C:$C,3)</f>
        <v>1620.7340000000902</v>
      </c>
      <c r="L11" s="240">
        <f t="shared" si="2"/>
        <v>0.697863954177257</v>
      </c>
      <c r="M11" s="67">
        <f>SUMIFS(Data!$P:$P,Data!$B:$B,Data!$AA$3,Data!$D:$D,$A11,Data!$C:$C,4)</f>
        <v>1432.8970000000497</v>
      </c>
      <c r="N11" s="240">
        <f t="shared" si="5"/>
        <v>0.59786168124276873</v>
      </c>
      <c r="O11" s="68">
        <f t="shared" si="3"/>
        <v>1696.3029853334083</v>
      </c>
      <c r="P11" s="242">
        <f t="shared" si="4"/>
        <v>1.6179252417645575</v>
      </c>
    </row>
    <row r="12" spans="1:16">
      <c r="A12" s="21" t="s">
        <v>27</v>
      </c>
      <c r="B12" s="63">
        <v>1153.5986600000601</v>
      </c>
      <c r="C12" s="64">
        <v>2428.2820000002298</v>
      </c>
      <c r="D12" s="64">
        <v>2461.0470000002301</v>
      </c>
      <c r="E12" s="64">
        <v>5774.4019999986494</v>
      </c>
      <c r="F12" s="65">
        <v>3939.1098866663901</v>
      </c>
      <c r="G12" s="64">
        <f>SUMIFS(Data!$P:$P,Data!$B:$B,Data!$AA$3,Data!$D:$D,$A12,Data!$C:$C,1)</f>
        <v>1816.1710000001701</v>
      </c>
      <c r="H12" s="238">
        <f t="shared" si="0"/>
        <v>0.57435255689363873</v>
      </c>
      <c r="I12" s="64">
        <f>SUMIFS(Data!$P:$P,Data!$B:$B,Data!$AA$3,Data!$D:$D,$A12,Data!$C:$C,2)</f>
        <v>5843.9339999987087</v>
      </c>
      <c r="J12" s="238">
        <f t="shared" si="1"/>
        <v>1.4066125762980395</v>
      </c>
      <c r="K12" s="64">
        <f>SUMIFS(Data!$P:$P,Data!$B:$B,Data!$AA$3,Data!$D:$D,$A12,Data!$C:$C,3)</f>
        <v>5468.16299999896</v>
      </c>
      <c r="L12" s="238">
        <f t="shared" si="2"/>
        <v>1.2218848319428475</v>
      </c>
      <c r="M12" s="64">
        <f>SUMIFS(Data!$P:$P,Data!$B:$B,Data!$AA$3,Data!$D:$D,$A12,Data!$C:$C,4)</f>
        <v>5070.8519999994587</v>
      </c>
      <c r="N12" s="238">
        <f t="shared" si="5"/>
        <v>-0.1218394562760534</v>
      </c>
      <c r="O12" s="65">
        <f t="shared" si="3"/>
        <v>6066.3733333324317</v>
      </c>
      <c r="P12" s="239">
        <f t="shared" si="4"/>
        <v>1.5400365838654764</v>
      </c>
    </row>
    <row r="13" spans="1:16">
      <c r="A13" s="20" t="s">
        <v>26</v>
      </c>
      <c r="B13" s="66">
        <v>1077.3854280000401</v>
      </c>
      <c r="C13" s="67">
        <v>1634.2782360000999</v>
      </c>
      <c r="D13" s="67">
        <v>1476.7251610000801</v>
      </c>
      <c r="E13" s="67">
        <v>1202.3054560000699</v>
      </c>
      <c r="F13" s="68">
        <v>1796.8980936667631</v>
      </c>
      <c r="G13" s="67">
        <f>SUMIFS(Data!$P:$P,Data!$B:$B,Data!$AA$3,Data!$D:$D,$A13,Data!$C:$C,1)</f>
        <v>873.83890900002405</v>
      </c>
      <c r="H13" s="240">
        <f t="shared" si="0"/>
        <v>-0.18892637092545533</v>
      </c>
      <c r="I13" s="67">
        <f>SUMIFS(Data!$P:$P,Data!$B:$B,Data!$AA$3,Data!$D:$D,$A13,Data!$C:$C,2)</f>
        <v>1368.31197000006</v>
      </c>
      <c r="J13" s="240">
        <f t="shared" si="1"/>
        <v>-0.16274234101715326</v>
      </c>
      <c r="K13" s="67">
        <f>SUMIFS(Data!$P:$P,Data!$B:$B,Data!$AA$3,Data!$D:$D,$A13,Data!$C:$C,3)</f>
        <v>1449.9184770000702</v>
      </c>
      <c r="L13" s="240">
        <f t="shared" si="2"/>
        <v>-1.8152791533568552E-2</v>
      </c>
      <c r="M13" s="67">
        <f>SUMIFS(Data!$P:$P,Data!$B:$B,Data!$AA$3,Data!$D:$D,$A13,Data!$C:$C,4)</f>
        <v>1955.0644120000898</v>
      </c>
      <c r="N13" s="240">
        <f t="shared" si="5"/>
        <v>0.62609626550673836</v>
      </c>
      <c r="O13" s="68">
        <f t="shared" si="3"/>
        <v>1882.3779226667477</v>
      </c>
      <c r="P13" s="242">
        <f t="shared" si="4"/>
        <v>1.047570771710016</v>
      </c>
    </row>
    <row r="14" spans="1:16">
      <c r="A14" s="21" t="s">
        <v>25</v>
      </c>
      <c r="B14" s="63">
        <v>858.80579700001022</v>
      </c>
      <c r="C14" s="64">
        <v>1611.2045400000907</v>
      </c>
      <c r="D14" s="64">
        <v>1757.1981480000907</v>
      </c>
      <c r="E14" s="64">
        <v>4650.9150060003221</v>
      </c>
      <c r="F14" s="65">
        <v>2959.3744970001712</v>
      </c>
      <c r="G14" s="64">
        <f>SUMIFS(Data!$P:$P,Data!$B:$B,Data!$AA$3,Data!$D:$D,$A14,Data!$C:$C,1)</f>
        <v>1577.69839200007</v>
      </c>
      <c r="H14" s="238">
        <f t="shared" si="0"/>
        <v>0.83708400375417036</v>
      </c>
      <c r="I14" s="64">
        <f>SUMIFS(Data!$P:$P,Data!$B:$B,Data!$AA$3,Data!$D:$D,$A14,Data!$C:$C,2)</f>
        <v>4976.5474579999927</v>
      </c>
      <c r="J14" s="238">
        <f t="shared" si="1"/>
        <v>2.0887124101572558</v>
      </c>
      <c r="K14" s="64">
        <f>SUMIFS(Data!$P:$P,Data!$B:$B,Data!$AA$3,Data!$D:$D,$A14,Data!$C:$C,3)</f>
        <v>4663.1416710002923</v>
      </c>
      <c r="L14" s="238">
        <f t="shared" si="2"/>
        <v>1.6537369597774307</v>
      </c>
      <c r="M14" s="64">
        <f>SUMIFS(Data!$P:$P,Data!$B:$B,Data!$AA$3,Data!$D:$D,$A14,Data!$C:$C,4)</f>
        <v>4228.0554550002716</v>
      </c>
      <c r="N14" s="238">
        <f t="shared" si="5"/>
        <v>-9.0919647091917036E-2</v>
      </c>
      <c r="O14" s="65">
        <f t="shared" si="3"/>
        <v>5148.480992000209</v>
      </c>
      <c r="P14" s="239">
        <f t="shared" si="4"/>
        <v>1.7397193215049562</v>
      </c>
    </row>
    <row r="15" spans="1:16">
      <c r="A15" s="20" t="s">
        <v>24</v>
      </c>
      <c r="B15" s="66">
        <v>1092.2056250000498</v>
      </c>
      <c r="C15" s="67">
        <v>3256.3035530002503</v>
      </c>
      <c r="D15" s="67">
        <v>3244.0702420002199</v>
      </c>
      <c r="E15" s="67">
        <v>2751.9506310002098</v>
      </c>
      <c r="F15" s="68">
        <v>3448.1766836669099</v>
      </c>
      <c r="G15" s="67">
        <f>SUMIFS(Data!$P:$P,Data!$B:$B,Data!$AA$3,Data!$D:$D,$A15,Data!$C:$C,1)</f>
        <v>2136.0444120001598</v>
      </c>
      <c r="H15" s="240">
        <f t="shared" si="0"/>
        <v>0.95571636247530067</v>
      </c>
      <c r="I15" s="67">
        <f>SUMIFS(Data!$P:$P,Data!$B:$B,Data!$AA$3,Data!$D:$D,$A15,Data!$C:$C,2)</f>
        <v>4607.0886799997988</v>
      </c>
      <c r="J15" s="240">
        <f t="shared" si="1"/>
        <v>0.41482162366434783</v>
      </c>
      <c r="K15" s="67">
        <f>SUMIFS(Data!$P:$P,Data!$B:$B,Data!$AA$3,Data!$D:$D,$A15,Data!$C:$C,3)</f>
        <v>4841.8689999996495</v>
      </c>
      <c r="L15" s="240">
        <f t="shared" si="2"/>
        <v>0.49252902644125957</v>
      </c>
      <c r="M15" s="67">
        <f>SUMIFS(Data!$P:$P,Data!$B:$B,Data!$AA$3,Data!$D:$D,$A15,Data!$C:$C,4)</f>
        <v>4357.8110000000897</v>
      </c>
      <c r="N15" s="240">
        <f t="shared" si="5"/>
        <v>0.58353531161139405</v>
      </c>
      <c r="O15" s="68">
        <f t="shared" si="3"/>
        <v>5314.2710306665658</v>
      </c>
      <c r="P15" s="242">
        <f t="shared" si="4"/>
        <v>1.541182925990668</v>
      </c>
    </row>
    <row r="16" spans="1:16">
      <c r="A16" s="21" t="s">
        <v>23</v>
      </c>
      <c r="B16" s="63">
        <v>861.83907400002602</v>
      </c>
      <c r="C16" s="64">
        <v>1896.47133500014</v>
      </c>
      <c r="D16" s="64">
        <v>2022.17790800015</v>
      </c>
      <c r="E16" s="64">
        <v>5076.67455699944</v>
      </c>
      <c r="F16" s="65">
        <v>3285.7209579999185</v>
      </c>
      <c r="G16" s="64">
        <f>SUMIFS(Data!$P:$P,Data!$B:$B,Data!$AA$3,Data!$D:$D,$A16,Data!$C:$C,1)</f>
        <v>1872.29788900011</v>
      </c>
      <c r="H16" s="238">
        <f t="shared" si="0"/>
        <v>1.1724448861552237</v>
      </c>
      <c r="I16" s="64">
        <f>SUMIFS(Data!$P:$P,Data!$B:$B,Data!$AA$3,Data!$D:$D,$A16,Data!$C:$C,2)</f>
        <v>5593.5072809988096</v>
      </c>
      <c r="J16" s="238">
        <f t="shared" si="1"/>
        <v>1.9494288565128228</v>
      </c>
      <c r="K16" s="64">
        <f>SUMIFS(Data!$P:$P,Data!$B:$B,Data!$AA$3,Data!$D:$D,$A16,Data!$C:$C,3)</f>
        <v>5044.7810639994104</v>
      </c>
      <c r="L16" s="238">
        <f t="shared" si="2"/>
        <v>1.4947266232319241</v>
      </c>
      <c r="M16" s="64">
        <f>SUMIFS(Data!$P:$P,Data!$B:$B,Data!$AA$3,Data!$D:$D,$A16,Data!$C:$C,4)</f>
        <v>4813.0347739996396</v>
      </c>
      <c r="N16" s="238">
        <f t="shared" si="5"/>
        <v>-5.1931590264400224E-2</v>
      </c>
      <c r="O16" s="65">
        <f t="shared" si="3"/>
        <v>5774.5403359993225</v>
      </c>
      <c r="P16" s="239">
        <f t="shared" si="4"/>
        <v>1.7574652290358814</v>
      </c>
    </row>
    <row r="17" spans="1:17">
      <c r="A17" s="20" t="s">
        <v>22</v>
      </c>
      <c r="B17" s="66">
        <v>230.67311400000099</v>
      </c>
      <c r="C17" s="67">
        <v>603.819380999999</v>
      </c>
      <c r="D17" s="67">
        <v>830.69244600002401</v>
      </c>
      <c r="E17" s="67">
        <v>683.30600400000492</v>
      </c>
      <c r="F17" s="68">
        <v>782.8303150000097</v>
      </c>
      <c r="G17" s="67">
        <f>SUMIFS(Data!$P:$P,Data!$B:$B,Data!$AA$3,Data!$D:$D,$A17,Data!$C:$C,1)</f>
        <v>178.63981800000099</v>
      </c>
      <c r="H17" s="240">
        <f t="shared" si="0"/>
        <v>-0.2255715679114636</v>
      </c>
      <c r="I17" s="67">
        <f>SUMIFS(Data!$P:$P,Data!$B:$B,Data!$AA$3,Data!$D:$D,$A17,Data!$C:$C,2)</f>
        <v>1326.3984700000703</v>
      </c>
      <c r="J17" s="240">
        <f t="shared" si="1"/>
        <v>1.19668084817581</v>
      </c>
      <c r="K17" s="67">
        <f>SUMIFS(Data!$P:$P,Data!$B:$B,Data!$AA$3,Data!$D:$D,$A17,Data!$C:$C,3)</f>
        <v>1173.9253590000499</v>
      </c>
      <c r="L17" s="240">
        <f t="shared" si="2"/>
        <v>0.4131889180559804</v>
      </c>
      <c r="M17" s="67">
        <f>SUMIFS(Data!$P:$P,Data!$B:$B,Data!$AA$3,Data!$D:$D,$A17,Data!$C:$C,4)</f>
        <v>1107.4321230000501</v>
      </c>
      <c r="N17" s="240">
        <f t="shared" si="5"/>
        <v>0.62069719352274577</v>
      </c>
      <c r="O17" s="68">
        <f t="shared" si="3"/>
        <v>1262.1319233333904</v>
      </c>
      <c r="P17" s="242">
        <f t="shared" si="4"/>
        <v>1.612267561883286</v>
      </c>
    </row>
    <row r="18" spans="1:17">
      <c r="A18" s="21" t="s">
        <v>21</v>
      </c>
      <c r="B18" s="63">
        <v>1371.7852550000598</v>
      </c>
      <c r="C18" s="64">
        <v>2884.7971310002208</v>
      </c>
      <c r="D18" s="64">
        <v>2978.7036760002211</v>
      </c>
      <c r="E18" s="64">
        <v>6159.340659998511</v>
      </c>
      <c r="F18" s="65">
        <v>4464.8755739996714</v>
      </c>
      <c r="G18" s="64">
        <f>SUMIFS(Data!$P:$P,Data!$B:$B,Data!$AA$3,Data!$D:$D,$A18,Data!$C:$C,1)</f>
        <v>2805.6171660002096</v>
      </c>
      <c r="H18" s="238">
        <f t="shared" si="0"/>
        <v>1.0452305896815368</v>
      </c>
      <c r="I18" s="64">
        <f>SUMIFS(Data!$P:$P,Data!$B:$B,Data!$AA$3,Data!$D:$D,$A18,Data!$C:$C,2)</f>
        <v>6541.9938869980306</v>
      </c>
      <c r="J18" s="238">
        <f t="shared" si="1"/>
        <v>1.2677483337380406</v>
      </c>
      <c r="K18" s="64">
        <f>SUMIFS(Data!$P:$P,Data!$B:$B,Data!$AA$3,Data!$D:$D,$A18,Data!$C:$C,3)</f>
        <v>6364.1875249982695</v>
      </c>
      <c r="L18" s="238">
        <f t="shared" si="2"/>
        <v>1.1365628196840474</v>
      </c>
      <c r="M18" s="64">
        <f>SUMIFS(Data!$P:$P,Data!$B:$B,Data!$AA$3,Data!$D:$D,$A18,Data!$C:$C,4)</f>
        <v>6056.1144609987905</v>
      </c>
      <c r="N18" s="238">
        <f t="shared" si="5"/>
        <v>-1.6759293680591043E-2</v>
      </c>
      <c r="O18" s="65">
        <f t="shared" si="3"/>
        <v>7255.9710129984342</v>
      </c>
      <c r="P18" s="239">
        <f t="shared" si="4"/>
        <v>1.6251227817527907</v>
      </c>
    </row>
    <row r="19" spans="1:17">
      <c r="A19" s="20" t="s">
        <v>20</v>
      </c>
      <c r="B19" s="66">
        <v>921.17903100002809</v>
      </c>
      <c r="C19" s="67">
        <v>2001.4513560001305</v>
      </c>
      <c r="D19" s="67">
        <v>2125.8712100001403</v>
      </c>
      <c r="E19" s="67">
        <v>2018.5645190001301</v>
      </c>
      <c r="F19" s="68">
        <v>2355.6887053334763</v>
      </c>
      <c r="G19" s="67">
        <f>SUMIFS(Data!$P:$P,Data!$B:$B,Data!$AA$3,Data!$D:$D,$A19,Data!$C:$C,1)</f>
        <v>2225.55136800011</v>
      </c>
      <c r="H19" s="240">
        <f t="shared" si="0"/>
        <v>1.4159813598710131</v>
      </c>
      <c r="I19" s="67">
        <f>SUMIFS(Data!$P:$P,Data!$B:$B,Data!$AA$3,Data!$D:$D,$A19,Data!$C:$C,2)</f>
        <v>4948.4220049998612</v>
      </c>
      <c r="J19" s="240">
        <f t="shared" si="1"/>
        <v>1.4724168240037598</v>
      </c>
      <c r="K19" s="67">
        <f>SUMIFS(Data!$P:$P,Data!$B:$B,Data!$AA$3,Data!$D:$D,$A19,Data!$C:$C,3)</f>
        <v>5985.9059999992705</v>
      </c>
      <c r="L19" s="240">
        <f t="shared" si="2"/>
        <v>1.8157425397368618</v>
      </c>
      <c r="M19" s="67">
        <f>SUMIFS(Data!$P:$P,Data!$B:$B,Data!$AA$3,Data!$D:$D,$A19,Data!$C:$C,4)</f>
        <v>5359.6469999996798</v>
      </c>
      <c r="N19" s="240">
        <f t="shared" si="5"/>
        <v>1.655177453854441</v>
      </c>
      <c r="O19" s="68">
        <f t="shared" si="3"/>
        <v>6173.175457666307</v>
      </c>
      <c r="P19" s="242">
        <f t="shared" si="4"/>
        <v>2.6205395660681825</v>
      </c>
    </row>
    <row r="20" spans="1:17">
      <c r="A20" s="21" t="s">
        <v>19</v>
      </c>
      <c r="B20" s="63">
        <v>430.51964899999587</v>
      </c>
      <c r="C20" s="64">
        <v>946.33254200000817</v>
      </c>
      <c r="D20" s="64">
        <v>1007.3191730000141</v>
      </c>
      <c r="E20" s="64">
        <v>1966.9977630000899</v>
      </c>
      <c r="F20" s="65">
        <v>1450.3897090000362</v>
      </c>
      <c r="G20" s="64">
        <f>SUMIFS(Data!$P:$P,Data!$B:$B,Data!$AA$3,Data!$D:$D,$A20,Data!$C:$C,1)</f>
        <v>945.82579500001827</v>
      </c>
      <c r="H20" s="238">
        <f t="shared" si="0"/>
        <v>1.1969399008778514</v>
      </c>
      <c r="I20" s="64">
        <f>SUMIFS(Data!$P:$P,Data!$B:$B,Data!$AA$3,Data!$D:$D,$A20,Data!$C:$C,2)</f>
        <v>2336.4043300001013</v>
      </c>
      <c r="J20" s="238">
        <f t="shared" si="1"/>
        <v>1.4689041391964317</v>
      </c>
      <c r="K20" s="64">
        <f>SUMIFS(Data!$P:$P,Data!$B:$B,Data!$AA$3,Data!$D:$D,$A20,Data!$C:$C,3)</f>
        <v>2361.9575620001001</v>
      </c>
      <c r="L20" s="238">
        <f t="shared" si="2"/>
        <v>1.3447955973732539</v>
      </c>
      <c r="M20" s="64">
        <f>SUMIFS(Data!$P:$P,Data!$B:$B,Data!$AA$3,Data!$D:$D,$A20,Data!$C:$C,4)</f>
        <v>2241.5977110000904</v>
      </c>
      <c r="N20" s="238">
        <f t="shared" si="5"/>
        <v>0.13960358937123404</v>
      </c>
      <c r="O20" s="65">
        <f t="shared" si="3"/>
        <v>2628.59513266677</v>
      </c>
      <c r="P20" s="239">
        <f t="shared" si="4"/>
        <v>1.8123371369471737</v>
      </c>
    </row>
    <row r="21" spans="1:17">
      <c r="A21" s="20" t="s">
        <v>18</v>
      </c>
      <c r="B21" s="66">
        <v>513.60606199998801</v>
      </c>
      <c r="C21" s="67">
        <v>1264.9585240000501</v>
      </c>
      <c r="D21" s="67">
        <v>1324.1860000000599</v>
      </c>
      <c r="E21" s="67">
        <v>1184.82600000002</v>
      </c>
      <c r="F21" s="68">
        <v>1429.1921953333724</v>
      </c>
      <c r="G21" s="67">
        <f>SUMIFS(Data!$P:$P,Data!$B:$B,Data!$AA$3,Data!$D:$D,$A21,Data!$C:$C,1)</f>
        <v>765.13900000000399</v>
      </c>
      <c r="H21" s="240">
        <f t="shared" si="0"/>
        <v>0.48973903660822027</v>
      </c>
      <c r="I21" s="67">
        <f>SUMIFS(Data!$P:$P,Data!$B:$B,Data!$AA$3,Data!$D:$D,$A21,Data!$C:$C,2)</f>
        <v>2247.6530000002399</v>
      </c>
      <c r="J21" s="240">
        <f t="shared" si="1"/>
        <v>0.77685904901665437</v>
      </c>
      <c r="K21" s="67">
        <f>SUMIFS(Data!$P:$P,Data!$B:$B,Data!$AA$3,Data!$D:$D,$A21,Data!$C:$C,3)</f>
        <v>2137.0370000002399</v>
      </c>
      <c r="L21" s="240">
        <f t="shared" si="2"/>
        <v>0.6138495649403809</v>
      </c>
      <c r="M21" s="67">
        <f>SUMIFS(Data!$P:$P,Data!$B:$B,Data!$AA$3,Data!$D:$D,$A21,Data!$C:$C,4)</f>
        <v>2067.7330000002098</v>
      </c>
      <c r="N21" s="240">
        <f t="shared" si="5"/>
        <v>0.7451786169447453</v>
      </c>
      <c r="O21" s="68">
        <f t="shared" si="3"/>
        <v>2405.8540000002313</v>
      </c>
      <c r="P21" s="242">
        <f t="shared" si="4"/>
        <v>1.6833663155003749</v>
      </c>
    </row>
    <row r="22" spans="1:17">
      <c r="A22" s="21" t="s">
        <v>17</v>
      </c>
      <c r="B22" s="63">
        <v>677.70587500000499</v>
      </c>
      <c r="C22" s="64">
        <v>1601.90490400009</v>
      </c>
      <c r="D22" s="64">
        <v>1772.57200000015</v>
      </c>
      <c r="E22" s="64">
        <v>1576.5180000000998</v>
      </c>
      <c r="F22" s="65">
        <v>1876.2335930001148</v>
      </c>
      <c r="G22" s="64">
        <f>SUMIFS(Data!$P:$P,Data!$B:$B,Data!$AA$3,Data!$D:$D,$A22,Data!$C:$C,1)</f>
        <v>1633.0160000001499</v>
      </c>
      <c r="H22" s="238">
        <f t="shared" si="0"/>
        <v>1.409623496328902</v>
      </c>
      <c r="I22" s="64">
        <f>SUMIFS(Data!$P:$P,Data!$B:$B,Data!$AA$3,Data!$D:$D,$A22,Data!$C:$C,2)</f>
        <v>4338.4000000002097</v>
      </c>
      <c r="J22" s="238">
        <f t="shared" si="1"/>
        <v>1.7082756218342696</v>
      </c>
      <c r="K22" s="64">
        <f>SUMIFS(Data!$P:$P,Data!$B:$B,Data!$AA$3,Data!$D:$D,$A22,Data!$C:$C,3)</f>
        <v>4024.4710000003697</v>
      </c>
      <c r="L22" s="238">
        <f t="shared" si="2"/>
        <v>1.2704132751730417</v>
      </c>
      <c r="M22" s="64">
        <f>SUMIFS(Data!$P:$P,Data!$B:$B,Data!$AA$3,Data!$D:$D,$A22,Data!$C:$C,4)</f>
        <v>3815.2630000003001</v>
      </c>
      <c r="N22" s="238">
        <f t="shared" si="5"/>
        <v>1.4200567326221827</v>
      </c>
      <c r="O22" s="65">
        <f t="shared" si="3"/>
        <v>4603.71666666701</v>
      </c>
      <c r="P22" s="239">
        <f t="shared" si="4"/>
        <v>2.4537012256057227</v>
      </c>
    </row>
    <row r="23" spans="1:17">
      <c r="A23" s="20" t="s">
        <v>16</v>
      </c>
      <c r="B23" s="66">
        <v>172.90648200000098</v>
      </c>
      <c r="C23" s="67">
        <v>685.25259700000504</v>
      </c>
      <c r="D23" s="67">
        <v>756.97252200000912</v>
      </c>
      <c r="E23" s="67">
        <v>720.91100000000586</v>
      </c>
      <c r="F23" s="68">
        <v>778.68086700000697</v>
      </c>
      <c r="G23" s="67">
        <f>SUMIFS(Data!$P:$P,Data!$B:$B,Data!$AA$3,Data!$D:$D,$A23,Data!$C:$C,1)</f>
        <v>178.19099999999901</v>
      </c>
      <c r="H23" s="240">
        <f t="shared" si="0"/>
        <v>3.0562868082632092E-2</v>
      </c>
      <c r="I23" s="67">
        <f>SUMIFS(Data!$P:$P,Data!$B:$B,Data!$AA$3,Data!$D:$D,$A23,Data!$C:$C,2)</f>
        <v>877.34699999999191</v>
      </c>
      <c r="J23" s="240">
        <f t="shared" si="1"/>
        <v>0.28032641370636857</v>
      </c>
      <c r="K23" s="67">
        <f>SUMIFS(Data!$P:$P,Data!$B:$B,Data!$AA$3,Data!$D:$D,$A23,Data!$C:$C,3)</f>
        <v>790.70899999999881</v>
      </c>
      <c r="L23" s="240">
        <f t="shared" si="2"/>
        <v>4.4567638876579038E-2</v>
      </c>
      <c r="M23" s="67">
        <f>SUMIFS(Data!$P:$P,Data!$B:$B,Data!$AA$3,Data!$D:$D,$A23,Data!$C:$C,4)</f>
        <v>818.07299999999589</v>
      </c>
      <c r="N23" s="240">
        <f t="shared" si="5"/>
        <v>0.13477669226851752</v>
      </c>
      <c r="O23" s="68">
        <f t="shared" si="3"/>
        <v>888.10666666666191</v>
      </c>
      <c r="P23" s="242">
        <f t="shared" si="4"/>
        <v>1.140527145720474</v>
      </c>
    </row>
    <row r="24" spans="1:17">
      <c r="A24" s="21" t="s">
        <v>15</v>
      </c>
      <c r="B24" s="63">
        <v>1446.8918960000801</v>
      </c>
      <c r="C24" s="64">
        <v>2837.1304160001696</v>
      </c>
      <c r="D24" s="64">
        <v>2897.1836890002132</v>
      </c>
      <c r="E24" s="64">
        <v>3508.5070000004598</v>
      </c>
      <c r="F24" s="65">
        <v>3563.2376670003082</v>
      </c>
      <c r="G24" s="64">
        <f>SUMIFS(Data!$P:$P,Data!$B:$B,Data!$AA$3,Data!$D:$D,$A24,Data!$C:$C,1)</f>
        <v>2481.34300000028</v>
      </c>
      <c r="H24" s="238">
        <f t="shared" si="0"/>
        <v>0.71494705780019285</v>
      </c>
      <c r="I24" s="64">
        <f>SUMIFS(Data!$P:$P,Data!$B:$B,Data!$AA$3,Data!$D:$D,$A24,Data!$C:$C,2)</f>
        <v>6927.0039999978089</v>
      </c>
      <c r="J24" s="238">
        <f t="shared" si="1"/>
        <v>1.4415529018097117</v>
      </c>
      <c r="K24" s="64">
        <f>SUMIFS(Data!$P:$P,Data!$B:$B,Data!$AA$3,Data!$D:$D,$A24,Data!$C:$C,3)</f>
        <v>6595.7309999981089</v>
      </c>
      <c r="L24" s="238">
        <f t="shared" si="2"/>
        <v>1.2766009021244435</v>
      </c>
      <c r="M24" s="64">
        <f>SUMIFS(Data!$P:$P,Data!$B:$B,Data!$AA$3,Data!$D:$D,$A24,Data!$C:$C,4)</f>
        <v>6360.9999999985794</v>
      </c>
      <c r="N24" s="238">
        <f t="shared" si="5"/>
        <v>0.81302189221732934</v>
      </c>
      <c r="O24" s="65">
        <f t="shared" si="3"/>
        <v>7455.02599999826</v>
      </c>
      <c r="P24" s="239">
        <f t="shared" si="4"/>
        <v>2.0922056558394635</v>
      </c>
    </row>
    <row r="25" spans="1:17">
      <c r="A25" s="20" t="s">
        <v>14</v>
      </c>
      <c r="B25" s="66">
        <v>442.10601099999803</v>
      </c>
      <c r="C25" s="67">
        <v>1278.47180400003</v>
      </c>
      <c r="D25" s="67">
        <v>1286.2319110000403</v>
      </c>
      <c r="E25" s="67">
        <v>1347.81823900004</v>
      </c>
      <c r="F25" s="68">
        <v>1451.5426550000359</v>
      </c>
      <c r="G25" s="67">
        <f>SUMIFS(Data!$P:$P,Data!$B:$B,Data!$AA$3,Data!$D:$D,$A25,Data!$C:$C,1)</f>
        <v>773.60562000000698</v>
      </c>
      <c r="H25" s="240">
        <f t="shared" si="0"/>
        <v>0.74981927581167951</v>
      </c>
      <c r="I25" s="67">
        <f>SUMIFS(Data!$P:$P,Data!$B:$B,Data!$AA$3,Data!$D:$D,$A25,Data!$C:$C,2)</f>
        <v>2250.3242580000801</v>
      </c>
      <c r="J25" s="240">
        <f t="shared" si="1"/>
        <v>0.76016729579749676</v>
      </c>
      <c r="K25" s="67">
        <f>SUMIFS(Data!$P:$P,Data!$B:$B,Data!$AA$3,Data!$D:$D,$A25,Data!$C:$C,3)</f>
        <v>2349.9109180000801</v>
      </c>
      <c r="L25" s="240">
        <f t="shared" si="2"/>
        <v>0.8269729571341714</v>
      </c>
      <c r="M25" s="67">
        <f>SUMIFS(Data!$P:$P,Data!$B:$B,Data!$AA$3,Data!$D:$D,$A25,Data!$C:$C,4)</f>
        <v>2198.2710250000796</v>
      </c>
      <c r="N25" s="240">
        <f t="shared" si="5"/>
        <v>0.63098477331112479</v>
      </c>
      <c r="O25" s="68">
        <f t="shared" si="3"/>
        <v>2524.0372736667491</v>
      </c>
      <c r="P25" s="242">
        <f t="shared" si="4"/>
        <v>1.7388653822692428</v>
      </c>
      <c r="Q25" s="23"/>
    </row>
    <row r="26" spans="1:17">
      <c r="A26" s="21" t="s">
        <v>13</v>
      </c>
      <c r="B26" s="63">
        <v>2467.7575510000584</v>
      </c>
      <c r="C26" s="64">
        <v>4142.8427140001995</v>
      </c>
      <c r="D26" s="64">
        <v>4477.2623220002342</v>
      </c>
      <c r="E26" s="64">
        <v>5265.3549660003209</v>
      </c>
      <c r="F26" s="65">
        <v>5451.0725176669375</v>
      </c>
      <c r="G26" s="64">
        <f>SUMIFS(Data!$P:$P,Data!$B:$B,Data!$AA$3,Data!$D:$D,$A26,Data!$C:$C,1)</f>
        <v>4082.5956620001953</v>
      </c>
      <c r="H26" s="238">
        <f t="shared" si="0"/>
        <v>0.65437470157703459</v>
      </c>
      <c r="I26" s="64">
        <f>SUMIFS(Data!$P:$P,Data!$B:$B,Data!$AA$3,Data!$D:$D,$A26,Data!$C:$C,2)</f>
        <v>10350.862474000611</v>
      </c>
      <c r="J26" s="238">
        <f t="shared" si="1"/>
        <v>1.4984927472677672</v>
      </c>
      <c r="K26" s="64">
        <f>SUMIFS(Data!$P:$P,Data!$B:$B,Data!$AA$3,Data!$D:$D,$A26,Data!$C:$C,3)</f>
        <v>9279.6340000008677</v>
      </c>
      <c r="L26" s="238">
        <f t="shared" si="2"/>
        <v>1.0726134259328266</v>
      </c>
      <c r="M26" s="64">
        <f>SUMIFS(Data!$P:$P,Data!$B:$B,Data!$AA$3,Data!$D:$D,$A26,Data!$C:$C,4)</f>
        <v>8806.4130000007772</v>
      </c>
      <c r="N26" s="238">
        <f t="shared" si="5"/>
        <v>0.67252028721063062</v>
      </c>
      <c r="O26" s="65">
        <f t="shared" si="3"/>
        <v>10839.83504533415</v>
      </c>
      <c r="P26" s="239">
        <f t="shared" si="4"/>
        <v>1.9885692237999442</v>
      </c>
    </row>
    <row r="27" spans="1:17">
      <c r="A27" s="20" t="s">
        <v>12</v>
      </c>
      <c r="B27" s="66">
        <v>1044.9323160000499</v>
      </c>
      <c r="C27" s="67">
        <v>2251.3909910001798</v>
      </c>
      <c r="D27" s="67">
        <v>2138.1978520001799</v>
      </c>
      <c r="E27" s="67">
        <v>2208.5977310001699</v>
      </c>
      <c r="F27" s="68">
        <v>2547.70629666686</v>
      </c>
      <c r="G27" s="67">
        <f>SUMIFS(Data!$P:$P,Data!$B:$B,Data!$AA$3,Data!$D:$D,$A27,Data!$C:$C,1)</f>
        <v>1449.1318830000801</v>
      </c>
      <c r="H27" s="240">
        <f t="shared" si="0"/>
        <v>0.38681889803857</v>
      </c>
      <c r="I27" s="67">
        <f>SUMIFS(Data!$P:$P,Data!$B:$B,Data!$AA$3,Data!$D:$D,$A27,Data!$C:$C,2)</f>
        <v>2472.6107030001999</v>
      </c>
      <c r="J27" s="240">
        <f t="shared" si="1"/>
        <v>9.8259126417550108E-2</v>
      </c>
      <c r="K27" s="67">
        <f>SUMIFS(Data!$P:$P,Data!$B:$B,Data!$AA$3,Data!$D:$D,$A27,Data!$C:$C,3)</f>
        <v>2283.5309430001698</v>
      </c>
      <c r="L27" s="240">
        <f t="shared" si="2"/>
        <v>6.7969898512449597E-2</v>
      </c>
      <c r="M27" s="67">
        <f>SUMIFS(Data!$P:$P,Data!$B:$B,Data!$AA$3,Data!$D:$D,$A27,Data!$C:$C,4)</f>
        <v>1966.21800300014</v>
      </c>
      <c r="N27" s="240">
        <f t="shared" si="5"/>
        <v>-0.10974371864914827</v>
      </c>
      <c r="O27" s="68">
        <f t="shared" si="3"/>
        <v>2723.8305106668631</v>
      </c>
      <c r="P27" s="242">
        <f t="shared" si="4"/>
        <v>1.069130501514411</v>
      </c>
    </row>
    <row r="28" spans="1:17">
      <c r="A28" s="21" t="s">
        <v>11</v>
      </c>
      <c r="B28" s="63">
        <v>505.06606299998896</v>
      </c>
      <c r="C28" s="64">
        <v>1695.8113770001</v>
      </c>
      <c r="D28" s="64">
        <v>1709.5714310001104</v>
      </c>
      <c r="E28" s="64">
        <v>1358.9851510000801</v>
      </c>
      <c r="F28" s="65">
        <v>1756.4780073334266</v>
      </c>
      <c r="G28" s="64">
        <f>SUMIFS(Data!$P:$P,Data!$B:$B,Data!$AA$3,Data!$D:$D,$A28,Data!$C:$C,1)</f>
        <v>709.78578900001298</v>
      </c>
      <c r="H28" s="238">
        <f t="shared" si="0"/>
        <v>0.40533257131558353</v>
      </c>
      <c r="I28" s="64">
        <f>SUMIFS(Data!$P:$P,Data!$B:$B,Data!$AA$3,Data!$D:$D,$A28,Data!$C:$C,2)</f>
        <v>2928.1431670002803</v>
      </c>
      <c r="J28" s="238">
        <f t="shared" si="1"/>
        <v>0.72669154524731527</v>
      </c>
      <c r="K28" s="64">
        <f>SUMIFS(Data!$P:$P,Data!$B:$B,Data!$AA$3,Data!$D:$D,$A28,Data!$C:$C,3)</f>
        <v>2620.3436020002</v>
      </c>
      <c r="L28" s="238">
        <f t="shared" si="2"/>
        <v>0.53274882493051612</v>
      </c>
      <c r="M28" s="64">
        <f>SUMIFS(Data!$P:$P,Data!$B:$B,Data!$AA$3,Data!$D:$D,$A28,Data!$C:$C,4)</f>
        <v>2353.9305870001704</v>
      </c>
      <c r="N28" s="238">
        <f t="shared" si="5"/>
        <v>0.73212384643637041</v>
      </c>
      <c r="O28" s="65">
        <f t="shared" si="3"/>
        <v>2870.7343816668877</v>
      </c>
      <c r="P28" s="239">
        <f t="shared" si="4"/>
        <v>1.6343696702613739</v>
      </c>
    </row>
    <row r="29" spans="1:17">
      <c r="A29" s="20" t="s">
        <v>10</v>
      </c>
      <c r="B29" s="66">
        <v>687.86591500001305</v>
      </c>
      <c r="C29" s="67">
        <v>1718.3915690001299</v>
      </c>
      <c r="D29" s="67">
        <v>1725.0648980001299</v>
      </c>
      <c r="E29" s="67">
        <v>3185.11010000028</v>
      </c>
      <c r="F29" s="68">
        <v>2438.8108273335179</v>
      </c>
      <c r="G29" s="67">
        <f>SUMIFS(Data!$P:$P,Data!$B:$B,Data!$AA$3,Data!$D:$D,$A29,Data!$C:$C,1)</f>
        <v>1207.0519890000701</v>
      </c>
      <c r="H29" s="240">
        <f t="shared" si="0"/>
        <v>0.75477802094620028</v>
      </c>
      <c r="I29" s="67">
        <f>SUMIFS(Data!$P:$P,Data!$B:$B,Data!$AA$3,Data!$D:$D,$A29,Data!$C:$C,2)</f>
        <v>3813.41607700029</v>
      </c>
      <c r="J29" s="240">
        <f t="shared" si="1"/>
        <v>1.2191775994450318</v>
      </c>
      <c r="K29" s="67">
        <f>SUMIFS(Data!$P:$P,Data!$B:$B,Data!$AA$3,Data!$D:$D,$A29,Data!$C:$C,3)</f>
        <v>3595.6762420003402</v>
      </c>
      <c r="L29" s="240">
        <f t="shared" si="2"/>
        <v>1.0843715770744697</v>
      </c>
      <c r="M29" s="67">
        <f>SUMIFS(Data!$P:$P,Data!$B:$B,Data!$AA$3,Data!$D:$D,$A29,Data!$C:$C,4)</f>
        <v>3218.04322100033</v>
      </c>
      <c r="N29" s="240">
        <f t="shared" si="5"/>
        <v>1.0339711961620151E-2</v>
      </c>
      <c r="O29" s="68">
        <f t="shared" si="3"/>
        <v>3944.7291763336766</v>
      </c>
      <c r="P29" s="242">
        <f t="shared" si="4"/>
        <v>1.6174805901803624</v>
      </c>
    </row>
    <row r="30" spans="1:17">
      <c r="A30" s="21" t="s">
        <v>9</v>
      </c>
      <c r="B30" s="63">
        <v>1221.2750000000201</v>
      </c>
      <c r="C30" s="64">
        <v>4750.2100000004602</v>
      </c>
      <c r="D30" s="64">
        <v>4653.9620000004988</v>
      </c>
      <c r="E30" s="64">
        <v>8085.6400000003396</v>
      </c>
      <c r="F30" s="65">
        <v>6237.0290000004397</v>
      </c>
      <c r="G30" s="64">
        <f>SUMIFS(Data!$P:$P,Data!$B:$B,Data!$AA$3,Data!$D:$D,$A30,Data!$C:$C,1)</f>
        <v>1883.3830000000421</v>
      </c>
      <c r="H30" s="238">
        <f t="shared" si="0"/>
        <v>0.54214488956214701</v>
      </c>
      <c r="I30" s="64">
        <f>SUMIFS(Data!$P:$P,Data!$B:$B,Data!$AA$3,Data!$D:$D,$A30,Data!$C:$C,2)</f>
        <v>7514.0690000003606</v>
      </c>
      <c r="J30" s="238">
        <f t="shared" si="1"/>
        <v>0.5818393292085261</v>
      </c>
      <c r="K30" s="64">
        <f>SUMIFS(Data!$P:$P,Data!$B:$B,Data!$AA$3,Data!$D:$D,$A30,Data!$C:$C,3)</f>
        <v>7198.57900000053</v>
      </c>
      <c r="L30" s="238">
        <f t="shared" si="2"/>
        <v>0.54676359626480797</v>
      </c>
      <c r="M30" s="64">
        <f>SUMIFS(Data!$P:$P,Data!$B:$B,Data!$AA$3,Data!$D:$D,$A30,Data!$C:$C,4)</f>
        <v>6408.80700000054</v>
      </c>
      <c r="N30" s="238">
        <f t="shared" si="5"/>
        <v>-0.20738407844026313</v>
      </c>
      <c r="O30" s="65">
        <f t="shared" si="3"/>
        <v>7668.2793333338241</v>
      </c>
      <c r="P30" s="239">
        <f t="shared" si="4"/>
        <v>1.2294762992657695</v>
      </c>
    </row>
    <row r="31" spans="1:17">
      <c r="A31" s="20" t="s">
        <v>8</v>
      </c>
      <c r="B31" s="66">
        <v>751.06800000000692</v>
      </c>
      <c r="C31" s="67">
        <v>2151.0450000002093</v>
      </c>
      <c r="D31" s="67">
        <v>2287.4490000001997</v>
      </c>
      <c r="E31" s="67">
        <v>2271.7570000001897</v>
      </c>
      <c r="F31" s="68">
        <v>2487.1063333335351</v>
      </c>
      <c r="G31" s="67">
        <f>SUMIFS(Data!$P:$P,Data!$B:$B,Data!$AA$3,Data!$D:$D,$A31,Data!$C:$C,1)</f>
        <v>915.93299999999408</v>
      </c>
      <c r="H31" s="240">
        <f t="shared" si="0"/>
        <v>0.21950742143186189</v>
      </c>
      <c r="I31" s="67">
        <f>SUMIFS(Data!$P:$P,Data!$B:$B,Data!$AA$3,Data!$D:$D,$A31,Data!$C:$C,2)</f>
        <v>4701.3400000000302</v>
      </c>
      <c r="J31" s="240">
        <f t="shared" si="1"/>
        <v>1.1856074605596689</v>
      </c>
      <c r="K31" s="67">
        <f>SUMIFS(Data!$P:$P,Data!$B:$B,Data!$AA$3,Data!$D:$D,$A31,Data!$C:$C,3)</f>
        <v>4437.9520000002994</v>
      </c>
      <c r="L31" s="240">
        <f t="shared" si="2"/>
        <v>0.94013156140307919</v>
      </c>
      <c r="M31" s="67">
        <f>SUMIFS(Data!$P:$P,Data!$B:$B,Data!$AA$3,Data!$D:$D,$A31,Data!$C:$C,4)</f>
        <v>4384.3660000003601</v>
      </c>
      <c r="N31" s="240">
        <f t="shared" si="5"/>
        <v>0.9299449721074895</v>
      </c>
      <c r="O31" s="68">
        <f t="shared" si="3"/>
        <v>4813.1970000002284</v>
      </c>
      <c r="P31" s="242">
        <f t="shared" si="4"/>
        <v>1.9352598381063073</v>
      </c>
    </row>
    <row r="32" spans="1:17">
      <c r="A32" s="21" t="s">
        <v>7</v>
      </c>
      <c r="B32" s="63">
        <v>306.58619100000004</v>
      </c>
      <c r="C32" s="64">
        <v>697.43911600000797</v>
      </c>
      <c r="D32" s="64">
        <v>628.28586700000199</v>
      </c>
      <c r="E32" s="64">
        <v>801.37898600002404</v>
      </c>
      <c r="F32" s="65">
        <v>811.2300533333447</v>
      </c>
      <c r="G32" s="64">
        <f>SUMIFS(Data!$P:$P,Data!$B:$B,Data!$AA$3,Data!$D:$D,$A32,Data!$C:$C,1)</f>
        <v>391.33278699999602</v>
      </c>
      <c r="H32" s="238">
        <f t="shared" si="0"/>
        <v>0.27642013400400006</v>
      </c>
      <c r="I32" s="64">
        <f>SUMIFS(Data!$P:$P,Data!$B:$B,Data!$AA$3,Data!$D:$D,$A32,Data!$C:$C,2)</f>
        <v>1917.13091700009</v>
      </c>
      <c r="J32" s="238">
        <f t="shared" si="1"/>
        <v>1.748814732381698</v>
      </c>
      <c r="K32" s="64">
        <f>SUMIFS(Data!$P:$P,Data!$B:$B,Data!$AA$3,Data!$D:$D,$A32,Data!$C:$C,3)</f>
        <v>1813.11106800011</v>
      </c>
      <c r="L32" s="238">
        <f t="shared" si="2"/>
        <v>1.8858059097485702</v>
      </c>
      <c r="M32" s="64">
        <f>SUMIFS(Data!$P:$P,Data!$B:$B,Data!$AA$3,Data!$D:$D,$A32,Data!$C:$C,4)</f>
        <v>1672.97785400009</v>
      </c>
      <c r="N32" s="238">
        <f t="shared" si="5"/>
        <v>1.0876238124866926</v>
      </c>
      <c r="O32" s="65">
        <f t="shared" si="3"/>
        <v>1931.5175420000953</v>
      </c>
      <c r="P32" s="239">
        <f t="shared" si="4"/>
        <v>2.380973848371974</v>
      </c>
    </row>
    <row r="33" spans="1:18">
      <c r="A33" s="20" t="s">
        <v>35</v>
      </c>
      <c r="B33" s="66">
        <v>271.439725000002</v>
      </c>
      <c r="C33" s="67">
        <v>592.31937099999811</v>
      </c>
      <c r="D33" s="67">
        <v>631.34601400000304</v>
      </c>
      <c r="E33" s="67">
        <v>690.17929100001015</v>
      </c>
      <c r="F33" s="68">
        <v>728.42813366667121</v>
      </c>
      <c r="G33" s="67">
        <f>SUMIFS(Data!$P:$P,Data!$B:$B,Data!$AA$3,Data!$D:$D,$A33,Data!$C:$C,1)</f>
        <v>374.73961999999705</v>
      </c>
      <c r="H33" s="240">
        <f t="shared" si="0"/>
        <v>0.38056292239462847</v>
      </c>
      <c r="I33" s="67">
        <f>SUMIFS(Data!$P:$P,Data!$B:$B,Data!$AA$3,Data!$D:$D,$A33,Data!$C:$C,2)</f>
        <v>732.01924200001395</v>
      </c>
      <c r="J33" s="240">
        <f t="shared" si="1"/>
        <v>0.2358522747013389</v>
      </c>
      <c r="K33" s="67">
        <f>SUMIFS(Data!$P:$P,Data!$B:$B,Data!$AA$3,Data!$D:$D,$A33,Data!$C:$C,3)</f>
        <v>2314.2960000002395</v>
      </c>
      <c r="L33" s="240">
        <f t="shared" si="2"/>
        <v>2.665653934104395</v>
      </c>
      <c r="M33" s="67">
        <f>SUMIFS(Data!$P:$P,Data!$B:$B,Data!$AA$3,Data!$D:$D,$A33,Data!$C:$C,4)</f>
        <v>2177.0940000002201</v>
      </c>
      <c r="N33" s="240">
        <f t="shared" si="5"/>
        <v>2.1543890528007572</v>
      </c>
      <c r="O33" s="68">
        <f t="shared" si="3"/>
        <v>1866.0496206668233</v>
      </c>
      <c r="P33" s="242">
        <f>IF(F33=0,"-",O33/F33)</f>
        <v>2.5617484202233296</v>
      </c>
    </row>
    <row r="34" spans="1:18">
      <c r="A34" s="21" t="s">
        <v>6</v>
      </c>
      <c r="B34" s="63">
        <v>423.81954599999301</v>
      </c>
      <c r="C34" s="64">
        <v>910.25236400003007</v>
      </c>
      <c r="D34" s="64">
        <v>1016.2656460000439</v>
      </c>
      <c r="E34" s="64">
        <v>3077.4768080002605</v>
      </c>
      <c r="F34" s="65">
        <v>1809.271454666776</v>
      </c>
      <c r="G34" s="64">
        <f>SUMIFS(Data!$P:$P,Data!$B:$B,Data!$AA$3,Data!$D:$D,$A34,Data!$C:$C,1)</f>
        <v>878.49901900002703</v>
      </c>
      <c r="H34" s="238">
        <f t="shared" si="0"/>
        <v>1.0728138361982047</v>
      </c>
      <c r="I34" s="64">
        <f>SUMIFS(Data!$P:$P,Data!$B:$B,Data!$AA$3,Data!$D:$D,$A34,Data!$C:$C,2)</f>
        <v>3246.4499140003104</v>
      </c>
      <c r="J34" s="238">
        <f t="shared" si="1"/>
        <v>2.5665382946483657</v>
      </c>
      <c r="K34" s="64">
        <f>SUMIFS(Data!$P:$P,Data!$B:$B,Data!$AA$3,Data!$D:$D,$A34,Data!$C:$C,3)</f>
        <v>3012.8235500002602</v>
      </c>
      <c r="L34" s="238">
        <f t="shared" si="2"/>
        <v>1.9646023772018069</v>
      </c>
      <c r="M34" s="64">
        <f>SUMIFS(Data!$P:$P,Data!$B:$B,Data!$AA$3,Data!$D:$D,$A34,Data!$C:$C,4)</f>
        <v>2742.24387700024</v>
      </c>
      <c r="N34" s="238">
        <f t="shared" si="5"/>
        <v>-0.10893109905119132</v>
      </c>
      <c r="O34" s="65">
        <f t="shared" si="3"/>
        <v>3293.3387866669455</v>
      </c>
      <c r="P34" s="239">
        <f t="shared" si="4"/>
        <v>1.8202568653654565</v>
      </c>
    </row>
    <row r="35" spans="1:18">
      <c r="A35" s="20" t="s">
        <v>5</v>
      </c>
      <c r="B35" s="66">
        <v>510.199467999989</v>
      </c>
      <c r="C35" s="67">
        <v>1618.1716030001005</v>
      </c>
      <c r="D35" s="67">
        <v>1605.33161200009</v>
      </c>
      <c r="E35" s="67">
        <v>3174.3500650002902</v>
      </c>
      <c r="F35" s="68">
        <v>2302.6842493334902</v>
      </c>
      <c r="G35" s="67">
        <f>SUMIFS(Data!$P:$P,Data!$B:$B,Data!$AA$3,Data!$D:$D,$A35,Data!$C:$C,1)</f>
        <v>894.67235000003097</v>
      </c>
      <c r="H35" s="240">
        <f t="shared" si="0"/>
        <v>0.75357366307573315</v>
      </c>
      <c r="I35" s="67">
        <f>SUMIFS(Data!$P:$P,Data!$B:$B,Data!$AA$3,Data!$D:$D,$A35,Data!$C:$C,2)</f>
        <v>3624.7228930002802</v>
      </c>
      <c r="J35" s="240">
        <f t="shared" si="1"/>
        <v>1.2400114340654729</v>
      </c>
      <c r="K35" s="67">
        <f>SUMIFS(Data!$P:$P,Data!$B:$B,Data!$AA$3,Data!$D:$D,$A35,Data!$C:$C,3)</f>
        <v>3634.1826560002996</v>
      </c>
      <c r="L35" s="240">
        <f t="shared" si="2"/>
        <v>1.2638205270700766</v>
      </c>
      <c r="M35" s="67">
        <f>SUMIFS(Data!$P:$P,Data!$B:$B,Data!$AA$3,Data!$D:$D,$A35,Data!$C:$C,4)</f>
        <v>3346.1963410002504</v>
      </c>
      <c r="N35" s="240">
        <f t="shared" si="5"/>
        <v>5.4135893169030329E-2</v>
      </c>
      <c r="O35" s="68">
        <f t="shared" si="3"/>
        <v>3833.2580800002875</v>
      </c>
      <c r="P35" s="242">
        <f t="shared" si="4"/>
        <v>1.6646911451753841</v>
      </c>
    </row>
    <row r="36" spans="1:18" ht="12.75" thickBot="1">
      <c r="A36" s="22" t="s">
        <v>4</v>
      </c>
      <c r="B36" s="69">
        <v>22449.194642000559</v>
      </c>
      <c r="C36" s="70">
        <v>53637.83736800302</v>
      </c>
      <c r="D36" s="70">
        <v>54905.512884003263</v>
      </c>
      <c r="E36" s="70">
        <v>79163.770554000133</v>
      </c>
      <c r="F36" s="71">
        <v>70052.105149335664</v>
      </c>
      <c r="G36" s="70">
        <f t="shared" ref="G36" si="6">SUM(G6:G35)</f>
        <v>38363.423507002022</v>
      </c>
      <c r="H36" s="244">
        <f t="shared" ref="H36" si="7">IF(B36=0,"-",(G36-B36)/B36)</f>
        <v>0.70889976762138618</v>
      </c>
      <c r="I36" s="70">
        <f>SUM(I6:I35)</f>
        <v>113373.03028899369</v>
      </c>
      <c r="J36" s="244">
        <f t="shared" ref="J36" si="8">IF(C36=0,"-",(I36-C36)/C36)</f>
        <v>1.1136763868974506</v>
      </c>
      <c r="K36" s="70">
        <f>SUM(K6:K35)</f>
        <v>111102.89166199572</v>
      </c>
      <c r="L36" s="244">
        <f t="shared" ref="L36" si="9">IF(D36=0,"-",(K36-D36)/D36)</f>
        <v>1.0235288922028369</v>
      </c>
      <c r="M36" s="70">
        <f>SUM(M6:M35)</f>
        <v>104355.09972299737</v>
      </c>
      <c r="N36" s="244">
        <f t="shared" si="5"/>
        <v>0.31821790438611597</v>
      </c>
      <c r="O36" s="71">
        <f t="shared" si="3"/>
        <v>122398.14839366292</v>
      </c>
      <c r="P36" s="246">
        <f t="shared" si="4"/>
        <v>1.7472443994757476</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180</v>
      </c>
      <c r="B38" s="74"/>
      <c r="C38" s="74"/>
      <c r="D38" s="74"/>
      <c r="E38" s="74"/>
      <c r="F38" s="72"/>
      <c r="G38" s="72"/>
      <c r="H38" s="129"/>
      <c r="I38" s="75"/>
      <c r="J38" s="75"/>
      <c r="K38" s="75"/>
      <c r="L38" s="193"/>
      <c r="M38" s="73"/>
      <c r="N38" s="75"/>
      <c r="O38" s="74"/>
      <c r="P38" s="62">
        <f>Data!$Z$2</f>
        <v>44397</v>
      </c>
    </row>
    <row r="39" spans="1:18" s="28" customFormat="1" ht="11.25">
      <c r="A39" s="27" t="s">
        <v>181</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88</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1392.62526800008</v>
      </c>
      <c r="C45" s="207">
        <v>2319.2909230001796</v>
      </c>
      <c r="D45" s="208">
        <v>2647.9706060002104</v>
      </c>
      <c r="E45" s="208">
        <v>0</v>
      </c>
      <c r="F45" s="209"/>
      <c r="G45" s="206">
        <f>SUMIFS(Data!$P:$P,Data!$B:$B,Data!$AA$3,Data!$E:$E,$A45,Data!$C:$C,1)</f>
        <v>0</v>
      </c>
      <c r="H45" s="215">
        <f t="shared" ref="H45:H55" si="10">IF(B45=0,"-",(G45-B45)/B45)</f>
        <v>-1</v>
      </c>
      <c r="I45" s="207">
        <f>SUMIFS(Data!$P:$P,Data!$B:$B,Data!$AA$3,Data!$E:$E,$A45,Data!$C:$C,2)</f>
        <v>0</v>
      </c>
      <c r="J45" s="215">
        <f t="shared" ref="J45:J55" si="11">IF(C45=0,"-",(I45-C45)/C45)</f>
        <v>-1</v>
      </c>
      <c r="K45" s="208">
        <f>SUMIFS(Data!$P:$P,Data!$B:$B,Data!$AA$3,Data!$E:$E,$A45,Data!$C:$C,3)</f>
        <v>0</v>
      </c>
      <c r="L45" s="215">
        <f t="shared" ref="L45:L55" si="12">IF(D45=0,"-",(K45-D45)/D45)</f>
        <v>-1</v>
      </c>
      <c r="M45" s="208">
        <f>SUMIFS(Data!$P:$P,Data!$B:$B,Data!$AA$3,Data!$E:$E,$A45,Data!$C:$C,4)</f>
        <v>0</v>
      </c>
      <c r="N45" s="215"/>
      <c r="O45" s="218"/>
      <c r="P45" s="219"/>
    </row>
    <row r="46" spans="1:18" s="11" customFormat="1">
      <c r="A46" s="24" t="s">
        <v>117</v>
      </c>
      <c r="B46" s="210">
        <v>54.266628000000104</v>
      </c>
      <c r="C46" s="207">
        <v>517.83949299999006</v>
      </c>
      <c r="D46" s="207">
        <v>249.213083000003</v>
      </c>
      <c r="E46" s="207">
        <v>0</v>
      </c>
      <c r="F46" s="211"/>
      <c r="G46" s="220">
        <f>SUMIFS(Data!$P:$P,Data!$B:$B,Data!$AA$3,Data!$E:$E,$A46,Data!$C:$C,1)</f>
        <v>0</v>
      </c>
      <c r="H46" s="221">
        <f t="shared" si="10"/>
        <v>-1</v>
      </c>
      <c r="I46" s="207">
        <f>SUMIFS(Data!$P:$P,Data!$B:$B,Data!$AA$3,Data!$E:$E,$A46,Data!$C:$C,2)</f>
        <v>0</v>
      </c>
      <c r="J46" s="221">
        <f t="shared" si="11"/>
        <v>-1</v>
      </c>
      <c r="K46" s="207">
        <f>SUMIFS(Data!$P:$P,Data!$B:$B,Data!$AA$3,Data!$E:$E,$A46,Data!$C:$C,3)</f>
        <v>0</v>
      </c>
      <c r="L46" s="221">
        <f t="shared" si="12"/>
        <v>-1</v>
      </c>
      <c r="M46" s="207">
        <f>SUMIFS(Data!$P:$P,Data!$B:$B,Data!$AA$3,Data!$E:$E,$A46,Data!$C:$C,4)</f>
        <v>0</v>
      </c>
      <c r="N46" s="221"/>
      <c r="O46" s="218"/>
      <c r="P46" s="222"/>
    </row>
    <row r="47" spans="1:18" s="11" customFormat="1">
      <c r="A47" s="25" t="s">
        <v>123</v>
      </c>
      <c r="B47" s="212">
        <v>1446.8918960000801</v>
      </c>
      <c r="C47" s="213">
        <v>2837.1304160001696</v>
      </c>
      <c r="D47" s="213">
        <v>2897.1836890002132</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1033.5855900000399</v>
      </c>
      <c r="C48" s="207">
        <v>1655.1117680001003</v>
      </c>
      <c r="D48" s="207">
        <v>1888.0382110001203</v>
      </c>
      <c r="E48" s="207">
        <v>1666.3183850000999</v>
      </c>
      <c r="F48" s="211">
        <v>2081.0179846667866</v>
      </c>
      <c r="G48" s="220">
        <f>SUMIFS(Data!$P:$P,Data!$B:$B,Data!$AA$3,Data!$E:$E,$A48,Data!$C:$C,1)</f>
        <v>1558.3516620000901</v>
      </c>
      <c r="H48" s="221">
        <f t="shared" si="10"/>
        <v>0.50771419133274664</v>
      </c>
      <c r="I48" s="207">
        <f>SUMIFS(Data!$P:$P,Data!$B:$B,Data!$AA$3,Data!$E:$E,$A48,Data!$C:$C,2)</f>
        <v>4529.0280200001798</v>
      </c>
      <c r="J48" s="221">
        <f t="shared" si="11"/>
        <v>1.7363880237965328</v>
      </c>
      <c r="K48" s="207">
        <f>SUMIFS(Data!$P:$P,Data!$B:$B,Data!$AA$3,Data!$E:$E,$A48,Data!$C:$C,3)</f>
        <v>4124.7600000004395</v>
      </c>
      <c r="L48" s="221">
        <f t="shared" si="12"/>
        <v>1.1846803607939145</v>
      </c>
      <c r="M48" s="207">
        <f>SUMIFS(Data!$P:$P,Data!$B:$B,Data!$AA$3,Data!$E:$E,$A48,Data!$C:$C,4)</f>
        <v>3782.7020000003895</v>
      </c>
      <c r="N48" s="221">
        <f t="shared" ref="N48:N55" si="13">IF(E48=0,"-",(M48-E48)/E48)</f>
        <v>1.270095579603272</v>
      </c>
      <c r="O48" s="218">
        <f t="shared" ref="O48:O51" si="14">(G48+I48+K48+M48)/3</f>
        <v>4664.9472273337005</v>
      </c>
      <c r="P48" s="222">
        <f t="shared" ref="P48:P55" si="15">IF(F48=0,"-",O48/F48)</f>
        <v>2.2416659835261603</v>
      </c>
    </row>
    <row r="49" spans="1:16" s="11" customFormat="1">
      <c r="A49" s="24" t="s">
        <v>100</v>
      </c>
      <c r="B49" s="210">
        <v>916.30579700002693</v>
      </c>
      <c r="C49" s="207">
        <v>1632.4450590000808</v>
      </c>
      <c r="D49" s="207">
        <v>1597.6650980000802</v>
      </c>
      <c r="E49" s="207">
        <v>1583.5651320000807</v>
      </c>
      <c r="F49" s="211">
        <v>1909.9936953334229</v>
      </c>
      <c r="G49" s="220">
        <f>SUMIFS(Data!$P:$P,Data!$B:$B,Data!$AA$3,Data!$E:$E,$A49,Data!$C:$C,1)</f>
        <v>1553.54506200008</v>
      </c>
      <c r="H49" s="221">
        <f t="shared" si="10"/>
        <v>0.6954438868403604</v>
      </c>
      <c r="I49" s="207">
        <f>SUMIFS(Data!$P:$P,Data!$B:$B,Data!$AA$3,Data!$E:$E,$A49,Data!$C:$C,2)</f>
        <v>3299.923280000271</v>
      </c>
      <c r="J49" s="221">
        <f t="shared" si="11"/>
        <v>1.0214605458278443</v>
      </c>
      <c r="K49" s="207">
        <f>SUMIFS(Data!$P:$P,Data!$B:$B,Data!$AA$3,Data!$E:$E,$A49,Data!$C:$C,3)</f>
        <v>3178.3910000002593</v>
      </c>
      <c r="L49" s="221">
        <f t="shared" si="12"/>
        <v>0.98939753017005549</v>
      </c>
      <c r="M49" s="207">
        <f>SUMIFS(Data!$P:$P,Data!$B:$B,Data!$AA$3,Data!$E:$E,$A49,Data!$C:$C,4)</f>
        <v>2773.3880000002091</v>
      </c>
      <c r="N49" s="221">
        <f t="shared" si="13"/>
        <v>0.75135707648308325</v>
      </c>
      <c r="O49" s="218">
        <f t="shared" si="14"/>
        <v>3601.7491140002735</v>
      </c>
      <c r="P49" s="222">
        <f t="shared" si="15"/>
        <v>1.8857387450022578</v>
      </c>
    </row>
    <row r="50" spans="1:16" s="11" customFormat="1">
      <c r="A50" s="24" t="s">
        <v>101</v>
      </c>
      <c r="B50" s="220">
        <v>517.86616399999104</v>
      </c>
      <c r="C50" s="207">
        <v>855.28588700001899</v>
      </c>
      <c r="D50" s="207">
        <v>991.55901300003302</v>
      </c>
      <c r="E50" s="207">
        <v>2015.47144900014</v>
      </c>
      <c r="F50" s="211">
        <v>1460.0608376667276</v>
      </c>
      <c r="G50" s="220">
        <f>SUMIFS(Data!$P:$P,Data!$B:$B,Data!$AA$3,Data!$E:$E,$A50,Data!$C:$C,1)</f>
        <v>970.6989380000249</v>
      </c>
      <c r="H50" s="221">
        <f t="shared" si="10"/>
        <v>0.87442046899214232</v>
      </c>
      <c r="I50" s="207">
        <f>SUMIFS(Data!$P:$P,Data!$B:$B,Data!$AA$3,Data!$E:$E,$A50,Data!$C:$C,2)</f>
        <v>2521.9111740001599</v>
      </c>
      <c r="J50" s="221">
        <f t="shared" si="11"/>
        <v>1.9486177807118472</v>
      </c>
      <c r="K50" s="207">
        <f>SUMIFS(Data!$P:$P,Data!$B:$B,Data!$AA$3,Data!$E:$E,$A50,Data!$C:$C,3)</f>
        <v>1976.4830000001698</v>
      </c>
      <c r="L50" s="221">
        <f t="shared" si="12"/>
        <v>0.99330849106013219</v>
      </c>
      <c r="M50" s="207">
        <f>SUMIFS(Data!$P:$P,Data!$B:$B,Data!$AA$3,Data!$E:$E,$A50,Data!$C:$C,4)</f>
        <v>2250.3230000001804</v>
      </c>
      <c r="N50" s="221">
        <f t="shared" si="13"/>
        <v>0.1165243750371897</v>
      </c>
      <c r="O50" s="218">
        <f t="shared" si="14"/>
        <v>2573.1387040001787</v>
      </c>
      <c r="P50" s="222">
        <f t="shared" si="15"/>
        <v>1.762350333368452</v>
      </c>
    </row>
    <row r="51" spans="1:16" s="11" customFormat="1">
      <c r="A51" s="24" t="s">
        <v>118</v>
      </c>
      <c r="B51" s="210">
        <v>0</v>
      </c>
      <c r="C51" s="207">
        <v>0</v>
      </c>
      <c r="D51" s="207">
        <v>0</v>
      </c>
      <c r="E51" s="207">
        <v>0</v>
      </c>
      <c r="F51" s="211">
        <v>0</v>
      </c>
      <c r="G51" s="220">
        <f>SUMIFS(Data!$P:$P,Data!$B:$B,Data!$AA$3,Data!$E:$E,$A51,Data!$C:$C,1)</f>
        <v>0</v>
      </c>
      <c r="H51" s="221" t="str">
        <f t="shared" si="10"/>
        <v>-</v>
      </c>
      <c r="I51" s="207">
        <f>SUMIFS(Data!$P:$P,Data!$B:$B,Data!$AA$3,Data!$E:$E,$A51,Data!$C:$C,2)</f>
        <v>0</v>
      </c>
      <c r="J51" s="221" t="str">
        <f t="shared" si="11"/>
        <v>-</v>
      </c>
      <c r="K51" s="207">
        <f>SUMIFS(Data!$P:$P,Data!$B:$B,Data!$AA$3,Data!$E:$E,$A51,Data!$C:$C,3)</f>
        <v>0</v>
      </c>
      <c r="L51" s="221" t="str">
        <f t="shared" si="12"/>
        <v>-</v>
      </c>
      <c r="M51" s="207">
        <f>SUMIFS(Data!$P:$P,Data!$B:$B,Data!$AA$3,Data!$E:$E,$A51,Data!$C:$C,4)</f>
        <v>0</v>
      </c>
      <c r="N51" s="221" t="str">
        <f t="shared" si="13"/>
        <v>-</v>
      </c>
      <c r="O51" s="218">
        <f t="shared" si="14"/>
        <v>0</v>
      </c>
      <c r="P51" s="222" t="str">
        <f t="shared" si="15"/>
        <v>-</v>
      </c>
    </row>
    <row r="52" spans="1:16" s="11" customFormat="1">
      <c r="A52" s="25" t="s">
        <v>124</v>
      </c>
      <c r="B52" s="212">
        <v>2467.7575510000579</v>
      </c>
      <c r="C52" s="213">
        <v>4142.8427140002004</v>
      </c>
      <c r="D52" s="213">
        <v>4477.2623220002333</v>
      </c>
      <c r="E52" s="213">
        <v>5265.35496600032</v>
      </c>
      <c r="F52" s="214">
        <v>5451.0725176669375</v>
      </c>
      <c r="G52" s="223">
        <f>SUM(G48:G51)</f>
        <v>4082.5956620001953</v>
      </c>
      <c r="H52" s="224">
        <f t="shared" si="10"/>
        <v>0.65437470157703492</v>
      </c>
      <c r="I52" s="214">
        <f>SUM(I48:I50)</f>
        <v>10350.862474000611</v>
      </c>
      <c r="J52" s="224">
        <f t="shared" si="11"/>
        <v>1.4984927472677665</v>
      </c>
      <c r="K52" s="214">
        <f>SUM(K48:K51)</f>
        <v>9279.6340000008677</v>
      </c>
      <c r="L52" s="224">
        <f t="shared" si="12"/>
        <v>1.072613425932827</v>
      </c>
      <c r="M52" s="214">
        <f>SUM(M48:M50)</f>
        <v>8806.413000000779</v>
      </c>
      <c r="N52" s="224">
        <f t="shared" si="13"/>
        <v>0.67252028721063128</v>
      </c>
      <c r="O52" s="226">
        <f>(M52+K52+I52+G52)/3</f>
        <v>10839.83504533415</v>
      </c>
      <c r="P52" s="227">
        <f t="shared" si="15"/>
        <v>1.9885692237999442</v>
      </c>
    </row>
    <row r="53" spans="1:16" s="11" customFormat="1">
      <c r="A53" s="24" t="s">
        <v>9</v>
      </c>
      <c r="B53" s="220">
        <v>724.47200000000601</v>
      </c>
      <c r="C53" s="207">
        <v>2868.0950000002799</v>
      </c>
      <c r="D53" s="207">
        <v>2779.6360000003197</v>
      </c>
      <c r="E53" s="207">
        <v>4680.28599999994</v>
      </c>
      <c r="F53" s="211">
        <v>3684.1630000001819</v>
      </c>
      <c r="G53" s="220">
        <f>SUMIFS(Data!$P:$P,Data!$B:$B,Data!$AA$3,Data!$E:$E,$A53,Data!$C:$C,1)</f>
        <v>1291.2130000000302</v>
      </c>
      <c r="H53" s="221">
        <f t="shared" si="10"/>
        <v>0.78228144082865803</v>
      </c>
      <c r="I53" s="228">
        <f>SUMIFS(Data!$P:$P,Data!$B:$B,Data!$AA$3,Data!$E:$E,$A53,Data!$C:$C,2)</f>
        <v>4407.9820000000109</v>
      </c>
      <c r="J53" s="221">
        <f t="shared" si="11"/>
        <v>0.53690236899390731</v>
      </c>
      <c r="K53" s="207">
        <f>SUMIFS(Data!$P:$P,Data!$B:$B,Data!$AA$3,Data!$E:$E,$A53,Data!$C:$C,3)</f>
        <v>4219.3800000001802</v>
      </c>
      <c r="L53" s="221">
        <f t="shared" si="12"/>
        <v>0.5179613445788207</v>
      </c>
      <c r="M53" s="207">
        <f>SUMIFS(Data!$P:$P,Data!$B:$B,Data!$AA$3,Data!$E:$E,$A53,Data!$C:$C,4)</f>
        <v>3686.8850000002399</v>
      </c>
      <c r="N53" s="221">
        <f t="shared" si="13"/>
        <v>-0.21225219997233349</v>
      </c>
      <c r="O53" s="218">
        <f t="shared" ref="O53:O55" si="16">(M53+K53+I53+G53)/3</f>
        <v>4535.1533333334874</v>
      </c>
      <c r="P53" s="222">
        <f t="shared" si="15"/>
        <v>1.230986070196477</v>
      </c>
    </row>
    <row r="54" spans="1:16" s="11" customFormat="1">
      <c r="A54" s="24" t="s">
        <v>95</v>
      </c>
      <c r="B54" s="210">
        <v>496.80300000001404</v>
      </c>
      <c r="C54" s="207">
        <v>1882.1150000001796</v>
      </c>
      <c r="D54" s="207">
        <v>1874.3260000001796</v>
      </c>
      <c r="E54" s="207">
        <v>3405.3540000003995</v>
      </c>
      <c r="F54" s="211">
        <v>2552.8660000002578</v>
      </c>
      <c r="G54" s="220">
        <f>SUMIFS(Data!$P:$P,Data!$B:$B,Data!$AA$3,Data!$E:$E,$A54,Data!$C:$C,1)</f>
        <v>592.17000000001201</v>
      </c>
      <c r="H54" s="221">
        <f t="shared" si="10"/>
        <v>0.19196140119925861</v>
      </c>
      <c r="I54" s="228">
        <f>SUMIFS(Data!$P:$P,Data!$B:$B,Data!$AA$3,Data!$E:$E,$A54,Data!$C:$C,2)</f>
        <v>3106.0870000003497</v>
      </c>
      <c r="J54" s="221">
        <f t="shared" si="11"/>
        <v>0.65031732917491925</v>
      </c>
      <c r="K54" s="207">
        <f>SUMIFS(Data!$P:$P,Data!$B:$B,Data!$AA$3,Data!$E:$E,$A54,Data!$C:$C,3)</f>
        <v>2979.1990000003498</v>
      </c>
      <c r="L54" s="221">
        <f t="shared" si="12"/>
        <v>0.58947749751113954</v>
      </c>
      <c r="M54" s="207">
        <f>SUMIFS(Data!$P:$P,Data!$B:$B,Data!$AA$3,Data!$E:$E,$A54,Data!$C:$C,4)</f>
        <v>2721.9220000003002</v>
      </c>
      <c r="N54" s="221">
        <f t="shared" si="13"/>
        <v>-0.20069337872069076</v>
      </c>
      <c r="O54" s="218">
        <f t="shared" si="16"/>
        <v>3133.1260000003372</v>
      </c>
      <c r="P54" s="222">
        <f t="shared" si="15"/>
        <v>1.2272974766399884</v>
      </c>
    </row>
    <row r="55" spans="1:16" s="11" customFormat="1" ht="12.75" thickBot="1">
      <c r="A55" s="26" t="s">
        <v>125</v>
      </c>
      <c r="B55" s="230">
        <v>1221.2750000000201</v>
      </c>
      <c r="C55" s="231">
        <v>4750.2100000004593</v>
      </c>
      <c r="D55" s="231">
        <v>4653.9620000004998</v>
      </c>
      <c r="E55" s="231">
        <v>8085.6400000003396</v>
      </c>
      <c r="F55" s="232">
        <v>6237.0290000004397</v>
      </c>
      <c r="G55" s="233">
        <f>SUM(G53:G54)</f>
        <v>1883.3830000000421</v>
      </c>
      <c r="H55" s="234">
        <f t="shared" si="10"/>
        <v>0.54214488956214701</v>
      </c>
      <c r="I55" s="232">
        <f>SUM(I53:I54)</f>
        <v>7514.0690000003606</v>
      </c>
      <c r="J55" s="234">
        <f t="shared" si="11"/>
        <v>0.58183932920852632</v>
      </c>
      <c r="K55" s="232">
        <f>SUM(K53:K54)</f>
        <v>7198.57900000053</v>
      </c>
      <c r="L55" s="234">
        <f t="shared" si="12"/>
        <v>0.54676359626480775</v>
      </c>
      <c r="M55" s="231">
        <f>SUM(M53:M54)</f>
        <v>6408.80700000054</v>
      </c>
      <c r="N55" s="234">
        <f t="shared" si="13"/>
        <v>-0.20738407844026313</v>
      </c>
      <c r="O55" s="236">
        <f t="shared" si="16"/>
        <v>7668.2793333338241</v>
      </c>
      <c r="P55" s="237">
        <f t="shared" si="15"/>
        <v>1.2294762992657695</v>
      </c>
    </row>
    <row r="56" spans="1:16" s="31" customFormat="1">
      <c r="A56" s="27" t="s">
        <v>255</v>
      </c>
      <c r="H56" s="29"/>
      <c r="I56" s="32"/>
      <c r="J56" s="29"/>
      <c r="L56" s="29"/>
      <c r="N56" s="29"/>
      <c r="P56" s="78"/>
    </row>
    <row r="57" spans="1:16" s="31" customFormat="1">
      <c r="H57" s="29"/>
      <c r="J57" s="29"/>
      <c r="L57" s="29"/>
      <c r="N57" s="29"/>
      <c r="P57" s="153"/>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ignoredErrors>
    <ignoredError sqref="K52"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R62"/>
  <sheetViews>
    <sheetView showGridLines="0" zoomScaleNormal="100" workbookViewId="0">
      <selection activeCell="A62" sqref="A6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87</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114.39986</v>
      </c>
      <c r="C6" s="64">
        <v>166.79982899999999</v>
      </c>
      <c r="D6" s="64">
        <v>141.219831</v>
      </c>
      <c r="E6" s="64">
        <v>152.57318100000001</v>
      </c>
      <c r="F6" s="65">
        <v>191.66423366666666</v>
      </c>
      <c r="G6" s="64">
        <f>SUMIFS(Data!$Q:$Q,Data!$B:$B,Data!$AA$3,Data!$D:$D,$A6,Data!$C:$C,1)</f>
        <v>125.773178</v>
      </c>
      <c r="H6" s="238">
        <f t="shared" ref="H6:H35" si="0">IF(B6=0,"-",(G6-B6)/B6)</f>
        <v>9.9417237049066298E-2</v>
      </c>
      <c r="I6" s="64">
        <f>SUMIFS(Data!$Q:$Q,Data!$B:$B,Data!$AA$3,Data!$D:$D,$A6,Data!$C:$C,2)</f>
        <v>238.55975900000001</v>
      </c>
      <c r="J6" s="238">
        <f t="shared" ref="J6:J35" si="1">IF(C6=0,"-",(I6-C6)/C6)</f>
        <v>0.43021584872248297</v>
      </c>
      <c r="K6" s="64">
        <f>SUMIFS(Data!$Q:$Q,Data!$B:$B,Data!$AA$3,Data!$D:$D,$A6,Data!$C:$C,3)</f>
        <v>206.30643900000001</v>
      </c>
      <c r="L6" s="238">
        <f t="shared" ref="L6:L35" si="2">IF(D6=0,"-",(K6-D6)/D6)</f>
        <v>0.46088858440851704</v>
      </c>
      <c r="M6" s="64">
        <f>SUMIFS(Data!$Q:$Q,Data!$B:$B,Data!$AA$3,Data!$D:$D,$A6,Data!$C:$C,4)</f>
        <v>263.126397</v>
      </c>
      <c r="N6" s="238">
        <f>IF(E6=0,"-",(M6-E6)/E6)</f>
        <v>0.72459140771273545</v>
      </c>
      <c r="O6" s="65">
        <f t="shared" ref="O6:O36" si="3">(M6+K6+I6+G6)/3</f>
        <v>277.92192433333338</v>
      </c>
      <c r="P6" s="239">
        <f t="shared" ref="P6:P36" si="4">IF(F6=0,"-",O6/F6)</f>
        <v>1.4500458380601255</v>
      </c>
    </row>
    <row r="7" spans="1:16">
      <c r="A7" s="20" t="s">
        <v>32</v>
      </c>
      <c r="B7" s="66">
        <v>0</v>
      </c>
      <c r="C7" s="67">
        <v>47.206620999999998</v>
      </c>
      <c r="D7" s="67">
        <v>35.913293000000003</v>
      </c>
      <c r="E7" s="67">
        <v>34.659962999999998</v>
      </c>
      <c r="F7" s="68">
        <v>39.259959000000002</v>
      </c>
      <c r="G7" s="67">
        <f>SUMIFS(Data!$Q:$Q,Data!$B:$B,Data!$AA$3,Data!$D:$D,$A7,Data!$C:$C,1)</f>
        <v>0</v>
      </c>
      <c r="H7" s="240" t="str">
        <f t="shared" si="0"/>
        <v>-</v>
      </c>
      <c r="I7" s="67">
        <f>SUMIFS(Data!$Q:$Q,Data!$B:$B,Data!$AA$3,Data!$D:$D,$A7,Data!$C:$C,2)</f>
        <v>61.486603000000002</v>
      </c>
      <c r="J7" s="240">
        <f t="shared" si="1"/>
        <v>0.30249955827170949</v>
      </c>
      <c r="K7" s="67">
        <f>SUMIFS(Data!$Q:$Q,Data!$B:$B,Data!$AA$3,Data!$D:$D,$A7,Data!$C:$C,3)</f>
        <v>62.259931000000101</v>
      </c>
      <c r="L7" s="240">
        <f t="shared" si="2"/>
        <v>0.73361799487449109</v>
      </c>
      <c r="M7" s="67">
        <f>SUMIFS(Data!$Q:$Q,Data!$B:$B,Data!$AA$3,Data!$D:$D,$A7,Data!$C:$C,4)</f>
        <v>56.966614999999997</v>
      </c>
      <c r="N7" s="240">
        <f t="shared" ref="N7:N36" si="5">IF(E7=0,"-",(M7-E7)/E7)</f>
        <v>0.64358556874397133</v>
      </c>
      <c r="O7" s="68">
        <f t="shared" si="3"/>
        <v>60.237716333333367</v>
      </c>
      <c r="P7" s="242">
        <f t="shared" si="4"/>
        <v>1.5343295782181883</v>
      </c>
    </row>
    <row r="8" spans="1:16">
      <c r="A8" s="21" t="s">
        <v>31</v>
      </c>
      <c r="B8" s="63">
        <v>11.9</v>
      </c>
      <c r="C8" s="64">
        <v>84.039948000000095</v>
      </c>
      <c r="D8" s="64">
        <v>61.2732880000001</v>
      </c>
      <c r="E8" s="64">
        <v>40.306629000000001</v>
      </c>
      <c r="F8" s="65">
        <v>65.839955000000074</v>
      </c>
      <c r="G8" s="64">
        <f>SUMIFS(Data!$Q:$Q,Data!$B:$B,Data!$AA$3,Data!$D:$D,$A8,Data!$C:$C,1)</f>
        <v>11.48</v>
      </c>
      <c r="H8" s="238">
        <f t="shared" si="0"/>
        <v>-3.5294117647058816E-2</v>
      </c>
      <c r="I8" s="64">
        <f>SUMIFS(Data!$Q:$Q,Data!$B:$B,Data!$AA$3,Data!$D:$D,$A8,Data!$C:$C,2)</f>
        <v>43.493307000000001</v>
      </c>
      <c r="J8" s="238">
        <f t="shared" si="1"/>
        <v>-0.48246865883353529</v>
      </c>
      <c r="K8" s="64">
        <f>SUMIFS(Data!$Q:$Q,Data!$B:$B,Data!$AA$3,Data!$D:$D,$A8,Data!$C:$C,3)</f>
        <v>36.67998</v>
      </c>
      <c r="L8" s="238">
        <f t="shared" si="2"/>
        <v>-0.40137078982933083</v>
      </c>
      <c r="M8" s="64">
        <f>SUMIFS(Data!$Q:$Q,Data!$B:$B,Data!$AA$3,Data!$D:$D,$A8,Data!$C:$C,4)</f>
        <v>40.773305999999998</v>
      </c>
      <c r="N8" s="238">
        <f t="shared" si="5"/>
        <v>1.1578169933288073E-2</v>
      </c>
      <c r="O8" s="65">
        <f t="shared" si="3"/>
        <v>44.142197666666668</v>
      </c>
      <c r="P8" s="239">
        <f t="shared" si="4"/>
        <v>0.67044695985388536</v>
      </c>
    </row>
    <row r="9" spans="1:16">
      <c r="A9" s="20" t="s">
        <v>30</v>
      </c>
      <c r="B9" s="66">
        <v>0</v>
      </c>
      <c r="C9" s="67">
        <v>15.839981999999999</v>
      </c>
      <c r="D9" s="67">
        <v>0</v>
      </c>
      <c r="E9" s="67">
        <v>0</v>
      </c>
      <c r="F9" s="68">
        <v>5.2799939999999994</v>
      </c>
      <c r="G9" s="67">
        <f>SUMIFS(Data!$Q:$Q,Data!$B:$B,Data!$AA$3,Data!$D:$D,$A9,Data!$C:$C,1)</f>
        <v>0</v>
      </c>
      <c r="H9" s="240" t="str">
        <f t="shared" si="0"/>
        <v>-</v>
      </c>
      <c r="I9" s="67">
        <f>SUMIFS(Data!$Q:$Q,Data!$B:$B,Data!$AA$3,Data!$D:$D,$A9,Data!$C:$C,2)</f>
        <v>0</v>
      </c>
      <c r="J9" s="240">
        <f t="shared" si="1"/>
        <v>-1</v>
      </c>
      <c r="K9" s="67">
        <f>SUMIFS(Data!$Q:$Q,Data!$B:$B,Data!$AA$3,Data!$D:$D,$A9,Data!$C:$C,3)</f>
        <v>0</v>
      </c>
      <c r="L9" s="240" t="str">
        <f t="shared" si="2"/>
        <v>-</v>
      </c>
      <c r="M9" s="67">
        <f>SUMIFS(Data!$Q:$Q,Data!$B:$B,Data!$AA$3,Data!$D:$D,$A9,Data!$C:$C,4)</f>
        <v>0</v>
      </c>
      <c r="N9" s="240" t="str">
        <f t="shared" si="5"/>
        <v>-</v>
      </c>
      <c r="O9" s="68">
        <f t="shared" si="3"/>
        <v>0</v>
      </c>
      <c r="P9" s="242">
        <f t="shared" si="4"/>
        <v>0</v>
      </c>
    </row>
    <row r="10" spans="1:16">
      <c r="A10" s="21" t="s">
        <v>29</v>
      </c>
      <c r="B10" s="63">
        <v>0</v>
      </c>
      <c r="C10" s="64">
        <v>0</v>
      </c>
      <c r="D10" s="64">
        <v>0</v>
      </c>
      <c r="E10" s="64">
        <v>0</v>
      </c>
      <c r="F10" s="65">
        <v>0</v>
      </c>
      <c r="G10" s="64">
        <f>SUMIFS(Data!$Q:$Q,Data!$B:$B,Data!$AA$3,Data!$D:$D,$A10,Data!$C:$C,1)</f>
        <v>0</v>
      </c>
      <c r="H10" s="238" t="str">
        <f t="shared" si="0"/>
        <v>-</v>
      </c>
      <c r="I10" s="64">
        <f>SUMIFS(Data!$Q:$Q,Data!$B:$B,Data!$AA$3,Data!$D:$D,$A10,Data!$C:$C,2)</f>
        <v>0</v>
      </c>
      <c r="J10" s="238" t="str">
        <f t="shared" si="1"/>
        <v>-</v>
      </c>
      <c r="K10" s="64">
        <f>SUMIFS(Data!$Q:$Q,Data!$B:$B,Data!$AA$3,Data!$D:$D,$A10,Data!$C:$C,3)</f>
        <v>0</v>
      </c>
      <c r="L10" s="238" t="str">
        <f t="shared" si="2"/>
        <v>-</v>
      </c>
      <c r="M10" s="64">
        <f>SUMIFS(Data!$Q:$Q,Data!$B:$B,Data!$AA$3,Data!$D:$D,$A10,Data!$C:$C,4)</f>
        <v>0</v>
      </c>
      <c r="N10" s="238" t="str">
        <f t="shared" si="5"/>
        <v>-</v>
      </c>
      <c r="O10" s="65">
        <f t="shared" si="3"/>
        <v>0</v>
      </c>
      <c r="P10" s="239" t="str">
        <f t="shared" si="4"/>
        <v>-</v>
      </c>
    </row>
    <row r="11" spans="1:16">
      <c r="A11" s="20" t="s">
        <v>28</v>
      </c>
      <c r="B11" s="66">
        <v>0</v>
      </c>
      <c r="C11" s="67">
        <v>7.6399920000000003</v>
      </c>
      <c r="D11" s="67">
        <v>5.8799939999999999</v>
      </c>
      <c r="E11" s="67">
        <v>6.4599929999999999</v>
      </c>
      <c r="F11" s="68">
        <v>6.6599930000000001</v>
      </c>
      <c r="G11" s="67">
        <f>SUMIFS(Data!$Q:$Q,Data!$B:$B,Data!$AA$3,Data!$D:$D,$A11,Data!$C:$C,1)</f>
        <v>0</v>
      </c>
      <c r="H11" s="240" t="str">
        <f t="shared" si="0"/>
        <v>-</v>
      </c>
      <c r="I11" s="67">
        <f>SUMIFS(Data!$Q:$Q,Data!$B:$B,Data!$AA$3,Data!$D:$D,$A11,Data!$C:$C,2)</f>
        <v>9.6466569999999994</v>
      </c>
      <c r="J11" s="240">
        <f t="shared" si="1"/>
        <v>0.26265276194006471</v>
      </c>
      <c r="K11" s="67">
        <f>SUMIFS(Data!$Q:$Q,Data!$B:$B,Data!$AA$3,Data!$D:$D,$A11,Data!$C:$C,3)</f>
        <v>6.7649999999999997</v>
      </c>
      <c r="L11" s="240">
        <f t="shared" si="2"/>
        <v>0.15051137807283471</v>
      </c>
      <c r="M11" s="67">
        <f>SUMIFS(Data!$Q:$Q,Data!$B:$B,Data!$AA$3,Data!$D:$D,$A11,Data!$C:$C,4)</f>
        <v>5.1310000000000002</v>
      </c>
      <c r="N11" s="240">
        <f t="shared" si="5"/>
        <v>-0.20572669351189696</v>
      </c>
      <c r="O11" s="68">
        <f t="shared" si="3"/>
        <v>7.1808856666666658</v>
      </c>
      <c r="P11" s="242">
        <f t="shared" si="4"/>
        <v>1.078212194317121</v>
      </c>
    </row>
    <row r="12" spans="1:16">
      <c r="A12" s="21" t="s">
        <v>27</v>
      </c>
      <c r="B12" s="63">
        <v>18.233325000000001</v>
      </c>
      <c r="C12" s="64">
        <v>19.475999999999999</v>
      </c>
      <c r="D12" s="64">
        <v>12.595000000000001</v>
      </c>
      <c r="E12" s="64">
        <v>0</v>
      </c>
      <c r="F12" s="65">
        <v>16.768108333333334</v>
      </c>
      <c r="G12" s="64">
        <f>SUMIFS(Data!$Q:$Q,Data!$B:$B,Data!$AA$3,Data!$D:$D,$A12,Data!$C:$C,1)</f>
        <v>0</v>
      </c>
      <c r="H12" s="238">
        <f t="shared" si="0"/>
        <v>-1</v>
      </c>
      <c r="I12" s="64">
        <f>SUMIFS(Data!$Q:$Q,Data!$B:$B,Data!$AA$3,Data!$D:$D,$A12,Data!$C:$C,2)</f>
        <v>0</v>
      </c>
      <c r="J12" s="238">
        <f t="shared" si="1"/>
        <v>-1</v>
      </c>
      <c r="K12" s="64">
        <f>SUMIFS(Data!$Q:$Q,Data!$B:$B,Data!$AA$3,Data!$D:$D,$A12,Data!$C:$C,3)</f>
        <v>0</v>
      </c>
      <c r="L12" s="238">
        <f t="shared" si="2"/>
        <v>-1</v>
      </c>
      <c r="M12" s="64">
        <f>SUMIFS(Data!$Q:$Q,Data!$B:$B,Data!$AA$3,Data!$D:$D,$A12,Data!$C:$C,4)</f>
        <v>0</v>
      </c>
      <c r="N12" s="238" t="str">
        <f t="shared" si="5"/>
        <v>-</v>
      </c>
      <c r="O12" s="65">
        <f t="shared" si="3"/>
        <v>0</v>
      </c>
      <c r="P12" s="239">
        <f t="shared" si="4"/>
        <v>0</v>
      </c>
    </row>
    <row r="13" spans="1:16">
      <c r="A13" s="20" t="s">
        <v>26</v>
      </c>
      <c r="B13" s="66">
        <v>18.059978999999998</v>
      </c>
      <c r="C13" s="67">
        <v>112.553214</v>
      </c>
      <c r="D13" s="67">
        <v>158.70649700000001</v>
      </c>
      <c r="E13" s="67">
        <v>90.699914000000007</v>
      </c>
      <c r="F13" s="68">
        <v>126.67320133333334</v>
      </c>
      <c r="G13" s="67">
        <f>SUMIFS(Data!$Q:$Q,Data!$B:$B,Data!$AA$3,Data!$D:$D,$A13,Data!$C:$C,1)</f>
        <v>79.713227000000103</v>
      </c>
      <c r="H13" s="240">
        <f t="shared" si="0"/>
        <v>3.4138050769605055</v>
      </c>
      <c r="I13" s="67">
        <f>SUMIFS(Data!$Q:$Q,Data!$B:$B,Data!$AA$3,Data!$D:$D,$A13,Data!$C:$C,2)</f>
        <v>122.173186</v>
      </c>
      <c r="J13" s="240">
        <f t="shared" si="1"/>
        <v>8.5470433567539028E-2</v>
      </c>
      <c r="K13" s="67">
        <f>SUMIFS(Data!$Q:$Q,Data!$B:$B,Data!$AA$3,Data!$D:$D,$A13,Data!$C:$C,3)</f>
        <v>91.626556000000093</v>
      </c>
      <c r="L13" s="240">
        <f t="shared" si="2"/>
        <v>-0.42266663475030841</v>
      </c>
      <c r="M13" s="67">
        <f>SUMIFS(Data!$Q:$Q,Data!$B:$B,Data!$AA$3,Data!$D:$D,$A13,Data!$C:$C,4)</f>
        <v>122.63320400000001</v>
      </c>
      <c r="N13" s="240">
        <f t="shared" si="5"/>
        <v>0.35207629855084532</v>
      </c>
      <c r="O13" s="68">
        <f t="shared" si="3"/>
        <v>138.71539100000007</v>
      </c>
      <c r="P13" s="242">
        <f t="shared" si="4"/>
        <v>1.0950650140670117</v>
      </c>
    </row>
    <row r="14" spans="1:16">
      <c r="A14" s="21" t="s">
        <v>25</v>
      </c>
      <c r="B14" s="63">
        <v>0</v>
      </c>
      <c r="C14" s="64">
        <v>38.893284999999999</v>
      </c>
      <c r="D14" s="64">
        <v>2.3333300000000001</v>
      </c>
      <c r="E14" s="64">
        <v>11.759985</v>
      </c>
      <c r="F14" s="65">
        <v>17.662199999999999</v>
      </c>
      <c r="G14" s="64">
        <f>SUMIFS(Data!$Q:$Q,Data!$B:$B,Data!$AA$3,Data!$D:$D,$A14,Data!$C:$C,1)</f>
        <v>0</v>
      </c>
      <c r="H14" s="238" t="str">
        <f t="shared" si="0"/>
        <v>-</v>
      </c>
      <c r="I14" s="64">
        <f>SUMIFS(Data!$Q:$Q,Data!$B:$B,Data!$AA$3,Data!$D:$D,$A14,Data!$C:$C,2)</f>
        <v>30.386631999999999</v>
      </c>
      <c r="J14" s="238">
        <f t="shared" si="1"/>
        <v>-0.21871778123138738</v>
      </c>
      <c r="K14" s="64">
        <f>SUMIFS(Data!$Q:$Q,Data!$B:$B,Data!$AA$3,Data!$D:$D,$A14,Data!$C:$C,3)</f>
        <v>7.1466580000000004</v>
      </c>
      <c r="L14" s="238">
        <f t="shared" si="2"/>
        <v>2.0628578040825771</v>
      </c>
      <c r="M14" s="64">
        <f>SUMIFS(Data!$Q:$Q,Data!$B:$B,Data!$AA$3,Data!$D:$D,$A14,Data!$C:$C,4)</f>
        <v>25.106638</v>
      </c>
      <c r="N14" s="238">
        <f t="shared" si="5"/>
        <v>1.1349209203923303</v>
      </c>
      <c r="O14" s="65">
        <f t="shared" si="3"/>
        <v>20.879975999999999</v>
      </c>
      <c r="P14" s="239">
        <f t="shared" si="4"/>
        <v>1.1821843258484221</v>
      </c>
    </row>
    <row r="15" spans="1:16">
      <c r="A15" s="20" t="s">
        <v>24</v>
      </c>
      <c r="B15" s="66">
        <v>6.5333240000000004</v>
      </c>
      <c r="C15" s="67">
        <v>55.759937999999998</v>
      </c>
      <c r="D15" s="67">
        <v>63.239928000000099</v>
      </c>
      <c r="E15" s="67">
        <v>39.326622999999998</v>
      </c>
      <c r="F15" s="68">
        <v>54.953271000000029</v>
      </c>
      <c r="G15" s="67">
        <f>SUMIFS(Data!$Q:$Q,Data!$B:$B,Data!$AA$3,Data!$D:$D,$A15,Data!$C:$C,1)</f>
        <v>16.719978000000001</v>
      </c>
      <c r="H15" s="240">
        <f t="shared" si="0"/>
        <v>1.5591839620995378</v>
      </c>
      <c r="I15" s="67">
        <f>SUMIFS(Data!$Q:$Q,Data!$B:$B,Data!$AA$3,Data!$D:$D,$A15,Data!$C:$C,2)</f>
        <v>44.846617000000002</v>
      </c>
      <c r="J15" s="240">
        <f t="shared" si="1"/>
        <v>-0.19571974775151285</v>
      </c>
      <c r="K15" s="67">
        <f>SUMIFS(Data!$Q:$Q,Data!$B:$B,Data!$AA$3,Data!$D:$D,$A15,Data!$C:$C,3)</f>
        <v>45.021000000000001</v>
      </c>
      <c r="L15" s="240">
        <f t="shared" si="2"/>
        <v>-0.28809216860588566</v>
      </c>
      <c r="M15" s="67">
        <f>SUMIFS(Data!$Q:$Q,Data!$B:$B,Data!$AA$3,Data!$D:$D,$A15,Data!$C:$C,4)</f>
        <v>33.820999999999998</v>
      </c>
      <c r="N15" s="240">
        <f t="shared" si="5"/>
        <v>-0.13999734988686927</v>
      </c>
      <c r="O15" s="68">
        <f t="shared" si="3"/>
        <v>46.802864999999997</v>
      </c>
      <c r="P15" s="242">
        <f t="shared" si="4"/>
        <v>0.85168478869983866</v>
      </c>
    </row>
    <row r="16" spans="1:16">
      <c r="A16" s="21" t="s">
        <v>23</v>
      </c>
      <c r="B16" s="63">
        <v>16.8</v>
      </c>
      <c r="C16" s="64">
        <v>90.999893999999799</v>
      </c>
      <c r="D16" s="64">
        <v>124.679855</v>
      </c>
      <c r="E16" s="64">
        <v>59.933264000000101</v>
      </c>
      <c r="F16" s="65">
        <v>97.471004333333312</v>
      </c>
      <c r="G16" s="64">
        <f>SUMIFS(Data!$Q:$Q,Data!$B:$B,Data!$AA$3,Data!$D:$D,$A16,Data!$C:$C,1)</f>
        <v>41.659953000000002</v>
      </c>
      <c r="H16" s="238">
        <f t="shared" si="0"/>
        <v>1.4797591071428571</v>
      </c>
      <c r="I16" s="64">
        <f>SUMIFS(Data!$Q:$Q,Data!$B:$B,Data!$AA$3,Data!$D:$D,$A16,Data!$C:$C,2)</f>
        <v>126.959874</v>
      </c>
      <c r="J16" s="238">
        <f t="shared" si="1"/>
        <v>0.39516507568679454</v>
      </c>
      <c r="K16" s="64">
        <f>SUMIFS(Data!$Q:$Q,Data!$B:$B,Data!$AA$3,Data!$D:$D,$A16,Data!$C:$C,3)</f>
        <v>53.0799400000001</v>
      </c>
      <c r="L16" s="238">
        <f t="shared" si="2"/>
        <v>-0.57427011765453129</v>
      </c>
      <c r="M16" s="64">
        <f>SUMIFS(Data!$Q:$Q,Data!$B:$B,Data!$AA$3,Data!$D:$D,$A16,Data!$C:$C,4)</f>
        <v>137.059844</v>
      </c>
      <c r="N16" s="238">
        <f t="shared" si="5"/>
        <v>1.2868743474408431</v>
      </c>
      <c r="O16" s="65">
        <f t="shared" si="3"/>
        <v>119.58653700000002</v>
      </c>
      <c r="P16" s="239">
        <f t="shared" si="4"/>
        <v>1.2268934522418129</v>
      </c>
    </row>
    <row r="17" spans="1:17">
      <c r="A17" s="20" t="s">
        <v>22</v>
      </c>
      <c r="B17" s="66">
        <v>22.399992000000001</v>
      </c>
      <c r="C17" s="67">
        <v>111.03993199999999</v>
      </c>
      <c r="D17" s="67">
        <v>68.833309999999997</v>
      </c>
      <c r="E17" s="67">
        <v>57.866646000000003</v>
      </c>
      <c r="F17" s="68">
        <v>86.71329333333334</v>
      </c>
      <c r="G17" s="67">
        <f>SUMIFS(Data!$Q:$Q,Data!$B:$B,Data!$AA$3,Data!$D:$D,$A17,Data!$C:$C,1)</f>
        <v>16.799994000000002</v>
      </c>
      <c r="H17" s="240">
        <f t="shared" si="0"/>
        <v>-0.24999999999999997</v>
      </c>
      <c r="I17" s="67">
        <f>SUMIFS(Data!$Q:$Q,Data!$B:$B,Data!$AA$3,Data!$D:$D,$A17,Data!$C:$C,2)</f>
        <v>72.799974000000006</v>
      </c>
      <c r="J17" s="240">
        <f t="shared" si="1"/>
        <v>-0.34438023611181595</v>
      </c>
      <c r="K17" s="67">
        <f>SUMIFS(Data!$Q:$Q,Data!$B:$B,Data!$AA$3,Data!$D:$D,$A17,Data!$C:$C,3)</f>
        <v>69.53331</v>
      </c>
      <c r="L17" s="240">
        <f t="shared" si="2"/>
        <v>1.0169494972710202E-2</v>
      </c>
      <c r="M17" s="67">
        <f>SUMIFS(Data!$Q:$Q,Data!$B:$B,Data!$AA$3,Data!$D:$D,$A17,Data!$C:$C,4)</f>
        <v>59.733311999999998</v>
      </c>
      <c r="N17" s="240">
        <f t="shared" si="5"/>
        <v>3.2258064516128948E-2</v>
      </c>
      <c r="O17" s="68">
        <f t="shared" si="3"/>
        <v>72.955529999999996</v>
      </c>
      <c r="P17" s="242">
        <f t="shared" si="4"/>
        <v>0.84134193496206722</v>
      </c>
    </row>
    <row r="18" spans="1:17">
      <c r="A18" s="21" t="s">
        <v>21</v>
      </c>
      <c r="B18" s="63">
        <v>18.239999999999998</v>
      </c>
      <c r="C18" s="64">
        <v>42.56</v>
      </c>
      <c r="D18" s="64">
        <v>50.519981000000001</v>
      </c>
      <c r="E18" s="64">
        <v>45.653315999999997</v>
      </c>
      <c r="F18" s="65">
        <v>52.324432333333334</v>
      </c>
      <c r="G18" s="64">
        <f>SUMIFS(Data!$Q:$Q,Data!$B:$B,Data!$AA$3,Data!$D:$D,$A18,Data!$C:$C,1)</f>
        <v>0</v>
      </c>
      <c r="H18" s="238">
        <f t="shared" si="0"/>
        <v>-1</v>
      </c>
      <c r="I18" s="64">
        <f>SUMIFS(Data!$Q:$Q,Data!$B:$B,Data!$AA$3,Data!$D:$D,$A18,Data!$C:$C,2)</f>
        <v>43.893309000000002</v>
      </c>
      <c r="J18" s="238">
        <f t="shared" si="1"/>
        <v>3.1327749060150373E-2</v>
      </c>
      <c r="K18" s="64">
        <f>SUMIFS(Data!$Q:$Q,Data!$B:$B,Data!$AA$3,Data!$D:$D,$A18,Data!$C:$C,3)</f>
        <v>83.913296000000003</v>
      </c>
      <c r="L18" s="238">
        <f t="shared" si="2"/>
        <v>0.66099223196461609</v>
      </c>
      <c r="M18" s="64">
        <f>SUMIFS(Data!$Q:$Q,Data!$B:$B,Data!$AA$3,Data!$D:$D,$A18,Data!$C:$C,4)</f>
        <v>103.45995000000001</v>
      </c>
      <c r="N18" s="238">
        <f t="shared" si="5"/>
        <v>1.2662088773573428</v>
      </c>
      <c r="O18" s="65">
        <f t="shared" si="3"/>
        <v>77.088851666666656</v>
      </c>
      <c r="P18" s="239">
        <f t="shared" si="4"/>
        <v>1.4732859627711072</v>
      </c>
    </row>
    <row r="19" spans="1:17">
      <c r="A19" s="20" t="s">
        <v>20</v>
      </c>
      <c r="B19" s="66">
        <v>0</v>
      </c>
      <c r="C19" s="67">
        <v>57.626601999999998</v>
      </c>
      <c r="D19" s="67">
        <v>34.573292000000002</v>
      </c>
      <c r="E19" s="67">
        <v>76.113245000000092</v>
      </c>
      <c r="F19" s="68">
        <v>56.104379666666695</v>
      </c>
      <c r="G19" s="67">
        <f>SUMIFS(Data!$Q:$Q,Data!$B:$B,Data!$AA$3,Data!$D:$D,$A19,Data!$C:$C,1)</f>
        <v>0</v>
      </c>
      <c r="H19" s="240" t="str">
        <f t="shared" si="0"/>
        <v>-</v>
      </c>
      <c r="I19" s="67">
        <f>SUMIFS(Data!$Q:$Q,Data!$B:$B,Data!$AA$3,Data!$D:$D,$A19,Data!$C:$C,2)</f>
        <v>100.98655000000001</v>
      </c>
      <c r="J19" s="240">
        <f t="shared" si="1"/>
        <v>0.75242937280945377</v>
      </c>
      <c r="K19" s="67">
        <f>SUMIFS(Data!$Q:$Q,Data!$B:$B,Data!$AA$3,Data!$D:$D,$A19,Data!$C:$C,3)</f>
        <v>118.273</v>
      </c>
      <c r="L19" s="240">
        <f t="shared" si="2"/>
        <v>2.4209354434631214</v>
      </c>
      <c r="M19" s="67">
        <f>SUMIFS(Data!$Q:$Q,Data!$B:$B,Data!$AA$3,Data!$D:$D,$A19,Data!$C:$C,4)</f>
        <v>95.624999999999801</v>
      </c>
      <c r="N19" s="240">
        <f t="shared" si="5"/>
        <v>0.25635163761576168</v>
      </c>
      <c r="O19" s="68">
        <f t="shared" si="3"/>
        <v>104.96151666666661</v>
      </c>
      <c r="P19" s="242">
        <f t="shared" si="4"/>
        <v>1.8708257232372076</v>
      </c>
    </row>
    <row r="20" spans="1:17">
      <c r="A20" s="21" t="s">
        <v>19</v>
      </c>
      <c r="B20" s="63">
        <v>28.986633999999999</v>
      </c>
      <c r="C20" s="64">
        <v>87.679914999999895</v>
      </c>
      <c r="D20" s="64">
        <v>73.066593999999995</v>
      </c>
      <c r="E20" s="64">
        <v>70.846591000000004</v>
      </c>
      <c r="F20" s="65">
        <v>86.859911333333287</v>
      </c>
      <c r="G20" s="64">
        <f>SUMIFS(Data!$Q:$Q,Data!$B:$B,Data!$AA$3,Data!$D:$D,$A20,Data!$C:$C,1)</f>
        <v>33.693297000000001</v>
      </c>
      <c r="H20" s="238">
        <f t="shared" si="0"/>
        <v>0.16237356155254187</v>
      </c>
      <c r="I20" s="64">
        <f>SUMIFS(Data!$Q:$Q,Data!$B:$B,Data!$AA$3,Data!$D:$D,$A20,Data!$C:$C,2)</f>
        <v>99.546571999999898</v>
      </c>
      <c r="J20" s="238">
        <f t="shared" si="1"/>
        <v>0.13534065355788744</v>
      </c>
      <c r="K20" s="64">
        <f>SUMIFS(Data!$Q:$Q,Data!$B:$B,Data!$AA$3,Data!$D:$D,$A20,Data!$C:$C,3)</f>
        <v>83.606580999999906</v>
      </c>
      <c r="L20" s="238">
        <f t="shared" si="2"/>
        <v>0.1442517903598998</v>
      </c>
      <c r="M20" s="64">
        <f>SUMIFS(Data!$Q:$Q,Data!$B:$B,Data!$AA$3,Data!$D:$D,$A20,Data!$C:$C,4)</f>
        <v>79.999915999999899</v>
      </c>
      <c r="N20" s="238">
        <f t="shared" si="5"/>
        <v>0.12919922992483709</v>
      </c>
      <c r="O20" s="65">
        <f t="shared" si="3"/>
        <v>98.948788666666587</v>
      </c>
      <c r="P20" s="239">
        <f t="shared" si="4"/>
        <v>1.1391767174035103</v>
      </c>
    </row>
    <row r="21" spans="1:17">
      <c r="A21" s="20" t="s">
        <v>18</v>
      </c>
      <c r="B21" s="66">
        <v>60.179944000000098</v>
      </c>
      <c r="C21" s="67">
        <v>124.559881</v>
      </c>
      <c r="D21" s="67">
        <v>119.435</v>
      </c>
      <c r="E21" s="67">
        <v>137.38800000000001</v>
      </c>
      <c r="F21" s="68">
        <v>147.18760833333337</v>
      </c>
      <c r="G21" s="67">
        <f>SUMIFS(Data!$Q:$Q,Data!$B:$B,Data!$AA$3,Data!$D:$D,$A21,Data!$C:$C,1)</f>
        <v>39.770000000000003</v>
      </c>
      <c r="H21" s="240">
        <f t="shared" si="0"/>
        <v>-0.33914860405985192</v>
      </c>
      <c r="I21" s="67">
        <f>SUMIFS(Data!$Q:$Q,Data!$B:$B,Data!$AA$3,Data!$D:$D,$A21,Data!$C:$C,2)</f>
        <v>131.55500000000001</v>
      </c>
      <c r="J21" s="240">
        <f t="shared" si="1"/>
        <v>5.6158684030855825E-2</v>
      </c>
      <c r="K21" s="67">
        <f>SUMIFS(Data!$Q:$Q,Data!$B:$B,Data!$AA$3,Data!$D:$D,$A21,Data!$C:$C,3)</f>
        <v>119.446</v>
      </c>
      <c r="L21" s="240">
        <f t="shared" si="2"/>
        <v>9.2100305605523339E-5</v>
      </c>
      <c r="M21" s="67">
        <f>SUMIFS(Data!$Q:$Q,Data!$B:$B,Data!$AA$3,Data!$D:$D,$A21,Data!$C:$C,4)</f>
        <v>133.77500000000001</v>
      </c>
      <c r="N21" s="240">
        <f t="shared" si="5"/>
        <v>-2.6297784377092608E-2</v>
      </c>
      <c r="O21" s="68">
        <f t="shared" si="3"/>
        <v>141.51533333333333</v>
      </c>
      <c r="P21" s="242">
        <f t="shared" si="4"/>
        <v>0.9614622788954208</v>
      </c>
    </row>
    <row r="22" spans="1:17">
      <c r="A22" s="21" t="s">
        <v>17</v>
      </c>
      <c r="B22" s="63">
        <v>60.8666020000001</v>
      </c>
      <c r="C22" s="64">
        <v>118.853228</v>
      </c>
      <c r="D22" s="64">
        <v>129.70599999999999</v>
      </c>
      <c r="E22" s="64">
        <v>102.434</v>
      </c>
      <c r="F22" s="65">
        <v>137.28661000000002</v>
      </c>
      <c r="G22" s="64">
        <f>SUMIFS(Data!$Q:$Q,Data!$B:$B,Data!$AA$3,Data!$D:$D,$A22,Data!$C:$C,1)</f>
        <v>60.087999999999901</v>
      </c>
      <c r="H22" s="238">
        <f t="shared" si="0"/>
        <v>-1.2791941301408562E-2</v>
      </c>
      <c r="I22" s="64">
        <f>SUMIFS(Data!$Q:$Q,Data!$B:$B,Data!$AA$3,Data!$D:$D,$A22,Data!$C:$C,2)</f>
        <v>175.66499999999999</v>
      </c>
      <c r="J22" s="238">
        <f t="shared" si="1"/>
        <v>0.47799940275917446</v>
      </c>
      <c r="K22" s="64">
        <f>SUMIFS(Data!$Q:$Q,Data!$B:$B,Data!$AA$3,Data!$D:$D,$A22,Data!$C:$C,3)</f>
        <v>155.95599999999999</v>
      </c>
      <c r="L22" s="238">
        <f t="shared" si="2"/>
        <v>0.20238076881562922</v>
      </c>
      <c r="M22" s="64">
        <f>SUMIFS(Data!$Q:$Q,Data!$B:$B,Data!$AA$3,Data!$D:$D,$A22,Data!$C:$C,4)</f>
        <v>219.29400000000001</v>
      </c>
      <c r="N22" s="238">
        <f t="shared" si="5"/>
        <v>1.1408321455766641</v>
      </c>
      <c r="O22" s="65">
        <f t="shared" si="3"/>
        <v>203.66766666666661</v>
      </c>
      <c r="P22" s="239">
        <f t="shared" si="4"/>
        <v>1.4835217117435311</v>
      </c>
    </row>
    <row r="23" spans="1:17">
      <c r="A23" s="20" t="s">
        <v>16</v>
      </c>
      <c r="B23" s="66">
        <v>0</v>
      </c>
      <c r="C23" s="67">
        <v>151.68658400000001</v>
      </c>
      <c r="D23" s="67">
        <v>134.9666</v>
      </c>
      <c r="E23" s="67">
        <v>115.721</v>
      </c>
      <c r="F23" s="68">
        <v>134.124728</v>
      </c>
      <c r="G23" s="67">
        <f>SUMIFS(Data!$Q:$Q,Data!$B:$B,Data!$AA$3,Data!$D:$D,$A23,Data!$C:$C,1)</f>
        <v>0</v>
      </c>
      <c r="H23" s="240" t="str">
        <f t="shared" si="0"/>
        <v>-</v>
      </c>
      <c r="I23" s="67">
        <f>SUMIFS(Data!$Q:$Q,Data!$B:$B,Data!$AA$3,Data!$D:$D,$A23,Data!$C:$C,2)</f>
        <v>95.768999999999906</v>
      </c>
      <c r="J23" s="240">
        <f t="shared" si="1"/>
        <v>-0.36863895623096171</v>
      </c>
      <c r="K23" s="67">
        <f>SUMIFS(Data!$Q:$Q,Data!$B:$B,Data!$AA$3,Data!$D:$D,$A23,Data!$C:$C,3)</f>
        <v>86.913999999999902</v>
      </c>
      <c r="L23" s="240">
        <f t="shared" si="2"/>
        <v>-0.35603327045357963</v>
      </c>
      <c r="M23" s="67">
        <f>SUMIFS(Data!$Q:$Q,Data!$B:$B,Data!$AA$3,Data!$D:$D,$A23,Data!$C:$C,4)</f>
        <v>95.772999999999897</v>
      </c>
      <c r="N23" s="240">
        <f t="shared" si="5"/>
        <v>-0.17238012115346485</v>
      </c>
      <c r="O23" s="68">
        <f t="shared" si="3"/>
        <v>92.818666666666559</v>
      </c>
      <c r="P23" s="242">
        <f t="shared" si="4"/>
        <v>0.69203246896177528</v>
      </c>
    </row>
    <row r="24" spans="1:17">
      <c r="A24" s="21" t="s">
        <v>15</v>
      </c>
      <c r="B24" s="63">
        <v>13.53332</v>
      </c>
      <c r="C24" s="64">
        <v>40.853287999999999</v>
      </c>
      <c r="D24" s="64">
        <v>29.253301999999998</v>
      </c>
      <c r="E24" s="64">
        <v>34.521999999999998</v>
      </c>
      <c r="F24" s="65">
        <v>39.387303333333335</v>
      </c>
      <c r="G24" s="64">
        <f>SUMIFS(Data!$Q:$Q,Data!$B:$B,Data!$AA$3,Data!$D:$D,$A24,Data!$C:$C,1)</f>
        <v>2.3319999999999999</v>
      </c>
      <c r="H24" s="238">
        <f t="shared" si="0"/>
        <v>-0.82768455929513229</v>
      </c>
      <c r="I24" s="64">
        <f>SUMIFS(Data!$Q:$Q,Data!$B:$B,Data!$AA$3,Data!$D:$D,$A24,Data!$C:$C,2)</f>
        <v>30.452999999999999</v>
      </c>
      <c r="J24" s="238">
        <f t="shared" si="1"/>
        <v>-0.25457652270240771</v>
      </c>
      <c r="K24" s="64">
        <f>SUMIFS(Data!$Q:$Q,Data!$B:$B,Data!$AA$3,Data!$D:$D,$A24,Data!$C:$C,3)</f>
        <v>25.589000000000102</v>
      </c>
      <c r="L24" s="238">
        <f t="shared" si="2"/>
        <v>-0.12526114146019812</v>
      </c>
      <c r="M24" s="64">
        <f>SUMIFS(Data!$Q:$Q,Data!$B:$B,Data!$AA$3,Data!$D:$D,$A24,Data!$C:$C,4)</f>
        <v>63.721999999999802</v>
      </c>
      <c r="N24" s="238">
        <f t="shared" si="5"/>
        <v>0.84583743699669212</v>
      </c>
      <c r="O24" s="65">
        <f t="shared" si="3"/>
        <v>40.698666666666632</v>
      </c>
      <c r="P24" s="239">
        <f t="shared" si="4"/>
        <v>1.0332940623590114</v>
      </c>
    </row>
    <row r="25" spans="1:17">
      <c r="A25" s="20" t="s">
        <v>14</v>
      </c>
      <c r="B25" s="66">
        <v>90.313252000000105</v>
      </c>
      <c r="C25" s="67">
        <v>208.666494</v>
      </c>
      <c r="D25" s="67">
        <v>243.64647299999899</v>
      </c>
      <c r="E25" s="67">
        <v>221.75974199999999</v>
      </c>
      <c r="F25" s="68">
        <v>254.79532033333302</v>
      </c>
      <c r="G25" s="67">
        <f>SUMIFS(Data!$Q:$Q,Data!$B:$B,Data!$AA$3,Data!$D:$D,$A25,Data!$C:$C,1)</f>
        <v>66.279925000000105</v>
      </c>
      <c r="H25" s="240">
        <f t="shared" si="0"/>
        <v>-0.26611074751244668</v>
      </c>
      <c r="I25" s="67">
        <f>SUMIFS(Data!$Q:$Q,Data!$B:$B,Data!$AA$3,Data!$D:$D,$A25,Data!$C:$C,2)</f>
        <v>183.10650799999999</v>
      </c>
      <c r="J25" s="240">
        <f t="shared" si="1"/>
        <v>-0.12249204704613482</v>
      </c>
      <c r="K25" s="67">
        <f>SUMIFS(Data!$Q:$Q,Data!$B:$B,Data!$AA$3,Data!$D:$D,$A25,Data!$C:$C,3)</f>
        <v>225.693129</v>
      </c>
      <c r="L25" s="240">
        <f t="shared" si="2"/>
        <v>-7.3686041004168631E-2</v>
      </c>
      <c r="M25" s="67">
        <f>SUMIFS(Data!$Q:$Q,Data!$B:$B,Data!$AA$3,Data!$D:$D,$A25,Data!$C:$C,4)</f>
        <v>169.16651300000001</v>
      </c>
      <c r="N25" s="240">
        <f t="shared" si="5"/>
        <v>-0.23716310510498331</v>
      </c>
      <c r="O25" s="68">
        <f t="shared" si="3"/>
        <v>214.74869166666667</v>
      </c>
      <c r="P25" s="242">
        <f t="shared" si="4"/>
        <v>0.84282824105923215</v>
      </c>
      <c r="Q25" s="23"/>
    </row>
    <row r="26" spans="1:17">
      <c r="A26" s="21" t="s">
        <v>13</v>
      </c>
      <c r="B26" s="63">
        <v>153.18653399999999</v>
      </c>
      <c r="C26" s="64">
        <v>280.45976300000012</v>
      </c>
      <c r="D26" s="64">
        <v>282.34641499999992</v>
      </c>
      <c r="E26" s="64">
        <v>220.68643499999973</v>
      </c>
      <c r="F26" s="65">
        <v>312.22638233333328</v>
      </c>
      <c r="G26" s="64">
        <f>SUMIFS(Data!$Q:$Q,Data!$B:$B,Data!$AA$3,Data!$D:$D,$A26,Data!$C:$C,1)</f>
        <v>108.53991599999999</v>
      </c>
      <c r="H26" s="238">
        <f t="shared" si="0"/>
        <v>-0.29145262859723692</v>
      </c>
      <c r="I26" s="64">
        <f>SUMIFS(Data!$Q:$Q,Data!$B:$B,Data!$AA$3,Data!$D:$D,$A26,Data!$C:$C,2)</f>
        <v>314.46645000000001</v>
      </c>
      <c r="J26" s="238">
        <f t="shared" si="1"/>
        <v>0.12125335426458259</v>
      </c>
      <c r="K26" s="64">
        <f>SUMIFS(Data!$Q:$Q,Data!$B:$B,Data!$AA$3,Data!$D:$D,$A26,Data!$C:$C,3)</f>
        <v>264.04999999999978</v>
      </c>
      <c r="L26" s="238">
        <f t="shared" si="2"/>
        <v>-6.4801300912569207E-2</v>
      </c>
      <c r="M26" s="64">
        <f>SUMIFS(Data!$Q:$Q,Data!$B:$B,Data!$AA$3,Data!$D:$D,$A26,Data!$C:$C,4)</f>
        <v>249.1239999999998</v>
      </c>
      <c r="N26" s="238">
        <f t="shared" si="5"/>
        <v>0.12885959664897437</v>
      </c>
      <c r="O26" s="65">
        <f t="shared" si="3"/>
        <v>312.06012199999981</v>
      </c>
      <c r="P26" s="239">
        <f t="shared" si="4"/>
        <v>0.99946750068943258</v>
      </c>
    </row>
    <row r="27" spans="1:17">
      <c r="A27" s="20" t="s">
        <v>12</v>
      </c>
      <c r="B27" s="66">
        <v>92.166652999999997</v>
      </c>
      <c r="C27" s="67">
        <v>152.33330799999999</v>
      </c>
      <c r="D27" s="67">
        <v>119.866652</v>
      </c>
      <c r="E27" s="67">
        <v>74.119985</v>
      </c>
      <c r="F27" s="68">
        <v>146.16219933333332</v>
      </c>
      <c r="G27" s="67">
        <f>SUMIFS(Data!$Q:$Q,Data!$B:$B,Data!$AA$3,Data!$D:$D,$A27,Data!$C:$C,1)</f>
        <v>77.759983000000005</v>
      </c>
      <c r="H27" s="240">
        <f t="shared" si="0"/>
        <v>-0.15631109008591201</v>
      </c>
      <c r="I27" s="67">
        <f>SUMIFS(Data!$Q:$Q,Data!$B:$B,Data!$AA$3,Data!$D:$D,$A27,Data!$C:$C,2)</f>
        <v>89.839985999999996</v>
      </c>
      <c r="J27" s="240">
        <f t="shared" si="1"/>
        <v>-0.41024069404440422</v>
      </c>
      <c r="K27" s="67">
        <f>SUMIFS(Data!$Q:$Q,Data!$B:$B,Data!$AA$3,Data!$D:$D,$A27,Data!$C:$C,3)</f>
        <v>97.713324</v>
      </c>
      <c r="L27" s="240">
        <f t="shared" si="2"/>
        <v>-0.18481644085629423</v>
      </c>
      <c r="M27" s="67">
        <f>SUMIFS(Data!$Q:$Q,Data!$B:$B,Data!$AA$3,Data!$D:$D,$A27,Data!$C:$C,4)</f>
        <v>126.04664200000001</v>
      </c>
      <c r="N27" s="240">
        <f t="shared" si="5"/>
        <v>0.70057565446080439</v>
      </c>
      <c r="O27" s="68">
        <f t="shared" si="3"/>
        <v>130.45331166666668</v>
      </c>
      <c r="P27" s="242">
        <f t="shared" si="4"/>
        <v>0.89252427961321656</v>
      </c>
    </row>
    <row r="28" spans="1:17">
      <c r="A28" s="21" t="s">
        <v>11</v>
      </c>
      <c r="B28" s="63">
        <v>10.013324000000001</v>
      </c>
      <c r="C28" s="64">
        <v>97.066557999999802</v>
      </c>
      <c r="D28" s="64">
        <v>88.719899999999896</v>
      </c>
      <c r="E28" s="64">
        <v>60.086599000000099</v>
      </c>
      <c r="F28" s="65">
        <v>85.295460333333267</v>
      </c>
      <c r="G28" s="64">
        <f>SUMIFS(Data!$Q:$Q,Data!$B:$B,Data!$AA$3,Data!$D:$D,$A28,Data!$C:$C,1)</f>
        <v>5.2799940000000003</v>
      </c>
      <c r="H28" s="238">
        <f t="shared" si="0"/>
        <v>-0.47270317029589776</v>
      </c>
      <c r="I28" s="64">
        <f>SUMIFS(Data!$Q:$Q,Data!$B:$B,Data!$AA$3,Data!$D:$D,$A28,Data!$C:$C,2)</f>
        <v>85.146569999999898</v>
      </c>
      <c r="J28" s="238">
        <f t="shared" si="1"/>
        <v>-0.12280221165357412</v>
      </c>
      <c r="K28" s="64">
        <f>SUMIFS(Data!$Q:$Q,Data!$B:$B,Data!$AA$3,Data!$D:$D,$A28,Data!$C:$C,3)</f>
        <v>107.599878</v>
      </c>
      <c r="L28" s="238">
        <f t="shared" si="2"/>
        <v>0.21280432011307643</v>
      </c>
      <c r="M28" s="64">
        <f>SUMIFS(Data!$Q:$Q,Data!$B:$B,Data!$AA$3,Data!$D:$D,$A28,Data!$C:$C,4)</f>
        <v>105.626548</v>
      </c>
      <c r="N28" s="238">
        <f t="shared" si="5"/>
        <v>0.75790525271699649</v>
      </c>
      <c r="O28" s="65">
        <f t="shared" si="3"/>
        <v>101.21766333333329</v>
      </c>
      <c r="P28" s="239">
        <f t="shared" si="4"/>
        <v>1.1866711655904818</v>
      </c>
    </row>
    <row r="29" spans="1:17">
      <c r="A29" s="20" t="s">
        <v>10</v>
      </c>
      <c r="B29" s="66">
        <v>0</v>
      </c>
      <c r="C29" s="67">
        <v>88.633277000000007</v>
      </c>
      <c r="D29" s="67">
        <v>131.353227</v>
      </c>
      <c r="E29" s="67">
        <v>76.293267999999898</v>
      </c>
      <c r="F29" s="68">
        <v>98.75992399999997</v>
      </c>
      <c r="G29" s="67">
        <f>SUMIFS(Data!$Q:$Q,Data!$B:$B,Data!$AA$3,Data!$D:$D,$A29,Data!$C:$C,1)</f>
        <v>0</v>
      </c>
      <c r="H29" s="240" t="str">
        <f t="shared" si="0"/>
        <v>-</v>
      </c>
      <c r="I29" s="67">
        <f>SUMIFS(Data!$Q:$Q,Data!$B:$B,Data!$AA$3,Data!$D:$D,$A29,Data!$C:$C,2)</f>
        <v>64.133279000000101</v>
      </c>
      <c r="J29" s="240">
        <f t="shared" si="1"/>
        <v>-0.27641985977794664</v>
      </c>
      <c r="K29" s="67">
        <f>SUMIFS(Data!$Q:$Q,Data!$B:$B,Data!$AA$3,Data!$D:$D,$A29,Data!$C:$C,3)</f>
        <v>114.846554</v>
      </c>
      <c r="L29" s="240">
        <f t="shared" si="2"/>
        <v>-0.12566629215740552</v>
      </c>
      <c r="M29" s="67">
        <f>SUMIFS(Data!$Q:$Q,Data!$B:$B,Data!$AA$3,Data!$D:$D,$A29,Data!$C:$C,4)</f>
        <v>106.93992299999999</v>
      </c>
      <c r="N29" s="240">
        <f t="shared" si="5"/>
        <v>0.40169540253538666</v>
      </c>
      <c r="O29" s="68">
        <f t="shared" si="3"/>
        <v>95.306585333333373</v>
      </c>
      <c r="P29" s="242">
        <f t="shared" si="4"/>
        <v>0.965032995907666</v>
      </c>
    </row>
    <row r="30" spans="1:17">
      <c r="A30" s="21" t="s">
        <v>9</v>
      </c>
      <c r="B30" s="63">
        <v>44.204999999999998</v>
      </c>
      <c r="C30" s="64">
        <v>543.43000000000688</v>
      </c>
      <c r="D30" s="64">
        <v>379.53300000000189</v>
      </c>
      <c r="E30" s="64">
        <v>274.77800000000002</v>
      </c>
      <c r="F30" s="65">
        <v>413.98200000000293</v>
      </c>
      <c r="G30" s="64">
        <f>SUMIFS(Data!$Q:$Q,Data!$B:$B,Data!$AA$3,Data!$D:$D,$A30,Data!$C:$C,1)</f>
        <v>35.420999999999999</v>
      </c>
      <c r="H30" s="238">
        <f t="shared" si="0"/>
        <v>-0.19871055310485239</v>
      </c>
      <c r="I30" s="64">
        <f>SUMIFS(Data!$Q:$Q,Data!$B:$B,Data!$AA$3,Data!$D:$D,$A30,Data!$C:$C,2)</f>
        <v>322.893000000001</v>
      </c>
      <c r="J30" s="238">
        <f t="shared" si="1"/>
        <v>-0.40582411718161143</v>
      </c>
      <c r="K30" s="64">
        <f>SUMIFS(Data!$Q:$Q,Data!$B:$B,Data!$AA$3,Data!$D:$D,$A30,Data!$C:$C,3)</f>
        <v>280.02400000000102</v>
      </c>
      <c r="L30" s="238">
        <f t="shared" si="2"/>
        <v>-0.26218800473213233</v>
      </c>
      <c r="M30" s="64">
        <f>SUMIFS(Data!$Q:$Q,Data!$B:$B,Data!$AA$3,Data!$D:$D,$A30,Data!$C:$C,4)</f>
        <v>158.292</v>
      </c>
      <c r="N30" s="238">
        <f t="shared" si="5"/>
        <v>-0.42392767979969287</v>
      </c>
      <c r="O30" s="65">
        <f t="shared" si="3"/>
        <v>265.54333333333403</v>
      </c>
      <c r="P30" s="239">
        <f t="shared" si="4"/>
        <v>0.64143690627450511</v>
      </c>
    </row>
    <row r="31" spans="1:17">
      <c r="A31" s="20" t="s">
        <v>8</v>
      </c>
      <c r="B31" s="66">
        <v>18.077000000000002</v>
      </c>
      <c r="C31" s="67">
        <v>52.127000000000002</v>
      </c>
      <c r="D31" s="67">
        <v>59.241999999999997</v>
      </c>
      <c r="E31" s="67">
        <v>48.094999999999999</v>
      </c>
      <c r="F31" s="68">
        <v>59.18033333333333</v>
      </c>
      <c r="G31" s="67">
        <f>SUMIFS(Data!$Q:$Q,Data!$B:$B,Data!$AA$3,Data!$D:$D,$A31,Data!$C:$C,1)</f>
        <v>13.645</v>
      </c>
      <c r="H31" s="240">
        <f t="shared" si="0"/>
        <v>-0.24517342479393714</v>
      </c>
      <c r="I31" s="67">
        <f>SUMIFS(Data!$Q:$Q,Data!$B:$B,Data!$AA$3,Data!$D:$D,$A31,Data!$C:$C,2)</f>
        <v>45.487000000000002</v>
      </c>
      <c r="J31" s="240">
        <f t="shared" si="1"/>
        <v>-0.12738120359890268</v>
      </c>
      <c r="K31" s="67">
        <f>SUMIFS(Data!$Q:$Q,Data!$B:$B,Data!$AA$3,Data!$D:$D,$A31,Data!$C:$C,3)</f>
        <v>48.631999999999998</v>
      </c>
      <c r="L31" s="240">
        <f t="shared" si="2"/>
        <v>-0.17909591168427805</v>
      </c>
      <c r="M31" s="67">
        <f>SUMIFS(Data!$Q:$Q,Data!$B:$B,Data!$AA$3,Data!$D:$D,$A31,Data!$C:$C,4)</f>
        <v>59.137</v>
      </c>
      <c r="N31" s="240">
        <f t="shared" si="5"/>
        <v>0.22958727518453065</v>
      </c>
      <c r="O31" s="68">
        <f t="shared" si="3"/>
        <v>55.63366666666667</v>
      </c>
      <c r="P31" s="242">
        <f t="shared" si="4"/>
        <v>0.94007018097228257</v>
      </c>
    </row>
    <row r="32" spans="1:17">
      <c r="A32" s="21" t="s">
        <v>7</v>
      </c>
      <c r="B32" s="63">
        <v>123.23994</v>
      </c>
      <c r="C32" s="64">
        <v>139.079883</v>
      </c>
      <c r="D32" s="64">
        <v>191.69322500000001</v>
      </c>
      <c r="E32" s="64">
        <v>106.793254</v>
      </c>
      <c r="F32" s="65">
        <v>186.93543400000001</v>
      </c>
      <c r="G32" s="64">
        <f>SUMIFS(Data!$Q:$Q,Data!$B:$B,Data!$AA$3,Data!$D:$D,$A32,Data!$C:$C,1)</f>
        <v>112.133236</v>
      </c>
      <c r="H32" s="238">
        <f t="shared" si="0"/>
        <v>-9.0122601487796952E-2</v>
      </c>
      <c r="I32" s="64">
        <f>SUMIFS(Data!$Q:$Q,Data!$B:$B,Data!$AA$3,Data!$D:$D,$A32,Data!$C:$C,2)</f>
        <v>116.146592</v>
      </c>
      <c r="J32" s="238">
        <f t="shared" si="1"/>
        <v>-0.16489294141842209</v>
      </c>
      <c r="K32" s="64">
        <f>SUMIFS(Data!$Q:$Q,Data!$B:$B,Data!$AA$3,Data!$D:$D,$A32,Data!$C:$C,3)</f>
        <v>118.446583</v>
      </c>
      <c r="L32" s="238">
        <f t="shared" si="2"/>
        <v>-0.38210344679630698</v>
      </c>
      <c r="M32" s="64">
        <f>SUMIFS(Data!$Q:$Q,Data!$B:$B,Data!$AA$3,Data!$D:$D,$A32,Data!$C:$C,4)</f>
        <v>114.97993099999999</v>
      </c>
      <c r="N32" s="238">
        <f t="shared" si="5"/>
        <v>7.6659121183815487E-2</v>
      </c>
      <c r="O32" s="65">
        <f t="shared" si="3"/>
        <v>153.90211400000001</v>
      </c>
      <c r="P32" s="239">
        <f t="shared" si="4"/>
        <v>0.82329021687776971</v>
      </c>
    </row>
    <row r="33" spans="1:18">
      <c r="A33" s="20" t="s">
        <v>35</v>
      </c>
      <c r="B33" s="66">
        <v>22.273306999999999</v>
      </c>
      <c r="C33" s="67">
        <v>249.93999600000001</v>
      </c>
      <c r="D33" s="67">
        <v>0</v>
      </c>
      <c r="E33" s="67">
        <v>12.319986</v>
      </c>
      <c r="F33" s="68">
        <v>94.84442966666667</v>
      </c>
      <c r="G33" s="67">
        <f>SUMIFS(Data!$Q:$Q,Data!$B:$B,Data!$AA$3,Data!$D:$D,$A33,Data!$C:$C,1)</f>
        <v>18.186646</v>
      </c>
      <c r="H33" s="240">
        <f t="shared" si="0"/>
        <v>-0.1834779631062419</v>
      </c>
      <c r="I33" s="67">
        <f>SUMIFS(Data!$Q:$Q,Data!$B:$B,Data!$AA$3,Data!$D:$D,$A33,Data!$C:$C,2)</f>
        <v>140.639985</v>
      </c>
      <c r="J33" s="240">
        <f t="shared" si="1"/>
        <v>-0.43730500419788759</v>
      </c>
      <c r="K33" s="67">
        <f>SUMIFS(Data!$Q:$Q,Data!$B:$B,Data!$AA$3,Data!$D:$D,$A33,Data!$C:$C,3)</f>
        <v>24.486000000000001</v>
      </c>
      <c r="L33" s="240" t="str">
        <f t="shared" si="2"/>
        <v>-</v>
      </c>
      <c r="M33" s="67">
        <f>SUMIFS(Data!$Q:$Q,Data!$B:$B,Data!$AA$3,Data!$D:$D,$A33,Data!$C:$C,4)</f>
        <v>64.753</v>
      </c>
      <c r="N33" s="240">
        <f t="shared" si="5"/>
        <v>4.2559312973245262</v>
      </c>
      <c r="O33" s="68">
        <f t="shared" si="3"/>
        <v>82.688543666666661</v>
      </c>
      <c r="P33" s="242">
        <f>IF(F33=0,"-",O33/F33)</f>
        <v>0.87183342192343605</v>
      </c>
    </row>
    <row r="34" spans="1:18">
      <c r="A34" s="21" t="s">
        <v>6</v>
      </c>
      <c r="B34" s="63">
        <v>0</v>
      </c>
      <c r="C34" s="64">
        <v>33.439962000000001</v>
      </c>
      <c r="D34" s="64">
        <v>14.913316999999999</v>
      </c>
      <c r="E34" s="64">
        <v>14.666650000000001</v>
      </c>
      <c r="F34" s="65">
        <v>21.006643</v>
      </c>
      <c r="G34" s="64">
        <f>SUMIFS(Data!$Q:$Q,Data!$B:$B,Data!$AA$3,Data!$D:$D,$A34,Data!$C:$C,1)</f>
        <v>0</v>
      </c>
      <c r="H34" s="238" t="str">
        <f t="shared" si="0"/>
        <v>-</v>
      </c>
      <c r="I34" s="64">
        <f>SUMIFS(Data!$Q:$Q,Data!$B:$B,Data!$AA$3,Data!$D:$D,$A34,Data!$C:$C,2)</f>
        <v>25.813303999999999</v>
      </c>
      <c r="J34" s="238">
        <f t="shared" si="1"/>
        <v>-0.22807017543859656</v>
      </c>
      <c r="K34" s="64">
        <f>SUMIFS(Data!$Q:$Q,Data!$B:$B,Data!$AA$3,Data!$D:$D,$A34,Data!$C:$C,3)</f>
        <v>9.9733219999999996</v>
      </c>
      <c r="L34" s="238">
        <f t="shared" si="2"/>
        <v>-0.33124723359665725</v>
      </c>
      <c r="M34" s="64">
        <f>SUMIFS(Data!$Q:$Q,Data!$B:$B,Data!$AA$3,Data!$D:$D,$A34,Data!$C:$C,4)</f>
        <v>3.5199959999999999</v>
      </c>
      <c r="N34" s="238">
        <f t="shared" si="5"/>
        <v>-0.76000000000000012</v>
      </c>
      <c r="O34" s="65">
        <f t="shared" si="3"/>
        <v>13.102207333333332</v>
      </c>
      <c r="P34" s="239">
        <f t="shared" si="4"/>
        <v>0.62371733233783866</v>
      </c>
    </row>
    <row r="35" spans="1:18">
      <c r="A35" s="20" t="s">
        <v>5</v>
      </c>
      <c r="B35" s="66">
        <v>0.69999900000000004</v>
      </c>
      <c r="C35" s="67">
        <v>26.986636000000001</v>
      </c>
      <c r="D35" s="67">
        <v>25.766641</v>
      </c>
      <c r="E35" s="67">
        <v>3.6</v>
      </c>
      <c r="F35" s="68">
        <v>19.017758666666669</v>
      </c>
      <c r="G35" s="67">
        <f>SUMIFS(Data!$Q:$Q,Data!$B:$B,Data!$AA$3,Data!$D:$D,$A35,Data!$C:$C,1)</f>
        <v>0</v>
      </c>
      <c r="H35" s="240">
        <f t="shared" si="0"/>
        <v>-1</v>
      </c>
      <c r="I35" s="67">
        <f>SUMIFS(Data!$Q:$Q,Data!$B:$B,Data!$AA$3,Data!$D:$D,$A35,Data!$C:$C,2)</f>
        <v>0</v>
      </c>
      <c r="J35" s="240">
        <f t="shared" si="1"/>
        <v>-1</v>
      </c>
      <c r="K35" s="67">
        <f>SUMIFS(Data!$Q:$Q,Data!$B:$B,Data!$AA$3,Data!$D:$D,$A35,Data!$C:$C,3)</f>
        <v>7.1399949999999999</v>
      </c>
      <c r="L35" s="240">
        <f t="shared" si="2"/>
        <v>-0.72289771879850384</v>
      </c>
      <c r="M35" s="67">
        <f>SUMIFS(Data!$Q:$Q,Data!$B:$B,Data!$AA$3,Data!$D:$D,$A35,Data!$C:$C,4)</f>
        <v>2.3333300000000001</v>
      </c>
      <c r="N35" s="240">
        <f t="shared" si="5"/>
        <v>-0.35185277777777774</v>
      </c>
      <c r="O35" s="68">
        <f t="shared" si="3"/>
        <v>3.1577749999999996</v>
      </c>
      <c r="P35" s="242">
        <f t="shared" si="4"/>
        <v>0.16604348889623793</v>
      </c>
    </row>
    <row r="36" spans="1:18" ht="12.75" thickBot="1">
      <c r="A36" s="22" t="s">
        <v>4</v>
      </c>
      <c r="B36" s="69">
        <v>944.30798900000059</v>
      </c>
      <c r="C36" s="70">
        <v>3246.2310100000068</v>
      </c>
      <c r="D36" s="70">
        <v>2783.2759450000012</v>
      </c>
      <c r="E36" s="70">
        <v>2189.4632690000003</v>
      </c>
      <c r="F36" s="71">
        <v>3054.426071000003</v>
      </c>
      <c r="G36" s="70">
        <f t="shared" ref="G36" si="6">SUM(G6:G35)</f>
        <v>865.27532700000006</v>
      </c>
      <c r="H36" s="244">
        <f t="shared" ref="H36" si="7">IF(B36=0,"-",(G36-B36)/B36)</f>
        <v>-8.3693734375470244E-2</v>
      </c>
      <c r="I36" s="70">
        <f>SUM(I6:I35)</f>
        <v>2815.8937140000007</v>
      </c>
      <c r="J36" s="244">
        <f t="shared" ref="J36" si="8">IF(C36=0,"-",(I36-C36)/C36)</f>
        <v>-0.13256521013888201</v>
      </c>
      <c r="K36" s="70">
        <f>SUM(K6:K35)</f>
        <v>2550.7214760000006</v>
      </c>
      <c r="L36" s="244">
        <f t="shared" ref="L36" si="9">IF(D36=0,"-",(K36-D36)/D36)</f>
        <v>-8.3554226600410078E-2</v>
      </c>
      <c r="M36" s="70">
        <f>SUM(M6:M35)</f>
        <v>2695.9190649999991</v>
      </c>
      <c r="N36" s="244">
        <f t="shared" si="5"/>
        <v>0.23131504564190009</v>
      </c>
      <c r="O36" s="71">
        <f t="shared" si="3"/>
        <v>2975.9365273333333</v>
      </c>
      <c r="P36" s="246">
        <f t="shared" si="4"/>
        <v>0.97430301410406284</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176</v>
      </c>
      <c r="B38" s="74"/>
      <c r="C38" s="74"/>
      <c r="D38" s="74"/>
      <c r="E38" s="74"/>
      <c r="F38" s="72"/>
      <c r="G38" s="72"/>
      <c r="H38" s="129"/>
      <c r="I38" s="75"/>
      <c r="J38" s="75"/>
      <c r="K38" s="75"/>
      <c r="L38" s="193"/>
      <c r="M38" s="73"/>
      <c r="N38" s="75"/>
      <c r="O38" s="74"/>
      <c r="P38" s="62">
        <f>Data!$Z$2</f>
        <v>44397</v>
      </c>
    </row>
    <row r="39" spans="1:18" s="28" customFormat="1" ht="11.25">
      <c r="A39" s="27" t="s">
        <v>175</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87</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0</v>
      </c>
      <c r="C45" s="207">
        <v>28.746634</v>
      </c>
      <c r="D45" s="208">
        <v>17.253314</v>
      </c>
      <c r="E45" s="208">
        <v>0</v>
      </c>
      <c r="F45" s="209"/>
      <c r="G45" s="206">
        <f>SUMIFS(Data!$Q:$Q,Data!$B:$B,Data!$AA$3,Data!$E:$E,$A45,Data!$C:$C,1)</f>
        <v>0</v>
      </c>
      <c r="H45" s="215" t="str">
        <f t="shared" ref="H45:H55" si="10">IF(B45=0,"-",(G45-B45)/B45)</f>
        <v>-</v>
      </c>
      <c r="I45" s="207">
        <f>SUMIFS(Data!$Q:$Q,Data!$B:$B,Data!$AA$3,Data!$E:$E,$A45,Data!$C:$C,2)</f>
        <v>0</v>
      </c>
      <c r="J45" s="215">
        <f t="shared" ref="J45:J55" si="11">IF(C45=0,"-",(I45-C45)/C45)</f>
        <v>-1</v>
      </c>
      <c r="K45" s="208">
        <f>SUMIFS(Data!$Q:$Q,Data!$B:$B,Data!$AA$3,Data!$E:$E,$A45,Data!$C:$C,3)</f>
        <v>0</v>
      </c>
      <c r="L45" s="215">
        <f t="shared" ref="L45:L54" si="12">IF(D45=0,"-",(K45-D45)/D45)</f>
        <v>-1</v>
      </c>
      <c r="M45" s="208">
        <f>SUMIFS(Data!$Q:$Q,Data!$B:$B,Data!$AA$3,Data!$E:$E,$A45,Data!$C:$C,4)</f>
        <v>0</v>
      </c>
      <c r="N45" s="215"/>
      <c r="O45" s="218"/>
      <c r="P45" s="219"/>
    </row>
    <row r="46" spans="1:18" s="11" customFormat="1">
      <c r="A46" s="24" t="s">
        <v>117</v>
      </c>
      <c r="B46" s="210">
        <v>13.53332</v>
      </c>
      <c r="C46" s="207">
        <v>12.106654000000001</v>
      </c>
      <c r="D46" s="207">
        <v>11.999988</v>
      </c>
      <c r="E46" s="207">
        <v>0</v>
      </c>
      <c r="F46" s="211"/>
      <c r="G46" s="220">
        <f>SUMIFS(Data!$Q:$Q,Data!$B:$B,Data!$AA$3,Data!$E:$E,$A46,Data!$C:$C,1)</f>
        <v>0</v>
      </c>
      <c r="H46" s="221">
        <f t="shared" si="10"/>
        <v>-1</v>
      </c>
      <c r="I46" s="207">
        <f>SUMIFS(Data!$Q:$Q,Data!$B:$B,Data!$AA$3,Data!$E:$E,$A46,Data!$C:$C,2)</f>
        <v>0</v>
      </c>
      <c r="J46" s="221">
        <f t="shared" si="11"/>
        <v>-1</v>
      </c>
      <c r="K46" s="207">
        <f>SUMIFS(Data!$Q:$Q,Data!$B:$B,Data!$AA$3,Data!$E:$E,$A46,Data!$C:$C,3)</f>
        <v>0</v>
      </c>
      <c r="L46" s="221">
        <f t="shared" si="12"/>
        <v>-1</v>
      </c>
      <c r="M46" s="207">
        <f>SUMIFS(Data!$Q:$Q,Data!$B:$B,Data!$AA$3,Data!$E:$E,$A46,Data!$C:$C,4)</f>
        <v>0</v>
      </c>
      <c r="N46" s="221"/>
      <c r="O46" s="218"/>
      <c r="P46" s="222"/>
    </row>
    <row r="47" spans="1:18" s="11" customFormat="1">
      <c r="A47" s="25" t="s">
        <v>123</v>
      </c>
      <c r="B47" s="212">
        <v>13.53332</v>
      </c>
      <c r="C47" s="213">
        <v>40.853287999999999</v>
      </c>
      <c r="D47" s="213">
        <v>29.253301999999998</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102.38656200000001</v>
      </c>
      <c r="C48" s="207">
        <v>101.046547</v>
      </c>
      <c r="D48" s="207">
        <v>82.266573999999906</v>
      </c>
      <c r="E48" s="207">
        <v>96.186566999999798</v>
      </c>
      <c r="F48" s="211">
        <v>127.29541666666658</v>
      </c>
      <c r="G48" s="220">
        <f>SUMIFS(Data!$Q:$Q,Data!$B:$B,Data!$AA$3,Data!$E:$E,$A48,Data!$C:$C,1)</f>
        <v>69.999932999999999</v>
      </c>
      <c r="H48" s="221">
        <f t="shared" si="10"/>
        <v>-0.31631718428049188</v>
      </c>
      <c r="I48" s="207">
        <f>SUMIFS(Data!$Q:$Q,Data!$B:$B,Data!$AA$3,Data!$E:$E,$A48,Data!$C:$C,2)</f>
        <v>71.959919999999997</v>
      </c>
      <c r="J48" s="221">
        <f t="shared" si="11"/>
        <v>-0.28785374526454632</v>
      </c>
      <c r="K48" s="207">
        <f>SUMIFS(Data!$Q:$Q,Data!$B:$B,Data!$AA$3,Data!$E:$E,$A48,Data!$C:$C,3)</f>
        <v>54.9209999999999</v>
      </c>
      <c r="L48" s="221">
        <f t="shared" si="12"/>
        <v>-0.33240200327292146</v>
      </c>
      <c r="M48" s="207">
        <f>SUMIFS(Data!$Q:$Q,Data!$B:$B,Data!$AA$3,Data!$E:$E,$A48,Data!$C:$C,4)</f>
        <v>76.275999999999897</v>
      </c>
      <c r="N48" s="221">
        <f t="shared" ref="N48:N55" si="13">IF(E48=0,"-",(M48-E48)/E48)</f>
        <v>-0.20699945554767479</v>
      </c>
      <c r="O48" s="218">
        <f t="shared" ref="O48:O51" si="14">(G48+I48+K48+M48)/3</f>
        <v>91.052284333333276</v>
      </c>
      <c r="P48" s="222">
        <f t="shared" ref="P48:P55" si="15">IF(F48=0,"-",O48/F48)</f>
        <v>0.71528328919933626</v>
      </c>
    </row>
    <row r="49" spans="1:16" s="11" customFormat="1">
      <c r="A49" s="24" t="s">
        <v>100</v>
      </c>
      <c r="B49" s="210">
        <v>4.106662</v>
      </c>
      <c r="C49" s="207">
        <v>68.139921000000101</v>
      </c>
      <c r="D49" s="207">
        <v>79.98657399999999</v>
      </c>
      <c r="E49" s="207">
        <v>93.406569999999888</v>
      </c>
      <c r="F49" s="211">
        <v>81.879908999999998</v>
      </c>
      <c r="G49" s="220">
        <f>SUMIFS(Data!$Q:$Q,Data!$B:$B,Data!$AA$3,Data!$E:$E,$A49,Data!$C:$C,1)</f>
        <v>10.539987</v>
      </c>
      <c r="H49" s="221">
        <f t="shared" si="10"/>
        <v>1.5665581925174266</v>
      </c>
      <c r="I49" s="207">
        <f>SUMIFS(Data!$Q:$Q,Data!$B:$B,Data!$AA$3,Data!$E:$E,$A49,Data!$C:$C,2)</f>
        <v>72.786590999999987</v>
      </c>
      <c r="J49" s="221">
        <f t="shared" si="11"/>
        <v>6.8193064092338468E-2</v>
      </c>
      <c r="K49" s="207">
        <f>SUMIFS(Data!$Q:$Q,Data!$B:$B,Data!$AA$3,Data!$E:$E,$A49,Data!$C:$C,3)</f>
        <v>72.759999999999891</v>
      </c>
      <c r="L49" s="221">
        <f t="shared" si="12"/>
        <v>-9.0347337541924214E-2</v>
      </c>
      <c r="M49" s="207">
        <f>SUMIFS(Data!$Q:$Q,Data!$B:$B,Data!$AA$3,Data!$E:$E,$A49,Data!$C:$C,4)</f>
        <v>75.916999999999902</v>
      </c>
      <c r="N49" s="221">
        <f t="shared" si="13"/>
        <v>-0.18724132574400287</v>
      </c>
      <c r="O49" s="218">
        <f t="shared" si="14"/>
        <v>77.334525999999926</v>
      </c>
      <c r="P49" s="222">
        <f t="shared" si="15"/>
        <v>0.94448720015064902</v>
      </c>
    </row>
    <row r="50" spans="1:16" s="11" customFormat="1">
      <c r="A50" s="24" t="s">
        <v>101</v>
      </c>
      <c r="B50" s="220">
        <v>46.693309999999997</v>
      </c>
      <c r="C50" s="207">
        <v>111.273295</v>
      </c>
      <c r="D50" s="207">
        <v>120.093267</v>
      </c>
      <c r="E50" s="207">
        <v>31.093298000000001</v>
      </c>
      <c r="F50" s="211">
        <v>103.05105666666668</v>
      </c>
      <c r="G50" s="220">
        <f>SUMIFS(Data!$Q:$Q,Data!$B:$B,Data!$AA$3,Data!$E:$E,$A50,Data!$C:$C,1)</f>
        <v>27.999995999999999</v>
      </c>
      <c r="H50" s="221">
        <f t="shared" si="10"/>
        <v>-0.40034244734416985</v>
      </c>
      <c r="I50" s="207">
        <f>SUMIFS(Data!$Q:$Q,Data!$B:$B,Data!$AA$3,Data!$E:$E,$A50,Data!$C:$C,2)</f>
        <v>169.71993900000001</v>
      </c>
      <c r="J50" s="221">
        <f t="shared" si="11"/>
        <v>0.52525310767511646</v>
      </c>
      <c r="K50" s="207">
        <f>SUMIFS(Data!$Q:$Q,Data!$B:$B,Data!$AA$3,Data!$E:$E,$A50,Data!$C:$C,3)</f>
        <v>136.369</v>
      </c>
      <c r="L50" s="221">
        <f t="shared" si="12"/>
        <v>0.13552577431339263</v>
      </c>
      <c r="M50" s="207">
        <f>SUMIFS(Data!$Q:$Q,Data!$B:$B,Data!$AA$3,Data!$E:$E,$A50,Data!$C:$C,4)</f>
        <v>96.930999999999997</v>
      </c>
      <c r="N50" s="221">
        <f t="shared" si="13"/>
        <v>2.1174242114812007</v>
      </c>
      <c r="O50" s="218">
        <f t="shared" si="14"/>
        <v>143.67331166666665</v>
      </c>
      <c r="P50" s="222">
        <f t="shared" si="15"/>
        <v>1.3941954242293548</v>
      </c>
    </row>
    <row r="51" spans="1:16" s="11" customFormat="1">
      <c r="A51" s="24" t="s">
        <v>118</v>
      </c>
      <c r="B51" s="210">
        <v>0</v>
      </c>
      <c r="C51" s="207">
        <v>0</v>
      </c>
      <c r="D51" s="207">
        <v>0</v>
      </c>
      <c r="E51" s="207">
        <v>0</v>
      </c>
      <c r="F51" s="211">
        <v>0</v>
      </c>
      <c r="G51" s="220">
        <f>SUMIFS(Data!$Q:$Q,Data!$B:$B,Data!$AA$3,Data!$E:$E,$A51,Data!$C:$C,1)</f>
        <v>0</v>
      </c>
      <c r="H51" s="221" t="str">
        <f t="shared" si="10"/>
        <v>-</v>
      </c>
      <c r="I51" s="207">
        <f>SUMIFS(Data!$Q:$Q,Data!$B:$B,Data!$AA$3,Data!$E:$E,$A51,Data!$C:$C,2)</f>
        <v>0</v>
      </c>
      <c r="J51" s="221" t="str">
        <f t="shared" si="11"/>
        <v>-</v>
      </c>
      <c r="K51" s="207">
        <f>SUMIFS(Data!$Q:$Q,Data!$B:$B,Data!$AA$3,Data!$E:$E,$A51,Data!$C:$C,3)</f>
        <v>0</v>
      </c>
      <c r="L51" s="221" t="str">
        <f t="shared" si="12"/>
        <v>-</v>
      </c>
      <c r="M51" s="207">
        <f>SUMIFS(Data!$Q:$Q,Data!$B:$B,Data!$AA$3,Data!$E:$E,$A51,Data!$C:$C,4)</f>
        <v>0</v>
      </c>
      <c r="N51" s="221" t="str">
        <f t="shared" si="13"/>
        <v>-</v>
      </c>
      <c r="O51" s="218">
        <f t="shared" si="14"/>
        <v>0</v>
      </c>
      <c r="P51" s="222" t="str">
        <f t="shared" si="15"/>
        <v>-</v>
      </c>
    </row>
    <row r="52" spans="1:16" s="11" customFormat="1">
      <c r="A52" s="25" t="s">
        <v>124</v>
      </c>
      <c r="B52" s="212">
        <v>153.18653399999999</v>
      </c>
      <c r="C52" s="213">
        <v>280.45976300000012</v>
      </c>
      <c r="D52" s="213">
        <v>282.34641499999987</v>
      </c>
      <c r="E52" s="213">
        <v>220.68643499999968</v>
      </c>
      <c r="F52" s="214">
        <v>312.22638233333322</v>
      </c>
      <c r="G52" s="223">
        <f>SUM(G48:G51)</f>
        <v>108.53991599999999</v>
      </c>
      <c r="H52" s="224">
        <f t="shared" si="10"/>
        <v>-0.29145262859723692</v>
      </c>
      <c r="I52" s="214">
        <f>SUM(I48:I51)</f>
        <v>314.46645000000001</v>
      </c>
      <c r="J52" s="224">
        <f t="shared" si="11"/>
        <v>0.12125335426458259</v>
      </c>
      <c r="K52" s="214">
        <f>SUM(K48:K51)</f>
        <v>264.04999999999978</v>
      </c>
      <c r="L52" s="224">
        <f t="shared" si="12"/>
        <v>-6.4801300912569013E-2</v>
      </c>
      <c r="M52" s="214">
        <f>SUM(M48:M51)</f>
        <v>249.1239999999998</v>
      </c>
      <c r="N52" s="224">
        <f t="shared" si="13"/>
        <v>0.12885959664897464</v>
      </c>
      <c r="O52" s="226">
        <f>(M52+K52+I52+G52)/3</f>
        <v>312.06012199999981</v>
      </c>
      <c r="P52" s="227">
        <f t="shared" si="15"/>
        <v>0.99946750068943269</v>
      </c>
    </row>
    <row r="53" spans="1:16" s="11" customFormat="1">
      <c r="A53" s="24" t="s">
        <v>9</v>
      </c>
      <c r="B53" s="220">
        <v>44.204999999999998</v>
      </c>
      <c r="C53" s="207">
        <v>518.36100000000692</v>
      </c>
      <c r="D53" s="207">
        <v>339.30600000000197</v>
      </c>
      <c r="E53" s="207">
        <v>236.65</v>
      </c>
      <c r="F53" s="211">
        <v>379.50733333333625</v>
      </c>
      <c r="G53" s="220">
        <f>SUMIFS(Data!$Q:$Q,Data!$B:$B,Data!$AA$3,Data!$E:$E,$A53,Data!$C:$C,1)</f>
        <v>35.420999999999999</v>
      </c>
      <c r="H53" s="221">
        <f t="shared" si="10"/>
        <v>-0.19871055310485239</v>
      </c>
      <c r="I53" s="228">
        <f>SUMIFS(Data!$Q:$Q,Data!$B:$B,Data!$AA$3,Data!$E:$E,$A53,Data!$C:$C,2)</f>
        <v>310.06700000000097</v>
      </c>
      <c r="J53" s="221">
        <f t="shared" si="11"/>
        <v>-0.40183192794211597</v>
      </c>
      <c r="K53" s="207">
        <f>SUMIFS(Data!$Q:$Q,Data!$B:$B,Data!$AA$3,Data!$E:$E,$A53,Data!$C:$C,3)</f>
        <v>270.11300000000102</v>
      </c>
      <c r="L53" s="221">
        <f t="shared" si="12"/>
        <v>-0.20392507058525505</v>
      </c>
      <c r="M53" s="207">
        <f>SUMIFS(Data!$Q:$Q,Data!$B:$B,Data!$AA$3,Data!$E:$E,$A53,Data!$C:$C,4)</f>
        <v>144.88300000000001</v>
      </c>
      <c r="N53" s="221">
        <f t="shared" si="13"/>
        <v>-0.38777519543629829</v>
      </c>
      <c r="O53" s="218">
        <f t="shared" ref="O53:O55" si="16">(M53+K53+I53+G53)/3</f>
        <v>253.49466666666731</v>
      </c>
      <c r="P53" s="222">
        <f t="shared" si="15"/>
        <v>0.6679572287579828</v>
      </c>
    </row>
    <row r="54" spans="1:16" s="11" customFormat="1">
      <c r="A54" s="24" t="s">
        <v>95</v>
      </c>
      <c r="B54" s="210">
        <v>0</v>
      </c>
      <c r="C54" s="207">
        <v>25.068999999999999</v>
      </c>
      <c r="D54" s="207">
        <v>40.226999999999897</v>
      </c>
      <c r="E54" s="207">
        <v>38.128</v>
      </c>
      <c r="F54" s="211">
        <v>34.474666666666636</v>
      </c>
      <c r="G54" s="220">
        <f>SUMIFS(Data!$Q:$Q,Data!$B:$B,Data!$AA$3,Data!$E:$E,$A54,Data!$C:$C,1)</f>
        <v>0</v>
      </c>
      <c r="H54" s="221" t="str">
        <f t="shared" si="10"/>
        <v>-</v>
      </c>
      <c r="I54" s="228">
        <f>SUMIFS(Data!$Q:$Q,Data!$B:$B,Data!$AA$3,Data!$E:$E,$A54,Data!$C:$C,2)</f>
        <v>12.826000000000001</v>
      </c>
      <c r="J54" s="221">
        <f t="shared" si="11"/>
        <v>-0.48837209302325579</v>
      </c>
      <c r="K54" s="207">
        <f>SUMIFS(Data!$Q:$Q,Data!$B:$B,Data!$AA$3,Data!$E:$E,$A54,Data!$C:$C,3)</f>
        <v>9.9109999999999996</v>
      </c>
      <c r="L54" s="221">
        <f t="shared" si="12"/>
        <v>-0.75362318840579645</v>
      </c>
      <c r="M54" s="207">
        <f>SUMIFS(Data!$Q:$Q,Data!$B:$B,Data!$AA$3,Data!$E:$E,$A54,Data!$C:$C,4)</f>
        <v>13.409000000000001</v>
      </c>
      <c r="N54" s="221">
        <f t="shared" si="13"/>
        <v>-0.64831619806966012</v>
      </c>
      <c r="O54" s="218">
        <f t="shared" si="16"/>
        <v>12.048666666666668</v>
      </c>
      <c r="P54" s="222">
        <f t="shared" si="15"/>
        <v>0.34949334777227758</v>
      </c>
    </row>
    <row r="55" spans="1:16" s="11" customFormat="1" ht="12.75" thickBot="1">
      <c r="A55" s="26" t="s">
        <v>125</v>
      </c>
      <c r="B55" s="230">
        <v>44.204999999999998</v>
      </c>
      <c r="C55" s="231">
        <v>543.43000000000688</v>
      </c>
      <c r="D55" s="231">
        <v>379.53300000000189</v>
      </c>
      <c r="E55" s="231">
        <v>274.77800000000002</v>
      </c>
      <c r="F55" s="232">
        <v>413.98200000000293</v>
      </c>
      <c r="G55" s="233">
        <f>SUM(G53:G54)</f>
        <v>35.420999999999999</v>
      </c>
      <c r="H55" s="234">
        <f t="shared" si="10"/>
        <v>-0.19871055310485239</v>
      </c>
      <c r="I55" s="232">
        <f>SUM(I53:I54)</f>
        <v>322.893000000001</v>
      </c>
      <c r="J55" s="234">
        <f t="shared" si="11"/>
        <v>-0.40582411718161143</v>
      </c>
      <c r="K55" s="232">
        <f>SUM(K53:K54)</f>
        <v>280.02400000000102</v>
      </c>
      <c r="L55" s="234">
        <f>IF(D55=0,"-",(K55-D55)/D55)</f>
        <v>-0.26218800473213233</v>
      </c>
      <c r="M55" s="231">
        <f>SUM(M53:M54)</f>
        <v>158.292</v>
      </c>
      <c r="N55" s="234">
        <f t="shared" si="13"/>
        <v>-0.42392767979969287</v>
      </c>
      <c r="O55" s="236">
        <f t="shared" si="16"/>
        <v>265.54333333333403</v>
      </c>
      <c r="P55" s="237">
        <f t="shared" si="15"/>
        <v>0.64143690627450511</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R61"/>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75</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0.33333299999999999</v>
      </c>
      <c r="C6" s="64">
        <v>0.13333300000000001</v>
      </c>
      <c r="D6" s="64">
        <v>1.1999979999999999</v>
      </c>
      <c r="E6" s="64">
        <v>1.1333329999999999</v>
      </c>
      <c r="F6" s="65">
        <v>0.93333233333333332</v>
      </c>
      <c r="G6" s="64">
        <f>SUMIFS(Data!$R:$R,Data!$B:$B,Data!$AA$3,Data!$D:$D,$A6,Data!$C:$C,1)</f>
        <v>0.86666600000000005</v>
      </c>
      <c r="H6" s="238">
        <f t="shared" ref="H6:H35" si="0">IF(B6=0,"-",(G6-B6)/B6)</f>
        <v>1.6000006000006002</v>
      </c>
      <c r="I6" s="64">
        <f>SUMIFS(Data!$R:$R,Data!$B:$B,Data!$AA$3,Data!$D:$D,$A6,Data!$C:$C,2)</f>
        <v>0.93333200000000005</v>
      </c>
      <c r="J6" s="238">
        <f t="shared" ref="J6:J35" si="1">IF(C6=0,"-",(I6-C6)/C6)</f>
        <v>6.0000075000187501</v>
      </c>
      <c r="K6" s="64">
        <f>SUMIFS(Data!$R:$R,Data!$B:$B,Data!$AA$3,Data!$D:$D,$A6,Data!$C:$C,3)</f>
        <v>0.79999900000000002</v>
      </c>
      <c r="L6" s="238">
        <f t="shared" ref="L6:L35" si="2">IF(D6=0,"-",(K6-D6)/D6)</f>
        <v>-0.33333305555509252</v>
      </c>
      <c r="M6" s="64">
        <f>SUMIFS(Data!$R:$R,Data!$B:$B,Data!$AA$3,Data!$D:$D,$A6,Data!$C:$C,4)</f>
        <v>0.79999900000000002</v>
      </c>
      <c r="N6" s="238">
        <f>IF(E6=0,"-",(M6-E6)/E6)</f>
        <v>-0.29411832179950637</v>
      </c>
      <c r="O6" s="65">
        <f t="shared" ref="O6:O35" si="3">(M6+K6+I6+G6)/3</f>
        <v>1.133332</v>
      </c>
      <c r="P6" s="239">
        <f t="shared" ref="P6:P36" si="4">IF(F6=0,"-",O6/F6)</f>
        <v>1.2142855867345572</v>
      </c>
    </row>
    <row r="7" spans="1:16">
      <c r="A7" s="20" t="s">
        <v>32</v>
      </c>
      <c r="B7" s="66">
        <v>450.30620699999287</v>
      </c>
      <c r="C7" s="67">
        <v>1059.9255990000329</v>
      </c>
      <c r="D7" s="67">
        <v>1040.0122940000322</v>
      </c>
      <c r="E7" s="67">
        <v>996.33236700002578</v>
      </c>
      <c r="F7" s="68">
        <v>1182.1921556666946</v>
      </c>
      <c r="G7" s="67">
        <f>SUMIFS(Data!$R:$R,Data!$B:$B,Data!$AA$3,Data!$D:$D,$A7,Data!$C:$C,1)</f>
        <v>411.27961999999599</v>
      </c>
      <c r="H7" s="240">
        <f t="shared" si="0"/>
        <v>-8.6666775614748517E-2</v>
      </c>
      <c r="I7" s="67">
        <f>SUMIFS(Data!$R:$R,Data!$B:$B,Data!$AA$3,Data!$D:$D,$A7,Data!$C:$C,2)</f>
        <v>745.02597500000286</v>
      </c>
      <c r="J7" s="240">
        <f t="shared" si="1"/>
        <v>-0.29709597003517629</v>
      </c>
      <c r="K7" s="67">
        <f>SUMIFS(Data!$R:$R,Data!$B:$B,Data!$AA$3,Data!$D:$D,$A7,Data!$C:$C,3)</f>
        <v>736.39263100000176</v>
      </c>
      <c r="L7" s="240">
        <f t="shared" si="2"/>
        <v>-0.29193853260355884</v>
      </c>
      <c r="M7" s="67">
        <f>SUMIFS(Data!$R:$R,Data!$B:$B,Data!$AA$3,Data!$D:$D,$A7,Data!$C:$C,4)</f>
        <v>741.645966000003</v>
      </c>
      <c r="N7" s="240">
        <f t="shared" ref="N7:N36" si="5">IF(E7=0,"-",(M7-E7)/E7)</f>
        <v>-0.25562393578248188</v>
      </c>
      <c r="O7" s="68">
        <f t="shared" si="3"/>
        <v>878.11473066666792</v>
      </c>
      <c r="P7" s="242">
        <f t="shared" si="4"/>
        <v>0.74278511023570204</v>
      </c>
    </row>
    <row r="8" spans="1:16">
      <c r="A8" s="21" t="s">
        <v>31</v>
      </c>
      <c r="B8" s="63">
        <v>0.83333199999999996</v>
      </c>
      <c r="C8" s="64">
        <v>0.73333199999999998</v>
      </c>
      <c r="D8" s="64">
        <v>0</v>
      </c>
      <c r="E8" s="64">
        <v>0</v>
      </c>
      <c r="F8" s="65">
        <v>0.52222133333333332</v>
      </c>
      <c r="G8" s="64">
        <f>SUMIFS(Data!$R:$R,Data!$B:$B,Data!$AA$3,Data!$D:$D,$A8,Data!$C:$C,1)</f>
        <v>0</v>
      </c>
      <c r="H8" s="238">
        <f t="shared" si="0"/>
        <v>-1</v>
      </c>
      <c r="I8" s="64">
        <f>SUMIFS(Data!$R:$R,Data!$B:$B,Data!$AA$3,Data!$D:$D,$A8,Data!$C:$C,2)</f>
        <v>0</v>
      </c>
      <c r="J8" s="238">
        <f t="shared" si="1"/>
        <v>-1</v>
      </c>
      <c r="K8" s="64">
        <f>SUMIFS(Data!$R:$R,Data!$B:$B,Data!$AA$3,Data!$D:$D,$A8,Data!$C:$C,3)</f>
        <v>5.3332999999999998E-2</v>
      </c>
      <c r="L8" s="238" t="str">
        <f t="shared" si="2"/>
        <v>-</v>
      </c>
      <c r="M8" s="64">
        <f>SUMIFS(Data!$R:$R,Data!$B:$B,Data!$AA$3,Data!$D:$D,$A8,Data!$C:$C,4)</f>
        <v>0</v>
      </c>
      <c r="N8" s="238" t="str">
        <f t="shared" si="5"/>
        <v>-</v>
      </c>
      <c r="O8" s="65">
        <f t="shared" si="3"/>
        <v>1.7777666666666667E-2</v>
      </c>
      <c r="P8" s="239">
        <f t="shared" si="4"/>
        <v>3.4042398370039778E-2</v>
      </c>
    </row>
    <row r="9" spans="1:16">
      <c r="A9" s="20" t="s">
        <v>30</v>
      </c>
      <c r="B9" s="66">
        <v>1.4666650000000001</v>
      </c>
      <c r="C9" s="67">
        <v>3.3999959999999998</v>
      </c>
      <c r="D9" s="67">
        <v>4.5333290000000002</v>
      </c>
      <c r="E9" s="67">
        <v>0.99999899999999997</v>
      </c>
      <c r="F9" s="68">
        <v>3.466663</v>
      </c>
      <c r="G9" s="67">
        <f>SUMIFS(Data!$R:$R,Data!$B:$B,Data!$AA$3,Data!$D:$D,$A9,Data!$C:$C,1)</f>
        <v>0</v>
      </c>
      <c r="H9" s="240">
        <f t="shared" si="0"/>
        <v>-1</v>
      </c>
      <c r="I9" s="67">
        <f>SUMIFS(Data!$R:$R,Data!$B:$B,Data!$AA$3,Data!$D:$D,$A9,Data!$C:$C,2)</f>
        <v>0.99999899999999997</v>
      </c>
      <c r="J9" s="240">
        <f t="shared" si="1"/>
        <v>-0.7058823010380012</v>
      </c>
      <c r="K9" s="67">
        <f>SUMIFS(Data!$R:$R,Data!$B:$B,Data!$AA$3,Data!$D:$D,$A9,Data!$C:$C,3)</f>
        <v>0</v>
      </c>
      <c r="L9" s="240">
        <f t="shared" si="2"/>
        <v>-1</v>
      </c>
      <c r="M9" s="67">
        <f>SUMIFS(Data!$R:$R,Data!$B:$B,Data!$AA$3,Data!$D:$D,$A9,Data!$C:$C,4)</f>
        <v>0</v>
      </c>
      <c r="N9" s="240">
        <f t="shared" si="5"/>
        <v>-1</v>
      </c>
      <c r="O9" s="68">
        <f t="shared" si="3"/>
        <v>0.33333299999999999</v>
      </c>
      <c r="P9" s="242">
        <f t="shared" si="4"/>
        <v>9.61538517011893E-2</v>
      </c>
    </row>
    <row r="10" spans="1:16">
      <c r="A10" s="21" t="s">
        <v>29</v>
      </c>
      <c r="B10" s="63">
        <v>147.533186</v>
      </c>
      <c r="C10" s="64">
        <v>281.13305400000201</v>
      </c>
      <c r="D10" s="64">
        <v>213.86645500000199</v>
      </c>
      <c r="E10" s="64">
        <v>204.075999999999</v>
      </c>
      <c r="F10" s="65">
        <v>282.2028983333343</v>
      </c>
      <c r="G10" s="64">
        <f>SUMIFS(Data!$R:$R,Data!$B:$B,Data!$AA$3,Data!$D:$D,$A10,Data!$C:$C,1)</f>
        <v>109.767</v>
      </c>
      <c r="H10" s="238">
        <f t="shared" si="0"/>
        <v>-0.25598434510863205</v>
      </c>
      <c r="I10" s="64">
        <f>SUMIFS(Data!$R:$R,Data!$B:$B,Data!$AA$3,Data!$D:$D,$A10,Data!$C:$C,2)</f>
        <v>149.33099999999899</v>
      </c>
      <c r="J10" s="238">
        <f t="shared" si="1"/>
        <v>-0.46882446629702273</v>
      </c>
      <c r="K10" s="64">
        <f>SUMIFS(Data!$R:$R,Data!$B:$B,Data!$AA$3,Data!$D:$D,$A10,Data!$C:$C,3)</f>
        <v>108.104</v>
      </c>
      <c r="L10" s="238">
        <f t="shared" si="2"/>
        <v>-0.49452568426404697</v>
      </c>
      <c r="M10" s="64">
        <f>SUMIFS(Data!$R:$R,Data!$B:$B,Data!$AA$3,Data!$D:$D,$A10,Data!$C:$C,4)</f>
        <v>95.8449999999997</v>
      </c>
      <c r="N10" s="238">
        <f t="shared" si="5"/>
        <v>-0.53034653756443595</v>
      </c>
      <c r="O10" s="65">
        <f t="shared" si="3"/>
        <v>154.34899999999956</v>
      </c>
      <c r="P10" s="239">
        <f t="shared" si="4"/>
        <v>0.54694335498172164</v>
      </c>
    </row>
    <row r="11" spans="1:16">
      <c r="A11" s="20" t="s">
        <v>28</v>
      </c>
      <c r="B11" s="66">
        <v>8.9999909999999996</v>
      </c>
      <c r="C11" s="67">
        <v>17.279983000000001</v>
      </c>
      <c r="D11" s="67">
        <v>18.426648</v>
      </c>
      <c r="E11" s="67">
        <v>14.466652</v>
      </c>
      <c r="F11" s="68">
        <v>19.724424666666668</v>
      </c>
      <c r="G11" s="67">
        <f>SUMIFS(Data!$R:$R,Data!$B:$B,Data!$AA$3,Data!$D:$D,$A11,Data!$C:$C,1)</f>
        <v>6.2999939999999999</v>
      </c>
      <c r="H11" s="240">
        <f t="shared" si="0"/>
        <v>-0.29999996666663331</v>
      </c>
      <c r="I11" s="67">
        <f>SUMIFS(Data!$R:$R,Data!$B:$B,Data!$AA$3,Data!$D:$D,$A11,Data!$C:$C,2)</f>
        <v>9.6666570000000007</v>
      </c>
      <c r="J11" s="240">
        <f t="shared" si="1"/>
        <v>-0.44058642881766724</v>
      </c>
      <c r="K11" s="67">
        <f>SUMIFS(Data!$R:$R,Data!$B:$B,Data!$AA$3,Data!$D:$D,$A11,Data!$C:$C,3)</f>
        <v>9.06</v>
      </c>
      <c r="L11" s="240">
        <f t="shared" si="2"/>
        <v>-0.50832077543349174</v>
      </c>
      <c r="M11" s="67">
        <f>SUMIFS(Data!$R:$R,Data!$B:$B,Data!$AA$3,Data!$D:$D,$A11,Data!$C:$C,4)</f>
        <v>6.6619999999999999</v>
      </c>
      <c r="N11" s="240">
        <f t="shared" si="5"/>
        <v>-0.53949262068376291</v>
      </c>
      <c r="O11" s="68">
        <f t="shared" si="3"/>
        <v>10.562883666666666</v>
      </c>
      <c r="P11" s="242">
        <f t="shared" si="4"/>
        <v>0.53552303021124026</v>
      </c>
    </row>
    <row r="12" spans="1:16">
      <c r="A12" s="21" t="s">
        <v>27</v>
      </c>
      <c r="B12" s="63">
        <v>32.226633</v>
      </c>
      <c r="C12" s="64">
        <v>58.338999999999899</v>
      </c>
      <c r="D12" s="64">
        <v>55.268999999999899</v>
      </c>
      <c r="E12" s="64">
        <v>48.1679999999999</v>
      </c>
      <c r="F12" s="65">
        <v>64.667544333333225</v>
      </c>
      <c r="G12" s="64">
        <f>SUMIFS(Data!$R:$R,Data!$B:$B,Data!$AA$3,Data!$D:$D,$A12,Data!$C:$C,1)</f>
        <v>25.312999999999999</v>
      </c>
      <c r="H12" s="238">
        <f t="shared" si="0"/>
        <v>-0.2145316577130475</v>
      </c>
      <c r="I12" s="64">
        <f>SUMIFS(Data!$R:$R,Data!$B:$B,Data!$AA$3,Data!$D:$D,$A12,Data!$C:$C,2)</f>
        <v>39.9119999999999</v>
      </c>
      <c r="J12" s="238">
        <f t="shared" si="1"/>
        <v>-0.31586074495620481</v>
      </c>
      <c r="K12" s="64">
        <f>SUMIFS(Data!$R:$R,Data!$B:$B,Data!$AA$3,Data!$D:$D,$A12,Data!$C:$C,3)</f>
        <v>36.271999999999899</v>
      </c>
      <c r="L12" s="238">
        <f t="shared" si="2"/>
        <v>-0.34371890209701705</v>
      </c>
      <c r="M12" s="64">
        <f>SUMIFS(Data!$R:$R,Data!$B:$B,Data!$AA$3,Data!$D:$D,$A12,Data!$C:$C,4)</f>
        <v>31.709999999999901</v>
      </c>
      <c r="N12" s="238">
        <f t="shared" si="5"/>
        <v>-0.34167912306925829</v>
      </c>
      <c r="O12" s="65">
        <f t="shared" si="3"/>
        <v>44.402333333333225</v>
      </c>
      <c r="P12" s="239">
        <f t="shared" si="4"/>
        <v>0.6866247016348479</v>
      </c>
    </row>
    <row r="13" spans="1:16">
      <c r="A13" s="20" t="s">
        <v>26</v>
      </c>
      <c r="B13" s="66">
        <v>20.599972000000001</v>
      </c>
      <c r="C13" s="67">
        <v>30.239958999999999</v>
      </c>
      <c r="D13" s="67">
        <v>32.093294999999998</v>
      </c>
      <c r="E13" s="67">
        <v>11.593321</v>
      </c>
      <c r="F13" s="68">
        <v>31.508848999999998</v>
      </c>
      <c r="G13" s="67">
        <f>SUMIFS(Data!$R:$R,Data!$B:$B,Data!$AA$3,Data!$D:$D,$A13,Data!$C:$C,1)</f>
        <v>7.2399889999999996</v>
      </c>
      <c r="H13" s="240">
        <f t="shared" si="0"/>
        <v>-0.64854374559344063</v>
      </c>
      <c r="I13" s="67">
        <f>SUMIFS(Data!$R:$R,Data!$B:$B,Data!$AA$3,Data!$D:$D,$A13,Data!$C:$C,2)</f>
        <v>25.213297000000001</v>
      </c>
      <c r="J13" s="240">
        <f t="shared" si="1"/>
        <v>-0.16622582061040486</v>
      </c>
      <c r="K13" s="67">
        <f>SUMIFS(Data!$R:$R,Data!$B:$B,Data!$AA$3,Data!$D:$D,$A13,Data!$C:$C,3)</f>
        <v>21.366641000000001</v>
      </c>
      <c r="L13" s="240">
        <f t="shared" si="2"/>
        <v>-0.33423349020410642</v>
      </c>
      <c r="M13" s="67">
        <f>SUMIFS(Data!$R:$R,Data!$B:$B,Data!$AA$3,Data!$D:$D,$A13,Data!$C:$C,4)</f>
        <v>18.226637</v>
      </c>
      <c r="N13" s="240">
        <f t="shared" si="5"/>
        <v>0.57216702616963688</v>
      </c>
      <c r="O13" s="68">
        <f t="shared" si="3"/>
        <v>24.015521333333329</v>
      </c>
      <c r="P13" s="242">
        <f t="shared" si="4"/>
        <v>0.76218338960376908</v>
      </c>
    </row>
    <row r="14" spans="1:16">
      <c r="A14" s="21" t="s">
        <v>25</v>
      </c>
      <c r="B14" s="63">
        <v>2.3999969999999999</v>
      </c>
      <c r="C14" s="64">
        <v>7.1333250000000001</v>
      </c>
      <c r="D14" s="64">
        <v>6.9999909999999996</v>
      </c>
      <c r="E14" s="64">
        <v>4.266661</v>
      </c>
      <c r="F14" s="65">
        <v>6.9333246666666666</v>
      </c>
      <c r="G14" s="64">
        <f>SUMIFS(Data!$R:$R,Data!$B:$B,Data!$AA$3,Data!$D:$D,$A14,Data!$C:$C,1)</f>
        <v>0</v>
      </c>
      <c r="H14" s="238">
        <f t="shared" si="0"/>
        <v>-1</v>
      </c>
      <c r="I14" s="64">
        <f>SUMIFS(Data!$R:$R,Data!$B:$B,Data!$AA$3,Data!$D:$D,$A14,Data!$C:$C,2)</f>
        <v>3.4666620000000004</v>
      </c>
      <c r="J14" s="238">
        <f t="shared" si="1"/>
        <v>-0.51401877805932017</v>
      </c>
      <c r="K14" s="64">
        <f>SUMIFS(Data!$R:$R,Data!$B:$B,Data!$AA$3,Data!$D:$D,$A14,Data!$C:$C,3)</f>
        <v>3.466663</v>
      </c>
      <c r="L14" s="238">
        <f t="shared" si="2"/>
        <v>-0.50476179183658942</v>
      </c>
      <c r="M14" s="64">
        <f>SUMIFS(Data!$R:$R,Data!$B:$B,Data!$AA$3,Data!$D:$D,$A14,Data!$C:$C,4)</f>
        <v>3.4533299999999998</v>
      </c>
      <c r="N14" s="238">
        <f t="shared" si="5"/>
        <v>-0.19062470629843811</v>
      </c>
      <c r="O14" s="65">
        <f t="shared" si="3"/>
        <v>3.4622183333333338</v>
      </c>
      <c r="P14" s="239">
        <f t="shared" si="4"/>
        <v>0.49935903766033563</v>
      </c>
    </row>
    <row r="15" spans="1:16">
      <c r="A15" s="20" t="s">
        <v>24</v>
      </c>
      <c r="B15" s="66">
        <v>473.25946699999099</v>
      </c>
      <c r="C15" s="67">
        <v>1139.2654780000601</v>
      </c>
      <c r="D15" s="67">
        <v>960.87900900003694</v>
      </c>
      <c r="E15" s="67">
        <v>815.45921500001702</v>
      </c>
      <c r="F15" s="68">
        <v>1129.6210563333682</v>
      </c>
      <c r="G15" s="67">
        <f>SUMIFS(Data!$R:$R,Data!$B:$B,Data!$AA$3,Data!$D:$D,$A15,Data!$C:$C,1)</f>
        <v>378.44627499999598</v>
      </c>
      <c r="H15" s="240">
        <f t="shared" si="0"/>
        <v>-0.20034082487777644</v>
      </c>
      <c r="I15" s="67">
        <f>SUMIFS(Data!$R:$R,Data!$B:$B,Data!$AA$3,Data!$D:$D,$A15,Data!$C:$C,2)</f>
        <v>634.97935400000506</v>
      </c>
      <c r="J15" s="240">
        <f t="shared" si="1"/>
        <v>-0.44264145077520589</v>
      </c>
      <c r="K15" s="67">
        <f>SUMIFS(Data!$R:$R,Data!$B:$B,Data!$AA$3,Data!$D:$D,$A15,Data!$C:$C,3)</f>
        <v>572.81800000001306</v>
      </c>
      <c r="L15" s="240">
        <f t="shared" si="2"/>
        <v>-0.40386042921664966</v>
      </c>
      <c r="M15" s="67">
        <f>SUMIFS(Data!$R:$R,Data!$B:$B,Data!$AA$3,Data!$D:$D,$A15,Data!$C:$C,4)</f>
        <v>544.97700000001407</v>
      </c>
      <c r="N15" s="240">
        <f t="shared" si="5"/>
        <v>-0.33169312459115113</v>
      </c>
      <c r="O15" s="68">
        <f t="shared" si="3"/>
        <v>710.40687633334267</v>
      </c>
      <c r="P15" s="242">
        <f t="shared" si="4"/>
        <v>0.62888954871224612</v>
      </c>
    </row>
    <row r="16" spans="1:16">
      <c r="A16" s="21" t="s">
        <v>23</v>
      </c>
      <c r="B16" s="63">
        <v>213.36641100000099</v>
      </c>
      <c r="C16" s="64">
        <v>309.65964299999899</v>
      </c>
      <c r="D16" s="64">
        <v>279.55300399999999</v>
      </c>
      <c r="E16" s="64">
        <v>274.22636200000102</v>
      </c>
      <c r="F16" s="65">
        <v>358.93514000000033</v>
      </c>
      <c r="G16" s="64">
        <f>SUMIFS(Data!$R:$R,Data!$B:$B,Data!$AA$3,Data!$D:$D,$A16,Data!$C:$C,1)</f>
        <v>173.873142000001</v>
      </c>
      <c r="H16" s="238">
        <f t="shared" si="0"/>
        <v>-0.18509599901363957</v>
      </c>
      <c r="I16" s="64">
        <f>SUMIFS(Data!$R:$R,Data!$B:$B,Data!$AA$3,Data!$D:$D,$A16,Data!$C:$C,2)</f>
        <v>210.56644100000099</v>
      </c>
      <c r="J16" s="238">
        <f t="shared" si="1"/>
        <v>-0.32000683408395691</v>
      </c>
      <c r="K16" s="64">
        <f>SUMIFS(Data!$R:$R,Data!$B:$B,Data!$AA$3,Data!$D:$D,$A16,Data!$C:$C,3)</f>
        <v>172.346473</v>
      </c>
      <c r="L16" s="238">
        <f t="shared" si="2"/>
        <v>-0.38349268105164053</v>
      </c>
      <c r="M16" s="64">
        <f>SUMIFS(Data!$R:$R,Data!$B:$B,Data!$AA$3,Data!$D:$D,$A16,Data!$C:$C,4)</f>
        <v>146.89984799999999</v>
      </c>
      <c r="N16" s="238">
        <f t="shared" si="5"/>
        <v>-0.46431172069445514</v>
      </c>
      <c r="O16" s="65">
        <f t="shared" si="3"/>
        <v>234.56196800000066</v>
      </c>
      <c r="P16" s="239">
        <f t="shared" si="4"/>
        <v>0.65349402123180378</v>
      </c>
    </row>
    <row r="17" spans="1:17">
      <c r="A17" s="20" t="s">
        <v>22</v>
      </c>
      <c r="B17" s="66">
        <v>2.3333309999999998</v>
      </c>
      <c r="C17" s="67">
        <v>6.4533269999999998</v>
      </c>
      <c r="D17" s="67">
        <v>5.1999940000000002</v>
      </c>
      <c r="E17" s="67">
        <v>5.1999950000000004</v>
      </c>
      <c r="F17" s="68">
        <v>6.3955489999999999</v>
      </c>
      <c r="G17" s="67">
        <f>SUMIFS(Data!$R:$R,Data!$B:$B,Data!$AA$3,Data!$D:$D,$A17,Data!$C:$C,1)</f>
        <v>0.13333300000000001</v>
      </c>
      <c r="H17" s="240">
        <f t="shared" si="0"/>
        <v>-0.94285722857151433</v>
      </c>
      <c r="I17" s="67">
        <f>SUMIFS(Data!$R:$R,Data!$B:$B,Data!$AA$3,Data!$D:$D,$A17,Data!$C:$C,2)</f>
        <v>0</v>
      </c>
      <c r="J17" s="240">
        <f t="shared" si="1"/>
        <v>-1</v>
      </c>
      <c r="K17" s="67">
        <f>SUMIFS(Data!$R:$R,Data!$B:$B,Data!$AA$3,Data!$D:$D,$A17,Data!$C:$C,3)</f>
        <v>0.33333299999999999</v>
      </c>
      <c r="L17" s="240">
        <f t="shared" si="2"/>
        <v>-0.93589742603549164</v>
      </c>
      <c r="M17" s="67">
        <f>SUMIFS(Data!$R:$R,Data!$B:$B,Data!$AA$3,Data!$D:$D,$A17,Data!$C:$C,4)</f>
        <v>1.333332</v>
      </c>
      <c r="N17" s="240">
        <f t="shared" si="5"/>
        <v>-0.74358975345168599</v>
      </c>
      <c r="O17" s="68">
        <f t="shared" si="3"/>
        <v>0.59999933333333333</v>
      </c>
      <c r="P17" s="242">
        <f t="shared" si="4"/>
        <v>9.3815141332406857E-2</v>
      </c>
    </row>
    <row r="18" spans="1:17">
      <c r="A18" s="21" t="s">
        <v>21</v>
      </c>
      <c r="B18" s="63">
        <v>661.52608000000214</v>
      </c>
      <c r="C18" s="64">
        <v>1413.1587170000798</v>
      </c>
      <c r="D18" s="64">
        <v>1269.1988200000601</v>
      </c>
      <c r="E18" s="64">
        <v>1002.3657580000361</v>
      </c>
      <c r="F18" s="65">
        <v>1448.749791666726</v>
      </c>
      <c r="G18" s="64">
        <f>SUMIFS(Data!$R:$R,Data!$B:$B,Data!$AA$3,Data!$D:$D,$A18,Data!$C:$C,1)</f>
        <v>611.09943399999895</v>
      </c>
      <c r="H18" s="238">
        <f t="shared" si="0"/>
        <v>-7.6227752048721981E-2</v>
      </c>
      <c r="I18" s="64">
        <f>SUMIFS(Data!$R:$R,Data!$B:$B,Data!$AA$3,Data!$D:$D,$A18,Data!$C:$C,2)</f>
        <v>830.36589200002197</v>
      </c>
      <c r="J18" s="238">
        <f t="shared" si="1"/>
        <v>-0.41240436618275833</v>
      </c>
      <c r="K18" s="64">
        <f>SUMIFS(Data!$R:$R,Data!$B:$B,Data!$AA$3,Data!$D:$D,$A18,Data!$C:$C,3)</f>
        <v>748.73264200001609</v>
      </c>
      <c r="L18" s="238">
        <f t="shared" si="2"/>
        <v>-0.41007458390169271</v>
      </c>
      <c r="M18" s="64">
        <f>SUMIFS(Data!$R:$R,Data!$B:$B,Data!$AA$3,Data!$D:$D,$A18,Data!$C:$C,4)</f>
        <v>744.95264200001407</v>
      </c>
      <c r="N18" s="238">
        <f t="shared" si="5"/>
        <v>-0.2568055761537823</v>
      </c>
      <c r="O18" s="65">
        <f t="shared" si="3"/>
        <v>978.38353666668365</v>
      </c>
      <c r="P18" s="239">
        <f t="shared" si="4"/>
        <v>0.67532954433842873</v>
      </c>
    </row>
    <row r="19" spans="1:17">
      <c r="A19" s="20" t="s">
        <v>20</v>
      </c>
      <c r="B19" s="66">
        <v>176.45978200000101</v>
      </c>
      <c r="C19" s="67">
        <v>326.29961799999899</v>
      </c>
      <c r="D19" s="67">
        <v>315.50629100000009</v>
      </c>
      <c r="E19" s="67">
        <v>277.95969000000207</v>
      </c>
      <c r="F19" s="68">
        <v>365.40846033333401</v>
      </c>
      <c r="G19" s="67">
        <f>SUMIFS(Data!$R:$R,Data!$B:$B,Data!$AA$3,Data!$D:$D,$A19,Data!$C:$C,1)</f>
        <v>168.15982300000005</v>
      </c>
      <c r="H19" s="240">
        <f t="shared" si="0"/>
        <v>-4.7035981263996572E-2</v>
      </c>
      <c r="I19" s="67">
        <f>SUMIFS(Data!$R:$R,Data!$B:$B,Data!$AA$3,Data!$D:$D,$A19,Data!$C:$C,2)</f>
        <v>220.71976600000204</v>
      </c>
      <c r="J19" s="240">
        <f t="shared" si="1"/>
        <v>-0.32356719461435984</v>
      </c>
      <c r="K19" s="67">
        <f>SUMIFS(Data!$R:$R,Data!$B:$B,Data!$AA$3,Data!$D:$D,$A19,Data!$C:$C,3)</f>
        <v>207.70299999999901</v>
      </c>
      <c r="L19" s="240">
        <f t="shared" si="2"/>
        <v>-0.34168349118592078</v>
      </c>
      <c r="M19" s="67">
        <f>SUMIFS(Data!$R:$R,Data!$B:$B,Data!$AA$3,Data!$D:$D,$A19,Data!$C:$C,4)</f>
        <v>178.78999999999897</v>
      </c>
      <c r="N19" s="240">
        <f t="shared" si="5"/>
        <v>-0.3567772362963938</v>
      </c>
      <c r="O19" s="68">
        <f t="shared" si="3"/>
        <v>258.45752966666674</v>
      </c>
      <c r="P19" s="242">
        <f t="shared" si="4"/>
        <v>0.70731129057848263</v>
      </c>
    </row>
    <row r="20" spans="1:17">
      <c r="A20" s="21" t="s">
        <v>19</v>
      </c>
      <c r="B20" s="63">
        <v>62.639929000000109</v>
      </c>
      <c r="C20" s="64">
        <v>123.37986999999998</v>
      </c>
      <c r="D20" s="64">
        <v>121.73320000000001</v>
      </c>
      <c r="E20" s="64">
        <v>104.553219</v>
      </c>
      <c r="F20" s="65">
        <v>137.43540600000003</v>
      </c>
      <c r="G20" s="64">
        <f>SUMIFS(Data!$R:$R,Data!$B:$B,Data!$AA$3,Data!$D:$D,$A20,Data!$C:$C,1)</f>
        <v>41.986624000000099</v>
      </c>
      <c r="H20" s="238">
        <f t="shared" si="0"/>
        <v>-0.32971469364213318</v>
      </c>
      <c r="I20" s="64">
        <f>SUMIFS(Data!$R:$R,Data!$B:$B,Data!$AA$3,Data!$D:$D,$A20,Data!$C:$C,2)</f>
        <v>96.246568000000224</v>
      </c>
      <c r="J20" s="238">
        <f t="shared" si="1"/>
        <v>-0.21991676600080518</v>
      </c>
      <c r="K20" s="64">
        <f>SUMIFS(Data!$R:$R,Data!$B:$B,Data!$AA$3,Data!$D:$D,$A20,Data!$C:$C,3)</f>
        <v>96.366561000000132</v>
      </c>
      <c r="L20" s="238">
        <f t="shared" si="2"/>
        <v>-0.20837897138989098</v>
      </c>
      <c r="M20" s="64">
        <f>SUMIFS(Data!$R:$R,Data!$B:$B,Data!$AA$3,Data!$D:$D,$A20,Data!$C:$C,4)</f>
        <v>91.979901000000112</v>
      </c>
      <c r="N20" s="238">
        <f t="shared" si="5"/>
        <v>-0.12025758862574941</v>
      </c>
      <c r="O20" s="65">
        <f t="shared" si="3"/>
        <v>108.85988466666686</v>
      </c>
      <c r="P20" s="239">
        <f t="shared" si="4"/>
        <v>0.79208035130821264</v>
      </c>
    </row>
    <row r="21" spans="1:17">
      <c r="A21" s="20" t="s">
        <v>18</v>
      </c>
      <c r="B21" s="66">
        <v>11.579986999999999</v>
      </c>
      <c r="C21" s="67">
        <v>31.593299999999999</v>
      </c>
      <c r="D21" s="67">
        <v>26.109000000000002</v>
      </c>
      <c r="E21" s="67">
        <v>21.98</v>
      </c>
      <c r="F21" s="68">
        <v>30.420762333333332</v>
      </c>
      <c r="G21" s="67">
        <f>SUMIFS(Data!$R:$R,Data!$B:$B,Data!$AA$3,Data!$D:$D,$A21,Data!$C:$C,1)</f>
        <v>3.863</v>
      </c>
      <c r="H21" s="240">
        <f t="shared" si="0"/>
        <v>-0.66640722480949244</v>
      </c>
      <c r="I21" s="67">
        <f>SUMIFS(Data!$R:$R,Data!$B:$B,Data!$AA$3,Data!$D:$D,$A21,Data!$C:$C,2)</f>
        <v>19.114000000000001</v>
      </c>
      <c r="J21" s="240">
        <f t="shared" si="1"/>
        <v>-0.39499830660298224</v>
      </c>
      <c r="K21" s="67">
        <f>SUMIFS(Data!$R:$R,Data!$B:$B,Data!$AA$3,Data!$D:$D,$A21,Data!$C:$C,3)</f>
        <v>25.643000000000001</v>
      </c>
      <c r="L21" s="240">
        <f t="shared" si="2"/>
        <v>-1.7848251560764528E-2</v>
      </c>
      <c r="M21" s="67">
        <f>SUMIFS(Data!$R:$R,Data!$B:$B,Data!$AA$3,Data!$D:$D,$A21,Data!$C:$C,4)</f>
        <v>23.314</v>
      </c>
      <c r="N21" s="240">
        <f t="shared" si="5"/>
        <v>6.0691537761601438E-2</v>
      </c>
      <c r="O21" s="68">
        <f t="shared" si="3"/>
        <v>23.977999999999998</v>
      </c>
      <c r="P21" s="242">
        <f t="shared" si="4"/>
        <v>0.78821167389767466</v>
      </c>
    </row>
    <row r="22" spans="1:17">
      <c r="A22" s="21" t="s">
        <v>17</v>
      </c>
      <c r="B22" s="63">
        <v>55.466605000000101</v>
      </c>
      <c r="C22" s="64">
        <v>110.29324699999999</v>
      </c>
      <c r="D22" s="64">
        <v>97.366999999999791</v>
      </c>
      <c r="E22" s="64">
        <v>90.279999999999802</v>
      </c>
      <c r="F22" s="65">
        <v>117.80228399999991</v>
      </c>
      <c r="G22" s="64">
        <f>SUMIFS(Data!$R:$R,Data!$B:$B,Data!$AA$3,Data!$D:$D,$A22,Data!$C:$C,1)</f>
        <v>56.230999999999902</v>
      </c>
      <c r="H22" s="238">
        <f t="shared" si="0"/>
        <v>1.3781175177384664E-2</v>
      </c>
      <c r="I22" s="64">
        <f>SUMIFS(Data!$R:$R,Data!$B:$B,Data!$AA$3,Data!$D:$D,$A22,Data!$C:$C,2)</f>
        <v>68.835999999999899</v>
      </c>
      <c r="J22" s="238">
        <f t="shared" si="1"/>
        <v>-0.37588200662911025</v>
      </c>
      <c r="K22" s="64">
        <f>SUMIFS(Data!$R:$R,Data!$B:$B,Data!$AA$3,Data!$D:$D,$A22,Data!$C:$C,3)</f>
        <v>59.291999999999902</v>
      </c>
      <c r="L22" s="238">
        <f t="shared" si="2"/>
        <v>-0.3910462477019932</v>
      </c>
      <c r="M22" s="64">
        <f>SUMIFS(Data!$R:$R,Data!$B:$B,Data!$AA$3,Data!$D:$D,$A22,Data!$C:$C,4)</f>
        <v>60.903999999999904</v>
      </c>
      <c r="N22" s="238">
        <f t="shared" si="5"/>
        <v>-0.32538768276473151</v>
      </c>
      <c r="O22" s="65">
        <f t="shared" si="3"/>
        <v>81.754333333333207</v>
      </c>
      <c r="P22" s="239">
        <f t="shared" si="4"/>
        <v>0.69399616507718365</v>
      </c>
    </row>
    <row r="23" spans="1:17">
      <c r="A23" s="20" t="s">
        <v>16</v>
      </c>
      <c r="B23" s="66">
        <v>30.199978000000002</v>
      </c>
      <c r="C23" s="67">
        <v>67.493273000000201</v>
      </c>
      <c r="D23" s="67">
        <v>63.299933000000202</v>
      </c>
      <c r="E23" s="67">
        <v>59.344999999999899</v>
      </c>
      <c r="F23" s="68">
        <v>73.446061333333432</v>
      </c>
      <c r="G23" s="67">
        <f>SUMIFS(Data!$R:$R,Data!$B:$B,Data!$AA$3,Data!$D:$D,$A23,Data!$C:$C,1)</f>
        <v>15.852</v>
      </c>
      <c r="H23" s="240">
        <f t="shared" si="0"/>
        <v>-0.47509895537009994</v>
      </c>
      <c r="I23" s="67">
        <f>SUMIFS(Data!$R:$R,Data!$B:$B,Data!$AA$3,Data!$D:$D,$A23,Data!$C:$C,2)</f>
        <v>48.888999999999903</v>
      </c>
      <c r="J23" s="240">
        <f t="shared" si="1"/>
        <v>-0.275646329968325</v>
      </c>
      <c r="K23" s="67">
        <f>SUMIFS(Data!$R:$R,Data!$B:$B,Data!$AA$3,Data!$D:$D,$A23,Data!$C:$C,3)</f>
        <v>50.338999999999899</v>
      </c>
      <c r="L23" s="240">
        <f t="shared" si="2"/>
        <v>-0.20475429255194094</v>
      </c>
      <c r="M23" s="67">
        <f>SUMIFS(Data!$R:$R,Data!$B:$B,Data!$AA$3,Data!$D:$D,$A23,Data!$C:$C,4)</f>
        <v>36.166999999999902</v>
      </c>
      <c r="N23" s="240">
        <f t="shared" si="5"/>
        <v>-0.39056365321425623</v>
      </c>
      <c r="O23" s="68">
        <f t="shared" si="3"/>
        <v>50.415666666666567</v>
      </c>
      <c r="P23" s="242">
        <f t="shared" si="4"/>
        <v>0.68643118162396899</v>
      </c>
    </row>
    <row r="24" spans="1:17">
      <c r="A24" s="21" t="s">
        <v>15</v>
      </c>
      <c r="B24" s="63">
        <v>118.766534999999</v>
      </c>
      <c r="C24" s="64">
        <v>225.839778</v>
      </c>
      <c r="D24" s="64">
        <v>217.91976</v>
      </c>
      <c r="E24" s="64">
        <v>193.809</v>
      </c>
      <c r="F24" s="65">
        <v>252.11169099999964</v>
      </c>
      <c r="G24" s="64">
        <f>SUMIFS(Data!$R:$R,Data!$B:$B,Data!$AA$3,Data!$D:$D,$A24,Data!$C:$C,1)</f>
        <v>99.863999999999706</v>
      </c>
      <c r="H24" s="238">
        <f t="shared" si="0"/>
        <v>-0.15915708073826898</v>
      </c>
      <c r="I24" s="64">
        <f>SUMIFS(Data!$R:$R,Data!$B:$B,Data!$AA$3,Data!$D:$D,$A24,Data!$C:$C,2)</f>
        <v>146.60799999999901</v>
      </c>
      <c r="J24" s="238">
        <f t="shared" si="1"/>
        <v>-0.35083180962036276</v>
      </c>
      <c r="K24" s="64">
        <f>SUMIFS(Data!$R:$R,Data!$B:$B,Data!$AA$3,Data!$D:$D,$A24,Data!$C:$C,3)</f>
        <v>138.28700000000001</v>
      </c>
      <c r="L24" s="238">
        <f t="shared" si="2"/>
        <v>-0.36542239216856698</v>
      </c>
      <c r="M24" s="64">
        <f>SUMIFS(Data!$R:$R,Data!$B:$B,Data!$AA$3,Data!$D:$D,$A24,Data!$C:$C,4)</f>
        <v>138.02600000000001</v>
      </c>
      <c r="N24" s="238">
        <f t="shared" si="5"/>
        <v>-0.28782461082818644</v>
      </c>
      <c r="O24" s="65">
        <f t="shared" si="3"/>
        <v>174.26166666666623</v>
      </c>
      <c r="P24" s="239">
        <f t="shared" si="4"/>
        <v>0.69120819417559842</v>
      </c>
    </row>
    <row r="25" spans="1:17">
      <c r="A25" s="20" t="s">
        <v>14</v>
      </c>
      <c r="B25" s="66">
        <v>1.133332</v>
      </c>
      <c r="C25" s="67">
        <v>12.353320999999999</v>
      </c>
      <c r="D25" s="67">
        <v>12.399986</v>
      </c>
      <c r="E25" s="67">
        <v>11.666653</v>
      </c>
      <c r="F25" s="68">
        <v>12.517764000000001</v>
      </c>
      <c r="G25" s="67">
        <f>SUMIFS(Data!$R:$R,Data!$B:$B,Data!$AA$3,Data!$D:$D,$A25,Data!$C:$C,1)</f>
        <v>4.0666599999999997</v>
      </c>
      <c r="H25" s="240">
        <f t="shared" si="0"/>
        <v>2.5882336332160385</v>
      </c>
      <c r="I25" s="67">
        <f>SUMIFS(Data!$R:$R,Data!$B:$B,Data!$AA$3,Data!$D:$D,$A25,Data!$C:$C,2)</f>
        <v>15.739981999999999</v>
      </c>
      <c r="J25" s="240">
        <f t="shared" si="1"/>
        <v>0.27414984197366848</v>
      </c>
      <c r="K25" s="67">
        <f>SUMIFS(Data!$R:$R,Data!$B:$B,Data!$AA$3,Data!$D:$D,$A25,Data!$C:$C,3)</f>
        <v>10.066656999999999</v>
      </c>
      <c r="L25" s="240">
        <f t="shared" si="2"/>
        <v>-0.1881719060005391</v>
      </c>
      <c r="M25" s="67">
        <f>SUMIFS(Data!$R:$R,Data!$B:$B,Data!$AA$3,Data!$D:$D,$A25,Data!$C:$C,4)</f>
        <v>9.3333200000000005</v>
      </c>
      <c r="N25" s="240">
        <f t="shared" si="5"/>
        <v>-0.20000020571452667</v>
      </c>
      <c r="O25" s="68">
        <f t="shared" si="3"/>
        <v>13.068872999999998</v>
      </c>
      <c r="P25" s="242">
        <f t="shared" si="4"/>
        <v>1.0440261535526629</v>
      </c>
      <c r="Q25" s="23"/>
    </row>
    <row r="26" spans="1:17">
      <c r="A26" s="21" t="s">
        <v>13</v>
      </c>
      <c r="B26" s="63">
        <v>1090.6721259999931</v>
      </c>
      <c r="C26" s="64">
        <v>1801.0245610000152</v>
      </c>
      <c r="D26" s="64">
        <v>1656.7914000000153</v>
      </c>
      <c r="E26" s="64">
        <v>1391.605087000014</v>
      </c>
      <c r="F26" s="65">
        <v>1980.0310580000123</v>
      </c>
      <c r="G26" s="64">
        <f>SUMIFS(Data!$R:$R,Data!$B:$B,Data!$AA$3,Data!$D:$D,$A26,Data!$C:$C,1)</f>
        <v>763.15246899999295</v>
      </c>
      <c r="H26" s="238">
        <f t="shared" si="0"/>
        <v>-0.30029158093658131</v>
      </c>
      <c r="I26" s="64">
        <f>SUMIFS(Data!$R:$R,Data!$B:$B,Data!$AA$3,Data!$D:$D,$A26,Data!$C:$C,2)</f>
        <v>1059.7454900000012</v>
      </c>
      <c r="J26" s="238">
        <f t="shared" si="1"/>
        <v>-0.41158743031711925</v>
      </c>
      <c r="K26" s="64">
        <f>SUMIFS(Data!$R:$R,Data!$B:$B,Data!$AA$3,Data!$D:$D,$A26,Data!$C:$C,3)</f>
        <v>950.384000000014</v>
      </c>
      <c r="L26" s="238">
        <f t="shared" si="2"/>
        <v>-0.4263707549423511</v>
      </c>
      <c r="M26" s="64">
        <f>SUMIFS(Data!$R:$R,Data!$B:$B,Data!$AA$3,Data!$D:$D,$A26,Data!$C:$C,4)</f>
        <v>802.49900000001116</v>
      </c>
      <c r="N26" s="238">
        <f t="shared" si="5"/>
        <v>-0.42332849491803914</v>
      </c>
      <c r="O26" s="65">
        <f t="shared" si="3"/>
        <v>1191.9269863333398</v>
      </c>
      <c r="P26" s="239">
        <f t="shared" si="4"/>
        <v>0.60197388395375984</v>
      </c>
    </row>
    <row r="27" spans="1:17">
      <c r="A27" s="20" t="s">
        <v>12</v>
      </c>
      <c r="B27" s="66">
        <v>413.40608499999598</v>
      </c>
      <c r="C27" s="67">
        <v>901.44554000002404</v>
      </c>
      <c r="D27" s="67">
        <v>830.89238700001704</v>
      </c>
      <c r="E27" s="67">
        <v>851.54566100002899</v>
      </c>
      <c r="F27" s="68">
        <v>999.09655766668857</v>
      </c>
      <c r="G27" s="67">
        <f>SUMIFS(Data!$R:$R,Data!$B:$B,Data!$AA$3,Data!$D:$D,$A27,Data!$C:$C,1)</f>
        <v>449.96612999999502</v>
      </c>
      <c r="H27" s="240">
        <f t="shared" si="0"/>
        <v>8.8436155940954261E-2</v>
      </c>
      <c r="I27" s="67">
        <f>SUMIFS(Data!$R:$R,Data!$B:$B,Data!$AA$3,Data!$D:$D,$A27,Data!$C:$C,2)</f>
        <v>711.63909600001602</v>
      </c>
      <c r="J27" s="240">
        <f t="shared" si="1"/>
        <v>-0.21055786021194686</v>
      </c>
      <c r="K27" s="67">
        <f>SUMIFS(Data!$R:$R,Data!$B:$B,Data!$AA$3,Data!$D:$D,$A27,Data!$C:$C,3)</f>
        <v>608.07263300000102</v>
      </c>
      <c r="L27" s="240">
        <f t="shared" si="2"/>
        <v>-0.2681692087762641</v>
      </c>
      <c r="M27" s="67">
        <f>SUMIFS(Data!$R:$R,Data!$B:$B,Data!$AA$3,Data!$D:$D,$A27,Data!$C:$C,4)</f>
        <v>619.052558000006</v>
      </c>
      <c r="N27" s="240">
        <f t="shared" si="5"/>
        <v>-0.2730248225644063</v>
      </c>
      <c r="O27" s="68">
        <f t="shared" si="3"/>
        <v>796.24347233333935</v>
      </c>
      <c r="P27" s="242">
        <f t="shared" si="4"/>
        <v>0.79696348288187813</v>
      </c>
    </row>
    <row r="28" spans="1:17">
      <c r="A28" s="21" t="s">
        <v>11</v>
      </c>
      <c r="B28" s="63">
        <v>33.666631000000002</v>
      </c>
      <c r="C28" s="64">
        <v>84.533215999999896</v>
      </c>
      <c r="D28" s="64">
        <v>75.3465810000001</v>
      </c>
      <c r="E28" s="64">
        <v>58.466597000000199</v>
      </c>
      <c r="F28" s="65">
        <v>84.004341666666733</v>
      </c>
      <c r="G28" s="64">
        <f>SUMIFS(Data!$R:$R,Data!$B:$B,Data!$AA$3,Data!$D:$D,$A28,Data!$C:$C,1)</f>
        <v>28.199966</v>
      </c>
      <c r="H28" s="238">
        <f t="shared" si="0"/>
        <v>-0.1623763601412925</v>
      </c>
      <c r="I28" s="64">
        <f>SUMIFS(Data!$R:$R,Data!$B:$B,Data!$AA$3,Data!$D:$D,$A28,Data!$C:$C,2)</f>
        <v>47.053279000000103</v>
      </c>
      <c r="J28" s="238">
        <f t="shared" si="1"/>
        <v>-0.44337526446408759</v>
      </c>
      <c r="K28" s="64">
        <f>SUMIFS(Data!$R:$R,Data!$B:$B,Data!$AA$3,Data!$D:$D,$A28,Data!$C:$C,3)</f>
        <v>37.333292</v>
      </c>
      <c r="L28" s="238">
        <f t="shared" si="2"/>
        <v>-0.50451246089056179</v>
      </c>
      <c r="M28" s="64">
        <f>SUMIFS(Data!$R:$R,Data!$B:$B,Data!$AA$3,Data!$D:$D,$A28,Data!$C:$C,4)</f>
        <v>34.266627</v>
      </c>
      <c r="N28" s="238">
        <f t="shared" si="5"/>
        <v>-0.41391104052113925</v>
      </c>
      <c r="O28" s="65">
        <f t="shared" si="3"/>
        <v>48.9510546666667</v>
      </c>
      <c r="P28" s="239">
        <f t="shared" si="4"/>
        <v>0.58272053200424856</v>
      </c>
    </row>
    <row r="29" spans="1:17">
      <c r="A29" s="20" t="s">
        <v>10</v>
      </c>
      <c r="B29" s="66">
        <v>39.733297</v>
      </c>
      <c r="C29" s="67">
        <v>106.733226</v>
      </c>
      <c r="D29" s="67">
        <v>103.106562</v>
      </c>
      <c r="E29" s="67">
        <v>87.066580000000101</v>
      </c>
      <c r="F29" s="68">
        <v>112.2132216666667</v>
      </c>
      <c r="G29" s="67">
        <f>SUMIFS(Data!$R:$R,Data!$B:$B,Data!$AA$3,Data!$D:$D,$A29,Data!$C:$C,1)</f>
        <v>55.333279000000203</v>
      </c>
      <c r="H29" s="240">
        <f t="shared" si="0"/>
        <v>0.3926173556652045</v>
      </c>
      <c r="I29" s="67">
        <f>SUMIFS(Data!$R:$R,Data!$B:$B,Data!$AA$3,Data!$D:$D,$A29,Data!$C:$C,2)</f>
        <v>76.586589000000103</v>
      </c>
      <c r="J29" s="240">
        <f t="shared" si="1"/>
        <v>-0.28244847579140819</v>
      </c>
      <c r="K29" s="67">
        <f>SUMIFS(Data!$R:$R,Data!$B:$B,Data!$AA$3,Data!$D:$D,$A29,Data!$C:$C,3)</f>
        <v>67.073264000000293</v>
      </c>
      <c r="L29" s="240">
        <f t="shared" si="2"/>
        <v>-0.34947628260556013</v>
      </c>
      <c r="M29" s="67">
        <f>SUMIFS(Data!$R:$R,Data!$B:$B,Data!$AA$3,Data!$D:$D,$A29,Data!$C:$C,4)</f>
        <v>65.9999320000002</v>
      </c>
      <c r="N29" s="240">
        <f t="shared" si="5"/>
        <v>-0.2419602102207285</v>
      </c>
      <c r="O29" s="68">
        <f t="shared" si="3"/>
        <v>88.331021333333595</v>
      </c>
      <c r="P29" s="242">
        <f t="shared" si="4"/>
        <v>0.78717124436302155</v>
      </c>
    </row>
    <row r="30" spans="1:17">
      <c r="A30" s="21" t="s">
        <v>9</v>
      </c>
      <c r="B30" s="63">
        <v>109.11699999999979</v>
      </c>
      <c r="C30" s="64">
        <v>286.52399999999892</v>
      </c>
      <c r="D30" s="64">
        <v>255.0669999999989</v>
      </c>
      <c r="E30" s="64">
        <v>228.61299999999892</v>
      </c>
      <c r="F30" s="65">
        <v>293.10699999999883</v>
      </c>
      <c r="G30" s="64">
        <f>SUMIFS(Data!$R:$R,Data!$B:$B,Data!$AA$3,Data!$D:$D,$A30,Data!$C:$C,1)</f>
        <v>63.082999999999899</v>
      </c>
      <c r="H30" s="238">
        <f t="shared" si="0"/>
        <v>-0.42187743431362645</v>
      </c>
      <c r="I30" s="64">
        <f>SUMIFS(Data!$R:$R,Data!$B:$B,Data!$AA$3,Data!$D:$D,$A30,Data!$C:$C,2)</f>
        <v>141.227</v>
      </c>
      <c r="J30" s="238">
        <f t="shared" si="1"/>
        <v>-0.50710237187809559</v>
      </c>
      <c r="K30" s="64">
        <f>SUMIFS(Data!$R:$R,Data!$B:$B,Data!$AA$3,Data!$D:$D,$A30,Data!$C:$C,3)</f>
        <v>120.03399999999969</v>
      </c>
      <c r="L30" s="238">
        <f t="shared" si="2"/>
        <v>-0.52940207866952527</v>
      </c>
      <c r="M30" s="64">
        <f>SUMIFS(Data!$R:$R,Data!$B:$B,Data!$AA$3,Data!$D:$D,$A30,Data!$C:$C,4)</f>
        <v>110.0969999999997</v>
      </c>
      <c r="N30" s="238">
        <f t="shared" si="5"/>
        <v>-0.51841321359677617</v>
      </c>
      <c r="O30" s="65">
        <f t="shared" si="3"/>
        <v>144.81366666666642</v>
      </c>
      <c r="P30" s="239">
        <f t="shared" si="4"/>
        <v>0.49406416996751013</v>
      </c>
    </row>
    <row r="31" spans="1:17">
      <c r="A31" s="20" t="s">
        <v>8</v>
      </c>
      <c r="B31" s="66">
        <v>96.183999999999799</v>
      </c>
      <c r="C31" s="67">
        <v>263.14899999999898</v>
      </c>
      <c r="D31" s="67">
        <v>232.640999999999</v>
      </c>
      <c r="E31" s="67">
        <v>192.718999999999</v>
      </c>
      <c r="F31" s="68">
        <v>261.56433333333229</v>
      </c>
      <c r="G31" s="67">
        <f>SUMIFS(Data!$R:$R,Data!$B:$B,Data!$AA$3,Data!$D:$D,$A31,Data!$C:$C,1)</f>
        <v>81.733999999999796</v>
      </c>
      <c r="H31" s="240">
        <f t="shared" si="0"/>
        <v>-0.15023288696664761</v>
      </c>
      <c r="I31" s="67">
        <f>SUMIFS(Data!$R:$R,Data!$B:$B,Data!$AA$3,Data!$D:$D,$A31,Data!$C:$C,2)</f>
        <v>140.761</v>
      </c>
      <c r="J31" s="240">
        <f t="shared" si="1"/>
        <v>-0.46509012004605549</v>
      </c>
      <c r="K31" s="67">
        <f>SUMIFS(Data!$R:$R,Data!$B:$B,Data!$AA$3,Data!$D:$D,$A31,Data!$C:$C,3)</f>
        <v>132.23599999999999</v>
      </c>
      <c r="L31" s="240">
        <f t="shared" si="2"/>
        <v>-0.4315877252934755</v>
      </c>
      <c r="M31" s="67">
        <f>SUMIFS(Data!$R:$R,Data!$B:$B,Data!$AA$3,Data!$D:$D,$A31,Data!$C:$C,4)</f>
        <v>124.99299999999999</v>
      </c>
      <c r="N31" s="240">
        <f t="shared" si="5"/>
        <v>-0.3514235752572365</v>
      </c>
      <c r="O31" s="68">
        <f t="shared" si="3"/>
        <v>159.90799999999993</v>
      </c>
      <c r="P31" s="242">
        <f t="shared" si="4"/>
        <v>0.61135246523162778</v>
      </c>
    </row>
    <row r="32" spans="1:17">
      <c r="A32" s="21" t="s">
        <v>7</v>
      </c>
      <c r="B32" s="63">
        <v>3.5999939999999997</v>
      </c>
      <c r="C32" s="64">
        <v>18.573312999999999</v>
      </c>
      <c r="D32" s="64">
        <v>22.793307999999996</v>
      </c>
      <c r="E32" s="64">
        <v>18.526641000000001</v>
      </c>
      <c r="F32" s="65">
        <v>21.164418666666666</v>
      </c>
      <c r="G32" s="64">
        <f>SUMIFS(Data!$R:$R,Data!$B:$B,Data!$AA$3,Data!$D:$D,$A32,Data!$C:$C,1)</f>
        <v>6.0666599999999997</v>
      </c>
      <c r="H32" s="238">
        <f t="shared" si="0"/>
        <v>0.68518614197690331</v>
      </c>
      <c r="I32" s="64">
        <f>SUMIFS(Data!$R:$R,Data!$B:$B,Data!$AA$3,Data!$D:$D,$A32,Data!$C:$C,2)</f>
        <v>14.799980999999988</v>
      </c>
      <c r="J32" s="238">
        <f t="shared" si="1"/>
        <v>-0.20315880101735273</v>
      </c>
      <c r="K32" s="64">
        <f>SUMIFS(Data!$R:$R,Data!$B:$B,Data!$AA$3,Data!$D:$D,$A32,Data!$C:$C,3)</f>
        <v>10.999987000000001</v>
      </c>
      <c r="L32" s="238">
        <f t="shared" si="2"/>
        <v>-0.51740278330815326</v>
      </c>
      <c r="M32" s="64">
        <f>SUMIFS(Data!$R:$R,Data!$B:$B,Data!$AA$3,Data!$D:$D,$A32,Data!$C:$C,4)</f>
        <v>12.86665</v>
      </c>
      <c r="N32" s="238">
        <f t="shared" si="5"/>
        <v>-0.30550551500404205</v>
      </c>
      <c r="O32" s="65">
        <f t="shared" si="3"/>
        <v>14.911092666666661</v>
      </c>
      <c r="P32" s="239">
        <f t="shared" si="4"/>
        <v>0.70453589590680288</v>
      </c>
    </row>
    <row r="33" spans="1:18">
      <c r="A33" s="20" t="s">
        <v>35</v>
      </c>
      <c r="B33" s="66">
        <v>6.1999940000000002</v>
      </c>
      <c r="C33" s="67">
        <v>8.1333249999999992</v>
      </c>
      <c r="D33" s="67">
        <v>10.399989</v>
      </c>
      <c r="E33" s="67">
        <v>6.6666590000000001</v>
      </c>
      <c r="F33" s="68">
        <v>10.466655666666666</v>
      </c>
      <c r="G33" s="67">
        <f>SUMIFS(Data!$R:$R,Data!$B:$B,Data!$AA$3,Data!$D:$D,$A33,Data!$C:$C,1)</f>
        <v>2.533331</v>
      </c>
      <c r="H33" s="240">
        <f t="shared" si="0"/>
        <v>-0.59139783038499716</v>
      </c>
      <c r="I33" s="67">
        <f>SUMIFS(Data!$R:$R,Data!$B:$B,Data!$AA$3,Data!$D:$D,$A33,Data!$C:$C,2)</f>
        <v>9.4666569999999908</v>
      </c>
      <c r="J33" s="240">
        <f t="shared" si="1"/>
        <v>0.16393443026068572</v>
      </c>
      <c r="K33" s="67">
        <f>SUMIFS(Data!$R:$R,Data!$B:$B,Data!$AA$3,Data!$D:$D,$A33,Data!$C:$C,3)</f>
        <v>5.3940000000000001</v>
      </c>
      <c r="L33" s="240">
        <f t="shared" si="2"/>
        <v>-0.48134560526939019</v>
      </c>
      <c r="M33" s="67">
        <f>SUMIFS(Data!$R:$R,Data!$B:$B,Data!$AA$3,Data!$D:$D,$A33,Data!$C:$C,4)</f>
        <v>3.7959999999999998</v>
      </c>
      <c r="N33" s="240">
        <f t="shared" si="5"/>
        <v>-0.43059934518924703</v>
      </c>
      <c r="O33" s="68">
        <f t="shared" si="3"/>
        <v>7.0633293333333294</v>
      </c>
      <c r="P33" s="242">
        <f>IF(F33=0,"-",O33/F33)</f>
        <v>0.67484109139350335</v>
      </c>
    </row>
    <row r="34" spans="1:18">
      <c r="A34" s="21" t="s">
        <v>6</v>
      </c>
      <c r="B34" s="63">
        <v>100.999851999999</v>
      </c>
      <c r="C34" s="64">
        <v>208.399709000001</v>
      </c>
      <c r="D34" s="64">
        <v>207.71304900000001</v>
      </c>
      <c r="E34" s="64">
        <v>177.82646</v>
      </c>
      <c r="F34" s="65">
        <v>231.64635666666666</v>
      </c>
      <c r="G34" s="64">
        <f>SUMIFS(Data!$R:$R,Data!$B:$B,Data!$AA$3,Data!$D:$D,$A34,Data!$C:$C,1)</f>
        <v>102.66655799999999</v>
      </c>
      <c r="H34" s="238">
        <f t="shared" si="0"/>
        <v>1.6502063785212441E-2</v>
      </c>
      <c r="I34" s="64">
        <f>SUMIFS(Data!$R:$R,Data!$B:$B,Data!$AA$3,Data!$D:$D,$A34,Data!$C:$C,2)</f>
        <v>170.19981999999999</v>
      </c>
      <c r="J34" s="238">
        <f t="shared" si="1"/>
        <v>-0.18330106689352826</v>
      </c>
      <c r="K34" s="64">
        <f>SUMIFS(Data!$R:$R,Data!$B:$B,Data!$AA$3,Data!$D:$D,$A34,Data!$C:$C,3)</f>
        <v>172.65982300000101</v>
      </c>
      <c r="L34" s="238">
        <f t="shared" si="2"/>
        <v>-0.16875793874653969</v>
      </c>
      <c r="M34" s="64">
        <f>SUMIFS(Data!$R:$R,Data!$B:$B,Data!$AA$3,Data!$D:$D,$A34,Data!$C:$C,4)</f>
        <v>175.413150000001</v>
      </c>
      <c r="N34" s="238">
        <f t="shared" si="5"/>
        <v>-1.3571152459532743E-2</v>
      </c>
      <c r="O34" s="65">
        <f t="shared" si="3"/>
        <v>206.97978366666732</v>
      </c>
      <c r="P34" s="239">
        <f t="shared" si="4"/>
        <v>0.89351624884178982</v>
      </c>
    </row>
    <row r="35" spans="1:18">
      <c r="A35" s="20" t="s">
        <v>5</v>
      </c>
      <c r="B35" s="66">
        <v>0</v>
      </c>
      <c r="C35" s="67">
        <v>13.979986</v>
      </c>
      <c r="D35" s="67">
        <v>10.399986</v>
      </c>
      <c r="E35" s="67">
        <v>10.399988</v>
      </c>
      <c r="F35" s="68">
        <v>11.59332</v>
      </c>
      <c r="G35" s="67">
        <f>SUMIFS(Data!$R:$R,Data!$B:$B,Data!$AA$3,Data!$D:$D,$A35,Data!$C:$C,1)</f>
        <v>0.13333300000000001</v>
      </c>
      <c r="H35" s="240" t="str">
        <f t="shared" si="0"/>
        <v>-</v>
      </c>
      <c r="I35" s="67">
        <f>SUMIFS(Data!$R:$R,Data!$B:$B,Data!$AA$3,Data!$D:$D,$A35,Data!$C:$C,2)</f>
        <v>8.7666559999999993</v>
      </c>
      <c r="J35" s="240">
        <f t="shared" si="1"/>
        <v>-0.37291382122986394</v>
      </c>
      <c r="K35" s="67">
        <f>SUMIFS(Data!$R:$R,Data!$B:$B,Data!$AA$3,Data!$D:$D,$A35,Data!$C:$C,3)</f>
        <v>9.3999889999999997</v>
      </c>
      <c r="L35" s="240">
        <f t="shared" si="2"/>
        <v>-9.6153687129963486E-2</v>
      </c>
      <c r="M35" s="67">
        <f>SUMIFS(Data!$R:$R,Data!$B:$B,Data!$AA$3,Data!$D:$D,$A35,Data!$C:$C,4)</f>
        <v>7.9333239999999998</v>
      </c>
      <c r="N35" s="240">
        <f t="shared" si="5"/>
        <v>-0.23717950443788979</v>
      </c>
      <c r="O35" s="68">
        <f t="shared" si="3"/>
        <v>8.744434</v>
      </c>
      <c r="P35" s="242">
        <f t="shared" si="4"/>
        <v>0.75426486976983298</v>
      </c>
    </row>
    <row r="36" spans="1:18" ht="12.75" thickBot="1">
      <c r="A36" s="22" t="s">
        <v>4</v>
      </c>
      <c r="B36" s="69">
        <v>4365.009731999975</v>
      </c>
      <c r="C36" s="70">
        <v>8916.6030290002127</v>
      </c>
      <c r="D36" s="70">
        <v>8146.7182690001619</v>
      </c>
      <c r="E36" s="70">
        <v>7161.3168980001237</v>
      </c>
      <c r="F36" s="71">
        <v>9529.882642666822</v>
      </c>
      <c r="G36" s="70">
        <f t="shared" ref="G36" si="6">SUM(G6:G35)</f>
        <v>3667.2102859999809</v>
      </c>
      <c r="H36" s="244">
        <f t="shared" ref="H36" si="7">IF(B36=0,"-",(G36-B36)/B36)</f>
        <v>-0.15986205961567787</v>
      </c>
      <c r="I36" s="70">
        <f>SUM(I6:I35)</f>
        <v>5646.8594930000481</v>
      </c>
      <c r="J36" s="244">
        <f t="shared" ref="J36" si="8">IF(C36=0,"-",(I36-C36)/C36)</f>
        <v>-0.36670282677895433</v>
      </c>
      <c r="K36" s="70">
        <f>SUM(K6:K35)</f>
        <v>5111.0299210000458</v>
      </c>
      <c r="L36" s="244">
        <f t="shared" ref="L36" si="9">IF(D36=0,"-",(K36-D36)/D36)</f>
        <v>-0.37262714233674893</v>
      </c>
      <c r="M36" s="70">
        <f>SUM(M6:M35)</f>
        <v>4831.9372160000485</v>
      </c>
      <c r="N36" s="244">
        <f t="shared" si="5"/>
        <v>-0.32527253229787667</v>
      </c>
      <c r="O36" s="71">
        <f>SUM(O6:O35)</f>
        <v>6419.0123053333746</v>
      </c>
      <c r="P36" s="246">
        <f t="shared" si="4"/>
        <v>0.67356677369713047</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179</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75</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113.433206999999</v>
      </c>
      <c r="C45" s="207">
        <v>197.57314</v>
      </c>
      <c r="D45" s="208">
        <v>196.78644600000001</v>
      </c>
      <c r="E45" s="208">
        <v>0</v>
      </c>
      <c r="F45" s="209"/>
      <c r="G45" s="206">
        <f>SUMIFS(Data!$R:$R,Data!$B:$B,Data!$AA$3,Data!$E:$E,$A45,Data!$C:$C,1)</f>
        <v>0</v>
      </c>
      <c r="H45" s="215">
        <f t="shared" ref="H45:H55" si="10">IF(B45=0,"-",(G45-B45)/B45)</f>
        <v>-1</v>
      </c>
      <c r="I45" s="207">
        <f>SUMIFS(Data!$R:$R,Data!$B:$B,Data!$AA$3,Data!$E:$E,$A45,Data!$C:$C,2)</f>
        <v>0</v>
      </c>
      <c r="J45" s="215">
        <f t="shared" ref="J45:J55" si="11">IF(C45=0,"-",(I45-C45)/C45)</f>
        <v>-1</v>
      </c>
      <c r="K45" s="208">
        <f>SUMIFS(Data!$R:$R,Data!$B:$B,Data!$AA$3,Data!$E:$E,$A45,Data!$C:$C,3)</f>
        <v>0</v>
      </c>
      <c r="L45" s="215">
        <f t="shared" ref="L45:L54" si="12">IF(D45=0,"-",(K45-D45)/D45)</f>
        <v>-1</v>
      </c>
      <c r="M45" s="208">
        <f>SUMIFS(Data!$R:$R,Data!$B:$B,Data!$AA$3,Data!$E:$E,$A45,Data!$C:$C,4)</f>
        <v>0</v>
      </c>
      <c r="N45" s="215"/>
      <c r="O45" s="218"/>
      <c r="P45" s="219"/>
    </row>
    <row r="46" spans="1:18" s="11" customFormat="1">
      <c r="A46" s="24" t="s">
        <v>117</v>
      </c>
      <c r="B46" s="210">
        <v>5.3333279999999998</v>
      </c>
      <c r="C46" s="207">
        <v>28.266638</v>
      </c>
      <c r="D46" s="207">
        <v>21.133313999999999</v>
      </c>
      <c r="E46" s="207">
        <v>0</v>
      </c>
      <c r="F46" s="211"/>
      <c r="G46" s="220">
        <f>SUMIFS(Data!$R:$R,Data!$B:$B,Data!$AA$3,Data!$E:$E,$A46,Data!$C:$C,1)</f>
        <v>0</v>
      </c>
      <c r="H46" s="221">
        <f t="shared" si="10"/>
        <v>-1</v>
      </c>
      <c r="I46" s="207">
        <f>SUMIFS(Data!$R:$R,Data!$B:$B,Data!$AA$3,Data!$E:$E,$A46,Data!$C:$C,2)</f>
        <v>0</v>
      </c>
      <c r="J46" s="221">
        <f t="shared" si="11"/>
        <v>-1</v>
      </c>
      <c r="K46" s="207">
        <f>SUMIFS(Data!$R:$R,Data!$B:$B,Data!$AA$3,Data!$E:$E,$A46,Data!$C:$C,3)</f>
        <v>0</v>
      </c>
      <c r="L46" s="221">
        <f t="shared" si="12"/>
        <v>-1</v>
      </c>
      <c r="M46" s="207">
        <f>SUMIFS(Data!$R:$R,Data!$B:$B,Data!$AA$3,Data!$E:$E,$A46,Data!$C:$C,4)</f>
        <v>0</v>
      </c>
      <c r="N46" s="221"/>
      <c r="O46" s="218"/>
      <c r="P46" s="222"/>
    </row>
    <row r="47" spans="1:18" s="11" customFormat="1">
      <c r="A47" s="25" t="s">
        <v>123</v>
      </c>
      <c r="B47" s="212">
        <v>118.766534999999</v>
      </c>
      <c r="C47" s="213">
        <v>225.839778</v>
      </c>
      <c r="D47" s="213">
        <v>217.91976</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536.54599499999097</v>
      </c>
      <c r="C48" s="207">
        <v>1024.01866400002</v>
      </c>
      <c r="D48" s="207">
        <v>944.27877500001603</v>
      </c>
      <c r="E48" s="207">
        <v>812.05901200001097</v>
      </c>
      <c r="F48" s="211">
        <v>1105.6341486666795</v>
      </c>
      <c r="G48" s="220">
        <f>SUMIFS(Data!$R:$R,Data!$B:$B,Data!$AA$3,Data!$E:$E,$A48,Data!$C:$C,1)</f>
        <v>430.31946499999196</v>
      </c>
      <c r="H48" s="221">
        <f t="shared" si="10"/>
        <v>-0.19798215062624927</v>
      </c>
      <c r="I48" s="207">
        <f>SUMIFS(Data!$R:$R,Data!$B:$B,Data!$AA$3,Data!$E:$E,$A48,Data!$C:$C,2)</f>
        <v>621.67257099999904</v>
      </c>
      <c r="J48" s="221">
        <f t="shared" si="11"/>
        <v>-0.3929089450658812</v>
      </c>
      <c r="K48" s="207">
        <f>SUMIFS(Data!$R:$R,Data!$B:$B,Data!$AA$3,Data!$E:$E,$A48,Data!$C:$C,3)</f>
        <v>534.57200000001501</v>
      </c>
      <c r="L48" s="221">
        <f t="shared" si="12"/>
        <v>-0.43388328303788681</v>
      </c>
      <c r="M48" s="207">
        <f>SUMIFS(Data!$R:$R,Data!$B:$B,Data!$AA$3,Data!$E:$E,$A48,Data!$C:$C,4)</f>
        <v>461.46300000001105</v>
      </c>
      <c r="N48" s="221">
        <f t="shared" ref="N48:N54" si="13">IF(E48=0,"-",(M48-E48)/E48)</f>
        <v>-0.43173711124333314</v>
      </c>
      <c r="O48" s="218">
        <f t="shared" ref="O48:O51" si="14">(G48+I48+K48+M48)/3</f>
        <v>682.67567866667241</v>
      </c>
      <c r="P48" s="222">
        <f t="shared" ref="P48:P55" si="15">IF(F48=0,"-",O48/F48)</f>
        <v>0.61745169456816562</v>
      </c>
    </row>
    <row r="49" spans="1:16" s="11" customFormat="1">
      <c r="A49" s="24" t="s">
        <v>100</v>
      </c>
      <c r="B49" s="210">
        <v>264.84638400000199</v>
      </c>
      <c r="C49" s="207">
        <v>371.07293900000002</v>
      </c>
      <c r="D49" s="207">
        <v>326.69298600000104</v>
      </c>
      <c r="E49" s="207">
        <v>294.73969200000204</v>
      </c>
      <c r="F49" s="211">
        <v>419.1173336666684</v>
      </c>
      <c r="G49" s="220">
        <f>SUMIFS(Data!$R:$R,Data!$B:$B,Data!$AA$3,Data!$E:$E,$A49,Data!$C:$C,1)</f>
        <v>155.16650700000002</v>
      </c>
      <c r="H49" s="221">
        <f t="shared" si="10"/>
        <v>-0.41412639033803511</v>
      </c>
      <c r="I49" s="207">
        <f>SUMIFS(Data!$R:$R,Data!$B:$B,Data!$AA$3,Data!$E:$E,$A49,Data!$C:$C,2)</f>
        <v>203.87312100000102</v>
      </c>
      <c r="J49" s="221">
        <f t="shared" si="11"/>
        <v>-0.45058477842815425</v>
      </c>
      <c r="K49" s="207">
        <f>SUMIFS(Data!$R:$R,Data!$B:$B,Data!$AA$3,Data!$E:$E,$A49,Data!$C:$C,3)</f>
        <v>199.20299999999901</v>
      </c>
      <c r="L49" s="221">
        <f t="shared" si="12"/>
        <v>-0.3902440256247241</v>
      </c>
      <c r="M49" s="207">
        <f>SUMIFS(Data!$R:$R,Data!$B:$B,Data!$AA$3,Data!$E:$E,$A49,Data!$C:$C,4)</f>
        <v>166.40500000000003</v>
      </c>
      <c r="N49" s="221">
        <f t="shared" si="13"/>
        <v>-0.43541706625655674</v>
      </c>
      <c r="O49" s="218">
        <f t="shared" si="14"/>
        <v>241.54920933333332</v>
      </c>
      <c r="P49" s="222">
        <f t="shared" si="15"/>
        <v>0.57632836900380213</v>
      </c>
    </row>
    <row r="50" spans="1:16" s="11" customFormat="1">
      <c r="A50" s="24" t="s">
        <v>101</v>
      </c>
      <c r="B50" s="220">
        <v>289.27974699999999</v>
      </c>
      <c r="C50" s="207">
        <v>405.93295799999498</v>
      </c>
      <c r="D50" s="207">
        <v>385.81963899999801</v>
      </c>
      <c r="E50" s="207">
        <v>284.80638300000101</v>
      </c>
      <c r="F50" s="211">
        <v>455.27957566666464</v>
      </c>
      <c r="G50" s="220">
        <f>SUMIFS(Data!$R:$R,Data!$B:$B,Data!$AA$3,Data!$E:$E,$A50,Data!$C:$C,1)</f>
        <v>177.66649700000099</v>
      </c>
      <c r="H50" s="221">
        <f t="shared" si="10"/>
        <v>-0.38583153904652373</v>
      </c>
      <c r="I50" s="207">
        <f>SUMIFS(Data!$R:$R,Data!$B:$B,Data!$AA$3,Data!$E:$E,$A50,Data!$C:$C,2)</f>
        <v>234.19979800000101</v>
      </c>
      <c r="J50" s="221">
        <f t="shared" si="11"/>
        <v>-0.42305793756218263</v>
      </c>
      <c r="K50" s="207">
        <f>SUMIFS(Data!$R:$R,Data!$B:$B,Data!$AA$3,Data!$E:$E,$A50,Data!$C:$C,3)</f>
        <v>216.60900000000001</v>
      </c>
      <c r="L50" s="221">
        <f t="shared" si="12"/>
        <v>-0.43857445784401572</v>
      </c>
      <c r="M50" s="207">
        <f>SUMIFS(Data!$R:$R,Data!$B:$B,Data!$AA$3,Data!$E:$E,$A50,Data!$C:$C,4)</f>
        <v>174.631</v>
      </c>
      <c r="N50" s="221">
        <f t="shared" si="13"/>
        <v>-0.38684309613945911</v>
      </c>
      <c r="O50" s="218">
        <f t="shared" si="14"/>
        <v>267.70209833333399</v>
      </c>
      <c r="P50" s="222">
        <f t="shared" si="15"/>
        <v>0.58799496538217977</v>
      </c>
    </row>
    <row r="51" spans="1:16" s="11" customFormat="1">
      <c r="A51" s="24" t="s">
        <v>118</v>
      </c>
      <c r="B51" s="210">
        <v>0</v>
      </c>
      <c r="C51" s="207">
        <v>0</v>
      </c>
      <c r="D51" s="207">
        <v>0</v>
      </c>
      <c r="E51" s="207">
        <v>0</v>
      </c>
      <c r="F51" s="211">
        <v>0</v>
      </c>
      <c r="G51" s="220">
        <f>SUMIFS(Data!$R:$R,Data!$B:$B,Data!$AA$3,Data!$E:$E,$A51,Data!$C:$C,1)</f>
        <v>0</v>
      </c>
      <c r="H51" s="221" t="str">
        <f t="shared" si="10"/>
        <v>-</v>
      </c>
      <c r="I51" s="207">
        <f>SUMIFS(Data!$R:$R,Data!$B:$B,Data!$AA$3,Data!$E:$E,$A51,Data!$C:$C,2)</f>
        <v>0</v>
      </c>
      <c r="J51" s="221" t="str">
        <f t="shared" si="11"/>
        <v>-</v>
      </c>
      <c r="K51" s="207">
        <f>SUMIFS(Data!$R:$R,Data!$B:$B,Data!$AA$3,Data!$E:$E,$A51,Data!$C:$C,3)</f>
        <v>0</v>
      </c>
      <c r="L51" s="221" t="str">
        <f t="shared" si="12"/>
        <v>-</v>
      </c>
      <c r="M51" s="207">
        <f>SUMIFS(Data!$R:$R,Data!$B:$B,Data!$AA$3,Data!$E:$E,$A51,Data!$C:$C,4)</f>
        <v>0</v>
      </c>
      <c r="N51" s="221" t="str">
        <f t="shared" si="13"/>
        <v>-</v>
      </c>
      <c r="O51" s="218">
        <f t="shared" si="14"/>
        <v>0</v>
      </c>
      <c r="P51" s="222" t="str">
        <f t="shared" si="15"/>
        <v>-</v>
      </c>
    </row>
    <row r="52" spans="1:16" s="11" customFormat="1">
      <c r="A52" s="25" t="s">
        <v>124</v>
      </c>
      <c r="B52" s="212">
        <v>1090.6721259999929</v>
      </c>
      <c r="C52" s="213">
        <v>1801.0245610000147</v>
      </c>
      <c r="D52" s="213">
        <v>1656.7914000000151</v>
      </c>
      <c r="E52" s="213">
        <v>1391.605087000014</v>
      </c>
      <c r="F52" s="214">
        <v>1980.0310580000123</v>
      </c>
      <c r="G52" s="223">
        <f>SUM(G48:G51)</f>
        <v>763.15246899999295</v>
      </c>
      <c r="H52" s="224">
        <f t="shared" si="10"/>
        <v>-0.3002915809365812</v>
      </c>
      <c r="I52" s="214">
        <f>SUM(I48:I51)</f>
        <v>1059.7454900000012</v>
      </c>
      <c r="J52" s="224">
        <f t="shared" si="11"/>
        <v>-0.41158743031711909</v>
      </c>
      <c r="K52" s="214">
        <f>SUM(K48:K51)</f>
        <v>950.384000000014</v>
      </c>
      <c r="L52" s="224">
        <f t="shared" si="12"/>
        <v>-0.42637075494235099</v>
      </c>
      <c r="M52" s="214">
        <f>SUM(M48:M51)</f>
        <v>802.49900000001105</v>
      </c>
      <c r="N52" s="224">
        <f t="shared" si="13"/>
        <v>-0.4233284949180392</v>
      </c>
      <c r="O52" s="226">
        <f>(M52+K52+I52+G52)/3</f>
        <v>1191.9269863333398</v>
      </c>
      <c r="P52" s="227">
        <f t="shared" si="15"/>
        <v>0.60197388395375984</v>
      </c>
    </row>
    <row r="53" spans="1:16" s="11" customFormat="1">
      <c r="A53" s="24" t="s">
        <v>9</v>
      </c>
      <c r="B53" s="220">
        <v>27.196000000000002</v>
      </c>
      <c r="C53" s="207">
        <v>53.6799999999999</v>
      </c>
      <c r="D53" s="207">
        <v>42.599999999999902</v>
      </c>
      <c r="E53" s="207">
        <v>45.386999999999901</v>
      </c>
      <c r="F53" s="211">
        <v>56.28766666666656</v>
      </c>
      <c r="G53" s="220">
        <f>SUMIFS(Data!$R:$R,Data!$B:$B,Data!$AA$3,Data!$E:$E,$A53,Data!$C:$C,1)</f>
        <v>11.866</v>
      </c>
      <c r="H53" s="221">
        <f t="shared" si="10"/>
        <v>-0.56368583615237544</v>
      </c>
      <c r="I53" s="228">
        <f>SUMIFS(Data!$R:$R,Data!$B:$B,Data!$AA$3,Data!$E:$E,$A53,Data!$C:$C,2)</f>
        <v>38.253</v>
      </c>
      <c r="J53" s="221">
        <f t="shared" si="11"/>
        <v>-0.28738822652756946</v>
      </c>
      <c r="K53" s="207">
        <f>SUMIFS(Data!$R:$R,Data!$B:$B,Data!$AA$3,Data!$E:$E,$A53,Data!$C:$C,3)</f>
        <v>34.1129999999999</v>
      </c>
      <c r="L53" s="221">
        <f t="shared" si="12"/>
        <v>-0.19922535211267656</v>
      </c>
      <c r="M53" s="207">
        <f>SUMIFS(Data!$R:$R,Data!$B:$B,Data!$AA$3,Data!$E:$E,$A53,Data!$C:$C,4)</f>
        <v>36.3109999999999</v>
      </c>
      <c r="N53" s="221">
        <f t="shared" si="13"/>
        <v>-0.1999691541630868</v>
      </c>
      <c r="O53" s="218">
        <f t="shared" ref="O53:O55" si="16">(M53+K53+I53+G53)/3</f>
        <v>40.180999999999933</v>
      </c>
      <c r="P53" s="222">
        <f t="shared" si="15"/>
        <v>0.71385087319306195</v>
      </c>
    </row>
    <row r="54" spans="1:16" s="11" customFormat="1">
      <c r="A54" s="24" t="s">
        <v>95</v>
      </c>
      <c r="B54" s="210">
        <v>81.920999999999793</v>
      </c>
      <c r="C54" s="207">
        <v>232.843999999999</v>
      </c>
      <c r="D54" s="207">
        <v>212.46699999999899</v>
      </c>
      <c r="E54" s="207">
        <v>183.225999999999</v>
      </c>
      <c r="F54" s="211">
        <v>236.81933333333225</v>
      </c>
      <c r="G54" s="220">
        <f>SUMIFS(Data!$R:$R,Data!$B:$B,Data!$AA$3,Data!$E:$E,$A54,Data!$C:$C,1)</f>
        <v>51.216999999999899</v>
      </c>
      <c r="H54" s="221">
        <f t="shared" si="10"/>
        <v>-0.37480011230331628</v>
      </c>
      <c r="I54" s="228">
        <f>SUMIFS(Data!$R:$R,Data!$B:$B,Data!$AA$3,Data!$E:$E,$A54,Data!$C:$C,2)</f>
        <v>102.974</v>
      </c>
      <c r="J54" s="221">
        <f t="shared" si="11"/>
        <v>-0.55775540705364768</v>
      </c>
      <c r="K54" s="207">
        <f>SUMIFS(Data!$R:$R,Data!$B:$B,Data!$AA$3,Data!$E:$E,$A54,Data!$C:$C,3)</f>
        <v>85.920999999999793</v>
      </c>
      <c r="L54" s="221">
        <f t="shared" si="12"/>
        <v>-0.59560308189036315</v>
      </c>
      <c r="M54" s="207">
        <f>SUMIFS(Data!$R:$R,Data!$B:$B,Data!$AA$3,Data!$E:$E,$A54,Data!$C:$C,4)</f>
        <v>73.785999999999802</v>
      </c>
      <c r="N54" s="221">
        <f t="shared" si="13"/>
        <v>-0.59729514370231185</v>
      </c>
      <c r="O54" s="218">
        <f t="shared" si="16"/>
        <v>104.63266666666648</v>
      </c>
      <c r="P54" s="222">
        <f t="shared" si="15"/>
        <v>0.44182485101160218</v>
      </c>
    </row>
    <row r="55" spans="1:16" s="11" customFormat="1" ht="12.75" thickBot="1">
      <c r="A55" s="26" t="s">
        <v>125</v>
      </c>
      <c r="B55" s="230">
        <v>109.11699999999979</v>
      </c>
      <c r="C55" s="231">
        <v>286.52399999999892</v>
      </c>
      <c r="D55" s="231">
        <v>255.0669999999989</v>
      </c>
      <c r="E55" s="231">
        <v>228.61299999999892</v>
      </c>
      <c r="F55" s="232">
        <v>293.10699999999883</v>
      </c>
      <c r="G55" s="233">
        <f>SUM(G53:G54)</f>
        <v>63.082999999999899</v>
      </c>
      <c r="H55" s="234">
        <f t="shared" si="10"/>
        <v>-0.42187743431362645</v>
      </c>
      <c r="I55" s="232">
        <f>SUM(I53:I54)</f>
        <v>141.227</v>
      </c>
      <c r="J55" s="234">
        <f t="shared" si="11"/>
        <v>-0.50710237187809559</v>
      </c>
      <c r="K55" s="232">
        <f>SUM(K53:K54)</f>
        <v>120.03399999999969</v>
      </c>
      <c r="L55" s="234">
        <f>IF(D55=0,"-",(K55-D55)/D55)</f>
        <v>-0.52940207866952527</v>
      </c>
      <c r="M55" s="231">
        <f>SUM(M53:M54)</f>
        <v>110.0969999999997</v>
      </c>
      <c r="N55" s="234">
        <f>IF(E55=0,"-",(M55-E55)/E55)</f>
        <v>-0.51841321359677617</v>
      </c>
      <c r="O55" s="236">
        <f t="shared" si="16"/>
        <v>144.81366666666642</v>
      </c>
      <c r="P55" s="237">
        <f t="shared" si="15"/>
        <v>0.49406416996751013</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sheetData>
  <pageMargins left="0.7" right="0.7" top="0.75" bottom="0.75" header="0.3" footer="0.3"/>
  <pageSetup scale="86" fitToHeight="0" orientation="landscape" r:id="rId1"/>
  <headerFoot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R62"/>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76</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0</v>
      </c>
      <c r="D6" s="64">
        <v>0</v>
      </c>
      <c r="E6" s="64">
        <v>0</v>
      </c>
      <c r="F6" s="65">
        <v>0</v>
      </c>
      <c r="G6" s="64">
        <f>SUMIFS(Data!$S:$S,Data!$B:$B,Data!$AA$3,Data!$D:$D,$A6,Data!$C:$C,1)</f>
        <v>0</v>
      </c>
      <c r="H6" s="238" t="str">
        <f t="shared" ref="H6:H35" si="0">IF(B6=0,"-",(G6-B6)/B6)</f>
        <v>-</v>
      </c>
      <c r="I6" s="64">
        <f>SUMIFS(Data!$S:$S,Data!$B:$B,Data!$AA$3,Data!$D:$D,$A6,Data!$C:$C,2)</f>
        <v>0</v>
      </c>
      <c r="J6" s="238" t="str">
        <f t="shared" ref="J6:J35" si="1">IF(C6=0,"-",(I6-C6)/C6)</f>
        <v>-</v>
      </c>
      <c r="K6" s="64">
        <f>SUMIFS(Data!$S:$S,Data!$B:$B,Data!$AA$3,Data!$D:$D,$A6,Data!$C:$C,3)</f>
        <v>0</v>
      </c>
      <c r="L6" s="238" t="str">
        <f t="shared" ref="L6:L35" si="2">IF(D6=0,"-",(K6-D6)/D6)</f>
        <v>-</v>
      </c>
      <c r="M6" s="64">
        <f>SUMIFS(Data!$S:$S,Data!$B:$B,Data!$AA$3,Data!$D:$D,$A6,Data!$C:$C,4)</f>
        <v>0</v>
      </c>
      <c r="N6" s="238" t="str">
        <f t="shared" ref="N6:N36" si="3">IF(E6=0,"-",(M6-E6)/E6)</f>
        <v>-</v>
      </c>
      <c r="O6" s="65">
        <f t="shared" ref="O6:O36" si="4">(G6+I6+K6+M6)/3</f>
        <v>0</v>
      </c>
      <c r="P6" s="239" t="str">
        <f t="shared" ref="P6:P36" si="5">IF(F6=0,"-",O6/F6)</f>
        <v>-</v>
      </c>
    </row>
    <row r="7" spans="1:16">
      <c r="A7" s="20" t="s">
        <v>32</v>
      </c>
      <c r="B7" s="66">
        <v>310.23969399999999</v>
      </c>
      <c r="C7" s="67">
        <v>704.94594600000505</v>
      </c>
      <c r="D7" s="67">
        <v>723.89927300000716</v>
      </c>
      <c r="E7" s="67">
        <v>741.77261900000906</v>
      </c>
      <c r="F7" s="68">
        <v>826.95251066667379</v>
      </c>
      <c r="G7" s="67">
        <f>SUMIFS(Data!$S:$S,Data!$B:$B,Data!$AA$3,Data!$D:$D,$A7,Data!$C:$C,1)</f>
        <v>327.59970799999996</v>
      </c>
      <c r="H7" s="240">
        <f t="shared" si="0"/>
        <v>5.5956779018741486E-2</v>
      </c>
      <c r="I7" s="67">
        <f>SUMIFS(Data!$S:$S,Data!$B:$B,Data!$AA$3,Data!$D:$D,$A7,Data!$C:$C,2)</f>
        <v>570.77281099999198</v>
      </c>
      <c r="J7" s="240">
        <f t="shared" si="1"/>
        <v>-0.19033109667675444</v>
      </c>
      <c r="K7" s="67">
        <f>SUMIFS(Data!$S:$S,Data!$B:$B,Data!$AA$3,Data!$D:$D,$A7,Data!$C:$C,3)</f>
        <v>530.82617299998913</v>
      </c>
      <c r="L7" s="240">
        <f t="shared" si="2"/>
        <v>-0.26671265906909691</v>
      </c>
      <c r="M7" s="67">
        <f>SUMIFS(Data!$S:$S,Data!$B:$B,Data!$AA$3,Data!$D:$D,$A7,Data!$C:$C,4)</f>
        <v>535.86616799999001</v>
      </c>
      <c r="N7" s="240">
        <f t="shared" si="3"/>
        <v>-0.27758702023485787</v>
      </c>
      <c r="O7" s="68">
        <f t="shared" si="4"/>
        <v>655.02161999999032</v>
      </c>
      <c r="P7" s="242">
        <f t="shared" si="5"/>
        <v>0.79209097445260068</v>
      </c>
    </row>
    <row r="8" spans="1:16">
      <c r="A8" s="21" t="s">
        <v>31</v>
      </c>
      <c r="B8" s="63">
        <v>0</v>
      </c>
      <c r="C8" s="64">
        <v>0</v>
      </c>
      <c r="D8" s="64">
        <v>0</v>
      </c>
      <c r="E8" s="64">
        <v>0</v>
      </c>
      <c r="F8" s="65">
        <v>0</v>
      </c>
      <c r="G8" s="64">
        <f>SUMIFS(Data!$S:$S,Data!$B:$B,Data!$AA$3,Data!$D:$D,$A8,Data!$C:$C,1)</f>
        <v>0</v>
      </c>
      <c r="H8" s="238" t="str">
        <f t="shared" si="0"/>
        <v>-</v>
      </c>
      <c r="I8" s="64">
        <f>SUMIFS(Data!$S:$S,Data!$B:$B,Data!$AA$3,Data!$D:$D,$A8,Data!$C:$C,2)</f>
        <v>0</v>
      </c>
      <c r="J8" s="238" t="str">
        <f t="shared" si="1"/>
        <v>-</v>
      </c>
      <c r="K8" s="64">
        <f>SUMIFS(Data!$S:$S,Data!$B:$B,Data!$AA$3,Data!$D:$D,$A8,Data!$C:$C,3)</f>
        <v>0</v>
      </c>
      <c r="L8" s="238" t="str">
        <f t="shared" si="2"/>
        <v>-</v>
      </c>
      <c r="M8" s="64">
        <f>SUMIFS(Data!$S:$S,Data!$B:$B,Data!$AA$3,Data!$D:$D,$A8,Data!$C:$C,4)</f>
        <v>0</v>
      </c>
      <c r="N8" s="238" t="str">
        <f t="shared" si="3"/>
        <v>-</v>
      </c>
      <c r="O8" s="65">
        <f t="shared" si="4"/>
        <v>0</v>
      </c>
      <c r="P8" s="239" t="str">
        <f t="shared" si="5"/>
        <v>-</v>
      </c>
    </row>
    <row r="9" spans="1:16">
      <c r="A9" s="20" t="s">
        <v>30</v>
      </c>
      <c r="B9" s="66">
        <v>0</v>
      </c>
      <c r="C9" s="67">
        <v>0</v>
      </c>
      <c r="D9" s="67">
        <v>0</v>
      </c>
      <c r="E9" s="67">
        <v>0</v>
      </c>
      <c r="F9" s="68">
        <v>0</v>
      </c>
      <c r="G9" s="67">
        <f>SUMIFS(Data!$S:$S,Data!$B:$B,Data!$AA$3,Data!$D:$D,$A9,Data!$C:$C,1)</f>
        <v>0</v>
      </c>
      <c r="H9" s="240" t="str">
        <f t="shared" si="0"/>
        <v>-</v>
      </c>
      <c r="I9" s="67">
        <f>SUMIFS(Data!$S:$S,Data!$B:$B,Data!$AA$3,Data!$D:$D,$A9,Data!$C:$C,2)</f>
        <v>0</v>
      </c>
      <c r="J9" s="240" t="str">
        <f t="shared" si="1"/>
        <v>-</v>
      </c>
      <c r="K9" s="67">
        <f>SUMIFS(Data!$S:$S,Data!$B:$B,Data!$AA$3,Data!$D:$D,$A9,Data!$C:$C,3)</f>
        <v>0</v>
      </c>
      <c r="L9" s="240" t="str">
        <f t="shared" si="2"/>
        <v>-</v>
      </c>
      <c r="M9" s="67">
        <f>SUMIFS(Data!$S:$S,Data!$B:$B,Data!$AA$3,Data!$D:$D,$A9,Data!$C:$C,4)</f>
        <v>0</v>
      </c>
      <c r="N9" s="240" t="str">
        <f t="shared" si="3"/>
        <v>-</v>
      </c>
      <c r="O9" s="68">
        <f t="shared" si="4"/>
        <v>0</v>
      </c>
      <c r="P9" s="242" t="str">
        <f t="shared" si="5"/>
        <v>-</v>
      </c>
    </row>
    <row r="10" spans="1:16">
      <c r="A10" s="21" t="s">
        <v>29</v>
      </c>
      <c r="B10" s="63">
        <v>88.866578000000004</v>
      </c>
      <c r="C10" s="64">
        <v>185.33315100000101</v>
      </c>
      <c r="D10" s="64">
        <v>170.19983200000101</v>
      </c>
      <c r="E10" s="64">
        <v>164.44899999999902</v>
      </c>
      <c r="F10" s="65">
        <v>202.94952033333368</v>
      </c>
      <c r="G10" s="64">
        <f>SUMIFS(Data!$S:$S,Data!$B:$B,Data!$AA$3,Data!$D:$D,$A10,Data!$C:$C,1)</f>
        <v>91.784999999999698</v>
      </c>
      <c r="H10" s="238">
        <f t="shared" si="0"/>
        <v>3.2840490380980955E-2</v>
      </c>
      <c r="I10" s="64">
        <f>SUMIFS(Data!$S:$S,Data!$B:$B,Data!$AA$3,Data!$D:$D,$A10,Data!$C:$C,2)</f>
        <v>128.28399999999999</v>
      </c>
      <c r="J10" s="238">
        <f t="shared" si="1"/>
        <v>-0.30781946290872003</v>
      </c>
      <c r="K10" s="64">
        <f>SUMIFS(Data!$S:$S,Data!$B:$B,Data!$AA$3,Data!$D:$D,$A10,Data!$C:$C,3)</f>
        <v>97.845999999999705</v>
      </c>
      <c r="L10" s="238">
        <f t="shared" si="2"/>
        <v>-0.42511106591457082</v>
      </c>
      <c r="M10" s="64">
        <f>SUMIFS(Data!$S:$S,Data!$B:$B,Data!$AA$3,Data!$D:$D,$A10,Data!$C:$C,4)</f>
        <v>88.648999999999702</v>
      </c>
      <c r="N10" s="238">
        <f t="shared" si="3"/>
        <v>-0.4609331768511804</v>
      </c>
      <c r="O10" s="65">
        <f t="shared" si="4"/>
        <v>135.52133333333305</v>
      </c>
      <c r="P10" s="239">
        <f t="shared" si="5"/>
        <v>0.6677588254988065</v>
      </c>
    </row>
    <row r="11" spans="1:16">
      <c r="A11" s="20" t="s">
        <v>28</v>
      </c>
      <c r="B11" s="66">
        <v>0</v>
      </c>
      <c r="C11" s="67">
        <v>0</v>
      </c>
      <c r="D11" s="67">
        <v>0</v>
      </c>
      <c r="E11" s="67">
        <v>0</v>
      </c>
      <c r="F11" s="68">
        <v>0</v>
      </c>
      <c r="G11" s="67">
        <f>SUMIFS(Data!$S:$S,Data!$B:$B,Data!$AA$3,Data!$D:$D,$A11,Data!$C:$C,1)</f>
        <v>0</v>
      </c>
      <c r="H11" s="240" t="str">
        <f t="shared" si="0"/>
        <v>-</v>
      </c>
      <c r="I11" s="67">
        <f>SUMIFS(Data!$S:$S,Data!$B:$B,Data!$AA$3,Data!$D:$D,$A11,Data!$C:$C,2)</f>
        <v>0</v>
      </c>
      <c r="J11" s="240" t="str">
        <f t="shared" si="1"/>
        <v>-</v>
      </c>
      <c r="K11" s="67">
        <f>SUMIFS(Data!$S:$S,Data!$B:$B,Data!$AA$3,Data!$D:$D,$A11,Data!$C:$C,3)</f>
        <v>0</v>
      </c>
      <c r="L11" s="240" t="str">
        <f t="shared" si="2"/>
        <v>-</v>
      </c>
      <c r="M11" s="67">
        <f>SUMIFS(Data!$S:$S,Data!$B:$B,Data!$AA$3,Data!$D:$D,$A11,Data!$C:$C,4)</f>
        <v>0</v>
      </c>
      <c r="N11" s="240" t="str">
        <f t="shared" si="3"/>
        <v>-</v>
      </c>
      <c r="O11" s="68">
        <f t="shared" si="4"/>
        <v>0</v>
      </c>
      <c r="P11" s="242" t="str">
        <f t="shared" si="5"/>
        <v>-</v>
      </c>
    </row>
    <row r="12" spans="1:16">
      <c r="A12" s="21" t="s">
        <v>27</v>
      </c>
      <c r="B12" s="63">
        <v>0</v>
      </c>
      <c r="C12" s="64">
        <v>0</v>
      </c>
      <c r="D12" s="64">
        <v>0</v>
      </c>
      <c r="E12" s="64">
        <v>0</v>
      </c>
      <c r="F12" s="65">
        <v>0</v>
      </c>
      <c r="G12" s="64">
        <f>SUMIFS(Data!$S:$S,Data!$B:$B,Data!$AA$3,Data!$D:$D,$A12,Data!$C:$C,1)</f>
        <v>0</v>
      </c>
      <c r="H12" s="238" t="str">
        <f t="shared" si="0"/>
        <v>-</v>
      </c>
      <c r="I12" s="64">
        <f>SUMIFS(Data!$S:$S,Data!$B:$B,Data!$AA$3,Data!$D:$D,$A12,Data!$C:$C,2)</f>
        <v>0</v>
      </c>
      <c r="J12" s="238" t="str">
        <f t="shared" si="1"/>
        <v>-</v>
      </c>
      <c r="K12" s="64">
        <f>SUMIFS(Data!$S:$S,Data!$B:$B,Data!$AA$3,Data!$D:$D,$A12,Data!$C:$C,3)</f>
        <v>0</v>
      </c>
      <c r="L12" s="238" t="str">
        <f t="shared" si="2"/>
        <v>-</v>
      </c>
      <c r="M12" s="64">
        <f>SUMIFS(Data!$S:$S,Data!$B:$B,Data!$AA$3,Data!$D:$D,$A12,Data!$C:$C,4)</f>
        <v>0</v>
      </c>
      <c r="N12" s="238" t="str">
        <f t="shared" si="3"/>
        <v>-</v>
      </c>
      <c r="O12" s="65">
        <f t="shared" si="4"/>
        <v>0</v>
      </c>
      <c r="P12" s="239" t="str">
        <f t="shared" si="5"/>
        <v>-</v>
      </c>
    </row>
    <row r="13" spans="1:16">
      <c r="A13" s="20" t="s">
        <v>26</v>
      </c>
      <c r="B13" s="66">
        <v>0</v>
      </c>
      <c r="C13" s="67">
        <v>0</v>
      </c>
      <c r="D13" s="67">
        <v>0</v>
      </c>
      <c r="E13" s="67">
        <v>0</v>
      </c>
      <c r="F13" s="68">
        <v>0</v>
      </c>
      <c r="G13" s="67">
        <f>SUMIFS(Data!$S:$S,Data!$B:$B,Data!$AA$3,Data!$D:$D,$A13,Data!$C:$C,1)</f>
        <v>0</v>
      </c>
      <c r="H13" s="240" t="str">
        <f t="shared" si="0"/>
        <v>-</v>
      </c>
      <c r="I13" s="67">
        <f>SUMIFS(Data!$S:$S,Data!$B:$B,Data!$AA$3,Data!$D:$D,$A13,Data!$C:$C,2)</f>
        <v>0</v>
      </c>
      <c r="J13" s="240" t="str">
        <f t="shared" si="1"/>
        <v>-</v>
      </c>
      <c r="K13" s="67">
        <f>SUMIFS(Data!$S:$S,Data!$B:$B,Data!$AA$3,Data!$D:$D,$A13,Data!$C:$C,3)</f>
        <v>0</v>
      </c>
      <c r="L13" s="240" t="str">
        <f t="shared" si="2"/>
        <v>-</v>
      </c>
      <c r="M13" s="67">
        <f>SUMIFS(Data!$S:$S,Data!$B:$B,Data!$AA$3,Data!$D:$D,$A13,Data!$C:$C,4)</f>
        <v>0</v>
      </c>
      <c r="N13" s="240" t="str">
        <f t="shared" si="3"/>
        <v>-</v>
      </c>
      <c r="O13" s="68">
        <f t="shared" si="4"/>
        <v>0</v>
      </c>
      <c r="P13" s="242" t="str">
        <f t="shared" si="5"/>
        <v>-</v>
      </c>
    </row>
    <row r="14" spans="1:16">
      <c r="A14" s="21" t="s">
        <v>25</v>
      </c>
      <c r="B14" s="63">
        <v>1.733331</v>
      </c>
      <c r="C14" s="64">
        <v>5.533328</v>
      </c>
      <c r="D14" s="64">
        <v>5.1333260000000003</v>
      </c>
      <c r="E14" s="64">
        <v>4.266661</v>
      </c>
      <c r="F14" s="65">
        <v>5.5555486666666667</v>
      </c>
      <c r="G14" s="64">
        <f>SUMIFS(Data!$S:$S,Data!$B:$B,Data!$AA$3,Data!$D:$D,$A14,Data!$C:$C,1)</f>
        <v>0</v>
      </c>
      <c r="H14" s="238">
        <f t="shared" si="0"/>
        <v>-1</v>
      </c>
      <c r="I14" s="64">
        <f>SUMIFS(Data!$S:$S,Data!$B:$B,Data!$AA$3,Data!$D:$D,$A14,Data!$C:$C,2)</f>
        <v>3.3999959999999998</v>
      </c>
      <c r="J14" s="238">
        <f t="shared" si="1"/>
        <v>-0.38554229931787892</v>
      </c>
      <c r="K14" s="64">
        <f>SUMIFS(Data!$S:$S,Data!$B:$B,Data!$AA$3,Data!$D:$D,$A14,Data!$C:$C,3)</f>
        <v>3.0666639999999998</v>
      </c>
      <c r="L14" s="238">
        <f t="shared" si="2"/>
        <v>-0.40259706864516304</v>
      </c>
      <c r="M14" s="64">
        <f>SUMIFS(Data!$S:$S,Data!$B:$B,Data!$AA$3,Data!$D:$D,$A14,Data!$C:$C,4)</f>
        <v>2.1199979999999998</v>
      </c>
      <c r="N14" s="238">
        <f t="shared" si="3"/>
        <v>-0.50312480883763677</v>
      </c>
      <c r="O14" s="65">
        <f t="shared" si="4"/>
        <v>2.8622193333333334</v>
      </c>
      <c r="P14" s="239">
        <f t="shared" si="5"/>
        <v>0.51520011884814743</v>
      </c>
    </row>
    <row r="15" spans="1:16">
      <c r="A15" s="20" t="s">
        <v>24</v>
      </c>
      <c r="B15" s="66">
        <v>309.40634999999997</v>
      </c>
      <c r="C15" s="67">
        <v>879.24578900002996</v>
      </c>
      <c r="D15" s="67">
        <v>803.73252800002194</v>
      </c>
      <c r="E15" s="67">
        <v>475.77285499999101</v>
      </c>
      <c r="F15" s="68">
        <v>822.71917400001428</v>
      </c>
      <c r="G15" s="67">
        <f>SUMIFS(Data!$S:$S,Data!$B:$B,Data!$AA$3,Data!$D:$D,$A15,Data!$C:$C,1)</f>
        <v>312.31303700000001</v>
      </c>
      <c r="H15" s="240">
        <f t="shared" si="0"/>
        <v>9.3943999533300914E-3</v>
      </c>
      <c r="I15" s="67">
        <f>SUMIFS(Data!$S:$S,Data!$B:$B,Data!$AA$3,Data!$D:$D,$A15,Data!$C:$C,2)</f>
        <v>337.82632299999904</v>
      </c>
      <c r="J15" s="240">
        <f t="shared" si="1"/>
        <v>-0.61577714988636989</v>
      </c>
      <c r="K15" s="67">
        <f>SUMIFS(Data!$S:$S,Data!$B:$B,Data!$AA$3,Data!$D:$D,$A15,Data!$C:$C,3)</f>
        <v>570.62000000001308</v>
      </c>
      <c r="L15" s="240">
        <f t="shared" si="2"/>
        <v>-0.29003744389949898</v>
      </c>
      <c r="M15" s="67">
        <f>SUMIFS(Data!$S:$S,Data!$B:$B,Data!$AA$3,Data!$D:$D,$A15,Data!$C:$C,4)</f>
        <v>543.57800000001407</v>
      </c>
      <c r="N15" s="240">
        <f t="shared" si="3"/>
        <v>0.14251579149050936</v>
      </c>
      <c r="O15" s="68">
        <f t="shared" si="4"/>
        <v>588.11245333334205</v>
      </c>
      <c r="P15" s="242">
        <f t="shared" si="5"/>
        <v>0.71483985291599861</v>
      </c>
    </row>
    <row r="16" spans="1:16">
      <c r="A16" s="21" t="s">
        <v>23</v>
      </c>
      <c r="B16" s="63">
        <v>208.499750000001</v>
      </c>
      <c r="C16" s="64">
        <v>301.93298499999997</v>
      </c>
      <c r="D16" s="64">
        <v>269.406349000001</v>
      </c>
      <c r="E16" s="64">
        <v>265.36637200000098</v>
      </c>
      <c r="F16" s="65">
        <v>348.40181866666762</v>
      </c>
      <c r="G16" s="64">
        <f>SUMIFS(Data!$S:$S,Data!$B:$B,Data!$AA$3,Data!$D:$D,$A16,Data!$C:$C,1)</f>
        <v>171.53981100000101</v>
      </c>
      <c r="H16" s="238">
        <f t="shared" si="0"/>
        <v>-0.17726610703370058</v>
      </c>
      <c r="I16" s="64">
        <f>SUMIFS(Data!$S:$S,Data!$B:$B,Data!$AA$3,Data!$D:$D,$A16,Data!$C:$C,2)</f>
        <v>206.14644600000099</v>
      </c>
      <c r="J16" s="238">
        <f t="shared" si="1"/>
        <v>-0.31724436798450156</v>
      </c>
      <c r="K16" s="64">
        <f>SUMIFS(Data!$S:$S,Data!$B:$B,Data!$AA$3,Data!$D:$D,$A16,Data!$C:$C,3)</f>
        <v>168.146478</v>
      </c>
      <c r="L16" s="238">
        <f t="shared" si="2"/>
        <v>-0.37586297195987994</v>
      </c>
      <c r="M16" s="64">
        <f>SUMIFS(Data!$S:$S,Data!$B:$B,Data!$AA$3,Data!$D:$D,$A16,Data!$C:$C,4)</f>
        <v>146.43318199999999</v>
      </c>
      <c r="N16" s="238">
        <f t="shared" si="3"/>
        <v>-0.44818485893156257</v>
      </c>
      <c r="O16" s="65">
        <f t="shared" si="4"/>
        <v>230.75530566666734</v>
      </c>
      <c r="P16" s="239">
        <f t="shared" si="5"/>
        <v>0.66232520412713969</v>
      </c>
    </row>
    <row r="17" spans="1:17">
      <c r="A17" s="20" t="s">
        <v>22</v>
      </c>
      <c r="B17" s="66">
        <v>0</v>
      </c>
      <c r="C17" s="67">
        <v>0</v>
      </c>
      <c r="D17" s="67">
        <v>0</v>
      </c>
      <c r="E17" s="67">
        <v>0</v>
      </c>
      <c r="F17" s="68">
        <v>0</v>
      </c>
      <c r="G17" s="67">
        <f>SUMIFS(Data!$S:$S,Data!$B:$B,Data!$AA$3,Data!$D:$D,$A17,Data!$C:$C,1)</f>
        <v>0</v>
      </c>
      <c r="H17" s="240" t="str">
        <f t="shared" si="0"/>
        <v>-</v>
      </c>
      <c r="I17" s="67">
        <f>SUMIFS(Data!$S:$S,Data!$B:$B,Data!$AA$3,Data!$D:$D,$A17,Data!$C:$C,2)</f>
        <v>0</v>
      </c>
      <c r="J17" s="240" t="str">
        <f t="shared" si="1"/>
        <v>-</v>
      </c>
      <c r="K17" s="67">
        <f>SUMIFS(Data!$S:$S,Data!$B:$B,Data!$AA$3,Data!$D:$D,$A17,Data!$C:$C,3)</f>
        <v>0</v>
      </c>
      <c r="L17" s="240" t="str">
        <f t="shared" si="2"/>
        <v>-</v>
      </c>
      <c r="M17" s="67">
        <f>SUMIFS(Data!$S:$S,Data!$B:$B,Data!$AA$3,Data!$D:$D,$A17,Data!$C:$C,4)</f>
        <v>0</v>
      </c>
      <c r="N17" s="240" t="str">
        <f t="shared" si="3"/>
        <v>-</v>
      </c>
      <c r="O17" s="68">
        <f t="shared" si="4"/>
        <v>0</v>
      </c>
      <c r="P17" s="242" t="str">
        <f t="shared" si="5"/>
        <v>-</v>
      </c>
    </row>
    <row r="18" spans="1:17">
      <c r="A18" s="21" t="s">
        <v>21</v>
      </c>
      <c r="B18" s="63">
        <v>551.492785999994</v>
      </c>
      <c r="C18" s="64">
        <v>1141.57883900006</v>
      </c>
      <c r="D18" s="64">
        <v>1050.9989370000499</v>
      </c>
      <c r="E18" s="64">
        <v>888.63246700002901</v>
      </c>
      <c r="F18" s="65">
        <v>1210.9010096667109</v>
      </c>
      <c r="G18" s="64">
        <f>SUMIFS(Data!$S:$S,Data!$B:$B,Data!$AA$3,Data!$D:$D,$A18,Data!$C:$C,1)</f>
        <v>535.7661409999921</v>
      </c>
      <c r="H18" s="238">
        <f t="shared" si="0"/>
        <v>-2.8516501755295971E-2</v>
      </c>
      <c r="I18" s="64">
        <f>SUMIFS(Data!$S:$S,Data!$B:$B,Data!$AA$3,Data!$D:$D,$A18,Data!$C:$C,2)</f>
        <v>726.152630000013</v>
      </c>
      <c r="J18" s="238">
        <f t="shared" si="1"/>
        <v>-0.36390496635688357</v>
      </c>
      <c r="K18" s="64">
        <f>SUMIFS(Data!$S:$S,Data!$B:$B,Data!$AA$3,Data!$D:$D,$A18,Data!$C:$C,3)</f>
        <v>661.0660270000061</v>
      </c>
      <c r="L18" s="238">
        <f t="shared" si="2"/>
        <v>-0.37101170731253102</v>
      </c>
      <c r="M18" s="64">
        <f>SUMIFS(Data!$S:$S,Data!$B:$B,Data!$AA$3,Data!$D:$D,$A18,Data!$C:$C,4)</f>
        <v>656.73269600000503</v>
      </c>
      <c r="N18" s="238">
        <f t="shared" si="3"/>
        <v>-0.26096252344110721</v>
      </c>
      <c r="O18" s="65">
        <f t="shared" si="4"/>
        <v>859.90583133333882</v>
      </c>
      <c r="P18" s="239">
        <f t="shared" si="5"/>
        <v>0.7101371825348628</v>
      </c>
    </row>
    <row r="19" spans="1:17">
      <c r="A19" s="20" t="s">
        <v>20</v>
      </c>
      <c r="B19" s="66">
        <v>169.89312200000003</v>
      </c>
      <c r="C19" s="67">
        <v>304.13964299999998</v>
      </c>
      <c r="D19" s="67">
        <v>290.00632400000097</v>
      </c>
      <c r="E19" s="67">
        <v>250.35972400000199</v>
      </c>
      <c r="F19" s="68">
        <v>338.13293766666766</v>
      </c>
      <c r="G19" s="67">
        <f>SUMIFS(Data!$S:$S,Data!$B:$B,Data!$AA$3,Data!$D:$D,$A19,Data!$C:$C,1)</f>
        <v>158.88649900000001</v>
      </c>
      <c r="H19" s="240">
        <f t="shared" si="0"/>
        <v>-6.4785571484171189E-2</v>
      </c>
      <c r="I19" s="67">
        <f>SUMIFS(Data!$S:$S,Data!$B:$B,Data!$AA$3,Data!$D:$D,$A19,Data!$C:$C,2)</f>
        <v>201.90645500000102</v>
      </c>
      <c r="J19" s="240">
        <f t="shared" si="1"/>
        <v>-0.33613897547712634</v>
      </c>
      <c r="K19" s="67">
        <f>SUMIFS(Data!$S:$S,Data!$B:$B,Data!$AA$3,Data!$D:$D,$A19,Data!$C:$C,3)</f>
        <v>205.237999999999</v>
      </c>
      <c r="L19" s="240">
        <f t="shared" si="2"/>
        <v>-0.29229819140082502</v>
      </c>
      <c r="M19" s="67">
        <f>SUMIFS(Data!$S:$S,Data!$B:$B,Data!$AA$3,Data!$D:$D,$A19,Data!$C:$C,4)</f>
        <v>175.19399999999897</v>
      </c>
      <c r="N19" s="240">
        <f t="shared" si="3"/>
        <v>-0.30023089496616645</v>
      </c>
      <c r="O19" s="68">
        <f t="shared" si="4"/>
        <v>247.07498466666632</v>
      </c>
      <c r="P19" s="242">
        <f t="shared" si="5"/>
        <v>0.73070368823469511</v>
      </c>
    </row>
    <row r="20" spans="1:17">
      <c r="A20" s="21" t="s">
        <v>19</v>
      </c>
      <c r="B20" s="63">
        <v>49.733272000000106</v>
      </c>
      <c r="C20" s="64">
        <v>6.7999919999999996</v>
      </c>
      <c r="D20" s="64">
        <v>12.466651999999998</v>
      </c>
      <c r="E20" s="64">
        <v>78.886582000000104</v>
      </c>
      <c r="F20" s="65">
        <v>49.295499333333396</v>
      </c>
      <c r="G20" s="64">
        <f>SUMIFS(Data!$S:$S,Data!$B:$B,Data!$AA$3,Data!$D:$D,$A20,Data!$C:$C,1)</f>
        <v>5.6666619999999996</v>
      </c>
      <c r="H20" s="238">
        <f t="shared" si="0"/>
        <v>-0.88605893454989271</v>
      </c>
      <c r="I20" s="64">
        <f>SUMIFS(Data!$S:$S,Data!$B:$B,Data!$AA$3,Data!$D:$D,$A20,Data!$C:$C,2)</f>
        <v>0</v>
      </c>
      <c r="J20" s="238">
        <f t="shared" si="1"/>
        <v>-1</v>
      </c>
      <c r="K20" s="64">
        <f>SUMIFS(Data!$S:$S,Data!$B:$B,Data!$AA$3,Data!$D:$D,$A20,Data!$C:$C,3)</f>
        <v>0</v>
      </c>
      <c r="L20" s="238">
        <f t="shared" si="2"/>
        <v>-1</v>
      </c>
      <c r="M20" s="64">
        <f>SUMIFS(Data!$S:$S,Data!$B:$B,Data!$AA$3,Data!$D:$D,$A20,Data!$C:$C,4)</f>
        <v>36.333297000000009</v>
      </c>
      <c r="N20" s="238">
        <f t="shared" si="3"/>
        <v>-0.53942361199018662</v>
      </c>
      <c r="O20" s="65">
        <f t="shared" si="4"/>
        <v>13.999986333333338</v>
      </c>
      <c r="P20" s="239">
        <f t="shared" si="5"/>
        <v>0.28400130889569081</v>
      </c>
    </row>
    <row r="21" spans="1:17">
      <c r="A21" s="20" t="s">
        <v>18</v>
      </c>
      <c r="B21" s="66">
        <v>0</v>
      </c>
      <c r="C21" s="67">
        <v>0.99999899999999997</v>
      </c>
      <c r="D21" s="67">
        <v>0</v>
      </c>
      <c r="E21" s="67">
        <v>0.999</v>
      </c>
      <c r="F21" s="68">
        <v>0.66633299999999995</v>
      </c>
      <c r="G21" s="67">
        <f>SUMIFS(Data!$S:$S,Data!$B:$B,Data!$AA$3,Data!$D:$D,$A21,Data!$C:$C,1)</f>
        <v>0</v>
      </c>
      <c r="H21" s="240" t="str">
        <f t="shared" si="0"/>
        <v>-</v>
      </c>
      <c r="I21" s="67">
        <f>SUMIFS(Data!$S:$S,Data!$B:$B,Data!$AA$3,Data!$D:$D,$A21,Data!$C:$C,2)</f>
        <v>0</v>
      </c>
      <c r="J21" s="240">
        <f t="shared" si="1"/>
        <v>-1</v>
      </c>
      <c r="K21" s="67">
        <f>SUMIFS(Data!$S:$S,Data!$B:$B,Data!$AA$3,Data!$D:$D,$A21,Data!$C:$C,3)</f>
        <v>0.33300000000000002</v>
      </c>
      <c r="L21" s="240" t="str">
        <f t="shared" si="2"/>
        <v>-</v>
      </c>
      <c r="M21" s="67">
        <f>SUMIFS(Data!$S:$S,Data!$B:$B,Data!$AA$3,Data!$D:$D,$A21,Data!$C:$C,4)</f>
        <v>0</v>
      </c>
      <c r="N21" s="240">
        <f t="shared" si="3"/>
        <v>-1</v>
      </c>
      <c r="O21" s="68">
        <f t="shared" si="4"/>
        <v>0.111</v>
      </c>
      <c r="P21" s="242">
        <f t="shared" si="5"/>
        <v>0.16658337497917708</v>
      </c>
    </row>
    <row r="22" spans="1:17">
      <c r="A22" s="21" t="s">
        <v>17</v>
      </c>
      <c r="B22" s="63">
        <v>0</v>
      </c>
      <c r="C22" s="64">
        <v>0</v>
      </c>
      <c r="D22" s="64">
        <v>0</v>
      </c>
      <c r="E22" s="64">
        <v>1.0660000000000001</v>
      </c>
      <c r="F22" s="65">
        <v>0.35533333333333333</v>
      </c>
      <c r="G22" s="64">
        <f>SUMIFS(Data!$S:$S,Data!$B:$B,Data!$AA$3,Data!$D:$D,$A22,Data!$C:$C,1)</f>
        <v>0.8</v>
      </c>
      <c r="H22" s="238" t="str">
        <f t="shared" si="0"/>
        <v>-</v>
      </c>
      <c r="I22" s="64">
        <f>SUMIFS(Data!$S:$S,Data!$B:$B,Data!$AA$3,Data!$D:$D,$A22,Data!$C:$C,2)</f>
        <v>0.8</v>
      </c>
      <c r="J22" s="238" t="str">
        <f t="shared" si="1"/>
        <v>-</v>
      </c>
      <c r="K22" s="64">
        <f>SUMIFS(Data!$S:$S,Data!$B:$B,Data!$AA$3,Data!$D:$D,$A22,Data!$C:$C,3)</f>
        <v>0.8</v>
      </c>
      <c r="L22" s="238" t="str">
        <f t="shared" si="2"/>
        <v>-</v>
      </c>
      <c r="M22" s="64">
        <f>SUMIFS(Data!$S:$S,Data!$B:$B,Data!$AA$3,Data!$D:$D,$A22,Data!$C:$C,4)</f>
        <v>0.8</v>
      </c>
      <c r="N22" s="238">
        <f t="shared" si="3"/>
        <v>-0.24953095684803001</v>
      </c>
      <c r="O22" s="65">
        <f t="shared" si="4"/>
        <v>1.0666666666666667</v>
      </c>
      <c r="P22" s="239">
        <f t="shared" si="5"/>
        <v>3.0018761726078798</v>
      </c>
    </row>
    <row r="23" spans="1:17">
      <c r="A23" s="20" t="s">
        <v>16</v>
      </c>
      <c r="B23" s="66">
        <v>30.199978000000002</v>
      </c>
      <c r="C23" s="67">
        <v>68.159939000000193</v>
      </c>
      <c r="D23" s="67">
        <v>64.313266000000198</v>
      </c>
      <c r="E23" s="67">
        <v>70.001999999999796</v>
      </c>
      <c r="F23" s="68">
        <v>77.558394333333396</v>
      </c>
      <c r="G23" s="67">
        <f>SUMIFS(Data!$S:$S,Data!$B:$B,Data!$AA$3,Data!$D:$D,$A23,Data!$C:$C,1)</f>
        <v>17.184000000000001</v>
      </c>
      <c r="H23" s="240">
        <f t="shared" si="0"/>
        <v>-0.43099296297500611</v>
      </c>
      <c r="I23" s="67">
        <f>SUMIFS(Data!$S:$S,Data!$B:$B,Data!$AA$3,Data!$D:$D,$A23,Data!$C:$C,2)</f>
        <v>52.884999999999799</v>
      </c>
      <c r="J23" s="240">
        <f t="shared" si="1"/>
        <v>-0.22410435255818453</v>
      </c>
      <c r="K23" s="67">
        <f>SUMIFS(Data!$S:$S,Data!$B:$B,Data!$AA$3,Data!$D:$D,$A23,Data!$C:$C,3)</f>
        <v>51.337999999999901</v>
      </c>
      <c r="L23" s="240">
        <f t="shared" si="2"/>
        <v>-0.20175100421739203</v>
      </c>
      <c r="M23" s="67">
        <f>SUMIFS(Data!$S:$S,Data!$B:$B,Data!$AA$3,Data!$D:$D,$A23,Data!$C:$C,4)</f>
        <v>37.631999999999906</v>
      </c>
      <c r="N23" s="240">
        <f t="shared" si="3"/>
        <v>-0.4624153595611552</v>
      </c>
      <c r="O23" s="68">
        <f t="shared" si="4"/>
        <v>53.012999999999863</v>
      </c>
      <c r="P23" s="242">
        <f t="shared" si="5"/>
        <v>0.68352369148023606</v>
      </c>
    </row>
    <row r="24" spans="1:17">
      <c r="A24" s="21" t="s">
        <v>15</v>
      </c>
      <c r="B24" s="63">
        <v>54.266610000000099</v>
      </c>
      <c r="C24" s="64">
        <v>154.46651500000002</v>
      </c>
      <c r="D24" s="64">
        <v>144.13318199999901</v>
      </c>
      <c r="E24" s="64">
        <v>186.68100000000001</v>
      </c>
      <c r="F24" s="65">
        <v>179.84910233333304</v>
      </c>
      <c r="G24" s="64">
        <f>SUMIFS(Data!$S:$S,Data!$B:$B,Data!$AA$3,Data!$D:$D,$A24,Data!$C:$C,1)</f>
        <v>95.264999999999802</v>
      </c>
      <c r="H24" s="238">
        <f t="shared" si="0"/>
        <v>0.75549937613570528</v>
      </c>
      <c r="I24" s="64">
        <f>SUMIFS(Data!$S:$S,Data!$B:$B,Data!$AA$3,Data!$D:$D,$A24,Data!$C:$C,2)</f>
        <v>146.60799999999901</v>
      </c>
      <c r="J24" s="238">
        <f t="shared" si="1"/>
        <v>-5.0875201010400252E-2</v>
      </c>
      <c r="K24" s="64">
        <f>SUMIFS(Data!$S:$S,Data!$B:$B,Data!$AA$3,Data!$D:$D,$A24,Data!$C:$C,3)</f>
        <v>138.28700000000001</v>
      </c>
      <c r="L24" s="238">
        <f t="shared" si="2"/>
        <v>-4.0560972281865282E-2</v>
      </c>
      <c r="M24" s="64">
        <f>SUMIFS(Data!$S:$S,Data!$B:$B,Data!$AA$3,Data!$D:$D,$A24,Data!$C:$C,4)</f>
        <v>139.02500000000001</v>
      </c>
      <c r="N24" s="238">
        <f t="shared" si="3"/>
        <v>-0.25528039811228781</v>
      </c>
      <c r="O24" s="65">
        <f t="shared" si="4"/>
        <v>173.06166666666627</v>
      </c>
      <c r="P24" s="239">
        <f t="shared" si="5"/>
        <v>0.96226038618704413</v>
      </c>
    </row>
    <row r="25" spans="1:17">
      <c r="A25" s="20" t="s">
        <v>14</v>
      </c>
      <c r="B25" s="66">
        <v>0</v>
      </c>
      <c r="C25" s="67">
        <v>0</v>
      </c>
      <c r="D25" s="67">
        <v>0</v>
      </c>
      <c r="E25" s="67">
        <v>0</v>
      </c>
      <c r="F25" s="68">
        <v>0</v>
      </c>
      <c r="G25" s="67">
        <f>SUMIFS(Data!$S:$S,Data!$B:$B,Data!$AA$3,Data!$D:$D,$A25,Data!$C:$C,1)</f>
        <v>0</v>
      </c>
      <c r="H25" s="240" t="str">
        <f t="shared" si="0"/>
        <v>-</v>
      </c>
      <c r="I25" s="67">
        <f>SUMIFS(Data!$S:$S,Data!$B:$B,Data!$AA$3,Data!$D:$D,$A25,Data!$C:$C,2)</f>
        <v>0</v>
      </c>
      <c r="J25" s="240" t="str">
        <f t="shared" si="1"/>
        <v>-</v>
      </c>
      <c r="K25" s="67">
        <f>SUMIFS(Data!$S:$S,Data!$B:$B,Data!$AA$3,Data!$D:$D,$A25,Data!$C:$C,3)</f>
        <v>0</v>
      </c>
      <c r="L25" s="240" t="str">
        <f t="shared" si="2"/>
        <v>-</v>
      </c>
      <c r="M25" s="67">
        <f>SUMIFS(Data!$S:$S,Data!$B:$B,Data!$AA$3,Data!$D:$D,$A25,Data!$C:$C,4)</f>
        <v>0</v>
      </c>
      <c r="N25" s="240" t="str">
        <f t="shared" si="3"/>
        <v>-</v>
      </c>
      <c r="O25" s="68">
        <f t="shared" si="4"/>
        <v>0</v>
      </c>
      <c r="P25" s="242" t="str">
        <f t="shared" si="5"/>
        <v>-</v>
      </c>
      <c r="Q25" s="23"/>
    </row>
    <row r="26" spans="1:17">
      <c r="A26" s="21" t="s">
        <v>13</v>
      </c>
      <c r="B26" s="63">
        <v>797.50583199999494</v>
      </c>
      <c r="C26" s="64">
        <v>1255.0786000000262</v>
      </c>
      <c r="D26" s="64">
        <v>816.13242899999398</v>
      </c>
      <c r="E26" s="64">
        <v>780.11917699999265</v>
      </c>
      <c r="F26" s="65">
        <v>1216.278679333336</v>
      </c>
      <c r="G26" s="64">
        <f>SUMIFS(Data!$S:$S,Data!$B:$B,Data!$AA$3,Data!$D:$D,$A26,Data!$C:$C,1)</f>
        <v>593.23271699999793</v>
      </c>
      <c r="H26" s="238">
        <f t="shared" si="0"/>
        <v>-0.25613996387677612</v>
      </c>
      <c r="I26" s="64">
        <f>SUMIFS(Data!$S:$S,Data!$B:$B,Data!$AA$3,Data!$D:$D,$A26,Data!$C:$C,2)</f>
        <v>687.5326099999902</v>
      </c>
      <c r="J26" s="238">
        <f t="shared" si="1"/>
        <v>-0.45219955945390522</v>
      </c>
      <c r="K26" s="64">
        <f>SUMIFS(Data!$S:$S,Data!$B:$B,Data!$AA$3,Data!$D:$D,$A26,Data!$C:$C,3)</f>
        <v>927.90400000001409</v>
      </c>
      <c r="L26" s="238">
        <f t="shared" si="2"/>
        <v>0.13695273834048438</v>
      </c>
      <c r="M26" s="64">
        <f>SUMIFS(Data!$S:$S,Data!$B:$B,Data!$AA$3,Data!$D:$D,$A26,Data!$C:$C,4)</f>
        <v>766.75200000001018</v>
      </c>
      <c r="N26" s="238">
        <f t="shared" si="3"/>
        <v>-1.7134788368345144E-2</v>
      </c>
      <c r="O26" s="65">
        <f t="shared" si="4"/>
        <v>991.80710900000429</v>
      </c>
      <c r="P26" s="239">
        <f t="shared" si="5"/>
        <v>0.8154439651475528</v>
      </c>
    </row>
    <row r="27" spans="1:17">
      <c r="A27" s="20" t="s">
        <v>12</v>
      </c>
      <c r="B27" s="66">
        <v>349.33962899999898</v>
      </c>
      <c r="C27" s="67">
        <v>830.24573200001998</v>
      </c>
      <c r="D27" s="67">
        <v>810.31907800001602</v>
      </c>
      <c r="E27" s="67">
        <v>549.45273499999496</v>
      </c>
      <c r="F27" s="68">
        <v>846.45239133334326</v>
      </c>
      <c r="G27" s="67">
        <f>SUMIFS(Data!$S:$S,Data!$B:$B,Data!$AA$3,Data!$D:$D,$A27,Data!$C:$C,1)</f>
        <v>428.47953699999601</v>
      </c>
      <c r="H27" s="240">
        <f t="shared" si="0"/>
        <v>0.22654145544992627</v>
      </c>
      <c r="I27" s="67">
        <f>SUMIFS(Data!$S:$S,Data!$B:$B,Data!$AA$3,Data!$D:$D,$A27,Data!$C:$C,2)</f>
        <v>516.45273899999404</v>
      </c>
      <c r="J27" s="240">
        <f t="shared" si="1"/>
        <v>-0.37795194953199518</v>
      </c>
      <c r="K27" s="67">
        <f>SUMIFS(Data!$S:$S,Data!$B:$B,Data!$AA$3,Data!$D:$D,$A27,Data!$C:$C,3)</f>
        <v>530.43938999999295</v>
      </c>
      <c r="L27" s="240">
        <f t="shared" si="2"/>
        <v>-0.34539442004846582</v>
      </c>
      <c r="M27" s="67">
        <f>SUMIFS(Data!$S:$S,Data!$B:$B,Data!$AA$3,Data!$D:$D,$A27,Data!$C:$C,4)</f>
        <v>479.66612099999298</v>
      </c>
      <c r="N27" s="240">
        <f t="shared" si="3"/>
        <v>-0.12701113226782393</v>
      </c>
      <c r="O27" s="68">
        <f t="shared" si="4"/>
        <v>651.67926233332525</v>
      </c>
      <c r="P27" s="242">
        <f t="shared" si="5"/>
        <v>0.76989476195677264</v>
      </c>
    </row>
    <row r="28" spans="1:17">
      <c r="A28" s="21" t="s">
        <v>11</v>
      </c>
      <c r="B28" s="63">
        <v>32.466633000000002</v>
      </c>
      <c r="C28" s="64">
        <v>5.2666589999999998</v>
      </c>
      <c r="D28" s="64">
        <v>0</v>
      </c>
      <c r="E28" s="64">
        <v>0.99999899999999997</v>
      </c>
      <c r="F28" s="65">
        <v>12.911097</v>
      </c>
      <c r="G28" s="64">
        <f>SUMIFS(Data!$S:$S,Data!$B:$B,Data!$AA$3,Data!$D:$D,$A28,Data!$C:$C,1)</f>
        <v>0</v>
      </c>
      <c r="H28" s="238">
        <f t="shared" si="0"/>
        <v>-1</v>
      </c>
      <c r="I28" s="64">
        <f>SUMIFS(Data!$S:$S,Data!$B:$B,Data!$AA$3,Data!$D:$D,$A28,Data!$C:$C,2)</f>
        <v>0</v>
      </c>
      <c r="J28" s="238">
        <f t="shared" si="1"/>
        <v>-1</v>
      </c>
      <c r="K28" s="64">
        <f>SUMIFS(Data!$S:$S,Data!$B:$B,Data!$AA$3,Data!$D:$D,$A28,Data!$C:$C,3)</f>
        <v>0</v>
      </c>
      <c r="L28" s="238" t="str">
        <f t="shared" si="2"/>
        <v>-</v>
      </c>
      <c r="M28" s="64">
        <f>SUMIFS(Data!$S:$S,Data!$B:$B,Data!$AA$3,Data!$D:$D,$A28,Data!$C:$C,4)</f>
        <v>0</v>
      </c>
      <c r="N28" s="238">
        <f t="shared" si="3"/>
        <v>-1</v>
      </c>
      <c r="O28" s="65">
        <f t="shared" si="4"/>
        <v>0</v>
      </c>
      <c r="P28" s="239">
        <f t="shared" si="5"/>
        <v>0</v>
      </c>
    </row>
    <row r="29" spans="1:17">
      <c r="A29" s="20" t="s">
        <v>10</v>
      </c>
      <c r="B29" s="66">
        <v>0</v>
      </c>
      <c r="C29" s="67">
        <v>0</v>
      </c>
      <c r="D29" s="67">
        <v>0</v>
      </c>
      <c r="E29" s="67">
        <v>84.066583000000094</v>
      </c>
      <c r="F29" s="68">
        <v>28.022194333333363</v>
      </c>
      <c r="G29" s="67">
        <f>SUMIFS(Data!$S:$S,Data!$B:$B,Data!$AA$3,Data!$D:$D,$A29,Data!$C:$C,1)</f>
        <v>0</v>
      </c>
      <c r="H29" s="240" t="str">
        <f t="shared" si="0"/>
        <v>-</v>
      </c>
      <c r="I29" s="67">
        <f>SUMIFS(Data!$S:$S,Data!$B:$B,Data!$AA$3,Data!$D:$D,$A29,Data!$C:$C,2)</f>
        <v>0</v>
      </c>
      <c r="J29" s="240" t="str">
        <f t="shared" si="1"/>
        <v>-</v>
      </c>
      <c r="K29" s="67">
        <f>SUMIFS(Data!$S:$S,Data!$B:$B,Data!$AA$3,Data!$D:$D,$A29,Data!$C:$C,3)</f>
        <v>0</v>
      </c>
      <c r="L29" s="240" t="str">
        <f t="shared" si="2"/>
        <v>-</v>
      </c>
      <c r="M29" s="67">
        <f>SUMIFS(Data!$S:$S,Data!$B:$B,Data!$AA$3,Data!$D:$D,$A29,Data!$C:$C,4)</f>
        <v>15.733318000000001</v>
      </c>
      <c r="N29" s="240">
        <f t="shared" si="3"/>
        <v>-0.81284694299993165</v>
      </c>
      <c r="O29" s="68">
        <f t="shared" si="4"/>
        <v>5.2444393333333332</v>
      </c>
      <c r="P29" s="242">
        <f t="shared" si="5"/>
        <v>0.18715305700006843</v>
      </c>
    </row>
    <row r="30" spans="1:17">
      <c r="A30" s="21" t="s">
        <v>9</v>
      </c>
      <c r="B30" s="63">
        <v>0</v>
      </c>
      <c r="C30" s="64">
        <v>0</v>
      </c>
      <c r="D30" s="64">
        <v>0</v>
      </c>
      <c r="E30" s="64">
        <v>0</v>
      </c>
      <c r="F30" s="65">
        <v>0</v>
      </c>
      <c r="G30" s="64">
        <f>SUMIFS(Data!$S:$S,Data!$B:$B,Data!$AA$3,Data!$D:$D,$A30,Data!$C:$C,1)</f>
        <v>0</v>
      </c>
      <c r="H30" s="238" t="str">
        <f t="shared" si="0"/>
        <v>-</v>
      </c>
      <c r="I30" s="64">
        <f>SUMIFS(Data!$S:$S,Data!$B:$B,Data!$AA$3,Data!$D:$D,$A30,Data!$C:$C,2)</f>
        <v>0</v>
      </c>
      <c r="J30" s="238" t="str">
        <f t="shared" si="1"/>
        <v>-</v>
      </c>
      <c r="K30" s="64">
        <f>SUMIFS(Data!$S:$S,Data!$B:$B,Data!$AA$3,Data!$D:$D,$A30,Data!$C:$C,3)</f>
        <v>0</v>
      </c>
      <c r="L30" s="238" t="str">
        <f t="shared" si="2"/>
        <v>-</v>
      </c>
      <c r="M30" s="64">
        <f>SUMIFS(Data!$S:$S,Data!$B:$B,Data!$AA$3,Data!$D:$D,$A30,Data!$C:$C,4)</f>
        <v>0</v>
      </c>
      <c r="N30" s="238" t="str">
        <f t="shared" si="3"/>
        <v>-</v>
      </c>
      <c r="O30" s="65">
        <f t="shared" si="4"/>
        <v>0</v>
      </c>
      <c r="P30" s="239" t="str">
        <f t="shared" si="5"/>
        <v>-</v>
      </c>
    </row>
    <row r="31" spans="1:17">
      <c r="A31" s="20" t="s">
        <v>8</v>
      </c>
      <c r="B31" s="66">
        <v>93.253999999999806</v>
      </c>
      <c r="C31" s="67">
        <v>153.44</v>
      </c>
      <c r="D31" s="67">
        <v>120.176</v>
      </c>
      <c r="E31" s="67">
        <v>72.081999999999894</v>
      </c>
      <c r="F31" s="68">
        <v>146.31733333333321</v>
      </c>
      <c r="G31" s="67">
        <f>SUMIFS(Data!$S:$S,Data!$B:$B,Data!$AA$3,Data!$D:$D,$A31,Data!$C:$C,1)</f>
        <v>0</v>
      </c>
      <c r="H31" s="240">
        <f t="shared" si="0"/>
        <v>-1</v>
      </c>
      <c r="I31" s="67">
        <f>SUMIFS(Data!$S:$S,Data!$B:$B,Data!$AA$3,Data!$D:$D,$A31,Data!$C:$C,2)</f>
        <v>0</v>
      </c>
      <c r="J31" s="240">
        <f t="shared" si="1"/>
        <v>-1</v>
      </c>
      <c r="K31" s="67">
        <f>SUMIFS(Data!$S:$S,Data!$B:$B,Data!$AA$3,Data!$D:$D,$A31,Data!$C:$C,3)</f>
        <v>0.79900000000000004</v>
      </c>
      <c r="L31" s="240">
        <f t="shared" si="2"/>
        <v>-0.99335141792038339</v>
      </c>
      <c r="M31" s="67">
        <f>SUMIFS(Data!$S:$S,Data!$B:$B,Data!$AA$3,Data!$D:$D,$A31,Data!$C:$C,4)</f>
        <v>1.9990000000000001</v>
      </c>
      <c r="N31" s="240">
        <f t="shared" si="3"/>
        <v>-0.97226769512499656</v>
      </c>
      <c r="O31" s="68">
        <f t="shared" si="4"/>
        <v>0.93266666666666664</v>
      </c>
      <c r="P31" s="242">
        <f t="shared" si="5"/>
        <v>6.3742732690590369E-3</v>
      </c>
    </row>
    <row r="32" spans="1:17">
      <c r="A32" s="21" t="s">
        <v>7</v>
      </c>
      <c r="B32" s="63">
        <v>0</v>
      </c>
      <c r="C32" s="64">
        <v>0</v>
      </c>
      <c r="D32" s="64">
        <v>0</v>
      </c>
      <c r="E32" s="64">
        <v>0</v>
      </c>
      <c r="F32" s="65">
        <v>0</v>
      </c>
      <c r="G32" s="64">
        <f>SUMIFS(Data!$S:$S,Data!$B:$B,Data!$AA$3,Data!$D:$D,$A32,Data!$C:$C,1)</f>
        <v>0</v>
      </c>
      <c r="H32" s="238" t="str">
        <f t="shared" si="0"/>
        <v>-</v>
      </c>
      <c r="I32" s="64">
        <f>SUMIFS(Data!$S:$S,Data!$B:$B,Data!$AA$3,Data!$D:$D,$A32,Data!$C:$C,2)</f>
        <v>0</v>
      </c>
      <c r="J32" s="238" t="str">
        <f t="shared" si="1"/>
        <v>-</v>
      </c>
      <c r="K32" s="64">
        <f>SUMIFS(Data!$S:$S,Data!$B:$B,Data!$AA$3,Data!$D:$D,$A32,Data!$C:$C,3)</f>
        <v>0</v>
      </c>
      <c r="L32" s="238" t="str">
        <f t="shared" si="2"/>
        <v>-</v>
      </c>
      <c r="M32" s="64">
        <f>SUMIFS(Data!$S:$S,Data!$B:$B,Data!$AA$3,Data!$D:$D,$A32,Data!$C:$C,4)</f>
        <v>0</v>
      </c>
      <c r="N32" s="238" t="str">
        <f t="shared" si="3"/>
        <v>-</v>
      </c>
      <c r="O32" s="65">
        <f t="shared" si="4"/>
        <v>0</v>
      </c>
      <c r="P32" s="239" t="str">
        <f t="shared" si="5"/>
        <v>-</v>
      </c>
    </row>
    <row r="33" spans="1:18">
      <c r="A33" s="20" t="s">
        <v>35</v>
      </c>
      <c r="B33" s="66">
        <v>0</v>
      </c>
      <c r="C33" s="67">
        <v>0</v>
      </c>
      <c r="D33" s="67">
        <v>0</v>
      </c>
      <c r="E33" s="67">
        <v>0</v>
      </c>
      <c r="F33" s="68">
        <v>0</v>
      </c>
      <c r="G33" s="67">
        <f>SUMIFS(Data!$S:$S,Data!$B:$B,Data!$AA$3,Data!$D:$D,$A33,Data!$C:$C,1)</f>
        <v>0</v>
      </c>
      <c r="H33" s="240" t="str">
        <f t="shared" si="0"/>
        <v>-</v>
      </c>
      <c r="I33" s="67">
        <f>SUMIFS(Data!$S:$S,Data!$B:$B,Data!$AA$3,Data!$D:$D,$A33,Data!$C:$C,2)</f>
        <v>0</v>
      </c>
      <c r="J33" s="240" t="str">
        <f t="shared" si="1"/>
        <v>-</v>
      </c>
      <c r="K33" s="67">
        <f>SUMIFS(Data!$S:$S,Data!$B:$B,Data!$AA$3,Data!$D:$D,$A33,Data!$C:$C,3)</f>
        <v>0</v>
      </c>
      <c r="L33" s="240" t="str">
        <f t="shared" si="2"/>
        <v>-</v>
      </c>
      <c r="M33" s="67">
        <f>SUMIFS(Data!$S:$S,Data!$B:$B,Data!$AA$3,Data!$D:$D,$A33,Data!$C:$C,4)</f>
        <v>0</v>
      </c>
      <c r="N33" s="240" t="str">
        <f t="shared" si="3"/>
        <v>-</v>
      </c>
      <c r="O33" s="68">
        <f t="shared" si="4"/>
        <v>0</v>
      </c>
      <c r="P33" s="242" t="str">
        <f>IF(F33=0,"-",O33/F33)</f>
        <v>-</v>
      </c>
    </row>
    <row r="34" spans="1:18">
      <c r="A34" s="21" t="s">
        <v>6</v>
      </c>
      <c r="B34" s="63">
        <v>59.533270000000101</v>
      </c>
      <c r="C34" s="64">
        <v>169.19981600000099</v>
      </c>
      <c r="D34" s="64">
        <v>153.57983200000001</v>
      </c>
      <c r="E34" s="64">
        <v>167.93315200000001</v>
      </c>
      <c r="F34" s="65">
        <v>183.41535666666701</v>
      </c>
      <c r="G34" s="64">
        <f>SUMIFS(Data!$S:$S,Data!$B:$B,Data!$AA$3,Data!$D:$D,$A34,Data!$C:$C,1)</f>
        <v>34.533299</v>
      </c>
      <c r="H34" s="238">
        <f t="shared" si="0"/>
        <v>-0.41993277036521021</v>
      </c>
      <c r="I34" s="64">
        <f>SUMIFS(Data!$S:$S,Data!$B:$B,Data!$AA$3,Data!$D:$D,$A34,Data!$C:$C,2)</f>
        <v>80.333252000000101</v>
      </c>
      <c r="J34" s="238">
        <f t="shared" si="1"/>
        <v>-0.52521667044839082</v>
      </c>
      <c r="K34" s="64">
        <f>SUMIFS(Data!$S:$S,Data!$B:$B,Data!$AA$3,Data!$D:$D,$A34,Data!$C:$C,3)</f>
        <v>106.793223</v>
      </c>
      <c r="L34" s="238">
        <f t="shared" si="2"/>
        <v>-0.3046403189189581</v>
      </c>
      <c r="M34" s="64">
        <f>SUMIFS(Data!$S:$S,Data!$B:$B,Data!$AA$3,Data!$D:$D,$A34,Data!$C:$C,4)</f>
        <v>172.27982300000099</v>
      </c>
      <c r="N34" s="238">
        <f t="shared" si="3"/>
        <v>2.5883340771219378E-2</v>
      </c>
      <c r="O34" s="65">
        <f t="shared" si="4"/>
        <v>131.31319900000037</v>
      </c>
      <c r="P34" s="239">
        <f t="shared" si="5"/>
        <v>0.71593350407754908</v>
      </c>
    </row>
    <row r="35" spans="1:18">
      <c r="A35" s="20" t="s">
        <v>5</v>
      </c>
      <c r="B35" s="66">
        <v>0</v>
      </c>
      <c r="C35" s="67">
        <v>11.046655999999999</v>
      </c>
      <c r="D35" s="67">
        <v>8.0666569999999993</v>
      </c>
      <c r="E35" s="67">
        <v>7.1999930000000001</v>
      </c>
      <c r="F35" s="68">
        <v>8.7711019999999991</v>
      </c>
      <c r="G35" s="67">
        <f>SUMIFS(Data!$S:$S,Data!$B:$B,Data!$AA$3,Data!$D:$D,$A35,Data!$C:$C,1)</f>
        <v>0.13333300000000001</v>
      </c>
      <c r="H35" s="240" t="str">
        <f t="shared" si="0"/>
        <v>-</v>
      </c>
      <c r="I35" s="67">
        <f>SUMIFS(Data!$S:$S,Data!$B:$B,Data!$AA$3,Data!$D:$D,$A35,Data!$C:$C,2)</f>
        <v>6.1666600000000003</v>
      </c>
      <c r="J35" s="240">
        <f t="shared" si="1"/>
        <v>-0.44176228534680534</v>
      </c>
      <c r="K35" s="67">
        <f>SUMIFS(Data!$S:$S,Data!$B:$B,Data!$AA$3,Data!$D:$D,$A35,Data!$C:$C,3)</f>
        <v>8.0666589999999996</v>
      </c>
      <c r="L35" s="240">
        <f t="shared" si="2"/>
        <v>2.4793418144338553E-7</v>
      </c>
      <c r="M35" s="67">
        <f>SUMIFS(Data!$S:$S,Data!$B:$B,Data!$AA$3,Data!$D:$D,$A35,Data!$C:$C,4)</f>
        <v>6.5333259999999997</v>
      </c>
      <c r="N35" s="240">
        <f t="shared" si="3"/>
        <v>-9.2592728909597591E-2</v>
      </c>
      <c r="O35" s="68">
        <f t="shared" si="4"/>
        <v>6.9666593333333333</v>
      </c>
      <c r="P35" s="242">
        <f t="shared" si="5"/>
        <v>0.79427412123736951</v>
      </c>
    </row>
    <row r="36" spans="1:18" ht="12.75" thickBot="1">
      <c r="A36" s="22" t="s">
        <v>4</v>
      </c>
      <c r="B36" s="69">
        <v>3106.4308349999892</v>
      </c>
      <c r="C36" s="70">
        <v>6177.4135890001444</v>
      </c>
      <c r="D36" s="70">
        <v>5442.5636650000924</v>
      </c>
      <c r="E36" s="70">
        <v>4790.1079190000182</v>
      </c>
      <c r="F36" s="71">
        <v>6505.505336000082</v>
      </c>
      <c r="G36" s="70">
        <f t="shared" ref="G36" si="6">SUM(G6:G35)</f>
        <v>2773.1847439999869</v>
      </c>
      <c r="H36" s="244">
        <f t="shared" ref="H36" si="7">IF(B36=0,"-",(G36-B36)/B36)</f>
        <v>-0.10727619853799301</v>
      </c>
      <c r="I36" s="70">
        <f>SUM(I6:I35)</f>
        <v>3665.2669219999884</v>
      </c>
      <c r="J36" s="244">
        <f t="shared" ref="J36" si="8">IF(C36=0,"-",(I36-C36)/C36)</f>
        <v>-0.40666641966039441</v>
      </c>
      <c r="K36" s="70">
        <f t="shared" ref="K36:M36" si="9">SUM(K6:K35)</f>
        <v>4001.5696140000141</v>
      </c>
      <c r="L36" s="244">
        <f t="shared" ref="L36" si="10">IF(D36=0,"-",(K36-D36)/D36)</f>
        <v>-0.26476383919342794</v>
      </c>
      <c r="M36" s="70">
        <f t="shared" si="9"/>
        <v>3805.3269290000121</v>
      </c>
      <c r="N36" s="244">
        <f t="shared" si="3"/>
        <v>-0.20558638900260701</v>
      </c>
      <c r="O36" s="71">
        <f t="shared" si="4"/>
        <v>4748.4494030000005</v>
      </c>
      <c r="P36" s="246">
        <f t="shared" si="5"/>
        <v>0.72991245994728371</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177</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76</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2</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48.933282000000098</v>
      </c>
      <c r="C45" s="207">
        <v>127.533209</v>
      </c>
      <c r="D45" s="208">
        <v>123.533200999999</v>
      </c>
      <c r="E45" s="208">
        <v>0</v>
      </c>
      <c r="F45" s="209"/>
      <c r="G45" s="206">
        <f>SUMIFS(Data!$S:$S,Data!$B:$B,Data!$AA$3,Data!$E:$E,$A45,Data!$C:$C,1)</f>
        <v>0</v>
      </c>
      <c r="H45" s="215">
        <f t="shared" ref="H45:H54" si="11">IF(B45=0,"-",(G45-B45)/B45)</f>
        <v>-1</v>
      </c>
      <c r="I45" s="207">
        <f>SUMIFS(Data!$S:$S,Data!$B:$B,Data!$AA$3,Data!$E:$E,$A45,Data!$C:$C,2)</f>
        <v>0</v>
      </c>
      <c r="J45" s="215">
        <f t="shared" ref="J45:J55" si="12">IF(C45=0,"-",(I45-C45)/C45)</f>
        <v>-1</v>
      </c>
      <c r="K45" s="208">
        <f>SUMIFS(Data!$S:$S,Data!$B:$B,Data!$AA$3,Data!$E:$E,$A45,Data!$C:$C,3)</f>
        <v>0</v>
      </c>
      <c r="L45" s="215">
        <f t="shared" ref="L45:L55" si="13">IF(D45=0,"-",(K45-D45)/D45)</f>
        <v>-1</v>
      </c>
      <c r="M45" s="208">
        <f>SUMIFS(Data!$S:$S,Data!$B:$B,Data!$AA$3,Data!$E:$E,$A45,Data!$C:$C,4)</f>
        <v>0</v>
      </c>
      <c r="N45" s="215"/>
      <c r="O45" s="218"/>
      <c r="P45" s="219"/>
    </row>
    <row r="46" spans="1:18" s="11" customFormat="1">
      <c r="A46" s="24" t="s">
        <v>117</v>
      </c>
      <c r="B46" s="210">
        <v>5.3333279999999998</v>
      </c>
      <c r="C46" s="207">
        <v>26.933306000000002</v>
      </c>
      <c r="D46" s="207">
        <v>20.599981</v>
      </c>
      <c r="E46" s="207">
        <v>0</v>
      </c>
      <c r="F46" s="211"/>
      <c r="G46" s="220">
        <f>SUMIFS(Data!$S:$S,Data!$B:$B,Data!$AA$3,Data!$E:$E,$A46,Data!$C:$C,1)</f>
        <v>0</v>
      </c>
      <c r="H46" s="221">
        <f t="shared" si="11"/>
        <v>-1</v>
      </c>
      <c r="I46" s="207">
        <f>SUMIFS(Data!$S:$S,Data!$B:$B,Data!$AA$3,Data!$E:$E,$A46,Data!$C:$C,2)</f>
        <v>0</v>
      </c>
      <c r="J46" s="221">
        <f t="shared" si="12"/>
        <v>-1</v>
      </c>
      <c r="K46" s="207">
        <f>SUMIFS(Data!$S:$S,Data!$B:$B,Data!$AA$3,Data!$E:$E,$A46,Data!$C:$C,3)</f>
        <v>0</v>
      </c>
      <c r="L46" s="221">
        <f t="shared" si="13"/>
        <v>-1</v>
      </c>
      <c r="M46" s="207">
        <f>SUMIFS(Data!$S:$S,Data!$B:$B,Data!$AA$3,Data!$E:$E,$A46,Data!$C:$C,4)</f>
        <v>0</v>
      </c>
      <c r="N46" s="221"/>
      <c r="O46" s="218"/>
      <c r="P46" s="222"/>
    </row>
    <row r="47" spans="1:18" s="11" customFormat="1">
      <c r="A47" s="25" t="s">
        <v>123</v>
      </c>
      <c r="B47" s="212">
        <v>54.266610000000099</v>
      </c>
      <c r="C47" s="213">
        <v>154.46651500000002</v>
      </c>
      <c r="D47" s="213">
        <v>144.13318199999901</v>
      </c>
      <c r="E47" s="213">
        <v>0</v>
      </c>
      <c r="F47" s="214"/>
      <c r="G47" s="223">
        <f>SUM(G45:G46)</f>
        <v>0</v>
      </c>
      <c r="H47" s="224">
        <f t="shared" si="11"/>
        <v>-1</v>
      </c>
      <c r="I47" s="214">
        <f>SUM(I45:I46)</f>
        <v>0</v>
      </c>
      <c r="J47" s="224">
        <f t="shared" si="12"/>
        <v>-1</v>
      </c>
      <c r="K47" s="214">
        <f t="shared" ref="K47:M47" si="14">SUM(K45:K46)</f>
        <v>0</v>
      </c>
      <c r="L47" s="224">
        <f t="shared" si="13"/>
        <v>-1</v>
      </c>
      <c r="M47" s="214">
        <f t="shared" si="14"/>
        <v>0</v>
      </c>
      <c r="N47" s="224"/>
      <c r="O47" s="226"/>
      <c r="P47" s="227"/>
    </row>
    <row r="48" spans="1:18" s="11" customFormat="1">
      <c r="A48" s="24" t="s">
        <v>52</v>
      </c>
      <c r="B48" s="210">
        <v>428.21285399999402</v>
      </c>
      <c r="C48" s="207">
        <v>778.01244300002202</v>
      </c>
      <c r="D48" s="207">
        <v>549.47271599999408</v>
      </c>
      <c r="E48" s="207">
        <v>543.53275899999301</v>
      </c>
      <c r="F48" s="211">
        <v>766.41025733333436</v>
      </c>
      <c r="G48" s="220">
        <f>SUMIFS(Data!$S:$S,Data!$B:$B,Data!$AA$3,Data!$E:$E,$A48,Data!$C:$C,1)</f>
        <v>344.366292999998</v>
      </c>
      <c r="H48" s="221">
        <f t="shared" si="11"/>
        <v>-0.19580580128964833</v>
      </c>
      <c r="I48" s="207">
        <f>SUMIFS(Data!$S:$S,Data!$B:$B,Data!$AA$3,Data!$E:$E,$A48,Data!$C:$C,2)</f>
        <v>509.66611299998999</v>
      </c>
      <c r="J48" s="221">
        <f t="shared" si="12"/>
        <v>-0.34491264556809209</v>
      </c>
      <c r="K48" s="207">
        <f>SUMIFS(Data!$S:$S,Data!$B:$B,Data!$AA$3,Data!$E:$E,$A48,Data!$C:$C,3)</f>
        <v>529.01700000001506</v>
      </c>
      <c r="L48" s="221">
        <f t="shared" si="13"/>
        <v>-3.7227901230275535E-2</v>
      </c>
      <c r="M48" s="207">
        <f>SUMIFS(Data!$S:$S,Data!$B:$B,Data!$AA$3,Data!$E:$E,$A48,Data!$C:$C,4)</f>
        <v>451.44200000001001</v>
      </c>
      <c r="N48" s="221">
        <f t="shared" ref="N48:N55" si="15">IF(E48=0,"-",(M48-E48)/E48)</f>
        <v>-0.16943000670173805</v>
      </c>
      <c r="O48" s="218">
        <f t="shared" ref="O48:O51" si="16">(G48+I48+K48+M48)/3</f>
        <v>611.49713533333772</v>
      </c>
      <c r="P48" s="222">
        <f t="shared" ref="P48:P55" si="17">IF(F48=0,"-",O48/F48)</f>
        <v>0.79787180492729193</v>
      </c>
    </row>
    <row r="49" spans="1:16" s="11" customFormat="1">
      <c r="A49" s="24" t="s">
        <v>100</v>
      </c>
      <c r="B49" s="210">
        <v>185.966463000001</v>
      </c>
      <c r="C49" s="207">
        <v>249.866397000002</v>
      </c>
      <c r="D49" s="207">
        <v>114.69987500000001</v>
      </c>
      <c r="E49" s="207">
        <v>101.53322399999981</v>
      </c>
      <c r="F49" s="211">
        <v>217.35531966666758</v>
      </c>
      <c r="G49" s="220">
        <f>SUMIFS(Data!$S:$S,Data!$B:$B,Data!$AA$3,Data!$E:$E,$A49,Data!$C:$C,1)</f>
        <v>113.53322</v>
      </c>
      <c r="H49" s="221">
        <f t="shared" si="11"/>
        <v>-0.38949626632410927</v>
      </c>
      <c r="I49" s="207">
        <f>SUMIFS(Data!$S:$S,Data!$B:$B,Data!$AA$3,Data!$E:$E,$A49,Data!$C:$C,2)</f>
        <v>75.199920000000205</v>
      </c>
      <c r="J49" s="221">
        <f t="shared" si="12"/>
        <v>-0.69903948308823782</v>
      </c>
      <c r="K49" s="207">
        <f>SUMIFS(Data!$S:$S,Data!$B:$B,Data!$AA$3,Data!$E:$E,$A49,Data!$C:$C,3)</f>
        <v>187.36099999999902</v>
      </c>
      <c r="L49" s="221">
        <f t="shared" si="13"/>
        <v>0.6334891385016681</v>
      </c>
      <c r="M49" s="207">
        <f>SUMIFS(Data!$S:$S,Data!$B:$B,Data!$AA$3,Data!$E:$E,$A49,Data!$C:$C,4)</f>
        <v>146.47899999999998</v>
      </c>
      <c r="N49" s="221">
        <f t="shared" si="15"/>
        <v>0.44267062769522875</v>
      </c>
      <c r="O49" s="218">
        <f t="shared" si="16"/>
        <v>174.19104666666644</v>
      </c>
      <c r="P49" s="222">
        <f t="shared" si="17"/>
        <v>0.80141147193361939</v>
      </c>
    </row>
    <row r="50" spans="1:16" s="11" customFormat="1">
      <c r="A50" s="24" t="s">
        <v>101</v>
      </c>
      <c r="B50" s="220">
        <v>183.326515</v>
      </c>
      <c r="C50" s="207">
        <v>227.19976000000199</v>
      </c>
      <c r="D50" s="207">
        <v>151.95983799999999</v>
      </c>
      <c r="E50" s="207">
        <v>135.05319399999999</v>
      </c>
      <c r="F50" s="211">
        <v>232.51310233333399</v>
      </c>
      <c r="G50" s="220">
        <f>SUMIFS(Data!$S:$S,Data!$B:$B,Data!$AA$3,Data!$E:$E,$A50,Data!$C:$C,1)</f>
        <v>135.33320399999999</v>
      </c>
      <c r="H50" s="221">
        <f t="shared" si="11"/>
        <v>-0.26179143262500792</v>
      </c>
      <c r="I50" s="207">
        <f>SUMIFS(Data!$S:$S,Data!$B:$B,Data!$AA$3,Data!$E:$E,$A50,Data!$C:$C,2)</f>
        <v>102.666577</v>
      </c>
      <c r="J50" s="221">
        <f t="shared" si="12"/>
        <v>-0.54812198305139448</v>
      </c>
      <c r="K50" s="207">
        <f>SUMIFS(Data!$S:$S,Data!$B:$B,Data!$AA$3,Data!$E:$E,$A50,Data!$C:$C,3)</f>
        <v>211.52600000000001</v>
      </c>
      <c r="L50" s="221">
        <f t="shared" si="13"/>
        <v>0.39198621677919943</v>
      </c>
      <c r="M50" s="207">
        <f>SUMIFS(Data!$S:$S,Data!$B:$B,Data!$AA$3,Data!$E:$E,$A50,Data!$C:$C,4)</f>
        <v>168.83100000000002</v>
      </c>
      <c r="N50" s="221">
        <f t="shared" si="15"/>
        <v>0.25010742063604974</v>
      </c>
      <c r="O50" s="218">
        <f t="shared" si="16"/>
        <v>206.11892699999999</v>
      </c>
      <c r="P50" s="222">
        <f t="shared" si="17"/>
        <v>0.88648306238030861</v>
      </c>
    </row>
    <row r="51" spans="1:16" s="11" customFormat="1">
      <c r="A51" s="24" t="s">
        <v>118</v>
      </c>
      <c r="B51" s="210">
        <v>0</v>
      </c>
      <c r="C51" s="207">
        <v>0</v>
      </c>
      <c r="D51" s="207">
        <v>0</v>
      </c>
      <c r="E51" s="207">
        <v>0</v>
      </c>
      <c r="F51" s="211">
        <v>0</v>
      </c>
      <c r="G51" s="220">
        <f>SUMIFS(Data!$S:$S,Data!$B:$B,Data!$AA$3,Data!$E:$E,$A51,Data!$C:$C,1)</f>
        <v>0</v>
      </c>
      <c r="H51" s="221" t="str">
        <f t="shared" si="11"/>
        <v>-</v>
      </c>
      <c r="I51" s="207">
        <f>SUMIFS(Data!$S:$S,Data!$B:$B,Data!$AA$3,Data!$E:$E,$A51,Data!$C:$C,2)</f>
        <v>0</v>
      </c>
      <c r="J51" s="221" t="str">
        <f t="shared" si="12"/>
        <v>-</v>
      </c>
      <c r="K51" s="207">
        <f>SUMIFS(Data!$S:$S,Data!$B:$B,Data!$AA$3,Data!$E:$E,$A51,Data!$C:$C,3)</f>
        <v>0</v>
      </c>
      <c r="L51" s="221" t="str">
        <f t="shared" si="13"/>
        <v>-</v>
      </c>
      <c r="M51" s="207">
        <f>SUMIFS(Data!$S:$S,Data!$B:$B,Data!$AA$3,Data!$E:$E,$A51,Data!$C:$C,4)</f>
        <v>0</v>
      </c>
      <c r="N51" s="221" t="str">
        <f t="shared" si="15"/>
        <v>-</v>
      </c>
      <c r="O51" s="218">
        <f t="shared" si="16"/>
        <v>0</v>
      </c>
      <c r="P51" s="222" t="str">
        <f t="shared" si="17"/>
        <v>-</v>
      </c>
    </row>
    <row r="52" spans="1:16" s="11" customFormat="1">
      <c r="A52" s="25" t="s">
        <v>124</v>
      </c>
      <c r="B52" s="212">
        <v>797.50583199999505</v>
      </c>
      <c r="C52" s="213">
        <v>1255.078600000026</v>
      </c>
      <c r="D52" s="213">
        <v>816.13242899999409</v>
      </c>
      <c r="E52" s="213">
        <v>780.11917699999276</v>
      </c>
      <c r="F52" s="214">
        <v>1216.278679333336</v>
      </c>
      <c r="G52" s="223">
        <f>SUM(G48:G51)</f>
        <v>593.23271699999805</v>
      </c>
      <c r="H52" s="224">
        <f t="shared" si="11"/>
        <v>-0.25613996387677612</v>
      </c>
      <c r="I52" s="214">
        <f>SUM(I48:I51)</f>
        <v>687.5326099999902</v>
      </c>
      <c r="J52" s="224">
        <f t="shared" si="12"/>
        <v>-0.45219955945390516</v>
      </c>
      <c r="K52" s="214">
        <f t="shared" ref="K52:M52" si="18">SUM(K48:K51)</f>
        <v>927.90400000001409</v>
      </c>
      <c r="L52" s="224">
        <f t="shared" si="13"/>
        <v>0.13695273834048421</v>
      </c>
      <c r="M52" s="214">
        <f t="shared" si="18"/>
        <v>766.75200000001007</v>
      </c>
      <c r="N52" s="224">
        <f t="shared" si="15"/>
        <v>-1.7134788368345436E-2</v>
      </c>
      <c r="O52" s="226">
        <f>(M52+K52+I52+G52)/3</f>
        <v>991.80710900000406</v>
      </c>
      <c r="P52" s="227">
        <f t="shared" si="17"/>
        <v>0.81544396514755257</v>
      </c>
    </row>
    <row r="53" spans="1:16" s="11" customFormat="1">
      <c r="A53" s="24" t="s">
        <v>9</v>
      </c>
      <c r="B53" s="220">
        <v>0</v>
      </c>
      <c r="C53" s="207">
        <v>0</v>
      </c>
      <c r="D53" s="207">
        <v>0</v>
      </c>
      <c r="E53" s="207">
        <v>0</v>
      </c>
      <c r="F53" s="211">
        <v>0</v>
      </c>
      <c r="G53" s="220">
        <f>SUMIFS(Data!$S:$S,Data!$B:$B,Data!$AA$3,Data!$E:$E,$A53,Data!$C:$C,1)</f>
        <v>0</v>
      </c>
      <c r="H53" s="221" t="str">
        <f t="shared" si="11"/>
        <v>-</v>
      </c>
      <c r="I53" s="228">
        <f>SUMIFS(Data!$S:$S,Data!$B:$B,Data!$AA$3,Data!$E:$E,$A53,Data!$C:$C,2)</f>
        <v>0</v>
      </c>
      <c r="J53" s="221" t="str">
        <f t="shared" si="12"/>
        <v>-</v>
      </c>
      <c r="K53" s="207">
        <f>SUMIFS(Data!$S:$S,Data!$B:$B,Data!$AA$3,Data!$E:$E,$A53,Data!$C:$C,3)</f>
        <v>0</v>
      </c>
      <c r="L53" s="221" t="str">
        <f t="shared" si="13"/>
        <v>-</v>
      </c>
      <c r="M53" s="207">
        <f>SUMIFS(Data!$S:$S,Data!$B:$B,Data!$AA$3,Data!$E:$E,$A53,Data!$C:$C,4)</f>
        <v>0</v>
      </c>
      <c r="N53" s="221" t="str">
        <f t="shared" si="15"/>
        <v>-</v>
      </c>
      <c r="O53" s="218">
        <f t="shared" ref="O53:O55" si="19">(M53+K53+I53+G53)/3</f>
        <v>0</v>
      </c>
      <c r="P53" s="222" t="str">
        <f t="shared" si="17"/>
        <v>-</v>
      </c>
    </row>
    <row r="54" spans="1:16" s="11" customFormat="1">
      <c r="A54" s="24" t="s">
        <v>95</v>
      </c>
      <c r="B54" s="210">
        <v>0</v>
      </c>
      <c r="C54" s="207">
        <v>0</v>
      </c>
      <c r="D54" s="207">
        <v>0</v>
      </c>
      <c r="E54" s="207">
        <v>0</v>
      </c>
      <c r="F54" s="211">
        <v>0</v>
      </c>
      <c r="G54" s="220">
        <f>SUMIFS(Data!$S:$S,Data!$B:$B,Data!$AA$3,Data!$E:$E,$A54,Data!$C:$C,1)</f>
        <v>0</v>
      </c>
      <c r="H54" s="221" t="str">
        <f t="shared" si="11"/>
        <v>-</v>
      </c>
      <c r="I54" s="228">
        <f>SUMIFS(Data!$S:$S,Data!$B:$B,Data!$AA$3,Data!$E:$E,$A54,Data!$C:$C,2)</f>
        <v>0</v>
      </c>
      <c r="J54" s="221" t="str">
        <f t="shared" si="12"/>
        <v>-</v>
      </c>
      <c r="K54" s="207">
        <f>SUMIFS(Data!$S:$S,Data!$B:$B,Data!$AA$3,Data!$E:$E,$A54,Data!$C:$C,3)</f>
        <v>0</v>
      </c>
      <c r="L54" s="221" t="str">
        <f t="shared" si="13"/>
        <v>-</v>
      </c>
      <c r="M54" s="207">
        <f>SUMIFS(Data!$S:$S,Data!$B:$B,Data!$AA$3,Data!$E:$E,$A54,Data!$C:$C,4)</f>
        <v>0</v>
      </c>
      <c r="N54" s="221" t="str">
        <f t="shared" si="15"/>
        <v>-</v>
      </c>
      <c r="O54" s="218">
        <f t="shared" si="19"/>
        <v>0</v>
      </c>
      <c r="P54" s="222" t="str">
        <f t="shared" si="17"/>
        <v>-</v>
      </c>
    </row>
    <row r="55" spans="1:16" s="11" customFormat="1" ht="12.75" thickBot="1">
      <c r="A55" s="26" t="s">
        <v>125</v>
      </c>
      <c r="B55" s="230">
        <v>0</v>
      </c>
      <c r="C55" s="231">
        <v>0</v>
      </c>
      <c r="D55" s="231">
        <v>0</v>
      </c>
      <c r="E55" s="231">
        <v>0</v>
      </c>
      <c r="F55" s="232">
        <v>0</v>
      </c>
      <c r="G55" s="233">
        <f>SUM(G53:G54)</f>
        <v>0</v>
      </c>
      <c r="H55" s="234" t="str">
        <f>IF(B55=0,"-",(G55-B55)/B55)</f>
        <v>-</v>
      </c>
      <c r="I55" s="232">
        <f t="shared" ref="I55:M55" si="20">SUM(I53:I54)</f>
        <v>0</v>
      </c>
      <c r="J55" s="234" t="str">
        <f t="shared" si="12"/>
        <v>-</v>
      </c>
      <c r="K55" s="232">
        <f t="shared" si="20"/>
        <v>0</v>
      </c>
      <c r="L55" s="234" t="str">
        <f t="shared" si="13"/>
        <v>-</v>
      </c>
      <c r="M55" s="231">
        <f t="shared" si="20"/>
        <v>0</v>
      </c>
      <c r="N55" s="234" t="str">
        <f t="shared" si="15"/>
        <v>-</v>
      </c>
      <c r="O55" s="236">
        <f t="shared" si="19"/>
        <v>0</v>
      </c>
      <c r="P55" s="237" t="str">
        <f t="shared" si="17"/>
        <v>-</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R62"/>
  <sheetViews>
    <sheetView showGridLines="0" zoomScaleNormal="100" zoomScaleSheetLayoutView="106" workbookViewId="0">
      <selection activeCell="A58" sqref="A58"/>
    </sheetView>
  </sheetViews>
  <sheetFormatPr defaultColWidth="9.140625" defaultRowHeight="12"/>
  <cols>
    <col min="1" max="1" width="22.7109375" style="19" customWidth="1"/>
    <col min="2" max="2" width="11.5703125" style="19"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customWidth="1"/>
    <col min="13" max="13" width="9.7109375" style="19" customWidth="1"/>
    <col min="14" max="14" width="9.7109375" style="125" customWidth="1"/>
    <col min="15" max="15" width="9.7109375" style="19" customWidth="1"/>
    <col min="16" max="16" width="9.7109375" style="61" customWidth="1"/>
    <col min="17" max="16384" width="9.140625" style="19"/>
  </cols>
  <sheetData>
    <row r="1" spans="1:18" s="31" customFormat="1" ht="15" customHeight="1">
      <c r="A1" s="55" t="s">
        <v>218</v>
      </c>
      <c r="B1" s="55"/>
      <c r="C1" s="55"/>
      <c r="D1" s="55"/>
      <c r="E1" s="55"/>
      <c r="F1" s="187"/>
      <c r="G1" s="186"/>
      <c r="H1" s="123"/>
      <c r="I1" s="55"/>
      <c r="J1" s="123"/>
      <c r="K1" s="55"/>
      <c r="L1" s="123"/>
      <c r="M1" s="55"/>
      <c r="N1" s="123"/>
      <c r="O1" s="55"/>
      <c r="P1" s="146"/>
    </row>
    <row r="2" spans="1:18" s="11" customFormat="1" ht="12" customHeight="1">
      <c r="A2" s="52" t="s">
        <v>65</v>
      </c>
      <c r="B2" s="52"/>
      <c r="C2" s="52"/>
      <c r="D2" s="52"/>
      <c r="E2" s="52"/>
      <c r="F2" s="52"/>
      <c r="G2" s="186"/>
      <c r="H2" s="124"/>
      <c r="I2" s="52"/>
      <c r="J2" s="124"/>
      <c r="K2" s="52"/>
      <c r="L2" s="124"/>
      <c r="M2" s="52"/>
      <c r="N2" s="124"/>
      <c r="O2" s="52"/>
      <c r="P2" s="149"/>
    </row>
    <row r="3" spans="1:18"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8"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8"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8">
      <c r="A6" s="18" t="s">
        <v>33</v>
      </c>
      <c r="B6" s="63">
        <v>33.653280000000002</v>
      </c>
      <c r="C6" s="64">
        <v>86.073229000000097</v>
      </c>
      <c r="D6" s="64">
        <v>114.72651500000001</v>
      </c>
      <c r="E6" s="64">
        <v>103.813219</v>
      </c>
      <c r="F6" s="65">
        <v>112.75541433333338</v>
      </c>
      <c r="G6" s="64">
        <f>SUMIFS(Data!$T:$T,Data!$B:$B,Data!$AA$3,Data!$D:$D,$A6,Data!$C:$C,1)</f>
        <v>22.506637999999999</v>
      </c>
      <c r="H6" s="238">
        <f t="shared" ref="H6:H35" si="0">IF(B6=0,"-",(G6-B6)/B6)</f>
        <v>-0.33122007721089897</v>
      </c>
      <c r="I6" s="64">
        <f>SUMIFS(Data!$T:$T,Data!$B:$B,Data!$AA$3,Data!$D:$D,$A6,Data!$C:$C,2)</f>
        <v>40.866611000000098</v>
      </c>
      <c r="J6" s="238">
        <f t="shared" ref="J6:J35" si="1">IF(C6=0,"-",(I6-C6)/C6)</f>
        <v>-0.52521113155868648</v>
      </c>
      <c r="K6" s="64">
        <f>SUMIFS(Data!$T:$T,Data!$B:$B,Data!$AA$3,Data!$D:$D,$A6,Data!$C:$C,3)</f>
        <v>76.946568000000198</v>
      </c>
      <c r="L6" s="238">
        <f t="shared" ref="L6:L35" si="2">IF(D6=0,"-",(K6-D6)/D6)</f>
        <v>-0.32930440709368541</v>
      </c>
      <c r="M6" s="64">
        <f>SUMIFS(Data!$T:$T,Data!$B:$B,Data!$AA$3,Data!$D:$D,$A6,Data!$C:$C,4)</f>
        <v>0</v>
      </c>
      <c r="N6" s="238">
        <f>IF(E6=0,"-",(M6-E6)/E6)</f>
        <v>-1</v>
      </c>
      <c r="O6" s="65">
        <f t="shared" ref="O6:O36" si="3">(G6+I6+K6+M6)/3</f>
        <v>46.773272333333431</v>
      </c>
      <c r="P6" s="239">
        <f t="shared" ref="P6:P36" si="4">IF(F6=0,"-",O6/F6)</f>
        <v>0.41482063287054111</v>
      </c>
      <c r="R6" s="184"/>
    </row>
    <row r="7" spans="1:18">
      <c r="A7" s="20" t="s">
        <v>32</v>
      </c>
      <c r="B7" s="66">
        <v>31.733308999999998</v>
      </c>
      <c r="C7" s="67">
        <v>46.893290999999998</v>
      </c>
      <c r="D7" s="67">
        <v>58.019938000000103</v>
      </c>
      <c r="E7" s="67">
        <v>61.806603000000109</v>
      </c>
      <c r="F7" s="68">
        <v>66.151047000000077</v>
      </c>
      <c r="G7" s="67">
        <f>SUMIFS(Data!$T:$T,Data!$B:$B,Data!$AA$3,Data!$D:$D,$A7,Data!$C:$C,1)</f>
        <v>15.199987999999999</v>
      </c>
      <c r="H7" s="240">
        <f t="shared" si="0"/>
        <v>-0.52100841421863697</v>
      </c>
      <c r="I7" s="67">
        <f>SUMIFS(Data!$T:$T,Data!$B:$B,Data!$AA$3,Data!$D:$D,$A7,Data!$C:$C,2)</f>
        <v>72.613272000000094</v>
      </c>
      <c r="J7" s="240">
        <f t="shared" si="1"/>
        <v>0.54847890714260383</v>
      </c>
      <c r="K7" s="67">
        <f>SUMIFS(Data!$T:$T,Data!$B:$B,Data!$AA$3,Data!$D:$D,$A7,Data!$C:$C,3)</f>
        <v>64.353263000000197</v>
      </c>
      <c r="L7" s="240">
        <f t="shared" si="2"/>
        <v>0.10915773470837013</v>
      </c>
      <c r="M7" s="67">
        <f>SUMIFS(Data!$T:$T,Data!$B:$B,Data!$AA$3,Data!$D:$D,$A7,Data!$C:$C,4)</f>
        <v>0</v>
      </c>
      <c r="N7" s="240">
        <f t="shared" ref="N7:N36" si="5">IF(E7=0,"-",(M7-E7)/E7)</f>
        <v>-1</v>
      </c>
      <c r="O7" s="68">
        <f t="shared" si="3"/>
        <v>50.722174333333435</v>
      </c>
      <c r="P7" s="242">
        <f t="shared" si="4"/>
        <v>0.76676298612980953</v>
      </c>
    </row>
    <row r="8" spans="1:18">
      <c r="A8" s="21" t="s">
        <v>31</v>
      </c>
      <c r="B8" s="63">
        <v>0</v>
      </c>
      <c r="C8" s="64">
        <v>56.646602000000101</v>
      </c>
      <c r="D8" s="64">
        <v>73.059916999999999</v>
      </c>
      <c r="E8" s="64">
        <v>63.013254000000103</v>
      </c>
      <c r="F8" s="65">
        <v>64.239924333333406</v>
      </c>
      <c r="G8" s="64">
        <f>SUMIFS(Data!$T:$T,Data!$B:$B,Data!$AA$3,Data!$D:$D,$A8,Data!$C:$C,1)</f>
        <v>18.613312000000001</v>
      </c>
      <c r="H8" s="238" t="str">
        <f t="shared" si="0"/>
        <v>-</v>
      </c>
      <c r="I8" s="64">
        <f>SUMIFS(Data!$T:$T,Data!$B:$B,Data!$AA$3,Data!$D:$D,$A8,Data!$C:$C,2)</f>
        <v>53.433266000000003</v>
      </c>
      <c r="J8" s="238">
        <f t="shared" si="1"/>
        <v>-5.6726015092663312E-2</v>
      </c>
      <c r="K8" s="64">
        <f>SUMIFS(Data!$T:$T,Data!$B:$B,Data!$AA$3,Data!$D:$D,$A8,Data!$C:$C,3)</f>
        <v>76.153236000000106</v>
      </c>
      <c r="L8" s="238">
        <f t="shared" si="2"/>
        <v>4.2339481442335992E-2</v>
      </c>
      <c r="M8" s="64">
        <f>SUMIFS(Data!$T:$T,Data!$B:$B,Data!$AA$3,Data!$D:$D,$A8,Data!$C:$C,4)</f>
        <v>0</v>
      </c>
      <c r="N8" s="238">
        <f t="shared" si="5"/>
        <v>-1</v>
      </c>
      <c r="O8" s="65">
        <f t="shared" si="3"/>
        <v>49.399938000000041</v>
      </c>
      <c r="P8" s="239">
        <f t="shared" si="4"/>
        <v>0.76899122333441083</v>
      </c>
    </row>
    <row r="9" spans="1:18">
      <c r="A9" s="20" t="s">
        <v>30</v>
      </c>
      <c r="B9" s="66">
        <v>12.893322</v>
      </c>
      <c r="C9" s="67">
        <v>78.459907000000101</v>
      </c>
      <c r="D9" s="67">
        <v>99.493218000000098</v>
      </c>
      <c r="E9" s="67">
        <v>91.466566000000199</v>
      </c>
      <c r="F9" s="68">
        <v>94.104337666666808</v>
      </c>
      <c r="G9" s="67">
        <f>SUMIFS(Data!$T:$T,Data!$B:$B,Data!$AA$3,Data!$D:$D,$A9,Data!$C:$C,1)</f>
        <v>13.273318</v>
      </c>
      <c r="H9" s="240">
        <f t="shared" si="0"/>
        <v>2.9472311325196118E-2</v>
      </c>
      <c r="I9" s="67">
        <f>SUMIFS(Data!$T:$T,Data!$B:$B,Data!$AA$3,Data!$D:$D,$A9,Data!$C:$C,2)</f>
        <v>43.506617000000098</v>
      </c>
      <c r="J9" s="240">
        <f t="shared" si="1"/>
        <v>-0.4454923710271535</v>
      </c>
      <c r="K9" s="67">
        <f>SUMIFS(Data!$T:$T,Data!$B:$B,Data!$AA$3,Data!$D:$D,$A9,Data!$C:$C,3)</f>
        <v>68.539920000000194</v>
      </c>
      <c r="L9" s="240">
        <f t="shared" si="2"/>
        <v>-0.31110962759290661</v>
      </c>
      <c r="M9" s="67">
        <f>SUMIFS(Data!$T:$T,Data!$B:$B,Data!$AA$3,Data!$D:$D,$A9,Data!$C:$C,4)</f>
        <v>0</v>
      </c>
      <c r="N9" s="240">
        <f t="shared" si="5"/>
        <v>-1</v>
      </c>
      <c r="O9" s="68">
        <f t="shared" si="3"/>
        <v>41.773285000000094</v>
      </c>
      <c r="P9" s="242">
        <f t="shared" si="4"/>
        <v>0.44390392659654015</v>
      </c>
    </row>
    <row r="10" spans="1:18">
      <c r="A10" s="21" t="s">
        <v>29</v>
      </c>
      <c r="B10" s="63">
        <v>3.6933250000000002</v>
      </c>
      <c r="C10" s="64">
        <v>18.066644</v>
      </c>
      <c r="D10" s="64">
        <v>16.033311000000001</v>
      </c>
      <c r="E10" s="64">
        <v>18.315999999999999</v>
      </c>
      <c r="F10" s="65">
        <v>18.703093333333332</v>
      </c>
      <c r="G10" s="64">
        <f>SUMIFS(Data!$T:$T,Data!$B:$B,Data!$AA$3,Data!$D:$D,$A10,Data!$C:$C,1)</f>
        <v>7.5279999999999996</v>
      </c>
      <c r="H10" s="238">
        <f t="shared" si="0"/>
        <v>1.0382717470030391</v>
      </c>
      <c r="I10" s="64">
        <f>SUMIFS(Data!$T:$T,Data!$B:$B,Data!$AA$3,Data!$D:$D,$A10,Data!$C:$C,2)</f>
        <v>15.185</v>
      </c>
      <c r="J10" s="238">
        <f t="shared" si="1"/>
        <v>-0.15950079051759694</v>
      </c>
      <c r="K10" s="64">
        <f>SUMIFS(Data!$T:$T,Data!$B:$B,Data!$AA$3,Data!$D:$D,$A10,Data!$C:$C,3)</f>
        <v>13.592000000000001</v>
      </c>
      <c r="L10" s="238">
        <f t="shared" si="2"/>
        <v>-0.1522649314293224</v>
      </c>
      <c r="M10" s="64">
        <f>SUMIFS(Data!$T:$T,Data!$B:$B,Data!$AA$3,Data!$D:$D,$A10,Data!$C:$C,4)</f>
        <v>0</v>
      </c>
      <c r="N10" s="238">
        <f t="shared" si="5"/>
        <v>-1</v>
      </c>
      <c r="O10" s="65">
        <f t="shared" si="3"/>
        <v>12.101666666666667</v>
      </c>
      <c r="P10" s="239">
        <f t="shared" si="4"/>
        <v>0.64704091729567736</v>
      </c>
    </row>
    <row r="11" spans="1:18">
      <c r="A11" s="20" t="s">
        <v>28</v>
      </c>
      <c r="B11" s="66">
        <v>37.433293999999997</v>
      </c>
      <c r="C11" s="67">
        <v>77.613263000000003</v>
      </c>
      <c r="D11" s="67">
        <v>99.913232999999906</v>
      </c>
      <c r="E11" s="67">
        <v>80.479919000000095</v>
      </c>
      <c r="F11" s="68">
        <v>98.479902999999993</v>
      </c>
      <c r="G11" s="67">
        <f>SUMIFS(Data!$T:$T,Data!$B:$B,Data!$AA$3,Data!$D:$D,$A11,Data!$C:$C,1)</f>
        <v>21.086648</v>
      </c>
      <c r="H11" s="240">
        <f t="shared" si="0"/>
        <v>-0.43668735110514179</v>
      </c>
      <c r="I11" s="67">
        <f>SUMIFS(Data!$T:$T,Data!$B:$B,Data!$AA$3,Data!$D:$D,$A11,Data!$C:$C,2)</f>
        <v>41.453288000000001</v>
      </c>
      <c r="J11" s="240">
        <f t="shared" si="1"/>
        <v>-0.46589943010127022</v>
      </c>
      <c r="K11" s="67">
        <f>SUMIFS(Data!$T:$T,Data!$B:$B,Data!$AA$3,Data!$D:$D,$A11,Data!$C:$C,3)</f>
        <v>42.226999999999897</v>
      </c>
      <c r="L11" s="240">
        <f t="shared" si="2"/>
        <v>-0.5773632908065347</v>
      </c>
      <c r="M11" s="67">
        <f>SUMIFS(Data!$T:$T,Data!$B:$B,Data!$AA$3,Data!$D:$D,$A11,Data!$C:$C,4)</f>
        <v>0</v>
      </c>
      <c r="N11" s="240">
        <f t="shared" si="5"/>
        <v>-1</v>
      </c>
      <c r="O11" s="68">
        <f t="shared" si="3"/>
        <v>34.92231199999997</v>
      </c>
      <c r="P11" s="242">
        <f t="shared" si="4"/>
        <v>0.35461359055156638</v>
      </c>
    </row>
    <row r="12" spans="1:18">
      <c r="A12" s="21" t="s">
        <v>27</v>
      </c>
      <c r="B12" s="63">
        <v>22.999973000000001</v>
      </c>
      <c r="C12" s="64">
        <v>36.780999999999999</v>
      </c>
      <c r="D12" s="64">
        <v>38.9819999999999</v>
      </c>
      <c r="E12" s="64">
        <v>39.450000000000003</v>
      </c>
      <c r="F12" s="65">
        <v>46.070990999999971</v>
      </c>
      <c r="G12" s="64">
        <f>SUMIFS(Data!$T:$T,Data!$B:$B,Data!$AA$3,Data!$D:$D,$A12,Data!$C:$C,1)</f>
        <v>15.327999999999999</v>
      </c>
      <c r="H12" s="238">
        <f t="shared" si="0"/>
        <v>-0.33356443505390204</v>
      </c>
      <c r="I12" s="64">
        <f>SUMIFS(Data!$T:$T,Data!$B:$B,Data!$AA$3,Data!$D:$D,$A12,Data!$C:$C,2)</f>
        <v>29.588999999999999</v>
      </c>
      <c r="J12" s="238">
        <f t="shared" si="1"/>
        <v>-0.19553573856066991</v>
      </c>
      <c r="K12" s="64">
        <f>SUMIFS(Data!$T:$T,Data!$B:$B,Data!$AA$3,Data!$D:$D,$A12,Data!$C:$C,3)</f>
        <v>34.851999999999897</v>
      </c>
      <c r="L12" s="238">
        <f t="shared" si="2"/>
        <v>-0.1059463342055311</v>
      </c>
      <c r="M12" s="64">
        <f>SUMIFS(Data!$T:$T,Data!$B:$B,Data!$AA$3,Data!$D:$D,$A12,Data!$C:$C,4)</f>
        <v>0</v>
      </c>
      <c r="N12" s="238">
        <f t="shared" si="5"/>
        <v>-1</v>
      </c>
      <c r="O12" s="65">
        <f t="shared" si="3"/>
        <v>26.589666666666631</v>
      </c>
      <c r="P12" s="239">
        <f t="shared" si="4"/>
        <v>0.57714553321995277</v>
      </c>
    </row>
    <row r="13" spans="1:18">
      <c r="A13" s="20" t="s">
        <v>26</v>
      </c>
      <c r="B13" s="66">
        <v>64.439915000000198</v>
      </c>
      <c r="C13" s="67">
        <v>104.45986500000001</v>
      </c>
      <c r="D13" s="67">
        <v>133.066508</v>
      </c>
      <c r="E13" s="67">
        <v>84.979894999999999</v>
      </c>
      <c r="F13" s="68">
        <v>128.98206100000007</v>
      </c>
      <c r="G13" s="67">
        <f>SUMIFS(Data!$T:$T,Data!$B:$B,Data!$AA$3,Data!$D:$D,$A13,Data!$C:$C,1)</f>
        <v>25.806632</v>
      </c>
      <c r="H13" s="240">
        <f t="shared" si="0"/>
        <v>-0.59952411482852019</v>
      </c>
      <c r="I13" s="67">
        <f>SUMIFS(Data!$T:$T,Data!$B:$B,Data!$AA$3,Data!$D:$D,$A13,Data!$C:$C,2)</f>
        <v>32.159958000000003</v>
      </c>
      <c r="J13" s="240">
        <f t="shared" si="1"/>
        <v>-0.69213096340876945</v>
      </c>
      <c r="K13" s="67">
        <f>SUMIFS(Data!$T:$T,Data!$B:$B,Data!$AA$3,Data!$D:$D,$A13,Data!$C:$C,3)</f>
        <v>56.399932000000099</v>
      </c>
      <c r="L13" s="240">
        <f t="shared" si="2"/>
        <v>-0.57615231024173197</v>
      </c>
      <c r="M13" s="67">
        <f>SUMIFS(Data!$T:$T,Data!$B:$B,Data!$AA$3,Data!$D:$D,$A13,Data!$C:$C,4)</f>
        <v>0</v>
      </c>
      <c r="N13" s="240">
        <f t="shared" si="5"/>
        <v>-1</v>
      </c>
      <c r="O13" s="68">
        <f t="shared" si="3"/>
        <v>38.122174000000037</v>
      </c>
      <c r="P13" s="242">
        <f t="shared" si="4"/>
        <v>0.2955618301059712</v>
      </c>
    </row>
    <row r="14" spans="1:18">
      <c r="A14" s="21" t="s">
        <v>25</v>
      </c>
      <c r="B14" s="63">
        <v>7.1999919999999999</v>
      </c>
      <c r="C14" s="64">
        <v>32.639958</v>
      </c>
      <c r="D14" s="64">
        <v>37.766624</v>
      </c>
      <c r="E14" s="64">
        <v>46.1466220000001</v>
      </c>
      <c r="F14" s="65">
        <v>41.251065333333365</v>
      </c>
      <c r="G14" s="64">
        <f>SUMIFS(Data!$T:$T,Data!$B:$B,Data!$AA$3,Data!$D:$D,$A14,Data!$C:$C,1)</f>
        <v>15.533321000000001</v>
      </c>
      <c r="H14" s="238">
        <f t="shared" si="0"/>
        <v>1.1574080915645464</v>
      </c>
      <c r="I14" s="64">
        <f>SUMIFS(Data!$T:$T,Data!$B:$B,Data!$AA$3,Data!$D:$D,$A14,Data!$C:$C,2)</f>
        <v>31.059972999999999</v>
      </c>
      <c r="J14" s="238">
        <f t="shared" si="1"/>
        <v>-4.8406465474005837E-2</v>
      </c>
      <c r="K14" s="64">
        <f>SUMIFS(Data!$T:$T,Data!$B:$B,Data!$AA$3,Data!$D:$D,$A14,Data!$C:$C,3)</f>
        <v>40.913291000000001</v>
      </c>
      <c r="L14" s="238">
        <f t="shared" si="2"/>
        <v>8.3318726079408129E-2</v>
      </c>
      <c r="M14" s="64">
        <f>SUMIFS(Data!$T:$T,Data!$B:$B,Data!$AA$3,Data!$D:$D,$A14,Data!$C:$C,4)</f>
        <v>0</v>
      </c>
      <c r="N14" s="238">
        <f t="shared" si="5"/>
        <v>-1</v>
      </c>
      <c r="O14" s="65">
        <f t="shared" si="3"/>
        <v>29.168861666666668</v>
      </c>
      <c r="P14" s="239">
        <f t="shared" si="4"/>
        <v>0.70710565729550889</v>
      </c>
    </row>
    <row r="15" spans="1:18">
      <c r="A15" s="20" t="s">
        <v>24</v>
      </c>
      <c r="B15" s="66">
        <v>51.739926000000096</v>
      </c>
      <c r="C15" s="67">
        <v>128.50650400000001</v>
      </c>
      <c r="D15" s="67">
        <v>99.039871999999804</v>
      </c>
      <c r="E15" s="67">
        <v>91.193228000000005</v>
      </c>
      <c r="F15" s="68">
        <v>123.49317666666661</v>
      </c>
      <c r="G15" s="67">
        <f>SUMIFS(Data!$T:$T,Data!$B:$B,Data!$AA$3,Data!$D:$D,$A15,Data!$C:$C,1)</f>
        <v>53.086594000000098</v>
      </c>
      <c r="H15" s="240">
        <f t="shared" si="0"/>
        <v>2.6027636761598742E-2</v>
      </c>
      <c r="I15" s="67">
        <f>SUMIFS(Data!$T:$T,Data!$B:$B,Data!$AA$3,Data!$D:$D,$A15,Data!$C:$C,2)</f>
        <v>83.459903000000097</v>
      </c>
      <c r="J15" s="240">
        <f t="shared" si="1"/>
        <v>-0.35053946374574091</v>
      </c>
      <c r="K15" s="67">
        <f>SUMIFS(Data!$T:$T,Data!$B:$B,Data!$AA$3,Data!$D:$D,$A15,Data!$C:$C,3)</f>
        <v>97.230999999999696</v>
      </c>
      <c r="L15" s="240">
        <f t="shared" si="2"/>
        <v>-1.8264078531928143E-2</v>
      </c>
      <c r="M15" s="67">
        <f>SUMIFS(Data!$T:$T,Data!$B:$B,Data!$AA$3,Data!$D:$D,$A15,Data!$C:$C,4)</f>
        <v>0</v>
      </c>
      <c r="N15" s="240">
        <f t="shared" si="5"/>
        <v>-1</v>
      </c>
      <c r="O15" s="68">
        <f t="shared" si="3"/>
        <v>77.92583233333329</v>
      </c>
      <c r="P15" s="242">
        <f t="shared" si="4"/>
        <v>0.6310132627300622</v>
      </c>
    </row>
    <row r="16" spans="1:18">
      <c r="A16" s="21" t="s">
        <v>23</v>
      </c>
      <c r="B16" s="63">
        <v>42.739956000000099</v>
      </c>
      <c r="C16" s="64">
        <v>77.106579000000096</v>
      </c>
      <c r="D16" s="64">
        <v>80.393241000000003</v>
      </c>
      <c r="E16" s="64">
        <v>65.393260000000197</v>
      </c>
      <c r="F16" s="65">
        <v>88.544345333333467</v>
      </c>
      <c r="G16" s="64">
        <f>SUMIFS(Data!$T:$T,Data!$B:$B,Data!$AA$3,Data!$D:$D,$A16,Data!$C:$C,1)</f>
        <v>24.179970000000001</v>
      </c>
      <c r="H16" s="238">
        <f t="shared" si="0"/>
        <v>-0.43425374607311379</v>
      </c>
      <c r="I16" s="64">
        <f>SUMIFS(Data!$T:$T,Data!$B:$B,Data!$AA$3,Data!$D:$D,$A16,Data!$C:$C,2)</f>
        <v>56.753259000000099</v>
      </c>
      <c r="J16" s="238">
        <f t="shared" si="1"/>
        <v>-0.26396346802002424</v>
      </c>
      <c r="K16" s="64">
        <f>SUMIFS(Data!$T:$T,Data!$B:$B,Data!$AA$3,Data!$D:$D,$A16,Data!$C:$C,3)</f>
        <v>55.266600000000203</v>
      </c>
      <c r="L16" s="238">
        <f t="shared" si="2"/>
        <v>-0.31254668536127062</v>
      </c>
      <c r="M16" s="64">
        <f>SUMIFS(Data!$T:$T,Data!$B:$B,Data!$AA$3,Data!$D:$D,$A16,Data!$C:$C,4)</f>
        <v>0</v>
      </c>
      <c r="N16" s="238">
        <f t="shared" si="5"/>
        <v>-1</v>
      </c>
      <c r="O16" s="65">
        <f t="shared" si="3"/>
        <v>45.3999430000001</v>
      </c>
      <c r="P16" s="239">
        <f t="shared" si="4"/>
        <v>0.51273678549531054</v>
      </c>
    </row>
    <row r="17" spans="1:17">
      <c r="A17" s="20" t="s">
        <v>22</v>
      </c>
      <c r="B17" s="66">
        <v>13.066658</v>
      </c>
      <c r="C17" s="67">
        <v>73.919927000000001</v>
      </c>
      <c r="D17" s="67">
        <v>75.133258999999995</v>
      </c>
      <c r="E17" s="67">
        <v>74.066602000000003</v>
      </c>
      <c r="F17" s="68">
        <v>78.72881533333333</v>
      </c>
      <c r="G17" s="67">
        <f>SUMIFS(Data!$T:$T,Data!$B:$B,Data!$AA$3,Data!$D:$D,$A17,Data!$C:$C,1)</f>
        <v>0</v>
      </c>
      <c r="H17" s="240">
        <f t="shared" si="0"/>
        <v>-1</v>
      </c>
      <c r="I17" s="67">
        <f>SUMIFS(Data!$T:$T,Data!$B:$B,Data!$AA$3,Data!$D:$D,$A17,Data!$C:$C,2)</f>
        <v>8.6333190000000002</v>
      </c>
      <c r="J17" s="240">
        <f t="shared" si="1"/>
        <v>-0.88320714927112953</v>
      </c>
      <c r="K17" s="67">
        <f>SUMIFS(Data!$T:$T,Data!$B:$B,Data!$AA$3,Data!$D:$D,$A17,Data!$C:$C,3)</f>
        <v>20.199960000000001</v>
      </c>
      <c r="L17" s="240">
        <f t="shared" si="2"/>
        <v>-0.73114489816021422</v>
      </c>
      <c r="M17" s="67">
        <f>SUMIFS(Data!$T:$T,Data!$B:$B,Data!$AA$3,Data!$D:$D,$A17,Data!$C:$C,4)</f>
        <v>0</v>
      </c>
      <c r="N17" s="240">
        <f t="shared" si="5"/>
        <v>-1</v>
      </c>
      <c r="O17" s="68">
        <f t="shared" si="3"/>
        <v>9.6110930000000003</v>
      </c>
      <c r="P17" s="242">
        <f t="shared" si="4"/>
        <v>0.12207846592517846</v>
      </c>
    </row>
    <row r="18" spans="1:17">
      <c r="A18" s="21" t="s">
        <v>21</v>
      </c>
      <c r="B18" s="63">
        <v>45.279948000000097</v>
      </c>
      <c r="C18" s="64">
        <v>119.633216</v>
      </c>
      <c r="D18" s="64">
        <v>126.81321800000001</v>
      </c>
      <c r="E18" s="64">
        <v>124.60653000000001</v>
      </c>
      <c r="F18" s="65">
        <v>138.77763733333339</v>
      </c>
      <c r="G18" s="64">
        <f>SUMIFS(Data!$T:$T,Data!$B:$B,Data!$AA$3,Data!$D:$D,$A18,Data!$C:$C,1)</f>
        <v>53.193264000000099</v>
      </c>
      <c r="H18" s="238">
        <f t="shared" si="0"/>
        <v>0.17476424663738538</v>
      </c>
      <c r="I18" s="64">
        <f>SUMIFS(Data!$T:$T,Data!$B:$B,Data!$AA$3,Data!$D:$D,$A18,Data!$C:$C,2)</f>
        <v>106.31321800000001</v>
      </c>
      <c r="J18" s="238">
        <f t="shared" si="1"/>
        <v>-0.11134029866755399</v>
      </c>
      <c r="K18" s="64">
        <f>SUMIFS(Data!$T:$T,Data!$B:$B,Data!$AA$3,Data!$D:$D,$A18,Data!$C:$C,3)</f>
        <v>121.00655</v>
      </c>
      <c r="L18" s="238">
        <f t="shared" si="2"/>
        <v>-4.5789138479239613E-2</v>
      </c>
      <c r="M18" s="64">
        <f>SUMIFS(Data!$T:$T,Data!$B:$B,Data!$AA$3,Data!$D:$D,$A18,Data!$C:$C,4)</f>
        <v>0</v>
      </c>
      <c r="N18" s="238">
        <f t="shared" si="5"/>
        <v>-1</v>
      </c>
      <c r="O18" s="65">
        <f t="shared" si="3"/>
        <v>93.504344000000046</v>
      </c>
      <c r="P18" s="239">
        <f t="shared" si="4"/>
        <v>0.67377097489712756</v>
      </c>
    </row>
    <row r="19" spans="1:17">
      <c r="A19" s="20" t="s">
        <v>20</v>
      </c>
      <c r="B19" s="66">
        <v>33.386628999999999</v>
      </c>
      <c r="C19" s="67">
        <v>99.659893000000011</v>
      </c>
      <c r="D19" s="67">
        <v>132.29320000000001</v>
      </c>
      <c r="E19" s="67">
        <v>123.153201</v>
      </c>
      <c r="F19" s="68">
        <v>129.49764100000002</v>
      </c>
      <c r="G19" s="67">
        <f>SUMIFS(Data!$T:$T,Data!$B:$B,Data!$AA$3,Data!$D:$D,$A19,Data!$C:$C,1)</f>
        <v>32.839967000000001</v>
      </c>
      <c r="H19" s="240">
        <f t="shared" si="0"/>
        <v>-1.6373680613277781E-2</v>
      </c>
      <c r="I19" s="67">
        <f>SUMIFS(Data!$T:$T,Data!$B:$B,Data!$AA$3,Data!$D:$D,$A19,Data!$C:$C,2)</f>
        <v>85.599907000000101</v>
      </c>
      <c r="J19" s="240">
        <f t="shared" si="1"/>
        <v>-0.14107968187362901</v>
      </c>
      <c r="K19" s="67">
        <f>SUMIFS(Data!$T:$T,Data!$B:$B,Data!$AA$3,Data!$D:$D,$A19,Data!$C:$C,3)</f>
        <v>86.698999999999799</v>
      </c>
      <c r="L19" s="240">
        <f t="shared" si="2"/>
        <v>-0.34464507623974783</v>
      </c>
      <c r="M19" s="67">
        <f>SUMIFS(Data!$T:$T,Data!$B:$B,Data!$AA$3,Data!$D:$D,$A19,Data!$C:$C,4)</f>
        <v>0</v>
      </c>
      <c r="N19" s="240">
        <f t="shared" si="5"/>
        <v>-1</v>
      </c>
      <c r="O19" s="68">
        <f t="shared" si="3"/>
        <v>68.379624666666629</v>
      </c>
      <c r="P19" s="242">
        <f t="shared" si="4"/>
        <v>0.52803760855123705</v>
      </c>
    </row>
    <row r="20" spans="1:17">
      <c r="A20" s="21" t="s">
        <v>19</v>
      </c>
      <c r="B20" s="63">
        <v>12.039986000000001</v>
      </c>
      <c r="C20" s="64">
        <v>32.999969</v>
      </c>
      <c r="D20" s="64">
        <v>42.733296000000102</v>
      </c>
      <c r="E20" s="64">
        <v>43.319963000000101</v>
      </c>
      <c r="F20" s="65">
        <v>43.697738000000072</v>
      </c>
      <c r="G20" s="64">
        <f>SUMIFS(Data!$T:$T,Data!$B:$B,Data!$AA$3,Data!$D:$D,$A20,Data!$C:$C,1)</f>
        <v>15.793316000000001</v>
      </c>
      <c r="H20" s="238">
        <f t="shared" si="0"/>
        <v>0.3117387345799239</v>
      </c>
      <c r="I20" s="64">
        <f>SUMIFS(Data!$T:$T,Data!$B:$B,Data!$AA$3,Data!$D:$D,$A20,Data!$C:$C,2)</f>
        <v>39.026631000000002</v>
      </c>
      <c r="J20" s="238">
        <f t="shared" si="1"/>
        <v>0.18262629277015385</v>
      </c>
      <c r="K20" s="64">
        <f>SUMIFS(Data!$T:$T,Data!$B:$B,Data!$AA$3,Data!$D:$D,$A20,Data!$C:$C,3)</f>
        <v>39.086632000000002</v>
      </c>
      <c r="L20" s="238">
        <f t="shared" si="2"/>
        <v>-8.5335425566052572E-2</v>
      </c>
      <c r="M20" s="64">
        <f>SUMIFS(Data!$T:$T,Data!$B:$B,Data!$AA$3,Data!$D:$D,$A20,Data!$C:$C,4)</f>
        <v>0</v>
      </c>
      <c r="N20" s="238">
        <f t="shared" si="5"/>
        <v>-1</v>
      </c>
      <c r="O20" s="65">
        <f t="shared" si="3"/>
        <v>31.302192999999999</v>
      </c>
      <c r="P20" s="239">
        <f t="shared" si="4"/>
        <v>0.71633440156559014</v>
      </c>
    </row>
    <row r="21" spans="1:17">
      <c r="A21" s="20" t="s">
        <v>18</v>
      </c>
      <c r="B21" s="66">
        <v>32.799959999999999</v>
      </c>
      <c r="C21" s="67">
        <v>65.393254000000113</v>
      </c>
      <c r="D21" s="67">
        <v>83.661999999999793</v>
      </c>
      <c r="E21" s="67">
        <v>107.361</v>
      </c>
      <c r="F21" s="68">
        <v>96.405404666666641</v>
      </c>
      <c r="G21" s="67">
        <f>SUMIFS(Data!$T:$T,Data!$B:$B,Data!$AA$3,Data!$D:$D,$A21,Data!$C:$C,1)</f>
        <v>25.507000000000001</v>
      </c>
      <c r="H21" s="240">
        <f t="shared" si="0"/>
        <v>-0.22234661261782018</v>
      </c>
      <c r="I21" s="67">
        <f>SUMIFS(Data!$T:$T,Data!$B:$B,Data!$AA$3,Data!$D:$D,$A21,Data!$C:$C,2)</f>
        <v>57.567999999999998</v>
      </c>
      <c r="J21" s="240">
        <f t="shared" si="1"/>
        <v>-0.11966454521440546</v>
      </c>
      <c r="K21" s="67">
        <f>SUMIFS(Data!$T:$T,Data!$B:$B,Data!$AA$3,Data!$D:$D,$A21,Data!$C:$C,3)</f>
        <v>85.439999999999898</v>
      </c>
      <c r="L21" s="240">
        <f t="shared" si="2"/>
        <v>2.1252181396573231E-2</v>
      </c>
      <c r="M21" s="67">
        <f>SUMIFS(Data!$T:$T,Data!$B:$B,Data!$AA$3,Data!$D:$D,$A21,Data!$C:$C,4)</f>
        <v>0</v>
      </c>
      <c r="N21" s="240">
        <f t="shared" si="5"/>
        <v>-1</v>
      </c>
      <c r="O21" s="68">
        <f t="shared" si="3"/>
        <v>56.171666666666631</v>
      </c>
      <c r="P21" s="242">
        <f t="shared" si="4"/>
        <v>0.58266097072966982</v>
      </c>
    </row>
    <row r="22" spans="1:17">
      <c r="A22" s="21" t="s">
        <v>17</v>
      </c>
      <c r="B22" s="63">
        <v>4.7999910000000003</v>
      </c>
      <c r="C22" s="64">
        <v>76.259891000000096</v>
      </c>
      <c r="D22" s="64">
        <v>65.131</v>
      </c>
      <c r="E22" s="64">
        <v>51.405000000000001</v>
      </c>
      <c r="F22" s="65">
        <v>65.865294000000034</v>
      </c>
      <c r="G22" s="64">
        <f>SUMIFS(Data!$T:$T,Data!$B:$B,Data!$AA$3,Data!$D:$D,$A22,Data!$C:$C,1)</f>
        <v>4.0990000000000002</v>
      </c>
      <c r="H22" s="238">
        <f t="shared" si="0"/>
        <v>-0.14604006549178949</v>
      </c>
      <c r="I22" s="64">
        <f>SUMIFS(Data!$T:$T,Data!$B:$B,Data!$AA$3,Data!$D:$D,$A22,Data!$C:$C,2)</f>
        <v>62.058999999999997</v>
      </c>
      <c r="J22" s="238">
        <f t="shared" si="1"/>
        <v>-0.18621703773481765</v>
      </c>
      <c r="K22" s="64">
        <f>SUMIFS(Data!$T:$T,Data!$B:$B,Data!$AA$3,Data!$D:$D,$A22,Data!$C:$C,3)</f>
        <v>63.053999999999903</v>
      </c>
      <c r="L22" s="238">
        <f t="shared" si="2"/>
        <v>-3.1889576392195695E-2</v>
      </c>
      <c r="M22" s="64">
        <f>SUMIFS(Data!$T:$T,Data!$B:$B,Data!$AA$3,Data!$D:$D,$A22,Data!$C:$C,4)</f>
        <v>0</v>
      </c>
      <c r="N22" s="238">
        <f t="shared" si="5"/>
        <v>-1</v>
      </c>
      <c r="O22" s="65">
        <f t="shared" si="3"/>
        <v>43.070666666666632</v>
      </c>
      <c r="P22" s="239">
        <f t="shared" si="4"/>
        <v>0.65392051034747689</v>
      </c>
    </row>
    <row r="23" spans="1:17">
      <c r="A23" s="20" t="s">
        <v>16</v>
      </c>
      <c r="B23" s="66">
        <v>8.5999859999999995</v>
      </c>
      <c r="C23" s="67">
        <v>73.493257999999997</v>
      </c>
      <c r="D23" s="67">
        <v>82.739926000000096</v>
      </c>
      <c r="E23" s="67">
        <v>74.215000000000003</v>
      </c>
      <c r="F23" s="68">
        <v>79.682723333333371</v>
      </c>
      <c r="G23" s="67">
        <f>SUMIFS(Data!$T:$T,Data!$B:$B,Data!$AA$3,Data!$D:$D,$A23,Data!$C:$C,1)</f>
        <v>9.3260000000000005</v>
      </c>
      <c r="H23" s="240">
        <f t="shared" si="0"/>
        <v>8.4420369986648938E-2</v>
      </c>
      <c r="I23" s="67">
        <f>SUMIFS(Data!$T:$T,Data!$B:$B,Data!$AA$3,Data!$D:$D,$A23,Data!$C:$C,2)</f>
        <v>35.449999999999903</v>
      </c>
      <c r="J23" s="240">
        <f t="shared" si="1"/>
        <v>-0.51764282922387372</v>
      </c>
      <c r="K23" s="67">
        <f>SUMIFS(Data!$T:$T,Data!$B:$B,Data!$AA$3,Data!$D:$D,$A23,Data!$C:$C,3)</f>
        <v>37.984000000000002</v>
      </c>
      <c r="L23" s="240">
        <f t="shared" si="2"/>
        <v>-0.54092296384214855</v>
      </c>
      <c r="M23" s="67">
        <f>SUMIFS(Data!$T:$T,Data!$B:$B,Data!$AA$3,Data!$D:$D,$A23,Data!$C:$C,4)</f>
        <v>0</v>
      </c>
      <c r="N23" s="240">
        <f t="shared" si="5"/>
        <v>-1</v>
      </c>
      <c r="O23" s="68">
        <f t="shared" si="3"/>
        <v>27.586666666666634</v>
      </c>
      <c r="P23" s="242">
        <f t="shared" si="4"/>
        <v>0.34620637338491178</v>
      </c>
    </row>
    <row r="24" spans="1:17">
      <c r="A24" s="21" t="s">
        <v>15</v>
      </c>
      <c r="B24" s="63">
        <v>58.306582000000105</v>
      </c>
      <c r="C24" s="64">
        <v>116.026523</v>
      </c>
      <c r="D24" s="64">
        <v>113.39985500000009</v>
      </c>
      <c r="E24" s="64">
        <v>136.17500000000001</v>
      </c>
      <c r="F24" s="65">
        <v>141.30265333333338</v>
      </c>
      <c r="G24" s="64">
        <f>SUMIFS(Data!$T:$T,Data!$B:$B,Data!$AA$3,Data!$D:$D,$A24,Data!$C:$C,1)</f>
        <v>43.974999999999902</v>
      </c>
      <c r="H24" s="238">
        <f t="shared" si="0"/>
        <v>-0.24579698394943092</v>
      </c>
      <c r="I24" s="64">
        <f>SUMIFS(Data!$T:$T,Data!$B:$B,Data!$AA$3,Data!$D:$D,$A24,Data!$C:$C,2)</f>
        <v>86.922999999999789</v>
      </c>
      <c r="J24" s="238">
        <f t="shared" si="1"/>
        <v>-0.25083508707746255</v>
      </c>
      <c r="K24" s="64">
        <f>SUMIFS(Data!$T:$T,Data!$B:$B,Data!$AA$3,Data!$D:$D,$A24,Data!$C:$C,3)</f>
        <v>83.274999999999892</v>
      </c>
      <c r="L24" s="238">
        <f t="shared" si="2"/>
        <v>-0.26565161833760875</v>
      </c>
      <c r="M24" s="64">
        <f>SUMIFS(Data!$T:$T,Data!$B:$B,Data!$AA$3,Data!$D:$D,$A24,Data!$C:$C,4)</f>
        <v>0</v>
      </c>
      <c r="N24" s="238">
        <f t="shared" si="5"/>
        <v>-1</v>
      </c>
      <c r="O24" s="65">
        <f t="shared" si="3"/>
        <v>71.390999999999863</v>
      </c>
      <c r="P24" s="239">
        <f t="shared" si="4"/>
        <v>0.50523467405518763</v>
      </c>
    </row>
    <row r="25" spans="1:17">
      <c r="A25" s="20" t="s">
        <v>14</v>
      </c>
      <c r="B25" s="66">
        <v>31.013311000000002</v>
      </c>
      <c r="C25" s="67">
        <v>58.366607000000101</v>
      </c>
      <c r="D25" s="67">
        <v>62.026601000000198</v>
      </c>
      <c r="E25" s="67">
        <v>61.339925000000093</v>
      </c>
      <c r="F25" s="68">
        <v>70.91548133333346</v>
      </c>
      <c r="G25" s="67">
        <f>SUMIFS(Data!$T:$T,Data!$B:$B,Data!$AA$3,Data!$D:$D,$A25,Data!$C:$C,1)</f>
        <v>33.693286000000001</v>
      </c>
      <c r="H25" s="240">
        <f t="shared" si="0"/>
        <v>8.6413701523194303E-2</v>
      </c>
      <c r="I25" s="67">
        <f>SUMIFS(Data!$T:$T,Data!$B:$B,Data!$AA$3,Data!$D:$D,$A25,Data!$C:$C,2)</f>
        <v>52.8066040000001</v>
      </c>
      <c r="J25" s="240">
        <f t="shared" si="1"/>
        <v>-9.5260000294346253E-2</v>
      </c>
      <c r="K25" s="67">
        <f>SUMIFS(Data!$T:$T,Data!$B:$B,Data!$AA$3,Data!$D:$D,$A25,Data!$C:$C,3)</f>
        <v>50.746616000000103</v>
      </c>
      <c r="L25" s="240">
        <f t="shared" si="2"/>
        <v>-0.18185721639011074</v>
      </c>
      <c r="M25" s="67">
        <f>SUMIFS(Data!$T:$T,Data!$B:$B,Data!$AA$3,Data!$D:$D,$A25,Data!$C:$C,4)</f>
        <v>0</v>
      </c>
      <c r="N25" s="240">
        <f t="shared" si="5"/>
        <v>-1</v>
      </c>
      <c r="O25" s="68">
        <f t="shared" si="3"/>
        <v>45.748835333333403</v>
      </c>
      <c r="P25" s="242">
        <f t="shared" si="4"/>
        <v>0.64511774401267996</v>
      </c>
      <c r="Q25" s="23"/>
    </row>
    <row r="26" spans="1:17">
      <c r="A26" s="21" t="s">
        <v>13</v>
      </c>
      <c r="B26" s="63">
        <v>90.413246000000001</v>
      </c>
      <c r="C26" s="64">
        <v>175.9798430000003</v>
      </c>
      <c r="D26" s="64">
        <v>211.1197890000002</v>
      </c>
      <c r="E26" s="64">
        <v>175.05314800000033</v>
      </c>
      <c r="F26" s="65">
        <v>217.52200866666695</v>
      </c>
      <c r="G26" s="64">
        <f>SUMIFS(Data!$T:$T,Data!$B:$B,Data!$AA$3,Data!$D:$D,$A26,Data!$C:$C,1)</f>
        <v>69.079937000000001</v>
      </c>
      <c r="H26" s="238">
        <f t="shared" si="0"/>
        <v>-0.23595335798473599</v>
      </c>
      <c r="I26" s="64">
        <f>SUMIFS(Data!$T:$T,Data!$B:$B,Data!$AA$3,Data!$D:$D,$A26,Data!$C:$C,2)</f>
        <v>122.7998840000002</v>
      </c>
      <c r="J26" s="238">
        <f t="shared" si="1"/>
        <v>-0.30219346769163785</v>
      </c>
      <c r="K26" s="64">
        <f>SUMIFS(Data!$T:$T,Data!$B:$B,Data!$AA$3,Data!$D:$D,$A26,Data!$C:$C,3)</f>
        <v>152.71599999999989</v>
      </c>
      <c r="L26" s="238">
        <f t="shared" si="2"/>
        <v>-0.27663815541232967</v>
      </c>
      <c r="M26" s="64">
        <f>SUMIFS(Data!$T:$T,Data!$B:$B,Data!$AA$3,Data!$D:$D,$A26,Data!$C:$C,4)</f>
        <v>0</v>
      </c>
      <c r="N26" s="238">
        <f t="shared" si="5"/>
        <v>-1</v>
      </c>
      <c r="O26" s="65">
        <f t="shared" si="3"/>
        <v>114.86527366666671</v>
      </c>
      <c r="P26" s="239">
        <f t="shared" si="4"/>
        <v>0.52806276647935646</v>
      </c>
    </row>
    <row r="27" spans="1:17">
      <c r="A27" s="20" t="s">
        <v>12</v>
      </c>
      <c r="B27" s="66">
        <v>44.379986000000002</v>
      </c>
      <c r="C27" s="67">
        <v>85.586623000000003</v>
      </c>
      <c r="D27" s="67">
        <v>85.833290000000005</v>
      </c>
      <c r="E27" s="67">
        <v>92.266609000000003</v>
      </c>
      <c r="F27" s="68">
        <v>102.68883599999999</v>
      </c>
      <c r="G27" s="67">
        <f>SUMIFS(Data!$T:$T,Data!$B:$B,Data!$AA$3,Data!$D:$D,$A27,Data!$C:$C,1)</f>
        <v>37.406641999999998</v>
      </c>
      <c r="H27" s="240">
        <f t="shared" si="0"/>
        <v>-0.15712812527701123</v>
      </c>
      <c r="I27" s="67">
        <f>SUMIFS(Data!$T:$T,Data!$B:$B,Data!$AA$3,Data!$D:$D,$A27,Data!$C:$C,2)</f>
        <v>63.833284000000099</v>
      </c>
      <c r="J27" s="240">
        <f t="shared" si="1"/>
        <v>-0.25416751166826507</v>
      </c>
      <c r="K27" s="67">
        <f>SUMIFS(Data!$T:$T,Data!$B:$B,Data!$AA$3,Data!$D:$D,$A27,Data!$C:$C,3)</f>
        <v>82.339933000000102</v>
      </c>
      <c r="L27" s="240">
        <f t="shared" si="2"/>
        <v>-4.0699325401600046E-2</v>
      </c>
      <c r="M27" s="67">
        <f>SUMIFS(Data!$T:$T,Data!$B:$B,Data!$AA$3,Data!$D:$D,$A27,Data!$C:$C,4)</f>
        <v>0</v>
      </c>
      <c r="N27" s="240">
        <f t="shared" si="5"/>
        <v>-1</v>
      </c>
      <c r="O27" s="68">
        <f t="shared" si="3"/>
        <v>61.193286333333397</v>
      </c>
      <c r="P27" s="242">
        <f t="shared" si="4"/>
        <v>0.59590982541990645</v>
      </c>
    </row>
    <row r="28" spans="1:17">
      <c r="A28" s="21" t="s">
        <v>11</v>
      </c>
      <c r="B28" s="63">
        <v>29.933285000000001</v>
      </c>
      <c r="C28" s="64">
        <v>100.59322</v>
      </c>
      <c r="D28" s="64">
        <v>97.613231999999996</v>
      </c>
      <c r="E28" s="64">
        <v>96.159882999999994</v>
      </c>
      <c r="F28" s="65">
        <v>108.09987333333333</v>
      </c>
      <c r="G28" s="64">
        <f>SUMIFS(Data!$T:$T,Data!$B:$B,Data!$AA$3,Data!$D:$D,$A28,Data!$C:$C,1)</f>
        <v>22.053303</v>
      </c>
      <c r="H28" s="238">
        <f t="shared" si="0"/>
        <v>-0.26325149411432797</v>
      </c>
      <c r="I28" s="64">
        <f>SUMIFS(Data!$T:$T,Data!$B:$B,Data!$AA$3,Data!$D:$D,$A28,Data!$C:$C,2)</f>
        <v>65.446597000000196</v>
      </c>
      <c r="J28" s="238">
        <f t="shared" si="1"/>
        <v>-0.3493935575379713</v>
      </c>
      <c r="K28" s="64">
        <f>SUMIFS(Data!$T:$T,Data!$B:$B,Data!$AA$3,Data!$D:$D,$A28,Data!$C:$C,3)</f>
        <v>64.946589000000202</v>
      </c>
      <c r="L28" s="238">
        <f t="shared" si="2"/>
        <v>-0.33465384078256721</v>
      </c>
      <c r="M28" s="64">
        <f>SUMIFS(Data!$T:$T,Data!$B:$B,Data!$AA$3,Data!$D:$D,$A28,Data!$C:$C,4)</f>
        <v>0</v>
      </c>
      <c r="N28" s="238">
        <f t="shared" si="5"/>
        <v>-1</v>
      </c>
      <c r="O28" s="65">
        <f t="shared" si="3"/>
        <v>50.815496333333463</v>
      </c>
      <c r="P28" s="239">
        <f t="shared" si="4"/>
        <v>0.47007914779548737</v>
      </c>
    </row>
    <row r="29" spans="1:17">
      <c r="A29" s="20" t="s">
        <v>10</v>
      </c>
      <c r="B29" s="66">
        <v>16.666649</v>
      </c>
      <c r="C29" s="67">
        <v>42.139962000000097</v>
      </c>
      <c r="D29" s="67">
        <v>53.173284000000102</v>
      </c>
      <c r="E29" s="67">
        <v>49.766617000000103</v>
      </c>
      <c r="F29" s="68">
        <v>53.915504000000105</v>
      </c>
      <c r="G29" s="67">
        <f>SUMIFS(Data!$T:$T,Data!$B:$B,Data!$AA$3,Data!$D:$D,$A29,Data!$C:$C,1)</f>
        <v>0</v>
      </c>
      <c r="H29" s="240">
        <f t="shared" si="0"/>
        <v>-1</v>
      </c>
      <c r="I29" s="67">
        <f>SUMIFS(Data!$T:$T,Data!$B:$B,Data!$AA$3,Data!$D:$D,$A29,Data!$C:$C,2)</f>
        <v>12.366652999999999</v>
      </c>
      <c r="J29" s="240">
        <f t="shared" si="1"/>
        <v>-0.7065338359821024</v>
      </c>
      <c r="K29" s="67">
        <f>SUMIFS(Data!$T:$T,Data!$B:$B,Data!$AA$3,Data!$D:$D,$A29,Data!$C:$C,3)</f>
        <v>19.899979999999999</v>
      </c>
      <c r="L29" s="240">
        <f t="shared" si="2"/>
        <v>-0.62575228567789865</v>
      </c>
      <c r="M29" s="67">
        <f>SUMIFS(Data!$T:$T,Data!$B:$B,Data!$AA$3,Data!$D:$D,$A29,Data!$C:$C,4)</f>
        <v>0</v>
      </c>
      <c r="N29" s="240">
        <f t="shared" si="5"/>
        <v>-1</v>
      </c>
      <c r="O29" s="68">
        <f t="shared" si="3"/>
        <v>10.755544333333333</v>
      </c>
      <c r="P29" s="242">
        <f t="shared" si="4"/>
        <v>0.19948889531540523</v>
      </c>
    </row>
    <row r="30" spans="1:17">
      <c r="A30" s="21" t="s">
        <v>9</v>
      </c>
      <c r="B30" s="63">
        <v>0</v>
      </c>
      <c r="C30" s="64">
        <v>134.5019999999999</v>
      </c>
      <c r="D30" s="64">
        <v>124.92099999999991</v>
      </c>
      <c r="E30" s="64">
        <v>121.80200000000001</v>
      </c>
      <c r="F30" s="65">
        <v>127.07499999999993</v>
      </c>
      <c r="G30" s="64">
        <f>SUMIFS(Data!$T:$T,Data!$B:$B,Data!$AA$3,Data!$D:$D,$A30,Data!$C:$C,1)</f>
        <v>0</v>
      </c>
      <c r="H30" s="238" t="str">
        <f t="shared" si="0"/>
        <v>-</v>
      </c>
      <c r="I30" s="64">
        <f>SUMIFS(Data!$T:$T,Data!$B:$B,Data!$AA$3,Data!$D:$D,$A30,Data!$C:$C,2)</f>
        <v>74.525999999999897</v>
      </c>
      <c r="J30" s="238">
        <f t="shared" si="1"/>
        <v>-0.44591158495784483</v>
      </c>
      <c r="K30" s="64">
        <f>SUMIFS(Data!$T:$T,Data!$B:$B,Data!$AA$3,Data!$D:$D,$A30,Data!$C:$C,3)</f>
        <v>88.855999999999895</v>
      </c>
      <c r="L30" s="238">
        <f t="shared" si="2"/>
        <v>-0.28870245995469168</v>
      </c>
      <c r="M30" s="64">
        <f>SUMIFS(Data!$T:$T,Data!$B:$B,Data!$AA$3,Data!$D:$D,$A30,Data!$C:$C,4)</f>
        <v>0</v>
      </c>
      <c r="N30" s="238">
        <f t="shared" si="5"/>
        <v>-1</v>
      </c>
      <c r="O30" s="65">
        <f t="shared" si="3"/>
        <v>54.46066666666659</v>
      </c>
      <c r="P30" s="239">
        <f t="shared" si="4"/>
        <v>0.42857105383959565</v>
      </c>
    </row>
    <row r="31" spans="1:17">
      <c r="A31" s="20" t="s">
        <v>8</v>
      </c>
      <c r="B31" s="66">
        <v>37.710999999999999</v>
      </c>
      <c r="C31" s="67">
        <v>99.402999999999693</v>
      </c>
      <c r="D31" s="67">
        <v>116.447</v>
      </c>
      <c r="E31" s="67">
        <v>129.834</v>
      </c>
      <c r="F31" s="68">
        <v>127.79833333333323</v>
      </c>
      <c r="G31" s="67">
        <f>SUMIFS(Data!$T:$T,Data!$B:$B,Data!$AA$3,Data!$D:$D,$A31,Data!$C:$C,1)</f>
        <v>58.322999999999993</v>
      </c>
      <c r="H31" s="240">
        <f t="shared" si="0"/>
        <v>0.54657792156134799</v>
      </c>
      <c r="I31" s="67">
        <f>SUMIFS(Data!$T:$T,Data!$B:$B,Data!$AA$3,Data!$D:$D,$A31,Data!$C:$C,2)</f>
        <v>91.727999999999795</v>
      </c>
      <c r="J31" s="240">
        <f t="shared" si="1"/>
        <v>-7.7210949367724532E-2</v>
      </c>
      <c r="K31" s="67">
        <f>SUMIFS(Data!$T:$T,Data!$B:$B,Data!$AA$3,Data!$D:$D,$A31,Data!$C:$C,3)</f>
        <v>100.83699999999979</v>
      </c>
      <c r="L31" s="240">
        <f t="shared" si="2"/>
        <v>-0.13405240152172415</v>
      </c>
      <c r="M31" s="67">
        <f>SUMIFS(Data!$T:$T,Data!$B:$B,Data!$AA$3,Data!$D:$D,$A31,Data!$C:$C,4)</f>
        <v>0</v>
      </c>
      <c r="N31" s="240">
        <f t="shared" si="5"/>
        <v>-1</v>
      </c>
      <c r="O31" s="68">
        <f t="shared" si="3"/>
        <v>83.629333333333193</v>
      </c>
      <c r="P31" s="242">
        <f t="shared" si="4"/>
        <v>0.65438516412577052</v>
      </c>
    </row>
    <row r="32" spans="1:17">
      <c r="A32" s="21" t="s">
        <v>7</v>
      </c>
      <c r="B32" s="63">
        <v>13.533315999999999</v>
      </c>
      <c r="C32" s="64">
        <v>81.513140999999806</v>
      </c>
      <c r="D32" s="64">
        <v>90.533149999999793</v>
      </c>
      <c r="E32" s="64">
        <v>88.039838999999901</v>
      </c>
      <c r="F32" s="65">
        <v>91.206481999999838</v>
      </c>
      <c r="G32" s="64">
        <f>SUMIFS(Data!$T:$T,Data!$B:$B,Data!$AA$3,Data!$D:$D,$A32,Data!$C:$C,1)</f>
        <v>5.9999919999999998</v>
      </c>
      <c r="H32" s="238">
        <f t="shared" si="0"/>
        <v>-0.55665026960133046</v>
      </c>
      <c r="I32" s="64">
        <f>SUMIFS(Data!$T:$T,Data!$B:$B,Data!$AA$3,Data!$D:$D,$A32,Data!$C:$C,2)</f>
        <v>60.239851000000002</v>
      </c>
      <c r="J32" s="238">
        <f t="shared" si="1"/>
        <v>-0.26097988298598201</v>
      </c>
      <c r="K32" s="64">
        <f>SUMIFS(Data!$T:$T,Data!$B:$B,Data!$AA$3,Data!$D:$D,$A32,Data!$C:$C,3)</f>
        <v>70.906529000000106</v>
      </c>
      <c r="L32" s="238">
        <f t="shared" si="2"/>
        <v>-0.21678933075895107</v>
      </c>
      <c r="M32" s="64">
        <f>SUMIFS(Data!$T:$T,Data!$B:$B,Data!$AA$3,Data!$D:$D,$A32,Data!$C:$C,4)</f>
        <v>0</v>
      </c>
      <c r="N32" s="238">
        <f t="shared" si="5"/>
        <v>-1</v>
      </c>
      <c r="O32" s="65">
        <f t="shared" si="3"/>
        <v>45.715457333333369</v>
      </c>
      <c r="P32" s="239">
        <f t="shared" si="4"/>
        <v>0.50123035480453515</v>
      </c>
    </row>
    <row r="33" spans="1:18">
      <c r="A33" s="20" t="s">
        <v>35</v>
      </c>
      <c r="B33" s="66">
        <v>13.633315000000001</v>
      </c>
      <c r="C33" s="67">
        <v>70.179891000000097</v>
      </c>
      <c r="D33" s="67">
        <v>75.466542999999902</v>
      </c>
      <c r="E33" s="67">
        <v>64.866569999999996</v>
      </c>
      <c r="F33" s="68">
        <v>74.715439666666654</v>
      </c>
      <c r="G33" s="67">
        <f>SUMIFS(Data!$T:$T,Data!$B:$B,Data!$AA$3,Data!$D:$D,$A33,Data!$C:$C,1)</f>
        <v>10.466658000000001</v>
      </c>
      <c r="H33" s="240">
        <f t="shared" si="0"/>
        <v>-0.23227344193250141</v>
      </c>
      <c r="I33" s="67">
        <f>SUMIFS(Data!$T:$T,Data!$B:$B,Data!$AA$3,Data!$D:$D,$A33,Data!$C:$C,2)</f>
        <v>34.466616999999999</v>
      </c>
      <c r="J33" s="240">
        <f t="shared" si="1"/>
        <v>-0.5088818675993676</v>
      </c>
      <c r="K33" s="67">
        <f>SUMIFS(Data!$T:$T,Data!$B:$B,Data!$AA$3,Data!$D:$D,$A33,Data!$C:$C,3)</f>
        <v>40.125999999999998</v>
      </c>
      <c r="L33" s="240">
        <f t="shared" si="2"/>
        <v>-0.468294181701154</v>
      </c>
      <c r="M33" s="67">
        <f>SUMIFS(Data!$T:$T,Data!$B:$B,Data!$AA$3,Data!$D:$D,$A33,Data!$C:$C,4)</f>
        <v>0</v>
      </c>
      <c r="N33" s="240">
        <f t="shared" si="5"/>
        <v>-1</v>
      </c>
      <c r="O33" s="68">
        <f t="shared" si="3"/>
        <v>28.353091666666668</v>
      </c>
      <c r="P33" s="242">
        <f>IF(F33=0,"-",O33/F33)</f>
        <v>0.37948102551708651</v>
      </c>
    </row>
    <row r="34" spans="1:18">
      <c r="A34" s="21" t="s">
        <v>6</v>
      </c>
      <c r="B34" s="63">
        <v>13.106648</v>
      </c>
      <c r="C34" s="64">
        <v>39.666613000000005</v>
      </c>
      <c r="D34" s="64">
        <v>48.093268000000101</v>
      </c>
      <c r="E34" s="64">
        <v>47.6932720000001</v>
      </c>
      <c r="F34" s="65">
        <v>49.519933666666731</v>
      </c>
      <c r="G34" s="64">
        <f>SUMIFS(Data!$T:$T,Data!$B:$B,Data!$AA$3,Data!$D:$D,$A34,Data!$C:$C,1)</f>
        <v>11.133314</v>
      </c>
      <c r="H34" s="238">
        <f t="shared" si="0"/>
        <v>-0.15055977699256129</v>
      </c>
      <c r="I34" s="64">
        <f>SUMIFS(Data!$T:$T,Data!$B:$B,Data!$AA$3,Data!$D:$D,$A34,Data!$C:$C,2)</f>
        <v>32.559952000000003</v>
      </c>
      <c r="J34" s="238">
        <f t="shared" si="1"/>
        <v>-0.17915976340102446</v>
      </c>
      <c r="K34" s="64">
        <f>SUMIFS(Data!$T:$T,Data!$B:$B,Data!$AA$3,Data!$D:$D,$A34,Data!$C:$C,3)</f>
        <v>37.06662</v>
      </c>
      <c r="L34" s="238">
        <f t="shared" si="2"/>
        <v>-0.22927633031716785</v>
      </c>
      <c r="M34" s="64">
        <f>SUMIFS(Data!$T:$T,Data!$B:$B,Data!$AA$3,Data!$D:$D,$A34,Data!$C:$C,4)</f>
        <v>0</v>
      </c>
      <c r="N34" s="238">
        <f t="shared" si="5"/>
        <v>-1</v>
      </c>
      <c r="O34" s="65">
        <f t="shared" si="3"/>
        <v>26.919961999999998</v>
      </c>
      <c r="P34" s="239">
        <f t="shared" si="4"/>
        <v>0.54361870072779572</v>
      </c>
    </row>
    <row r="35" spans="1:18">
      <c r="A35" s="20" t="s">
        <v>5</v>
      </c>
      <c r="B35" s="66">
        <v>24.073302000000002</v>
      </c>
      <c r="C35" s="67">
        <v>103.599846</v>
      </c>
      <c r="D35" s="67">
        <v>92.793208000000092</v>
      </c>
      <c r="E35" s="67">
        <v>76.359923000000194</v>
      </c>
      <c r="F35" s="68">
        <v>98.942093000000099</v>
      </c>
      <c r="G35" s="67">
        <f>SUMIFS(Data!$T:$T,Data!$B:$B,Data!$AA$3,Data!$D:$D,$A35,Data!$C:$C,1)</f>
        <v>6.6666569999999998</v>
      </c>
      <c r="H35" s="240">
        <f t="shared" si="0"/>
        <v>-0.72306844320733399</v>
      </c>
      <c r="I35" s="67">
        <f>SUMIFS(Data!$T:$T,Data!$B:$B,Data!$AA$3,Data!$D:$D,$A35,Data!$C:$C,2)</f>
        <v>15.599983</v>
      </c>
      <c r="J35" s="240">
        <f t="shared" si="1"/>
        <v>-0.84942078967955226</v>
      </c>
      <c r="K35" s="67">
        <f>SUMIFS(Data!$T:$T,Data!$B:$B,Data!$AA$3,Data!$D:$D,$A35,Data!$C:$C,3)</f>
        <v>22.866637999999998</v>
      </c>
      <c r="L35" s="240">
        <f t="shared" si="2"/>
        <v>-0.7535742271136916</v>
      </c>
      <c r="M35" s="67">
        <f>SUMIFS(Data!$T:$T,Data!$B:$B,Data!$AA$3,Data!$D:$D,$A35,Data!$C:$C,4)</f>
        <v>0</v>
      </c>
      <c r="N35" s="240">
        <f t="shared" si="5"/>
        <v>-1</v>
      </c>
      <c r="O35" s="68">
        <f t="shared" si="3"/>
        <v>15.044426</v>
      </c>
      <c r="P35" s="242">
        <f t="shared" si="4"/>
        <v>0.15205283761280433</v>
      </c>
    </row>
    <row r="36" spans="1:18" ht="12.75" thickBot="1">
      <c r="A36" s="22" t="s">
        <v>4</v>
      </c>
      <c r="B36" s="69">
        <v>831.27009000000066</v>
      </c>
      <c r="C36" s="70">
        <v>2392.1635190000006</v>
      </c>
      <c r="D36" s="70">
        <v>2630.4204960000006</v>
      </c>
      <c r="E36" s="70">
        <v>2483.5426480000015</v>
      </c>
      <c r="F36" s="71">
        <v>2779.1322510000014</v>
      </c>
      <c r="G36" s="70">
        <f t="shared" ref="G36" si="6">SUM(G6:G35)</f>
        <v>671.69875700000023</v>
      </c>
      <c r="H36" s="244">
        <f>IF(B36=0,"-",(G36-B36)/B36)</f>
        <v>-0.19196087399223075</v>
      </c>
      <c r="I36" s="70">
        <f>SUM(I6:I35)</f>
        <v>1608.0266470000008</v>
      </c>
      <c r="J36" s="244">
        <f>IF(C36=0,"-",(I36-C36)/C36)</f>
        <v>-0.32779400980405954</v>
      </c>
      <c r="K36" s="70">
        <f>SUM(K6:K35)</f>
        <v>1894.527857</v>
      </c>
      <c r="L36" s="244">
        <f t="shared" ref="L36" si="7">IF(D36=0,"-",(K36-D36)/D36)</f>
        <v>-0.27976235743260436</v>
      </c>
      <c r="M36" s="70">
        <f>SUM(M6:M35)</f>
        <v>0</v>
      </c>
      <c r="N36" s="244">
        <f t="shared" si="5"/>
        <v>-1</v>
      </c>
      <c r="O36" s="71">
        <f t="shared" si="3"/>
        <v>1391.4177536666673</v>
      </c>
      <c r="P36" s="246">
        <f t="shared" si="4"/>
        <v>0.50066626126410518</v>
      </c>
      <c r="R36" s="76"/>
    </row>
    <row r="37" spans="1:18" ht="12.75" thickTop="1">
      <c r="A37" s="27" t="s">
        <v>38</v>
      </c>
      <c r="B37" s="72"/>
      <c r="C37" s="72"/>
      <c r="D37" s="73"/>
      <c r="E37" s="72"/>
      <c r="F37" s="72"/>
      <c r="G37" s="73"/>
      <c r="H37" s="128"/>
      <c r="I37" s="73"/>
      <c r="J37" s="73"/>
      <c r="K37" s="73"/>
      <c r="L37" s="192"/>
      <c r="M37" s="72"/>
      <c r="N37" s="73"/>
      <c r="O37" s="74"/>
      <c r="P37" s="61" t="str">
        <f>Data!$Z$1</f>
        <v>tdulany</v>
      </c>
      <c r="R37" s="76"/>
    </row>
    <row r="38" spans="1:18" s="28" customFormat="1" ht="11.25">
      <c r="A38" s="27" t="s">
        <v>193</v>
      </c>
      <c r="B38" s="74"/>
      <c r="C38" s="74"/>
      <c r="D38" s="74"/>
      <c r="E38" s="74"/>
      <c r="F38" s="72"/>
      <c r="G38" s="72"/>
      <c r="H38" s="129"/>
      <c r="I38" s="75"/>
      <c r="J38" s="75"/>
      <c r="K38" s="75"/>
      <c r="L38" s="193"/>
      <c r="M38" s="73"/>
      <c r="N38" s="75"/>
      <c r="O38" s="74"/>
      <c r="P38" s="62">
        <f>Data!$Z$2</f>
        <v>44397</v>
      </c>
    </row>
    <row r="39" spans="1:18" s="28" customFormat="1" ht="11.25">
      <c r="A39" s="27" t="s">
        <v>217</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187</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45.066619000000102</v>
      </c>
      <c r="C45" s="207">
        <v>87.773235</v>
      </c>
      <c r="D45" s="208">
        <v>78.799916000000096</v>
      </c>
      <c r="E45" s="208">
        <v>0</v>
      </c>
      <c r="F45" s="209"/>
      <c r="G45" s="206">
        <f>SUMIFS(Data!$T:$T,Data!$B:$B,Data!$AA$3,Data!$E:$E,$A45,Data!$C:$C,1)</f>
        <v>0</v>
      </c>
      <c r="H45" s="215">
        <f t="shared" ref="H45:H54" si="8">IF(B45=0,"-",(G45-B45)/B45)</f>
        <v>-1</v>
      </c>
      <c r="I45" s="207">
        <f>SUMIFS(Data!$T:$T,Data!$B:$B,Data!$AA$3,Data!$E:$E,$A45,Data!$C:$C,2)</f>
        <v>0</v>
      </c>
      <c r="J45" s="215">
        <f t="shared" ref="J45:J54" si="9">IF(C45=0,"-",(I45-C45)/C45)</f>
        <v>-1</v>
      </c>
      <c r="K45" s="208">
        <f>SUMIFS(Data!$T:$T,Data!$B:$B,Data!$AA$3,Data!$E:$E,$A45,Data!$C:$C,3)</f>
        <v>0</v>
      </c>
      <c r="L45" s="215">
        <f t="shared" ref="L45:L55" si="10">IF(D45=0,"-",(K45-D45)/D45)</f>
        <v>-1</v>
      </c>
      <c r="M45" s="208">
        <f>SUMIFS(Data!$T:$T,Data!$B:$B,Data!$AA$3,Data!$E:$E,$A45,Data!$C:$C,4)</f>
        <v>0</v>
      </c>
      <c r="N45" s="215"/>
      <c r="O45" s="218"/>
      <c r="P45" s="219"/>
    </row>
    <row r="46" spans="1:18" s="11" customFormat="1">
      <c r="A46" s="24" t="s">
        <v>117</v>
      </c>
      <c r="B46" s="210">
        <v>13.239962999999999</v>
      </c>
      <c r="C46" s="207">
        <v>28.253288000000001</v>
      </c>
      <c r="D46" s="207">
        <v>34.599938999999999</v>
      </c>
      <c r="E46" s="207">
        <v>0</v>
      </c>
      <c r="F46" s="211"/>
      <c r="G46" s="220">
        <f>SUMIFS(Data!$T:$T,Data!$B:$B,Data!$AA$3,Data!$E:$E,$A46,Data!$C:$C,1)</f>
        <v>0</v>
      </c>
      <c r="H46" s="221">
        <f t="shared" si="8"/>
        <v>-1</v>
      </c>
      <c r="I46" s="207">
        <f>SUMIFS(Data!$T:$T,Data!$B:$B,Data!$AA$3,Data!$E:$E,$A46,Data!$C:$C,2)</f>
        <v>0</v>
      </c>
      <c r="J46" s="221">
        <f t="shared" si="9"/>
        <v>-1</v>
      </c>
      <c r="K46" s="207">
        <f>SUMIFS(Data!$T:$T,Data!$B:$B,Data!$AA$3,Data!$E:$E,$A46,Data!$C:$C,3)</f>
        <v>0</v>
      </c>
      <c r="L46" s="221">
        <f t="shared" si="10"/>
        <v>-1</v>
      </c>
      <c r="M46" s="207">
        <f>SUMIFS(Data!$T:$T,Data!$B:$B,Data!$AA$3,Data!$E:$E,$A46,Data!$C:$C,4)</f>
        <v>0</v>
      </c>
      <c r="N46" s="221"/>
      <c r="O46" s="218"/>
      <c r="P46" s="222"/>
    </row>
    <row r="47" spans="1:18" s="11" customFormat="1">
      <c r="A47" s="25" t="s">
        <v>123</v>
      </c>
      <c r="B47" s="212">
        <v>58.306582000000105</v>
      </c>
      <c r="C47" s="213">
        <v>116.026523</v>
      </c>
      <c r="D47" s="213">
        <v>113.39985500000009</v>
      </c>
      <c r="E47" s="213">
        <v>0</v>
      </c>
      <c r="F47" s="214"/>
      <c r="G47" s="223">
        <f>SUM(G45:G46)</f>
        <v>0</v>
      </c>
      <c r="H47" s="224">
        <f t="shared" si="8"/>
        <v>-1</v>
      </c>
      <c r="I47" s="214">
        <f>SUM(I45:I46)</f>
        <v>0</v>
      </c>
      <c r="J47" s="224">
        <f t="shared" si="9"/>
        <v>-1</v>
      </c>
      <c r="K47" s="214">
        <f>SUM(K45:K46)</f>
        <v>0</v>
      </c>
      <c r="L47" s="224">
        <f t="shared" si="10"/>
        <v>-1</v>
      </c>
      <c r="M47" s="214">
        <f>SUM(M45:M46)</f>
        <v>0</v>
      </c>
      <c r="N47" s="224"/>
      <c r="O47" s="226"/>
      <c r="P47" s="227"/>
    </row>
    <row r="48" spans="1:18" s="11" customFormat="1">
      <c r="A48" s="24" t="s">
        <v>52</v>
      </c>
      <c r="B48" s="210">
        <v>42.846612999999998</v>
      </c>
      <c r="C48" s="207">
        <v>66.706587000000098</v>
      </c>
      <c r="D48" s="207">
        <v>87.846551000000005</v>
      </c>
      <c r="E48" s="207">
        <v>84.786567000000119</v>
      </c>
      <c r="F48" s="211">
        <v>94.062106000000071</v>
      </c>
      <c r="G48" s="220">
        <f>SUMIFS(Data!$T:$T,Data!$B:$B,Data!$AA$3,Data!$E:$E,$A48,Data!$C:$C,1)</f>
        <v>35.173298000000003</v>
      </c>
      <c r="H48" s="221">
        <f t="shared" si="8"/>
        <v>-0.17908801799572804</v>
      </c>
      <c r="I48" s="207">
        <f>SUMIFS(Data!$T:$T,Data!$B:$B,Data!$AA$3,Data!$E:$E,$A48,Data!$C:$C,2)</f>
        <v>52.306608000000104</v>
      </c>
      <c r="J48" s="221">
        <f t="shared" si="9"/>
        <v>-0.21587042071272472</v>
      </c>
      <c r="K48" s="207">
        <f>SUMIFS(Data!$T:$T,Data!$B:$B,Data!$AA$3,Data!$E:$E,$A48,Data!$C:$C,3)</f>
        <v>68.228999999999999</v>
      </c>
      <c r="L48" s="221">
        <f t="shared" si="10"/>
        <v>-0.22331612085715244</v>
      </c>
      <c r="M48" s="207">
        <f>SUMIFS(Data!$T:$T,Data!$B:$B,Data!$AA$3,Data!$E:$E,$A48,Data!$C:$C,4)</f>
        <v>0</v>
      </c>
      <c r="N48" s="221">
        <f t="shared" ref="N48:N55" si="11">IF(E48=0,"-",(M48-E48)/E48)</f>
        <v>-1</v>
      </c>
      <c r="O48" s="218">
        <f t="shared" ref="O48:O51" si="12">(G48+I48+K48+M48)/3</f>
        <v>51.902968666666709</v>
      </c>
      <c r="P48" s="222">
        <f t="shared" ref="P48:P55" si="13">IF(F48=0,"-",O48/F48)</f>
        <v>0.5517946692227651</v>
      </c>
    </row>
    <row r="49" spans="1:16" s="11" customFormat="1">
      <c r="A49" s="24" t="s">
        <v>100</v>
      </c>
      <c r="B49" s="210">
        <v>27.153307999999999</v>
      </c>
      <c r="C49" s="207">
        <v>51.5532830000001</v>
      </c>
      <c r="D49" s="207">
        <v>57.7199460000001</v>
      </c>
      <c r="E49" s="207">
        <v>60.039942000000202</v>
      </c>
      <c r="F49" s="211">
        <v>65.488826333333463</v>
      </c>
      <c r="G49" s="220">
        <f>SUMIFS(Data!$T:$T,Data!$B:$B,Data!$AA$3,Data!$E:$E,$A49,Data!$C:$C,1)</f>
        <v>25.439976999999999</v>
      </c>
      <c r="H49" s="221">
        <f t="shared" si="8"/>
        <v>-6.3098426165975802E-2</v>
      </c>
      <c r="I49" s="207">
        <f>SUMIFS(Data!$T:$T,Data!$B:$B,Data!$AA$3,Data!$E:$E,$A49,Data!$C:$C,2)</f>
        <v>48.146621000000103</v>
      </c>
      <c r="J49" s="221">
        <f t="shared" si="9"/>
        <v>-6.6080408496971776E-2</v>
      </c>
      <c r="K49" s="207">
        <f>SUMIFS(Data!$T:$T,Data!$B:$B,Data!$AA$3,Data!$E:$E,$A49,Data!$C:$C,3)</f>
        <v>63.677999999999905</v>
      </c>
      <c r="L49" s="221">
        <f t="shared" si="10"/>
        <v>0.10322348534421351</v>
      </c>
      <c r="M49" s="207">
        <f>SUMIFS(Data!$T:$T,Data!$B:$B,Data!$AA$3,Data!$E:$E,$A49,Data!$C:$C,4)</f>
        <v>0</v>
      </c>
      <c r="N49" s="221">
        <f t="shared" si="11"/>
        <v>-1</v>
      </c>
      <c r="O49" s="218">
        <f t="shared" si="12"/>
        <v>45.754866</v>
      </c>
      <c r="P49" s="222">
        <f t="shared" si="13"/>
        <v>0.69866675831249425</v>
      </c>
    </row>
    <row r="50" spans="1:16" s="11" customFormat="1">
      <c r="A50" s="24" t="s">
        <v>101</v>
      </c>
      <c r="B50" s="220">
        <v>20.413325</v>
      </c>
      <c r="C50" s="207">
        <v>57.719973000000103</v>
      </c>
      <c r="D50" s="207">
        <v>65.553292000000098</v>
      </c>
      <c r="E50" s="207">
        <v>30.226638999999999</v>
      </c>
      <c r="F50" s="211">
        <v>57.9710763333334</v>
      </c>
      <c r="G50" s="220">
        <f>SUMIFS(Data!$T:$T,Data!$B:$B,Data!$AA$3,Data!$E:$E,$A50,Data!$C:$C,1)</f>
        <v>8.4666619999999995</v>
      </c>
      <c r="H50" s="221">
        <f t="shared" si="8"/>
        <v>-0.58523846556109804</v>
      </c>
      <c r="I50" s="207">
        <f>SUMIFS(Data!$T:$T,Data!$B:$B,Data!$AA$3,Data!$E:$E,$A50,Data!$C:$C,2)</f>
        <v>22.346654999999998</v>
      </c>
      <c r="J50" s="221">
        <f t="shared" si="9"/>
        <v>-0.61284363386656537</v>
      </c>
      <c r="K50" s="207">
        <f>SUMIFS(Data!$T:$T,Data!$B:$B,Data!$AA$3,Data!$E:$E,$A50,Data!$C:$C,3)</f>
        <v>20.809000000000001</v>
      </c>
      <c r="L50" s="221">
        <f t="shared" si="10"/>
        <v>-0.682563615569452</v>
      </c>
      <c r="M50" s="207">
        <f>SUMIFS(Data!$T:$T,Data!$B:$B,Data!$AA$3,Data!$E:$E,$A50,Data!$C:$C,4)</f>
        <v>0</v>
      </c>
      <c r="N50" s="221">
        <f t="shared" si="11"/>
        <v>-1</v>
      </c>
      <c r="O50" s="218">
        <f t="shared" si="12"/>
        <v>17.207438999999997</v>
      </c>
      <c r="P50" s="222">
        <f t="shared" si="13"/>
        <v>0.29682800610872412</v>
      </c>
    </row>
    <row r="51" spans="1:16" s="11" customFormat="1">
      <c r="A51" s="24" t="s">
        <v>118</v>
      </c>
      <c r="B51" s="210">
        <v>0</v>
      </c>
      <c r="C51" s="207">
        <v>0</v>
      </c>
      <c r="D51" s="207">
        <v>0</v>
      </c>
      <c r="E51" s="207">
        <v>0</v>
      </c>
      <c r="F51" s="211">
        <v>0</v>
      </c>
      <c r="G51" s="220">
        <f>SUMIFS(Data!$T:$T,Data!$B:$B,Data!$AA$3,Data!$E:$E,$A51,Data!$C:$C,1)</f>
        <v>0</v>
      </c>
      <c r="H51" s="221" t="str">
        <f t="shared" si="8"/>
        <v>-</v>
      </c>
      <c r="I51" s="207">
        <f>SUMIFS(Data!$T:$T,Data!$B:$B,Data!$AA$3,Data!$E:$E,$A51,Data!$C:$C,2)</f>
        <v>0</v>
      </c>
      <c r="J51" s="221" t="str">
        <f t="shared" si="9"/>
        <v>-</v>
      </c>
      <c r="K51" s="207">
        <f>SUMIFS(Data!$T:$T,Data!$B:$B,Data!$AA$3,Data!$E:$E,$A51,Data!$C:$C,3)</f>
        <v>0</v>
      </c>
      <c r="L51" s="221" t="str">
        <f t="shared" si="10"/>
        <v>-</v>
      </c>
      <c r="M51" s="207">
        <f>SUMIFS(Data!$T:$T,Data!$B:$B,Data!$AA$3,Data!$E:$E,$A51,Data!$C:$C,4)</f>
        <v>0</v>
      </c>
      <c r="N51" s="221" t="str">
        <f t="shared" si="11"/>
        <v>-</v>
      </c>
      <c r="O51" s="218">
        <f t="shared" si="12"/>
        <v>0</v>
      </c>
      <c r="P51" s="222" t="str">
        <f t="shared" si="13"/>
        <v>-</v>
      </c>
    </row>
    <row r="52" spans="1:16" s="11" customFormat="1">
      <c r="A52" s="25" t="s">
        <v>124</v>
      </c>
      <c r="B52" s="212">
        <v>90.413246000000001</v>
      </c>
      <c r="C52" s="213">
        <v>175.9798430000003</v>
      </c>
      <c r="D52" s="213">
        <v>211.1197890000002</v>
      </c>
      <c r="E52" s="213">
        <v>175.05314800000033</v>
      </c>
      <c r="F52" s="214">
        <v>217.52200866666692</v>
      </c>
      <c r="G52" s="223">
        <f>SUM(G48:G51)</f>
        <v>69.079937000000001</v>
      </c>
      <c r="H52" s="224">
        <f t="shared" si="8"/>
        <v>-0.23595335798473599</v>
      </c>
      <c r="I52" s="214">
        <f>SUM(I48:I51)</f>
        <v>122.7998840000002</v>
      </c>
      <c r="J52" s="224">
        <f t="shared" si="9"/>
        <v>-0.30219346769163785</v>
      </c>
      <c r="K52" s="214">
        <f>SUM(K48:K51)</f>
        <v>152.71599999999989</v>
      </c>
      <c r="L52" s="224">
        <f t="shared" si="10"/>
        <v>-0.27663815541232967</v>
      </c>
      <c r="M52" s="214">
        <f>SUM(M48:M51)</f>
        <v>0</v>
      </c>
      <c r="N52" s="224">
        <f t="shared" si="11"/>
        <v>-1</v>
      </c>
      <c r="O52" s="226">
        <f>(M52+K52+I52+G52)/3</f>
        <v>114.86527366666671</v>
      </c>
      <c r="P52" s="227">
        <f t="shared" si="13"/>
        <v>0.52806276647935657</v>
      </c>
    </row>
    <row r="53" spans="1:16" s="11" customFormat="1">
      <c r="A53" s="24" t="s">
        <v>9</v>
      </c>
      <c r="B53" s="220">
        <v>0</v>
      </c>
      <c r="C53" s="207">
        <v>84.281999999999996</v>
      </c>
      <c r="D53" s="207">
        <v>74.171000000000006</v>
      </c>
      <c r="E53" s="207">
        <v>63.455000000000098</v>
      </c>
      <c r="F53" s="211">
        <v>73.969333333333353</v>
      </c>
      <c r="G53" s="220">
        <f>SUMIFS(Data!$T:$T,Data!$B:$B,Data!$AA$3,Data!$E:$E,$A53,Data!$C:$C,1)</f>
        <v>0</v>
      </c>
      <c r="H53" s="221" t="str">
        <f t="shared" si="8"/>
        <v>-</v>
      </c>
      <c r="I53" s="228">
        <f>SUMIFS(Data!$T:$T,Data!$B:$B,Data!$AA$3,Data!$E:$E,$A53,Data!$C:$C,2)</f>
        <v>34.494999999999997</v>
      </c>
      <c r="J53" s="221">
        <f t="shared" si="9"/>
        <v>-0.59071925203483544</v>
      </c>
      <c r="K53" s="207">
        <f>SUMIFS(Data!$T:$T,Data!$B:$B,Data!$AA$3,Data!$E:$E,$A53,Data!$C:$C,3)</f>
        <v>57.817999999999998</v>
      </c>
      <c r="L53" s="221">
        <f t="shared" si="10"/>
        <v>-0.22047700583786126</v>
      </c>
      <c r="M53" s="207">
        <f>SUMIFS(Data!$T:$T,Data!$B:$B,Data!$AA$3,Data!$E:$E,$A53,Data!$C:$C,4)</f>
        <v>0</v>
      </c>
      <c r="N53" s="221">
        <f t="shared" si="11"/>
        <v>-1</v>
      </c>
      <c r="O53" s="218">
        <f t="shared" ref="O53:O55" si="14">(M53+K53+I53+G53)/3</f>
        <v>30.770999999999997</v>
      </c>
      <c r="P53" s="222">
        <f t="shared" si="13"/>
        <v>0.41599671936117655</v>
      </c>
    </row>
    <row r="54" spans="1:16" s="11" customFormat="1">
      <c r="A54" s="24" t="s">
        <v>95</v>
      </c>
      <c r="B54" s="210">
        <v>0</v>
      </c>
      <c r="C54" s="207">
        <v>50.219999999999899</v>
      </c>
      <c r="D54" s="207">
        <v>50.749999999999901</v>
      </c>
      <c r="E54" s="207">
        <v>58.346999999999895</v>
      </c>
      <c r="F54" s="211">
        <v>53.105666666666565</v>
      </c>
      <c r="G54" s="220">
        <f>SUMIFS(Data!$T:$T,Data!$B:$B,Data!$AA$3,Data!$E:$E,$A54,Data!$C:$C,1)</f>
        <v>0</v>
      </c>
      <c r="H54" s="221" t="str">
        <f t="shared" si="8"/>
        <v>-</v>
      </c>
      <c r="I54" s="228">
        <f>SUMIFS(Data!$T:$T,Data!$B:$B,Data!$AA$3,Data!$E:$E,$A54,Data!$C:$C,2)</f>
        <v>40.030999999999899</v>
      </c>
      <c r="J54" s="221">
        <f t="shared" si="9"/>
        <v>-0.20288729589804899</v>
      </c>
      <c r="K54" s="207">
        <f>SUMIFS(Data!$T:$T,Data!$B:$B,Data!$AA$3,Data!$E:$E,$A54,Data!$C:$C,3)</f>
        <v>31.037999999999897</v>
      </c>
      <c r="L54" s="221">
        <f t="shared" si="10"/>
        <v>-0.38841379310344909</v>
      </c>
      <c r="M54" s="207">
        <f>SUMIFS(Data!$T:$T,Data!$B:$B,Data!$AA$3,Data!$E:$E,$A54,Data!$C:$C,4)</f>
        <v>0</v>
      </c>
      <c r="N54" s="221">
        <f t="shared" si="11"/>
        <v>-1</v>
      </c>
      <c r="O54" s="218">
        <f t="shared" si="14"/>
        <v>23.689666666666596</v>
      </c>
      <c r="P54" s="222">
        <f t="shared" si="13"/>
        <v>0.44608547738157212</v>
      </c>
    </row>
    <row r="55" spans="1:16" s="11" customFormat="1" ht="12.75" thickBot="1">
      <c r="A55" s="26" t="s">
        <v>125</v>
      </c>
      <c r="B55" s="230">
        <v>0</v>
      </c>
      <c r="C55" s="231">
        <v>134.5019999999999</v>
      </c>
      <c r="D55" s="231">
        <v>124.92099999999991</v>
      </c>
      <c r="E55" s="231">
        <v>121.80199999999999</v>
      </c>
      <c r="F55" s="232">
        <v>127.07499999999993</v>
      </c>
      <c r="G55" s="233">
        <f>SUM(G53:G54)</f>
        <v>0</v>
      </c>
      <c r="H55" s="234" t="str">
        <f>IF(B55=0,"-",(G55-B55)/B55)</f>
        <v>-</v>
      </c>
      <c r="I55" s="232">
        <f>SUM(I53:I54)</f>
        <v>74.525999999999897</v>
      </c>
      <c r="J55" s="234">
        <f>IF(C55=0,"-",(I55-C55)/C55)</f>
        <v>-0.44591158495784483</v>
      </c>
      <c r="K55" s="232">
        <f>SUM(K53:K54)</f>
        <v>88.855999999999895</v>
      </c>
      <c r="L55" s="234">
        <f t="shared" si="10"/>
        <v>-0.28870245995469168</v>
      </c>
      <c r="M55" s="231">
        <f>SUM(M53:M54)</f>
        <v>0</v>
      </c>
      <c r="N55" s="234">
        <f t="shared" si="11"/>
        <v>-1</v>
      </c>
      <c r="O55" s="236">
        <f t="shared" si="14"/>
        <v>54.46066666666659</v>
      </c>
      <c r="P55" s="237">
        <f t="shared" si="13"/>
        <v>0.42857105383959565</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outlinePr summaryBelow="0" summaryRight="0"/>
    <pageSetUpPr fitToPage="1"/>
  </sheetPr>
  <dimension ref="A1:R62"/>
  <sheetViews>
    <sheetView showGridLines="0" zoomScaleNormal="100" zoomScaleSheetLayoutView="106"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91</v>
      </c>
      <c r="B1" s="55"/>
      <c r="C1" s="55"/>
      <c r="D1" s="55"/>
      <c r="E1" s="55"/>
      <c r="F1" s="55"/>
      <c r="G1" s="55"/>
      <c r="H1" s="123"/>
      <c r="I1" s="55"/>
      <c r="J1" s="123"/>
      <c r="K1" s="55"/>
      <c r="L1" s="123"/>
      <c r="M1" s="55"/>
      <c r="N1" s="123"/>
      <c r="O1" s="55"/>
      <c r="P1" s="146"/>
    </row>
    <row r="2" spans="1:16" s="11" customFormat="1">
      <c r="A2" s="52" t="s">
        <v>65</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2.1333299999999999</v>
      </c>
      <c r="D6" s="64">
        <v>2.866663</v>
      </c>
      <c r="E6" s="64">
        <v>2.3333309999999998</v>
      </c>
      <c r="F6" s="65">
        <v>2.4444413333333332</v>
      </c>
      <c r="G6" s="64">
        <f>SUMIFS(Data!$U:$U,Data!$B:$B,Data!$AA$3,Data!$D:$D,$A6,Data!$C:$C,1)</f>
        <v>0</v>
      </c>
      <c r="H6" s="238" t="str">
        <f t="shared" ref="H6:H35" si="0">IF(B6=0,"-",(G6-B6)/B6)</f>
        <v>-</v>
      </c>
      <c r="I6" s="64">
        <f>SUMIFS(Data!$U:$U,Data!$B:$B,Data!$AA$3,Data!$D:$D,$A6,Data!$C:$C,2)</f>
        <v>0.99999700000000002</v>
      </c>
      <c r="J6" s="238">
        <f t="shared" ref="J6:J35" si="1">IF(C6=0,"-",(I6-C6)/C6)</f>
        <v>-0.53125067382917779</v>
      </c>
      <c r="K6" s="64">
        <f>SUMIFS(Data!$U:$U,Data!$B:$B,Data!$AA$3,Data!$D:$D,$A6,Data!$C:$C,3)</f>
        <v>2.266664</v>
      </c>
      <c r="L6" s="238">
        <f t="shared" ref="L6:L35" si="2">IF(D6=0,"-",(K6-D6)/D6)</f>
        <v>-0.20930224445635917</v>
      </c>
      <c r="M6" s="64">
        <f>SUMIFS(Data!$U:$U,Data!$B:$B,Data!$AA$3,Data!$D:$D,$A6,Data!$C:$C,4)</f>
        <v>5.1999890000000004</v>
      </c>
      <c r="N6" s="238">
        <f>IF(E6=0,"-",(M6-E6)/E6)</f>
        <v>1.2285689428546576</v>
      </c>
      <c r="O6" s="65">
        <f t="shared" ref="O6:O36" si="3">(G6+I6+K6+M6)/3</f>
        <v>2.8222166666666673</v>
      </c>
      <c r="P6" s="239">
        <f t="shared" ref="P6:P36" si="4">IF(F6=0,"-",O6/F6)</f>
        <v>1.1545446512386472</v>
      </c>
    </row>
    <row r="7" spans="1:16">
      <c r="A7" s="20" t="s">
        <v>32</v>
      </c>
      <c r="B7" s="66">
        <v>0</v>
      </c>
      <c r="C7" s="67">
        <v>2323.7643500002</v>
      </c>
      <c r="D7" s="67">
        <v>2365.2376910002199</v>
      </c>
      <c r="E7" s="67">
        <v>2338.81112700022</v>
      </c>
      <c r="F7" s="68">
        <v>2342.6043893335468</v>
      </c>
      <c r="G7" s="67">
        <f>SUMIFS(Data!$U:$U,Data!$B:$B,Data!$AA$3,Data!$D:$D,$A7,Data!$C:$C,1)</f>
        <v>0</v>
      </c>
      <c r="H7" s="240" t="str">
        <f t="shared" si="0"/>
        <v>-</v>
      </c>
      <c r="I7" s="67">
        <f>SUMIFS(Data!$U:$U,Data!$B:$B,Data!$AA$3,Data!$D:$D,$A7,Data!$C:$C,2)</f>
        <v>2709.0773770002602</v>
      </c>
      <c r="J7" s="240">
        <f t="shared" si="1"/>
        <v>0.16581415710247341</v>
      </c>
      <c r="K7" s="67">
        <f>SUMIFS(Data!$U:$U,Data!$B:$B,Data!$AA$3,Data!$D:$D,$A7,Data!$C:$C,3)</f>
        <v>2710.97748100028</v>
      </c>
      <c r="L7" s="240">
        <f t="shared" si="2"/>
        <v>0.14617549488392115</v>
      </c>
      <c r="M7" s="67">
        <f>SUMIFS(Data!$U:$U,Data!$B:$B,Data!$AA$3,Data!$D:$D,$A7,Data!$C:$C,4)</f>
        <v>2667.8241950002698</v>
      </c>
      <c r="N7" s="240">
        <f t="shared" ref="N7:N36" si="5">IF(E7=0,"-",(M7-E7)/E7)</f>
        <v>0.14067534748821076</v>
      </c>
      <c r="O7" s="68">
        <f t="shared" si="3"/>
        <v>2695.9596843336035</v>
      </c>
      <c r="P7" s="242">
        <f t="shared" si="4"/>
        <v>1.1508386548787197</v>
      </c>
    </row>
    <row r="8" spans="1:16">
      <c r="A8" s="21" t="s">
        <v>31</v>
      </c>
      <c r="B8" s="63">
        <v>0</v>
      </c>
      <c r="C8" s="64">
        <v>99.599894999999904</v>
      </c>
      <c r="D8" s="64">
        <v>86.066580999999999</v>
      </c>
      <c r="E8" s="64">
        <v>46.799950000000102</v>
      </c>
      <c r="F8" s="65">
        <v>77.488808666666671</v>
      </c>
      <c r="G8" s="64">
        <f>SUMIFS(Data!$U:$U,Data!$B:$B,Data!$AA$3,Data!$D:$D,$A8,Data!$C:$C,1)</f>
        <v>17.799979</v>
      </c>
      <c r="H8" s="238" t="str">
        <f t="shared" si="0"/>
        <v>-</v>
      </c>
      <c r="I8" s="64">
        <f>SUMIFS(Data!$U:$U,Data!$B:$B,Data!$AA$3,Data!$D:$D,$A8,Data!$C:$C,2)</f>
        <v>82.733255000000099</v>
      </c>
      <c r="J8" s="238">
        <f t="shared" si="1"/>
        <v>-0.16934395362565213</v>
      </c>
      <c r="K8" s="64">
        <f>SUMIFS(Data!$U:$U,Data!$B:$B,Data!$AA$3,Data!$D:$D,$A8,Data!$C:$C,3)</f>
        <v>71.066606000000206</v>
      </c>
      <c r="L8" s="238">
        <f t="shared" si="2"/>
        <v>-0.17428338416277733</v>
      </c>
      <c r="M8" s="64">
        <f>SUMIFS(Data!$U:$U,Data!$B:$B,Data!$AA$3,Data!$D:$D,$A8,Data!$C:$C,4)</f>
        <v>64.5999410000002</v>
      </c>
      <c r="N8" s="238">
        <f t="shared" si="5"/>
        <v>0.38034209438258071</v>
      </c>
      <c r="O8" s="65">
        <f t="shared" si="3"/>
        <v>78.733260333333504</v>
      </c>
      <c r="P8" s="239">
        <f t="shared" si="4"/>
        <v>1.0160597599586294</v>
      </c>
    </row>
    <row r="9" spans="1:16">
      <c r="A9" s="20" t="s">
        <v>30</v>
      </c>
      <c r="B9" s="66">
        <v>0</v>
      </c>
      <c r="C9" s="67">
        <v>416.79288499999399</v>
      </c>
      <c r="D9" s="67">
        <v>422.52620799999403</v>
      </c>
      <c r="E9" s="67">
        <v>401.31289199999497</v>
      </c>
      <c r="F9" s="68">
        <v>413.54399499999431</v>
      </c>
      <c r="G9" s="67">
        <f>SUMIFS(Data!$U:$U,Data!$B:$B,Data!$AA$3,Data!$D:$D,$A9,Data!$C:$C,1)</f>
        <v>0.33333299999999999</v>
      </c>
      <c r="H9" s="240" t="str">
        <f t="shared" si="0"/>
        <v>-</v>
      </c>
      <c r="I9" s="67">
        <f>SUMIFS(Data!$U:$U,Data!$B:$B,Data!$AA$3,Data!$D:$D,$A9,Data!$C:$C,2)</f>
        <v>485.93949099999003</v>
      </c>
      <c r="J9" s="240">
        <f t="shared" si="1"/>
        <v>0.16590159882407071</v>
      </c>
      <c r="K9" s="67">
        <f>SUMIFS(Data!$U:$U,Data!$B:$B,Data!$AA$3,Data!$D:$D,$A9,Data!$C:$C,3)</f>
        <v>447.61950299999199</v>
      </c>
      <c r="L9" s="240">
        <f t="shared" si="2"/>
        <v>5.9388730272557012E-2</v>
      </c>
      <c r="M9" s="67">
        <f>SUMIFS(Data!$U:$U,Data!$B:$B,Data!$AA$3,Data!$D:$D,$A9,Data!$C:$C,4)</f>
        <v>424.24619799999402</v>
      </c>
      <c r="N9" s="240">
        <f t="shared" si="5"/>
        <v>5.7145699670169921E-2</v>
      </c>
      <c r="O9" s="68">
        <f t="shared" si="3"/>
        <v>452.71284166665873</v>
      </c>
      <c r="P9" s="242">
        <f t="shared" si="4"/>
        <v>1.0947150657251472</v>
      </c>
    </row>
    <row r="10" spans="1:16">
      <c r="A10" s="21" t="s">
        <v>29</v>
      </c>
      <c r="B10" s="63">
        <v>0</v>
      </c>
      <c r="C10" s="64">
        <v>750.66594000001703</v>
      </c>
      <c r="D10" s="64">
        <v>702.86600000000999</v>
      </c>
      <c r="E10" s="64">
        <v>668.65600000000404</v>
      </c>
      <c r="F10" s="65">
        <v>707.39598000001035</v>
      </c>
      <c r="G10" s="64">
        <f>SUMIFS(Data!$U:$U,Data!$B:$B,Data!$AA$3,Data!$D:$D,$A10,Data!$C:$C,1)</f>
        <v>0</v>
      </c>
      <c r="H10" s="238" t="str">
        <f t="shared" si="0"/>
        <v>-</v>
      </c>
      <c r="I10" s="64">
        <f>SUMIFS(Data!$U:$U,Data!$B:$B,Data!$AA$3,Data!$D:$D,$A10,Data!$C:$C,2)</f>
        <v>776.13099999999497</v>
      </c>
      <c r="J10" s="238">
        <f t="shared" si="1"/>
        <v>3.3923292163725131E-2</v>
      </c>
      <c r="K10" s="64">
        <f>SUMIFS(Data!$U:$U,Data!$B:$B,Data!$AA$3,Data!$D:$D,$A10,Data!$C:$C,3)</f>
        <v>753.77799999999695</v>
      </c>
      <c r="L10" s="238">
        <f t="shared" si="2"/>
        <v>7.2434859560693274E-2</v>
      </c>
      <c r="M10" s="64">
        <f>SUMIFS(Data!$U:$U,Data!$B:$B,Data!$AA$3,Data!$D:$D,$A10,Data!$C:$C,4)</f>
        <v>707.35600000000295</v>
      </c>
      <c r="N10" s="238">
        <f t="shared" si="5"/>
        <v>5.7877294154241754E-2</v>
      </c>
      <c r="O10" s="65">
        <f t="shared" si="3"/>
        <v>745.75499999999829</v>
      </c>
      <c r="P10" s="239">
        <f t="shared" si="4"/>
        <v>1.0542256686276155</v>
      </c>
    </row>
    <row r="11" spans="1:16">
      <c r="A11" s="20" t="s">
        <v>28</v>
      </c>
      <c r="B11" s="66">
        <v>0</v>
      </c>
      <c r="C11" s="67">
        <v>380.26626599999599</v>
      </c>
      <c r="D11" s="67">
        <v>363.13294999999698</v>
      </c>
      <c r="E11" s="67">
        <v>356.66629099999699</v>
      </c>
      <c r="F11" s="68">
        <v>366.68850233333001</v>
      </c>
      <c r="G11" s="67">
        <f>SUMIFS(Data!$U:$U,Data!$B:$B,Data!$AA$3,Data!$D:$D,$A11,Data!$C:$C,1)</f>
        <v>0</v>
      </c>
      <c r="H11" s="240" t="str">
        <f t="shared" si="0"/>
        <v>-</v>
      </c>
      <c r="I11" s="67">
        <f>SUMIFS(Data!$U:$U,Data!$B:$B,Data!$AA$3,Data!$D:$D,$A11,Data!$C:$C,2)</f>
        <v>418.532905999994</v>
      </c>
      <c r="J11" s="240">
        <f t="shared" si="1"/>
        <v>0.10063117194833793</v>
      </c>
      <c r="K11" s="67">
        <f>SUMIFS(Data!$U:$U,Data!$B:$B,Data!$AA$3,Data!$D:$D,$A11,Data!$C:$C,3)</f>
        <v>304.79200000000202</v>
      </c>
      <c r="L11" s="240">
        <f t="shared" si="2"/>
        <v>-0.16066002823482542</v>
      </c>
      <c r="M11" s="67">
        <f>SUMIFS(Data!$U:$U,Data!$B:$B,Data!$AA$3,Data!$D:$D,$A11,Data!$C:$C,4)</f>
        <v>364.40200000000601</v>
      </c>
      <c r="N11" s="240">
        <f t="shared" si="5"/>
        <v>2.1688926582661239E-2</v>
      </c>
      <c r="O11" s="68">
        <f t="shared" si="3"/>
        <v>362.57563533333399</v>
      </c>
      <c r="P11" s="242">
        <f t="shared" si="4"/>
        <v>0.98878375794761819</v>
      </c>
    </row>
    <row r="12" spans="1:16">
      <c r="A12" s="21" t="s">
        <v>27</v>
      </c>
      <c r="B12" s="63">
        <v>0</v>
      </c>
      <c r="C12" s="64">
        <v>1907.3160000002099</v>
      </c>
      <c r="D12" s="64">
        <v>1933.85800000022</v>
      </c>
      <c r="E12" s="64">
        <v>1788.3050000001899</v>
      </c>
      <c r="F12" s="65">
        <v>1876.4930000002066</v>
      </c>
      <c r="G12" s="64">
        <f>SUMIFS(Data!$U:$U,Data!$B:$B,Data!$AA$3,Data!$D:$D,$A12,Data!$C:$C,1)</f>
        <v>0</v>
      </c>
      <c r="H12" s="238" t="str">
        <f t="shared" si="0"/>
        <v>-</v>
      </c>
      <c r="I12" s="64">
        <f>SUMIFS(Data!$U:$U,Data!$B:$B,Data!$AA$3,Data!$D:$D,$A12,Data!$C:$C,2)</f>
        <v>1873.8570000002101</v>
      </c>
      <c r="J12" s="238">
        <f t="shared" si="1"/>
        <v>-1.754245232567448E-2</v>
      </c>
      <c r="K12" s="64">
        <f>SUMIFS(Data!$U:$U,Data!$B:$B,Data!$AA$3,Data!$D:$D,$A12,Data!$C:$C,3)</f>
        <v>1774.5250000001802</v>
      </c>
      <c r="L12" s="238">
        <f t="shared" si="2"/>
        <v>-8.2391261405967628E-2</v>
      </c>
      <c r="M12" s="64">
        <f>SUMIFS(Data!$U:$U,Data!$B:$B,Data!$AA$3,Data!$D:$D,$A12,Data!$C:$C,4)</f>
        <v>1590.08100000014</v>
      </c>
      <c r="N12" s="238">
        <f t="shared" si="5"/>
        <v>-0.1108446266157221</v>
      </c>
      <c r="O12" s="65">
        <f t="shared" si="3"/>
        <v>1746.1543333335101</v>
      </c>
      <c r="P12" s="239">
        <f t="shared" si="4"/>
        <v>0.93054135205051003</v>
      </c>
    </row>
    <row r="13" spans="1:16">
      <c r="A13" s="20" t="s">
        <v>26</v>
      </c>
      <c r="B13" s="66">
        <v>0</v>
      </c>
      <c r="C13" s="67">
        <v>93.933222999999899</v>
      </c>
      <c r="D13" s="67">
        <v>93.599890000000002</v>
      </c>
      <c r="E13" s="67">
        <v>75.8665850000002</v>
      </c>
      <c r="F13" s="68">
        <v>87.799899333333371</v>
      </c>
      <c r="G13" s="67">
        <f>SUMIFS(Data!$U:$U,Data!$B:$B,Data!$AA$3,Data!$D:$D,$A13,Data!$C:$C,1)</f>
        <v>1.2666649999999999</v>
      </c>
      <c r="H13" s="240" t="str">
        <f t="shared" si="0"/>
        <v>-</v>
      </c>
      <c r="I13" s="67">
        <f>SUMIFS(Data!$U:$U,Data!$B:$B,Data!$AA$3,Data!$D:$D,$A13,Data!$C:$C,2)</f>
        <v>108.46653499999999</v>
      </c>
      <c r="J13" s="240">
        <f t="shared" si="1"/>
        <v>0.15471961395384154</v>
      </c>
      <c r="K13" s="67">
        <f>SUMIFS(Data!$U:$U,Data!$B:$B,Data!$AA$3,Data!$D:$D,$A13,Data!$C:$C,3)</f>
        <v>92.9732190000001</v>
      </c>
      <c r="L13" s="240">
        <f t="shared" si="2"/>
        <v>-6.6952108597553078E-3</v>
      </c>
      <c r="M13" s="67">
        <f>SUMIFS(Data!$U:$U,Data!$B:$B,Data!$AA$3,Data!$D:$D,$A13,Data!$C:$C,4)</f>
        <v>83.133237000000094</v>
      </c>
      <c r="N13" s="240">
        <f t="shared" si="5"/>
        <v>9.5781983596597564E-2</v>
      </c>
      <c r="O13" s="68">
        <f t="shared" si="3"/>
        <v>95.279885333333411</v>
      </c>
      <c r="P13" s="242">
        <f t="shared" si="4"/>
        <v>1.0851935600928446</v>
      </c>
    </row>
    <row r="14" spans="1:16">
      <c r="A14" s="21" t="s">
        <v>25</v>
      </c>
      <c r="B14" s="63">
        <v>0</v>
      </c>
      <c r="C14" s="64">
        <v>1310.7052800000802</v>
      </c>
      <c r="D14" s="64">
        <v>1262.2453040000696</v>
      </c>
      <c r="E14" s="64">
        <v>1163.7454560000601</v>
      </c>
      <c r="F14" s="65">
        <v>1245.5653466667366</v>
      </c>
      <c r="G14" s="64">
        <f>SUMIFS(Data!$U:$U,Data!$B:$B,Data!$AA$3,Data!$D:$D,$A14,Data!$C:$C,1)</f>
        <v>0</v>
      </c>
      <c r="H14" s="238" t="str">
        <f t="shared" si="0"/>
        <v>-</v>
      </c>
      <c r="I14" s="64">
        <f>SUMIFS(Data!$U:$U,Data!$B:$B,Data!$AA$3,Data!$D:$D,$A14,Data!$C:$C,2)</f>
        <v>1243.3320490000699</v>
      </c>
      <c r="J14" s="238">
        <f t="shared" si="1"/>
        <v>-5.14022732860328E-2</v>
      </c>
      <c r="K14" s="64">
        <f>SUMIFS(Data!$U:$U,Data!$B:$B,Data!$AA$3,Data!$D:$D,$A14,Data!$C:$C,3)</f>
        <v>1150.29214600006</v>
      </c>
      <c r="L14" s="238">
        <f t="shared" si="2"/>
        <v>-8.8693661719499967E-2</v>
      </c>
      <c r="M14" s="64">
        <f>SUMIFS(Data!$U:$U,Data!$B:$B,Data!$AA$3,Data!$D:$D,$A14,Data!$C:$C,4)</f>
        <v>1032.2656400000501</v>
      </c>
      <c r="N14" s="238">
        <f t="shared" si="5"/>
        <v>-0.11297987487050883</v>
      </c>
      <c r="O14" s="65">
        <f t="shared" si="3"/>
        <v>1141.9632783333934</v>
      </c>
      <c r="P14" s="239">
        <f t="shared" si="4"/>
        <v>0.91682325731797765</v>
      </c>
    </row>
    <row r="15" spans="1:16">
      <c r="A15" s="20" t="s">
        <v>24</v>
      </c>
      <c r="B15" s="66">
        <v>0</v>
      </c>
      <c r="C15" s="67">
        <v>918.05909300003702</v>
      </c>
      <c r="D15" s="67">
        <v>910.71244900003705</v>
      </c>
      <c r="E15" s="67">
        <v>854.91917600003001</v>
      </c>
      <c r="F15" s="68">
        <v>894.56357266670136</v>
      </c>
      <c r="G15" s="67">
        <f>SUMIFS(Data!$U:$U,Data!$B:$B,Data!$AA$3,Data!$D:$D,$A15,Data!$C:$C,1)</f>
        <v>0</v>
      </c>
      <c r="H15" s="240" t="str">
        <f t="shared" si="0"/>
        <v>-</v>
      </c>
      <c r="I15" s="67">
        <f>SUMIFS(Data!$U:$U,Data!$B:$B,Data!$AA$3,Data!$D:$D,$A15,Data!$C:$C,2)</f>
        <v>938.39908300004004</v>
      </c>
      <c r="J15" s="240">
        <f t="shared" si="1"/>
        <v>2.215542567476339E-2</v>
      </c>
      <c r="K15" s="67">
        <f>SUMIFS(Data!$U:$U,Data!$B:$B,Data!$AA$3,Data!$D:$D,$A15,Data!$C:$C,3)</f>
        <v>841.66899999999805</v>
      </c>
      <c r="L15" s="240">
        <f t="shared" si="2"/>
        <v>-7.5812567485871923E-2</v>
      </c>
      <c r="M15" s="67">
        <f>SUMIFS(Data!$U:$U,Data!$B:$B,Data!$AA$3,Data!$D:$D,$A15,Data!$C:$C,4)</f>
        <v>750.20100000000195</v>
      </c>
      <c r="N15" s="240">
        <f t="shared" si="5"/>
        <v>-0.1224889778352853</v>
      </c>
      <c r="O15" s="68">
        <f t="shared" si="3"/>
        <v>843.42302766668001</v>
      </c>
      <c r="P15" s="242">
        <f t="shared" si="4"/>
        <v>0.94283184944858534</v>
      </c>
    </row>
    <row r="16" spans="1:16">
      <c r="A16" s="21" t="s">
        <v>23</v>
      </c>
      <c r="B16" s="63">
        <v>0.13333300000000001</v>
      </c>
      <c r="C16" s="64">
        <v>1173.8654320000601</v>
      </c>
      <c r="D16" s="64">
        <v>1165.2454390000601</v>
      </c>
      <c r="E16" s="64">
        <v>1091.4388650000501</v>
      </c>
      <c r="F16" s="65">
        <v>1143.5610230000568</v>
      </c>
      <c r="G16" s="64">
        <f>SUMIFS(Data!$U:$U,Data!$B:$B,Data!$AA$3,Data!$D:$D,$A16,Data!$C:$C,1)</f>
        <v>0</v>
      </c>
      <c r="H16" s="238">
        <f t="shared" si="0"/>
        <v>-1</v>
      </c>
      <c r="I16" s="64">
        <f>SUMIFS(Data!$U:$U,Data!$B:$B,Data!$AA$3,Data!$D:$D,$A16,Data!$C:$C,2)</f>
        <v>1219.3987150000701</v>
      </c>
      <c r="J16" s="238">
        <f t="shared" si="1"/>
        <v>3.8789184653328861E-2</v>
      </c>
      <c r="K16" s="64">
        <f>SUMIFS(Data!$U:$U,Data!$B:$B,Data!$AA$3,Data!$D:$D,$A16,Data!$C:$C,3)</f>
        <v>1222.26537900007</v>
      </c>
      <c r="L16" s="238">
        <f t="shared" si="2"/>
        <v>4.8933845258335287E-2</v>
      </c>
      <c r="M16" s="64">
        <f>SUMIFS(Data!$U:$U,Data!$B:$B,Data!$AA$3,Data!$D:$D,$A16,Data!$C:$C,4)</f>
        <v>1102.93216500005</v>
      </c>
      <c r="N16" s="238">
        <f t="shared" si="5"/>
        <v>1.0530411155918783E-2</v>
      </c>
      <c r="O16" s="65">
        <f t="shared" si="3"/>
        <v>1181.5320863333966</v>
      </c>
      <c r="P16" s="239">
        <f t="shared" si="4"/>
        <v>1.0332042300932269</v>
      </c>
    </row>
    <row r="17" spans="1:17">
      <c r="A17" s="20" t="s">
        <v>22</v>
      </c>
      <c r="B17" s="66">
        <v>0</v>
      </c>
      <c r="C17" s="67">
        <v>315.306352</v>
      </c>
      <c r="D17" s="67">
        <v>317.07967400000001</v>
      </c>
      <c r="E17" s="67">
        <v>287.033048000002</v>
      </c>
      <c r="F17" s="68">
        <v>306.4730246666673</v>
      </c>
      <c r="G17" s="67">
        <f>SUMIFS(Data!$U:$U,Data!$B:$B,Data!$AA$3,Data!$D:$D,$A17,Data!$C:$C,1)</f>
        <v>0</v>
      </c>
      <c r="H17" s="240" t="str">
        <f t="shared" si="0"/>
        <v>-</v>
      </c>
      <c r="I17" s="67">
        <f>SUMIFS(Data!$U:$U,Data!$B:$B,Data!$AA$3,Data!$D:$D,$A17,Data!$C:$C,2)</f>
        <v>330.97966899999898</v>
      </c>
      <c r="J17" s="240">
        <f t="shared" si="1"/>
        <v>4.9708218374233622E-2</v>
      </c>
      <c r="K17" s="67">
        <f>SUMIFS(Data!$U:$U,Data!$B:$B,Data!$AA$3,Data!$D:$D,$A17,Data!$C:$C,3)</f>
        <v>314.06635599999998</v>
      </c>
      <c r="L17" s="240">
        <f t="shared" si="2"/>
        <v>-9.5033464680553022E-3</v>
      </c>
      <c r="M17" s="67">
        <f>SUMIFS(Data!$U:$U,Data!$B:$B,Data!$AA$3,Data!$D:$D,$A17,Data!$C:$C,4)</f>
        <v>285.19971500000202</v>
      </c>
      <c r="N17" s="240">
        <f t="shared" si="5"/>
        <v>-6.3871843774587558E-3</v>
      </c>
      <c r="O17" s="68">
        <f t="shared" si="3"/>
        <v>310.08191333333366</v>
      </c>
      <c r="P17" s="242">
        <f t="shared" si="4"/>
        <v>1.0117755507865382</v>
      </c>
    </row>
    <row r="18" spans="1:17">
      <c r="A18" s="21" t="s">
        <v>21</v>
      </c>
      <c r="B18" s="63">
        <v>0</v>
      </c>
      <c r="C18" s="64">
        <v>1923.62475200015</v>
      </c>
      <c r="D18" s="64">
        <v>1896.5781090001501</v>
      </c>
      <c r="E18" s="64">
        <v>1849.2648870001401</v>
      </c>
      <c r="F18" s="65">
        <v>1889.8225826668133</v>
      </c>
      <c r="G18" s="64">
        <f>SUMIFS(Data!$U:$U,Data!$B:$B,Data!$AA$3,Data!$D:$D,$A18,Data!$C:$C,1)</f>
        <v>0</v>
      </c>
      <c r="H18" s="238" t="str">
        <f t="shared" si="0"/>
        <v>-</v>
      </c>
      <c r="I18" s="64">
        <f>SUMIFS(Data!$U:$U,Data!$B:$B,Data!$AA$3,Data!$D:$D,$A18,Data!$C:$C,2)</f>
        <v>1907.1781610001599</v>
      </c>
      <c r="J18" s="238">
        <f t="shared" si="1"/>
        <v>-8.5497917319317367E-3</v>
      </c>
      <c r="K18" s="64">
        <f>SUMIFS(Data!$U:$U,Data!$B:$B,Data!$AA$3,Data!$D:$D,$A18,Data!$C:$C,3)</f>
        <v>1855.09822500015</v>
      </c>
      <c r="L18" s="238">
        <f t="shared" si="2"/>
        <v>-2.1870907295174734E-2</v>
      </c>
      <c r="M18" s="64">
        <f>SUMIFS(Data!$U:$U,Data!$B:$B,Data!$AA$3,Data!$D:$D,$A18,Data!$C:$C,4)</f>
        <v>1798.7382780001401</v>
      </c>
      <c r="N18" s="238">
        <f t="shared" si="5"/>
        <v>-2.732253737968485E-2</v>
      </c>
      <c r="O18" s="65">
        <f t="shared" si="3"/>
        <v>1853.6715546668165</v>
      </c>
      <c r="P18" s="239">
        <f t="shared" si="4"/>
        <v>0.98087067625735402</v>
      </c>
    </row>
    <row r="19" spans="1:17">
      <c r="A19" s="20" t="s">
        <v>20</v>
      </c>
      <c r="B19" s="66">
        <v>0.53333299999999995</v>
      </c>
      <c r="C19" s="67">
        <v>1293.8253210000801</v>
      </c>
      <c r="D19" s="67">
        <v>1276.82529200008</v>
      </c>
      <c r="E19" s="67">
        <v>1206.2654170000701</v>
      </c>
      <c r="F19" s="68">
        <v>1259.1497876667434</v>
      </c>
      <c r="G19" s="67">
        <f>SUMIFS(Data!$U:$U,Data!$B:$B,Data!$AA$3,Data!$D:$D,$A19,Data!$C:$C,1)</f>
        <v>0</v>
      </c>
      <c r="H19" s="240">
        <f t="shared" si="0"/>
        <v>-1</v>
      </c>
      <c r="I19" s="67">
        <f>SUMIFS(Data!$U:$U,Data!$B:$B,Data!$AA$3,Data!$D:$D,$A19,Data!$C:$C,2)</f>
        <v>1262.27871100008</v>
      </c>
      <c r="J19" s="240">
        <f t="shared" si="1"/>
        <v>-2.4382433616012181E-2</v>
      </c>
      <c r="K19" s="67">
        <f>SUMIFS(Data!$U:$U,Data!$B:$B,Data!$AA$3,Data!$D:$D,$A19,Data!$C:$C,3)</f>
        <v>1195.1970000000299</v>
      </c>
      <c r="L19" s="240">
        <f t="shared" si="2"/>
        <v>-6.393066656142414E-2</v>
      </c>
      <c r="M19" s="67">
        <f>SUMIFS(Data!$U:$U,Data!$B:$B,Data!$AA$3,Data!$D:$D,$A19,Data!$C:$C,4)</f>
        <v>1123.80900000001</v>
      </c>
      <c r="N19" s="240">
        <f t="shared" si="5"/>
        <v>-6.8356777735637711E-2</v>
      </c>
      <c r="O19" s="68">
        <f t="shared" si="3"/>
        <v>1193.7615703333734</v>
      </c>
      <c r="P19" s="242">
        <f t="shared" si="4"/>
        <v>0.94806954821909073</v>
      </c>
    </row>
    <row r="20" spans="1:17">
      <c r="A20" s="21" t="s">
        <v>19</v>
      </c>
      <c r="B20" s="63">
        <v>0</v>
      </c>
      <c r="C20" s="64">
        <v>145.799845</v>
      </c>
      <c r="D20" s="64">
        <v>148.53316799999999</v>
      </c>
      <c r="E20" s="64">
        <v>128.13319300000001</v>
      </c>
      <c r="F20" s="65">
        <v>140.82206866666667</v>
      </c>
      <c r="G20" s="64">
        <f>SUMIFS(Data!$U:$U,Data!$B:$B,Data!$AA$3,Data!$D:$D,$A20,Data!$C:$C,1)</f>
        <v>0</v>
      </c>
      <c r="H20" s="238" t="str">
        <f t="shared" si="0"/>
        <v>-</v>
      </c>
      <c r="I20" s="64">
        <f>SUMIFS(Data!$U:$U,Data!$B:$B,Data!$AA$3,Data!$D:$D,$A20,Data!$C:$C,2)</f>
        <v>152.26651699999999</v>
      </c>
      <c r="J20" s="238">
        <f t="shared" si="1"/>
        <v>4.4353078701832561E-2</v>
      </c>
      <c r="K20" s="64">
        <f>SUMIFS(Data!$U:$U,Data!$B:$B,Data!$AA$3,Data!$D:$D,$A20,Data!$C:$C,3)</f>
        <v>158.59983199999999</v>
      </c>
      <c r="L20" s="238">
        <f t="shared" si="2"/>
        <v>6.7773845636955668E-2</v>
      </c>
      <c r="M20" s="64">
        <f>SUMIFS(Data!$U:$U,Data!$B:$B,Data!$AA$3,Data!$D:$D,$A20,Data!$C:$C,4)</f>
        <v>138.73319900000001</v>
      </c>
      <c r="N20" s="238">
        <f t="shared" si="5"/>
        <v>8.2726464172324238E-2</v>
      </c>
      <c r="O20" s="65">
        <f t="shared" si="3"/>
        <v>149.86651600000002</v>
      </c>
      <c r="P20" s="239">
        <f t="shared" si="4"/>
        <v>1.0642260649837636</v>
      </c>
    </row>
    <row r="21" spans="1:17">
      <c r="A21" s="20" t="s">
        <v>18</v>
      </c>
      <c r="B21" s="66">
        <v>0</v>
      </c>
      <c r="C21" s="67">
        <v>481.01950699999202</v>
      </c>
      <c r="D21" s="67">
        <v>412.35500000001002</v>
      </c>
      <c r="E21" s="67">
        <v>398.68600000000902</v>
      </c>
      <c r="F21" s="68">
        <v>430.68683566667033</v>
      </c>
      <c r="G21" s="67">
        <f>SUMIFS(Data!$U:$U,Data!$B:$B,Data!$AA$3,Data!$D:$D,$A21,Data!$C:$C,1)</f>
        <v>0</v>
      </c>
      <c r="H21" s="240" t="str">
        <f t="shared" si="0"/>
        <v>-</v>
      </c>
      <c r="I21" s="67">
        <f>SUMIFS(Data!$U:$U,Data!$B:$B,Data!$AA$3,Data!$D:$D,$A21,Data!$C:$C,2)</f>
        <v>450.42600000001403</v>
      </c>
      <c r="J21" s="240">
        <f t="shared" si="1"/>
        <v>-6.3601385296789006E-2</v>
      </c>
      <c r="K21" s="67">
        <f>SUMIFS(Data!$U:$U,Data!$B:$B,Data!$AA$3,Data!$D:$D,$A21,Data!$C:$C,3)</f>
        <v>427.32700000001199</v>
      </c>
      <c r="L21" s="240">
        <f t="shared" si="2"/>
        <v>3.6308520570871229E-2</v>
      </c>
      <c r="M21" s="67">
        <f>SUMIFS(Data!$U:$U,Data!$B:$B,Data!$AA$3,Data!$D:$D,$A21,Data!$C:$C,4)</f>
        <v>396.36400000000901</v>
      </c>
      <c r="N21" s="240">
        <f t="shared" si="5"/>
        <v>-5.8241322745216789E-3</v>
      </c>
      <c r="O21" s="68">
        <f t="shared" si="3"/>
        <v>424.70566666667838</v>
      </c>
      <c r="P21" s="242">
        <f t="shared" si="4"/>
        <v>0.98611248706793286</v>
      </c>
    </row>
    <row r="22" spans="1:17">
      <c r="A22" s="21" t="s">
        <v>17</v>
      </c>
      <c r="B22" s="63">
        <v>0</v>
      </c>
      <c r="C22" s="64">
        <v>994.05892600004393</v>
      </c>
      <c r="D22" s="64">
        <v>1013.46999999998</v>
      </c>
      <c r="E22" s="64">
        <v>986.74899999998206</v>
      </c>
      <c r="F22" s="65">
        <v>998.092642000002</v>
      </c>
      <c r="G22" s="64">
        <f>SUMIFS(Data!$U:$U,Data!$B:$B,Data!$AA$3,Data!$D:$D,$A22,Data!$C:$C,1)</f>
        <v>0</v>
      </c>
      <c r="H22" s="238" t="str">
        <f t="shared" si="0"/>
        <v>-</v>
      </c>
      <c r="I22" s="64">
        <f>SUMIFS(Data!$U:$U,Data!$B:$B,Data!$AA$3,Data!$D:$D,$A22,Data!$C:$C,2)</f>
        <v>1101.3019999999999</v>
      </c>
      <c r="J22" s="238">
        <f t="shared" si="1"/>
        <v>0.1078840209518437</v>
      </c>
      <c r="K22" s="64">
        <f>SUMIFS(Data!$U:$U,Data!$B:$B,Data!$AA$3,Data!$D:$D,$A22,Data!$C:$C,3)</f>
        <v>1065.5829999999901</v>
      </c>
      <c r="L22" s="238">
        <f t="shared" si="2"/>
        <v>5.1420367647795284E-2</v>
      </c>
      <c r="M22" s="64">
        <f>SUMIFS(Data!$U:$U,Data!$B:$B,Data!$AA$3,Data!$D:$D,$A22,Data!$C:$C,4)</f>
        <v>1023.76299999998</v>
      </c>
      <c r="N22" s="238">
        <f t="shared" si="5"/>
        <v>3.7511059043382498E-2</v>
      </c>
      <c r="O22" s="65">
        <f t="shared" si="3"/>
        <v>1063.5493333333234</v>
      </c>
      <c r="P22" s="239">
        <f t="shared" si="4"/>
        <v>1.065581779264656</v>
      </c>
    </row>
    <row r="23" spans="1:17">
      <c r="A23" s="20" t="s">
        <v>16</v>
      </c>
      <c r="B23" s="66">
        <v>0</v>
      </c>
      <c r="C23" s="67">
        <v>301.75968700000101</v>
      </c>
      <c r="D23" s="67">
        <v>298.03969200000103</v>
      </c>
      <c r="E23" s="67">
        <v>273.68</v>
      </c>
      <c r="F23" s="68">
        <v>291.15979300000072</v>
      </c>
      <c r="G23" s="67">
        <f>SUMIFS(Data!$U:$U,Data!$B:$B,Data!$AA$3,Data!$D:$D,$A23,Data!$C:$C,1)</f>
        <v>0</v>
      </c>
      <c r="H23" s="240" t="str">
        <f t="shared" si="0"/>
        <v>-</v>
      </c>
      <c r="I23" s="67">
        <f>SUMIFS(Data!$U:$U,Data!$B:$B,Data!$AA$3,Data!$D:$D,$A23,Data!$C:$C,2)</f>
        <v>330.60800000000398</v>
      </c>
      <c r="J23" s="240">
        <f t="shared" si="1"/>
        <v>9.5600288053065474E-2</v>
      </c>
      <c r="K23" s="67">
        <f>SUMIFS(Data!$U:$U,Data!$B:$B,Data!$AA$3,Data!$D:$D,$A23,Data!$C:$C,3)</f>
        <v>318.35100000000398</v>
      </c>
      <c r="L23" s="240">
        <f t="shared" si="2"/>
        <v>6.8149674507121963E-2</v>
      </c>
      <c r="M23" s="67">
        <f>SUMIFS(Data!$U:$U,Data!$B:$B,Data!$AA$3,Data!$D:$D,$A23,Data!$C:$C,4)</f>
        <v>281.30900000000099</v>
      </c>
      <c r="N23" s="240">
        <f t="shared" si="5"/>
        <v>2.7875621163406115E-2</v>
      </c>
      <c r="O23" s="68">
        <f t="shared" si="3"/>
        <v>310.08933333333636</v>
      </c>
      <c r="P23" s="242">
        <f t="shared" si="4"/>
        <v>1.0650142663528257</v>
      </c>
    </row>
    <row r="24" spans="1:17">
      <c r="A24" s="21" t="s">
        <v>15</v>
      </c>
      <c r="B24" s="63">
        <v>0</v>
      </c>
      <c r="C24" s="64">
        <v>1978.0647160000951</v>
      </c>
      <c r="D24" s="64">
        <v>1950.331347000086</v>
      </c>
      <c r="E24" s="64">
        <v>1889.19400000019</v>
      </c>
      <c r="F24" s="65">
        <v>1939.1966876667902</v>
      </c>
      <c r="G24" s="64">
        <f>SUMIFS(Data!$U:$U,Data!$B:$B,Data!$AA$3,Data!$D:$D,$A24,Data!$C:$C,1)</f>
        <v>0</v>
      </c>
      <c r="H24" s="238" t="str">
        <f t="shared" si="0"/>
        <v>-</v>
      </c>
      <c r="I24" s="64">
        <f>SUMIFS(Data!$U:$U,Data!$B:$B,Data!$AA$3,Data!$D:$D,$A24,Data!$C:$C,2)</f>
        <v>2042.5550000002302</v>
      </c>
      <c r="J24" s="238">
        <f t="shared" si="1"/>
        <v>3.2602716927554724E-2</v>
      </c>
      <c r="K24" s="64">
        <f>SUMIFS(Data!$U:$U,Data!$B:$B,Data!$AA$3,Data!$D:$D,$A24,Data!$C:$C,3)</f>
        <v>1764.9880000001601</v>
      </c>
      <c r="L24" s="238">
        <f t="shared" si="2"/>
        <v>-9.5031722319908807E-2</v>
      </c>
      <c r="M24" s="64">
        <f>SUMIFS(Data!$U:$U,Data!$B:$B,Data!$AA$3,Data!$D:$D,$A24,Data!$C:$C,4)</f>
        <v>1589.63800000012</v>
      </c>
      <c r="N24" s="238">
        <f t="shared" si="5"/>
        <v>-0.15856285802307224</v>
      </c>
      <c r="O24" s="65">
        <f t="shared" si="3"/>
        <v>1799.0603333335032</v>
      </c>
      <c r="P24" s="239">
        <f t="shared" si="4"/>
        <v>0.92773484235789572</v>
      </c>
    </row>
    <row r="25" spans="1:17">
      <c r="A25" s="20" t="s">
        <v>14</v>
      </c>
      <c r="B25" s="66">
        <v>0</v>
      </c>
      <c r="C25" s="67">
        <v>119.84653900000001</v>
      </c>
      <c r="D25" s="67">
        <v>107.999892</v>
      </c>
      <c r="E25" s="67">
        <v>93.666565999999904</v>
      </c>
      <c r="F25" s="68">
        <v>107.17099899999998</v>
      </c>
      <c r="G25" s="67">
        <f>SUMIFS(Data!$U:$U,Data!$B:$B,Data!$AA$3,Data!$D:$D,$A25,Data!$C:$C,1)</f>
        <v>0</v>
      </c>
      <c r="H25" s="240" t="str">
        <f t="shared" si="0"/>
        <v>-</v>
      </c>
      <c r="I25" s="67">
        <f>SUMIFS(Data!$U:$U,Data!$B:$B,Data!$AA$3,Data!$D:$D,$A25,Data!$C:$C,2)</f>
        <v>112.39987600000001</v>
      </c>
      <c r="J25" s="240">
        <f t="shared" si="1"/>
        <v>-6.213498580881005E-2</v>
      </c>
      <c r="K25" s="67">
        <f>SUMIFS(Data!$U:$U,Data!$B:$B,Data!$AA$3,Data!$D:$D,$A25,Data!$C:$C,3)</f>
        <v>107.53321699999999</v>
      </c>
      <c r="L25" s="240">
        <f t="shared" si="2"/>
        <v>-4.3210691358840361E-3</v>
      </c>
      <c r="M25" s="67">
        <f>SUMIFS(Data!$U:$U,Data!$B:$B,Data!$AA$3,Data!$D:$D,$A25,Data!$C:$C,4)</f>
        <v>100.119888</v>
      </c>
      <c r="N25" s="240">
        <f t="shared" si="5"/>
        <v>6.8896750202202414E-2</v>
      </c>
      <c r="O25" s="68">
        <f t="shared" si="3"/>
        <v>106.684327</v>
      </c>
      <c r="P25" s="242">
        <f t="shared" si="4"/>
        <v>0.99545892074776698</v>
      </c>
      <c r="Q25" s="23"/>
    </row>
    <row r="26" spans="1:17">
      <c r="A26" s="21" t="s">
        <v>13</v>
      </c>
      <c r="B26" s="63">
        <v>0</v>
      </c>
      <c r="C26" s="64">
        <v>1469.265157999987</v>
      </c>
      <c r="D26" s="64">
        <v>1476.7651469999912</v>
      </c>
      <c r="E26" s="64">
        <v>1263.2720469999831</v>
      </c>
      <c r="F26" s="65">
        <v>1403.1007839999872</v>
      </c>
      <c r="G26" s="64">
        <f>SUMIFS(Data!$U:$U,Data!$B:$B,Data!$AA$3,Data!$D:$D,$A26,Data!$C:$C,1)</f>
        <v>0.99999899999999997</v>
      </c>
      <c r="H26" s="238" t="str">
        <f t="shared" si="0"/>
        <v>-</v>
      </c>
      <c r="I26" s="64">
        <f>SUMIFS(Data!$U:$U,Data!$B:$B,Data!$AA$3,Data!$D:$D,$A26,Data!$C:$C,2)</f>
        <v>1452.531843999986</v>
      </c>
      <c r="J26" s="238">
        <f t="shared" si="1"/>
        <v>-1.1388900028623099E-2</v>
      </c>
      <c r="K26" s="64">
        <f>SUMIFS(Data!$U:$U,Data!$B:$B,Data!$AA$3,Data!$D:$D,$A26,Data!$C:$C,3)</f>
        <v>1304.4260000000349</v>
      </c>
      <c r="L26" s="238">
        <f t="shared" si="2"/>
        <v>-0.11670044309351328</v>
      </c>
      <c r="M26" s="64">
        <f>SUMIFS(Data!$U:$U,Data!$B:$B,Data!$AA$3,Data!$D:$D,$A26,Data!$C:$C,4)</f>
        <v>1130.265000000024</v>
      </c>
      <c r="N26" s="238">
        <f t="shared" si="5"/>
        <v>-0.10528773063238761</v>
      </c>
      <c r="O26" s="65">
        <f t="shared" si="3"/>
        <v>1296.0742810000149</v>
      </c>
      <c r="P26" s="239">
        <f t="shared" si="4"/>
        <v>0.92372144309202153</v>
      </c>
    </row>
    <row r="27" spans="1:17">
      <c r="A27" s="20" t="s">
        <v>12</v>
      </c>
      <c r="B27" s="66">
        <v>0</v>
      </c>
      <c r="C27" s="67">
        <v>306.42632800000001</v>
      </c>
      <c r="D27" s="67">
        <v>298.26634200000001</v>
      </c>
      <c r="E27" s="67">
        <v>260.75304700000299</v>
      </c>
      <c r="F27" s="68">
        <v>288.48190566666767</v>
      </c>
      <c r="G27" s="67">
        <f>SUMIFS(Data!$U:$U,Data!$B:$B,Data!$AA$3,Data!$D:$D,$A27,Data!$C:$C,1)</f>
        <v>0</v>
      </c>
      <c r="H27" s="240" t="str">
        <f t="shared" si="0"/>
        <v>-</v>
      </c>
      <c r="I27" s="67">
        <f>SUMIFS(Data!$U:$U,Data!$B:$B,Data!$AA$3,Data!$D:$D,$A27,Data!$C:$C,2)</f>
        <v>336.64630599999799</v>
      </c>
      <c r="J27" s="240">
        <f t="shared" si="1"/>
        <v>9.8620696848209399E-2</v>
      </c>
      <c r="K27" s="67">
        <f>SUMIFS(Data!$U:$U,Data!$B:$B,Data!$AA$3,Data!$D:$D,$A27,Data!$C:$C,3)</f>
        <v>306.29966400000001</v>
      </c>
      <c r="L27" s="240">
        <f t="shared" si="2"/>
        <v>2.6933384256947093E-2</v>
      </c>
      <c r="M27" s="67">
        <f>SUMIFS(Data!$U:$U,Data!$B:$B,Data!$AA$3,Data!$D:$D,$A27,Data!$C:$C,4)</f>
        <v>278.45302900000098</v>
      </c>
      <c r="N27" s="240">
        <f t="shared" si="5"/>
        <v>6.7880249928576233E-2</v>
      </c>
      <c r="O27" s="68">
        <f t="shared" si="3"/>
        <v>307.13299966666631</v>
      </c>
      <c r="P27" s="242">
        <f t="shared" si="4"/>
        <v>1.0646525609878266</v>
      </c>
    </row>
    <row r="28" spans="1:17">
      <c r="A28" s="21" t="s">
        <v>11</v>
      </c>
      <c r="B28" s="63">
        <v>0</v>
      </c>
      <c r="C28" s="64">
        <v>562.09926399999495</v>
      </c>
      <c r="D28" s="64">
        <v>545.45933599999296</v>
      </c>
      <c r="E28" s="64">
        <v>496.34609399998999</v>
      </c>
      <c r="F28" s="65">
        <v>534.63489799999263</v>
      </c>
      <c r="G28" s="64">
        <f>SUMIFS(Data!$U:$U,Data!$B:$B,Data!$AA$3,Data!$D:$D,$A28,Data!$C:$C,1)</f>
        <v>0</v>
      </c>
      <c r="H28" s="238" t="str">
        <f t="shared" si="0"/>
        <v>-</v>
      </c>
      <c r="I28" s="64">
        <f>SUMIFS(Data!$U:$U,Data!$B:$B,Data!$AA$3,Data!$D:$D,$A28,Data!$C:$C,2)</f>
        <v>651.41246900000601</v>
      </c>
      <c r="J28" s="238">
        <f t="shared" si="1"/>
        <v>0.15889222904232778</v>
      </c>
      <c r="K28" s="64">
        <f>SUMIFS(Data!$U:$U,Data!$B:$B,Data!$AA$3,Data!$D:$D,$A28,Data!$C:$C,3)</f>
        <v>594.17265199999895</v>
      </c>
      <c r="L28" s="238">
        <f t="shared" si="2"/>
        <v>8.9306961646736974E-2</v>
      </c>
      <c r="M28" s="64">
        <f>SUMIFS(Data!$U:$U,Data!$B:$B,Data!$AA$3,Data!$D:$D,$A28,Data!$C:$C,4)</f>
        <v>514.53939299998899</v>
      </c>
      <c r="N28" s="238">
        <f t="shared" si="5"/>
        <v>3.6654461916646751E-2</v>
      </c>
      <c r="O28" s="65">
        <f t="shared" si="3"/>
        <v>586.70817133333139</v>
      </c>
      <c r="P28" s="239">
        <f t="shared" si="4"/>
        <v>1.0973996900092733</v>
      </c>
    </row>
    <row r="29" spans="1:17">
      <c r="A29" s="20" t="s">
        <v>10</v>
      </c>
      <c r="B29" s="66">
        <v>0</v>
      </c>
      <c r="C29" s="67">
        <v>1203.9055000000701</v>
      </c>
      <c r="D29" s="67">
        <v>1157.43886200006</v>
      </c>
      <c r="E29" s="67">
        <v>1121.26555500006</v>
      </c>
      <c r="F29" s="68">
        <v>1160.8699723333966</v>
      </c>
      <c r="G29" s="67">
        <f>SUMIFS(Data!$U:$U,Data!$B:$B,Data!$AA$3,Data!$D:$D,$A29,Data!$C:$C,1)</f>
        <v>0</v>
      </c>
      <c r="H29" s="240" t="str">
        <f t="shared" si="0"/>
        <v>-</v>
      </c>
      <c r="I29" s="67">
        <f>SUMIFS(Data!$U:$U,Data!$B:$B,Data!$AA$3,Data!$D:$D,$A29,Data!$C:$C,2)</f>
        <v>1238.7188120000801</v>
      </c>
      <c r="J29" s="240">
        <f t="shared" si="1"/>
        <v>2.8916980610195712E-2</v>
      </c>
      <c r="K29" s="67">
        <f>SUMIFS(Data!$U:$U,Data!$B:$B,Data!$AA$3,Data!$D:$D,$A29,Data!$C:$C,3)</f>
        <v>1211.34545400007</v>
      </c>
      <c r="L29" s="240">
        <f t="shared" si="2"/>
        <v>4.6574029756404754E-2</v>
      </c>
      <c r="M29" s="67">
        <f>SUMIFS(Data!$U:$U,Data!$B:$B,Data!$AA$3,Data!$D:$D,$A29,Data!$C:$C,4)</f>
        <v>1146.53217600006</v>
      </c>
      <c r="N29" s="240">
        <f t="shared" si="5"/>
        <v>2.2534020497935153E-2</v>
      </c>
      <c r="O29" s="68">
        <f t="shared" si="3"/>
        <v>1198.8654806667366</v>
      </c>
      <c r="P29" s="242">
        <f t="shared" si="4"/>
        <v>1.032730201692587</v>
      </c>
    </row>
    <row r="30" spans="1:17">
      <c r="A30" s="21" t="s">
        <v>9</v>
      </c>
      <c r="B30" s="63">
        <v>0</v>
      </c>
      <c r="C30" s="64">
        <v>1254.6210000000201</v>
      </c>
      <c r="D30" s="64">
        <v>1225.50200000002</v>
      </c>
      <c r="E30" s="64">
        <v>1118.8480000000259</v>
      </c>
      <c r="F30" s="65">
        <v>1199.657000000022</v>
      </c>
      <c r="G30" s="64">
        <f>SUMIFS(Data!$U:$U,Data!$B:$B,Data!$AA$3,Data!$D:$D,$A30,Data!$C:$C,1)</f>
        <v>0</v>
      </c>
      <c r="H30" s="238" t="str">
        <f t="shared" si="0"/>
        <v>-</v>
      </c>
      <c r="I30" s="64">
        <f>SUMIFS(Data!$U:$U,Data!$B:$B,Data!$AA$3,Data!$D:$D,$A30,Data!$C:$C,2)</f>
        <v>1526.8300000000029</v>
      </c>
      <c r="J30" s="238">
        <f t="shared" si="1"/>
        <v>0.21696512333204881</v>
      </c>
      <c r="K30" s="64">
        <f>SUMIFS(Data!$U:$U,Data!$B:$B,Data!$AA$3,Data!$D:$D,$A30,Data!$C:$C,3)</f>
        <v>1430.39600000001</v>
      </c>
      <c r="L30" s="238">
        <f t="shared" si="2"/>
        <v>0.16719189360766989</v>
      </c>
      <c r="M30" s="64">
        <f>SUMIFS(Data!$U:$U,Data!$B:$B,Data!$AA$3,Data!$D:$D,$A30,Data!$C:$C,4)</f>
        <v>1280.8910000000169</v>
      </c>
      <c r="N30" s="238">
        <f t="shared" si="5"/>
        <v>0.14483021822444808</v>
      </c>
      <c r="O30" s="65">
        <f t="shared" si="3"/>
        <v>1412.7056666666765</v>
      </c>
      <c r="P30" s="239">
        <f t="shared" si="4"/>
        <v>1.1775913170736725</v>
      </c>
    </row>
    <row r="31" spans="1:17">
      <c r="A31" s="20" t="s">
        <v>8</v>
      </c>
      <c r="B31" s="66">
        <v>0</v>
      </c>
      <c r="C31" s="67">
        <v>910.80799999998897</v>
      </c>
      <c r="D31" s="67">
        <v>877.23699999998905</v>
      </c>
      <c r="E31" s="67">
        <v>820.76199999999403</v>
      </c>
      <c r="F31" s="68">
        <v>869.60233333332405</v>
      </c>
      <c r="G31" s="67">
        <f>SUMIFS(Data!$U:$U,Data!$B:$B,Data!$AA$3,Data!$D:$D,$A31,Data!$C:$C,1)</f>
        <v>0</v>
      </c>
      <c r="H31" s="240" t="str">
        <f t="shared" si="0"/>
        <v>-</v>
      </c>
      <c r="I31" s="67">
        <f>SUMIFS(Data!$U:$U,Data!$B:$B,Data!$AA$3,Data!$D:$D,$A31,Data!$C:$C,2)</f>
        <v>1149.1680000000099</v>
      </c>
      <c r="J31" s="240">
        <f t="shared" si="1"/>
        <v>0.26170169783315894</v>
      </c>
      <c r="K31" s="67">
        <f>SUMIFS(Data!$U:$U,Data!$B:$B,Data!$AA$3,Data!$D:$D,$A31,Data!$C:$C,3)</f>
        <v>1078.9749999999899</v>
      </c>
      <c r="L31" s="240">
        <f t="shared" si="2"/>
        <v>0.22996978011643759</v>
      </c>
      <c r="M31" s="67">
        <f>SUMIFS(Data!$U:$U,Data!$B:$B,Data!$AA$3,Data!$D:$D,$A31,Data!$C:$C,4)</f>
        <v>1028.8479999999799</v>
      </c>
      <c r="N31" s="240">
        <f t="shared" si="5"/>
        <v>0.25352781927036999</v>
      </c>
      <c r="O31" s="68">
        <f t="shared" si="3"/>
        <v>1085.66366666666</v>
      </c>
      <c r="P31" s="242">
        <f t="shared" si="4"/>
        <v>1.2484599282354021</v>
      </c>
    </row>
    <row r="32" spans="1:17">
      <c r="A32" s="21" t="s">
        <v>7</v>
      </c>
      <c r="B32" s="63">
        <v>0</v>
      </c>
      <c r="C32" s="64">
        <v>232.06640200000101</v>
      </c>
      <c r="D32" s="64">
        <v>234.186393000002</v>
      </c>
      <c r="E32" s="64">
        <v>202.099747000001</v>
      </c>
      <c r="F32" s="65">
        <v>222.78418066666799</v>
      </c>
      <c r="G32" s="64">
        <f>SUMIFS(Data!$U:$U,Data!$B:$B,Data!$AA$3,Data!$D:$D,$A32,Data!$C:$C,1)</f>
        <v>0</v>
      </c>
      <c r="H32" s="238" t="str">
        <f t="shared" si="0"/>
        <v>-</v>
      </c>
      <c r="I32" s="64">
        <f>SUMIFS(Data!$U:$U,Data!$B:$B,Data!$AA$3,Data!$D:$D,$A32,Data!$C:$C,2)</f>
        <v>228.866383000002</v>
      </c>
      <c r="J32" s="238">
        <f t="shared" si="1"/>
        <v>-1.3789238650750438E-2</v>
      </c>
      <c r="K32" s="64">
        <f>SUMIFS(Data!$U:$U,Data!$B:$B,Data!$AA$3,Data!$D:$D,$A32,Data!$C:$C,3)</f>
        <v>221.066404000002</v>
      </c>
      <c r="L32" s="238">
        <f t="shared" si="2"/>
        <v>-5.6023703307134042E-2</v>
      </c>
      <c r="M32" s="64">
        <f>SUMIFS(Data!$U:$U,Data!$B:$B,Data!$AA$3,Data!$D:$D,$A32,Data!$C:$C,4)</f>
        <v>211.14640400000201</v>
      </c>
      <c r="N32" s="238">
        <f t="shared" si="5"/>
        <v>4.4763326695312293E-2</v>
      </c>
      <c r="O32" s="65">
        <f t="shared" si="3"/>
        <v>220.35973033333531</v>
      </c>
      <c r="P32" s="239">
        <f t="shared" si="4"/>
        <v>0.98911749332435694</v>
      </c>
    </row>
    <row r="33" spans="1:18">
      <c r="A33" s="20" t="s">
        <v>35</v>
      </c>
      <c r="B33" s="66">
        <v>0</v>
      </c>
      <c r="C33" s="67">
        <v>712.465941000013</v>
      </c>
      <c r="D33" s="67">
        <v>700.86595200001102</v>
      </c>
      <c r="E33" s="67">
        <v>678.73264700000902</v>
      </c>
      <c r="F33" s="68">
        <v>697.35484666667764</v>
      </c>
      <c r="G33" s="67">
        <f>SUMIFS(Data!$U:$U,Data!$B:$B,Data!$AA$3,Data!$D:$D,$A33,Data!$C:$C,1)</f>
        <v>0</v>
      </c>
      <c r="H33" s="240" t="str">
        <f t="shared" si="0"/>
        <v>-</v>
      </c>
      <c r="I33" s="67">
        <f>SUMIFS(Data!$U:$U,Data!$B:$B,Data!$AA$3,Data!$D:$D,$A33,Data!$C:$C,2)</f>
        <v>816.99917600002505</v>
      </c>
      <c r="J33" s="240">
        <f t="shared" si="1"/>
        <v>0.14672032582117511</v>
      </c>
      <c r="K33" s="67">
        <f>SUMIFS(Data!$U:$U,Data!$B:$B,Data!$AA$3,Data!$D:$D,$A33,Data!$C:$C,3)</f>
        <v>737.74900000000196</v>
      </c>
      <c r="L33" s="240">
        <f t="shared" si="2"/>
        <v>5.2624967577238446E-2</v>
      </c>
      <c r="M33" s="67">
        <f>SUMIFS(Data!$U:$U,Data!$B:$B,Data!$AA$3,Data!$D:$D,$A33,Data!$C:$C,4)</f>
        <v>710.12100000000396</v>
      </c>
      <c r="N33" s="240">
        <f t="shared" si="5"/>
        <v>4.6245532963135216E-2</v>
      </c>
      <c r="O33" s="68">
        <f t="shared" si="3"/>
        <v>754.9563920000104</v>
      </c>
      <c r="P33" s="242">
        <f>IF(F33=0,"-",O33/F33)</f>
        <v>1.082600050187742</v>
      </c>
    </row>
    <row r="34" spans="1:18">
      <c r="A34" s="21" t="s">
        <v>6</v>
      </c>
      <c r="B34" s="63">
        <v>0</v>
      </c>
      <c r="C34" s="64">
        <v>716.86592500001302</v>
      </c>
      <c r="D34" s="64">
        <v>628.05267800000297</v>
      </c>
      <c r="E34" s="64">
        <v>654.525990000006</v>
      </c>
      <c r="F34" s="65">
        <v>666.48153100000729</v>
      </c>
      <c r="G34" s="64">
        <f>SUMIFS(Data!$U:$U,Data!$B:$B,Data!$AA$3,Data!$D:$D,$A34,Data!$C:$C,1)</f>
        <v>0</v>
      </c>
      <c r="H34" s="238" t="str">
        <f t="shared" si="0"/>
        <v>-</v>
      </c>
      <c r="I34" s="64">
        <f>SUMIFS(Data!$U:$U,Data!$B:$B,Data!$AA$3,Data!$D:$D,$A34,Data!$C:$C,2)</f>
        <v>239.999767000003</v>
      </c>
      <c r="J34" s="238">
        <f t="shared" si="1"/>
        <v>-0.66520968757163534</v>
      </c>
      <c r="K34" s="64">
        <f>SUMIFS(Data!$U:$U,Data!$B:$B,Data!$AA$3,Data!$D:$D,$A34,Data!$C:$C,3)</f>
        <v>367.78630399999702</v>
      </c>
      <c r="L34" s="238">
        <f t="shared" si="2"/>
        <v>-0.414402140324931</v>
      </c>
      <c r="M34" s="64">
        <f>SUMIFS(Data!$U:$U,Data!$B:$B,Data!$AA$3,Data!$D:$D,$A34,Data!$C:$C,4)</f>
        <v>736.985919000016</v>
      </c>
      <c r="N34" s="238">
        <f t="shared" si="5"/>
        <v>0.12598419353830279</v>
      </c>
      <c r="O34" s="65">
        <f t="shared" si="3"/>
        <v>448.25733000000537</v>
      </c>
      <c r="P34" s="239">
        <f t="shared" si="4"/>
        <v>0.67257277081246003</v>
      </c>
    </row>
    <row r="35" spans="1:18">
      <c r="A35" s="20" t="s">
        <v>5</v>
      </c>
      <c r="B35" s="66">
        <v>0</v>
      </c>
      <c r="C35" s="67">
        <v>652.39933900000597</v>
      </c>
      <c r="D35" s="67">
        <v>653.93267300000605</v>
      </c>
      <c r="E35" s="67">
        <v>623.31270200000199</v>
      </c>
      <c r="F35" s="68">
        <v>643.21490466667137</v>
      </c>
      <c r="G35" s="67">
        <f>SUMIFS(Data!$U:$U,Data!$B:$B,Data!$AA$3,Data!$D:$D,$A35,Data!$C:$C,1)</f>
        <v>0</v>
      </c>
      <c r="H35" s="240" t="str">
        <f t="shared" si="0"/>
        <v>-</v>
      </c>
      <c r="I35" s="67">
        <f>SUMIFS(Data!$U:$U,Data!$B:$B,Data!$AA$3,Data!$D:$D,$A35,Data!$C:$C,2)</f>
        <v>675.53265400000896</v>
      </c>
      <c r="J35" s="240">
        <f t="shared" si="1"/>
        <v>3.5458826545504488E-2</v>
      </c>
      <c r="K35" s="67">
        <f>SUMIFS(Data!$U:$U,Data!$B:$B,Data!$AA$3,Data!$D:$D,$A35,Data!$C:$C,3)</f>
        <v>650.33267900000601</v>
      </c>
      <c r="L35" s="240">
        <f t="shared" si="2"/>
        <v>-5.5051447169393915E-3</v>
      </c>
      <c r="M35" s="67">
        <f>SUMIFS(Data!$U:$U,Data!$B:$B,Data!$AA$3,Data!$D:$D,$A35,Data!$C:$C,4)</f>
        <v>587.06607199999803</v>
      </c>
      <c r="N35" s="240">
        <f t="shared" si="5"/>
        <v>-5.8151598521417339E-2</v>
      </c>
      <c r="O35" s="68">
        <f t="shared" si="3"/>
        <v>637.64380166667104</v>
      </c>
      <c r="P35" s="242">
        <f t="shared" si="4"/>
        <v>0.99133865997261461</v>
      </c>
    </row>
    <row r="36" spans="1:18" ht="12.75" thickBot="1">
      <c r="A36" s="22" t="s">
        <v>4</v>
      </c>
      <c r="B36" s="69">
        <v>0.66666599999999998</v>
      </c>
      <c r="C36" s="70">
        <v>24951.33019600105</v>
      </c>
      <c r="D36" s="70">
        <v>24527.275732000991</v>
      </c>
      <c r="E36" s="70">
        <v>23141.444613001011</v>
      </c>
      <c r="F36" s="71">
        <v>24206.905735667689</v>
      </c>
      <c r="G36" s="70">
        <f t="shared" ref="G36" si="6">SUM(G6:G35)</f>
        <v>20.399975999999999</v>
      </c>
      <c r="H36" s="244">
        <f>IF(B36=0,"-",(G36-B36)/B36)</f>
        <v>29.599994599994599</v>
      </c>
      <c r="I36" s="70">
        <f>SUM(I6:I35)</f>
        <v>25863.566753001236</v>
      </c>
      <c r="J36" s="244">
        <f>IF(C36=0,"-",(I36-C36)/C36)</f>
        <v>3.6560638243903723E-2</v>
      </c>
      <c r="K36" s="70">
        <f>SUM(K6:K35)</f>
        <v>24481.51778500104</v>
      </c>
      <c r="L36" s="244">
        <f>IF(D36=0,"-",(K36-D36)/D36)</f>
        <v>-1.8655943489170334E-3</v>
      </c>
      <c r="M36" s="70">
        <f>SUM(M6:M35)</f>
        <v>23154.763438000868</v>
      </c>
      <c r="N36" s="244">
        <f t="shared" si="5"/>
        <v>5.7553991216149002E-4</v>
      </c>
      <c r="O36" s="71">
        <f t="shared" si="3"/>
        <v>24506.749317334383</v>
      </c>
      <c r="P36" s="246">
        <f t="shared" si="4"/>
        <v>1.0123866959677084</v>
      </c>
      <c r="R36" s="76"/>
    </row>
    <row r="37" spans="1:18" ht="12.75" thickTop="1">
      <c r="A37" s="27" t="s">
        <v>38</v>
      </c>
      <c r="B37" s="72"/>
      <c r="C37" s="72"/>
      <c r="D37" s="73"/>
      <c r="E37" s="72"/>
      <c r="F37" s="72"/>
      <c r="G37" s="73"/>
      <c r="H37" s="128"/>
      <c r="I37" s="73"/>
      <c r="J37" s="73"/>
      <c r="K37" s="73"/>
      <c r="L37" s="192"/>
      <c r="M37" s="72"/>
      <c r="N37" s="73"/>
      <c r="O37" s="74"/>
      <c r="P37" s="61" t="str">
        <f>Data!$Z$1</f>
        <v>tdulany</v>
      </c>
      <c r="R37" s="76"/>
    </row>
    <row r="38" spans="1:18" s="28" customFormat="1" ht="11.25">
      <c r="A38" s="27" t="s">
        <v>178</v>
      </c>
      <c r="B38" s="74"/>
      <c r="C38" s="74"/>
      <c r="D38" s="74"/>
      <c r="E38" s="74"/>
      <c r="F38" s="72"/>
      <c r="G38" s="72"/>
      <c r="H38" s="129"/>
      <c r="I38" s="75"/>
      <c r="J38" s="75"/>
      <c r="K38" s="75"/>
      <c r="L38" s="193"/>
      <c r="M38" s="73"/>
      <c r="N38" s="75"/>
      <c r="O38" s="74"/>
      <c r="P38" s="62">
        <f>Data!$Z$2</f>
        <v>44397</v>
      </c>
    </row>
    <row r="39" spans="1:18" s="28" customFormat="1" ht="11.25">
      <c r="A39" s="27" t="s">
        <v>96</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91</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0</v>
      </c>
      <c r="C45" s="207">
        <v>761.93253200001504</v>
      </c>
      <c r="D45" s="208">
        <v>914.79906600003596</v>
      </c>
      <c r="E45" s="208">
        <v>0</v>
      </c>
      <c r="F45" s="209"/>
      <c r="G45" s="206">
        <f>SUMIFS(Data!$U:$U,Data!$B:$B,Data!$AA$3,Data!$E:$E,$A45,Data!$C:$C,1)</f>
        <v>0</v>
      </c>
      <c r="H45" s="215" t="str">
        <f t="shared" ref="H45:H54" si="7">IF(B45=0,"-",(G45-B45)/B45)</f>
        <v>-</v>
      </c>
      <c r="I45" s="207">
        <f>SUMIFS(Data!$U:$U,Data!$B:$B,Data!$AA$3,Data!$E:$E,$A45,Data!$C:$C,2)</f>
        <v>0</v>
      </c>
      <c r="J45" s="215">
        <f t="shared" ref="J45:J54" si="8">IF(C45=0,"-",(I45-C45)/C45)</f>
        <v>-1</v>
      </c>
      <c r="K45" s="208">
        <f>SUMIFS(Data!$U:$U,Data!$B:$B,Data!$AA$3,Data!$E:$E,$A45,Data!$C:$C,3)</f>
        <v>0</v>
      </c>
      <c r="L45" s="215">
        <f t="shared" ref="L45:L54" si="9">IF(D45=0,"-",(K45-D45)/D45)</f>
        <v>-1</v>
      </c>
      <c r="M45" s="208">
        <f>SUMIFS(Data!$U:$U,Data!$B:$B,Data!$AA$3,Data!$E:$E,$A45,Data!$C:$C,4)</f>
        <v>0</v>
      </c>
      <c r="N45" s="215"/>
      <c r="O45" s="218"/>
      <c r="P45" s="219"/>
    </row>
    <row r="46" spans="1:18" s="11" customFormat="1">
      <c r="A46" s="24" t="s">
        <v>117</v>
      </c>
      <c r="B46" s="210">
        <v>0</v>
      </c>
      <c r="C46" s="207">
        <v>1216.1321840000801</v>
      </c>
      <c r="D46" s="207">
        <v>1035.53228100005</v>
      </c>
      <c r="E46" s="207">
        <v>0</v>
      </c>
      <c r="F46" s="211"/>
      <c r="G46" s="220">
        <f>SUMIFS(Data!$U:$U,Data!$B:$B,Data!$AA$3,Data!$E:$E,$A46,Data!$C:$C,1)</f>
        <v>0</v>
      </c>
      <c r="H46" s="221" t="str">
        <f t="shared" si="7"/>
        <v>-</v>
      </c>
      <c r="I46" s="207">
        <f>SUMIFS(Data!$U:$U,Data!$B:$B,Data!$AA$3,Data!$E:$E,$A46,Data!$C:$C,2)</f>
        <v>0</v>
      </c>
      <c r="J46" s="221">
        <f t="shared" si="8"/>
        <v>-1</v>
      </c>
      <c r="K46" s="207">
        <f>SUMIFS(Data!$U:$U,Data!$B:$B,Data!$AA$3,Data!$E:$E,$A46,Data!$C:$C,3)</f>
        <v>0</v>
      </c>
      <c r="L46" s="221">
        <f t="shared" si="9"/>
        <v>-1</v>
      </c>
      <c r="M46" s="207">
        <f>SUMIFS(Data!$U:$U,Data!$B:$B,Data!$AA$3,Data!$E:$E,$A46,Data!$C:$C,4)</f>
        <v>0</v>
      </c>
      <c r="N46" s="221"/>
      <c r="O46" s="218"/>
      <c r="P46" s="222"/>
    </row>
    <row r="47" spans="1:18" s="11" customFormat="1">
      <c r="A47" s="25" t="s">
        <v>123</v>
      </c>
      <c r="B47" s="212">
        <v>0</v>
      </c>
      <c r="C47" s="213">
        <v>1978.0647160000951</v>
      </c>
      <c r="D47" s="213">
        <v>1950.331347000086</v>
      </c>
      <c r="E47" s="213">
        <v>0</v>
      </c>
      <c r="F47" s="214"/>
      <c r="G47" s="223">
        <f>SUM(G45:G46)</f>
        <v>0</v>
      </c>
      <c r="H47" s="224" t="str">
        <f t="shared" si="7"/>
        <v>-</v>
      </c>
      <c r="I47" s="214">
        <f>SUM(I45:I46)</f>
        <v>0</v>
      </c>
      <c r="J47" s="224">
        <f t="shared" si="8"/>
        <v>-1</v>
      </c>
      <c r="K47" s="214">
        <f>SUM(K45:K46)</f>
        <v>0</v>
      </c>
      <c r="L47" s="224">
        <f t="shared" si="9"/>
        <v>-1</v>
      </c>
      <c r="M47" s="214">
        <f>SUM(M45:M46)</f>
        <v>0</v>
      </c>
      <c r="N47" s="224"/>
      <c r="O47" s="226"/>
      <c r="P47" s="227"/>
    </row>
    <row r="48" spans="1:18" s="11" customFormat="1">
      <c r="A48" s="24" t="s">
        <v>52</v>
      </c>
      <c r="B48" s="210">
        <v>0</v>
      </c>
      <c r="C48" s="207">
        <v>606.46602399999995</v>
      </c>
      <c r="D48" s="207">
        <v>626.46601700000303</v>
      </c>
      <c r="E48" s="207">
        <v>517.59946199999001</v>
      </c>
      <c r="F48" s="211">
        <v>583.51050099999759</v>
      </c>
      <c r="G48" s="220">
        <f>SUMIFS(Data!$U:$U,Data!$B:$B,Data!$AA$3,Data!$E:$E,$A48,Data!$C:$C,1)</f>
        <v>0</v>
      </c>
      <c r="H48" s="221" t="str">
        <f t="shared" si="7"/>
        <v>-</v>
      </c>
      <c r="I48" s="207">
        <f>SUMIFS(Data!$U:$U,Data!$B:$B,Data!$AA$3,Data!$E:$E,$A48,Data!$C:$C,2)</f>
        <v>588.66604999999799</v>
      </c>
      <c r="J48" s="221">
        <f t="shared" si="8"/>
        <v>-2.9350323506337025E-2</v>
      </c>
      <c r="K48" s="207">
        <f>SUMIFS(Data!$U:$U,Data!$B:$B,Data!$AA$3,Data!$E:$E,$A48,Data!$C:$C,3)</f>
        <v>521.11700000001804</v>
      </c>
      <c r="L48" s="221">
        <f t="shared" si="9"/>
        <v>-0.16816397720099235</v>
      </c>
      <c r="M48" s="207">
        <f>SUMIFS(Data!$U:$U,Data!$B:$B,Data!$AA$3,Data!$E:$E,$A48,Data!$C:$C,4)</f>
        <v>462.80900000001498</v>
      </c>
      <c r="N48" s="221">
        <f t="shared" ref="N48:N55" si="10">IF(E48=0,"-",(M48-E48)/E48)</f>
        <v>-0.10585494387545576</v>
      </c>
      <c r="O48" s="218">
        <f t="shared" ref="O48:O51" si="11">(G48+I48+K48+M48)/3</f>
        <v>524.19735000001026</v>
      </c>
      <c r="P48" s="222">
        <f t="shared" ref="P48:P55" si="12">IF(F48=0,"-",O48/F48)</f>
        <v>0.89835118494296373</v>
      </c>
    </row>
    <row r="49" spans="1:16" s="11" customFormat="1">
      <c r="A49" s="24" t="s">
        <v>100</v>
      </c>
      <c r="B49" s="210">
        <v>0</v>
      </c>
      <c r="C49" s="207">
        <v>409.466251999995</v>
      </c>
      <c r="D49" s="207">
        <v>406.299576999995</v>
      </c>
      <c r="E49" s="207">
        <v>345.13298599999803</v>
      </c>
      <c r="F49" s="211">
        <v>386.96627166666264</v>
      </c>
      <c r="G49" s="220">
        <f>SUMIFS(Data!$U:$U,Data!$B:$B,Data!$AA$3,Data!$E:$E,$A49,Data!$C:$C,1)</f>
        <v>0.99999899999999997</v>
      </c>
      <c r="H49" s="221" t="str">
        <f t="shared" si="7"/>
        <v>-</v>
      </c>
      <c r="I49" s="207">
        <f>SUMIFS(Data!$U:$U,Data!$B:$B,Data!$AA$3,Data!$E:$E,$A49,Data!$C:$C,2)</f>
        <v>446.93287999999302</v>
      </c>
      <c r="J49" s="221">
        <f t="shared" si="8"/>
        <v>9.1501137925277615E-2</v>
      </c>
      <c r="K49" s="207">
        <f>SUMIFS(Data!$U:$U,Data!$B:$B,Data!$AA$3,Data!$E:$E,$A49,Data!$C:$C,3)</f>
        <v>398.82500000000903</v>
      </c>
      <c r="L49" s="221">
        <f t="shared" si="9"/>
        <v>-1.8396713713502249E-2</v>
      </c>
      <c r="M49" s="207">
        <f>SUMIFS(Data!$U:$U,Data!$B:$B,Data!$AA$3,Data!$E:$E,$A49,Data!$C:$C,4)</f>
        <v>330.47400000000403</v>
      </c>
      <c r="N49" s="221">
        <f t="shared" si="10"/>
        <v>-4.2473442396474055E-2</v>
      </c>
      <c r="O49" s="218">
        <f t="shared" si="11"/>
        <v>392.41062633333536</v>
      </c>
      <c r="P49" s="222">
        <f t="shared" si="12"/>
        <v>1.0140693261023084</v>
      </c>
    </row>
    <row r="50" spans="1:16" s="11" customFormat="1">
      <c r="A50" s="24" t="s">
        <v>101</v>
      </c>
      <c r="B50" s="220">
        <v>0</v>
      </c>
      <c r="C50" s="207">
        <v>453.33288199999203</v>
      </c>
      <c r="D50" s="207">
        <v>443.999552999993</v>
      </c>
      <c r="E50" s="207">
        <v>400.53959899999501</v>
      </c>
      <c r="F50" s="211">
        <v>432.62401133332668</v>
      </c>
      <c r="G50" s="220">
        <f>SUMIFS(Data!$U:$U,Data!$B:$B,Data!$AA$3,Data!$E:$E,$A50,Data!$C:$C,1)</f>
        <v>0</v>
      </c>
      <c r="H50" s="221" t="str">
        <f t="shared" si="7"/>
        <v>-</v>
      </c>
      <c r="I50" s="207">
        <f>SUMIFS(Data!$U:$U,Data!$B:$B,Data!$AA$3,Data!$E:$E,$A50,Data!$C:$C,2)</f>
        <v>416.93291399999498</v>
      </c>
      <c r="J50" s="221">
        <f t="shared" si="8"/>
        <v>-8.0294126998706625E-2</v>
      </c>
      <c r="K50" s="207">
        <f>SUMIFS(Data!$U:$U,Data!$B:$B,Data!$AA$3,Data!$E:$E,$A50,Data!$C:$C,3)</f>
        <v>384.484000000008</v>
      </c>
      <c r="L50" s="221">
        <f t="shared" si="9"/>
        <v>-0.13404417323813375</v>
      </c>
      <c r="M50" s="207">
        <f>SUMIFS(Data!$U:$U,Data!$B:$B,Data!$AA$3,Data!$E:$E,$A50,Data!$C:$C,4)</f>
        <v>336.98200000000503</v>
      </c>
      <c r="N50" s="221">
        <f t="shared" si="10"/>
        <v>-0.1586799386594252</v>
      </c>
      <c r="O50" s="218">
        <f t="shared" si="11"/>
        <v>379.46630466666937</v>
      </c>
      <c r="P50" s="222">
        <f t="shared" si="12"/>
        <v>0.87712723918668367</v>
      </c>
    </row>
    <row r="51" spans="1:16" s="11" customFormat="1">
      <c r="A51" s="24" t="s">
        <v>118</v>
      </c>
      <c r="B51" s="210">
        <v>0</v>
      </c>
      <c r="C51" s="207">
        <v>0</v>
      </c>
      <c r="D51" s="207">
        <v>0</v>
      </c>
      <c r="E51" s="207">
        <v>0</v>
      </c>
      <c r="F51" s="211">
        <v>0</v>
      </c>
      <c r="G51" s="220">
        <f>SUMIFS(Data!$U:$U,Data!$B:$B,Data!$AA$3,Data!$E:$E,$A51,Data!$C:$C,1)</f>
        <v>0</v>
      </c>
      <c r="H51" s="221" t="str">
        <f t="shared" si="7"/>
        <v>-</v>
      </c>
      <c r="I51" s="207">
        <f>SUMIFS(Data!$U:$U,Data!$B:$B,Data!$AA$3,Data!$E:$E,$A51,Data!$C:$C,2)</f>
        <v>0</v>
      </c>
      <c r="J51" s="221" t="str">
        <f t="shared" si="8"/>
        <v>-</v>
      </c>
      <c r="K51" s="207">
        <f>SUMIFS(Data!$U:$U,Data!$B:$B,Data!$AA$3,Data!$E:$E,$A51,Data!$C:$C,3)</f>
        <v>0</v>
      </c>
      <c r="L51" s="221" t="str">
        <f t="shared" si="9"/>
        <v>-</v>
      </c>
      <c r="M51" s="207">
        <f>SUMIFS(Data!$U:$U,Data!$B:$B,Data!$AA$3,Data!$E:$E,$A51,Data!$C:$C,4)</f>
        <v>0</v>
      </c>
      <c r="N51" s="221" t="str">
        <f t="shared" si="10"/>
        <v>-</v>
      </c>
      <c r="O51" s="218">
        <f t="shared" si="11"/>
        <v>0</v>
      </c>
      <c r="P51" s="222" t="str">
        <f t="shared" si="12"/>
        <v>-</v>
      </c>
    </row>
    <row r="52" spans="1:16" s="11" customFormat="1">
      <c r="A52" s="25" t="s">
        <v>124</v>
      </c>
      <c r="B52" s="212">
        <v>0</v>
      </c>
      <c r="C52" s="213">
        <v>1469.265157999987</v>
      </c>
      <c r="D52" s="213">
        <v>1476.7651469999912</v>
      </c>
      <c r="E52" s="213">
        <v>1263.2720469999831</v>
      </c>
      <c r="F52" s="214">
        <v>1403.1007839999868</v>
      </c>
      <c r="G52" s="223">
        <f>SUM(G48:G51)</f>
        <v>0.99999899999999997</v>
      </c>
      <c r="H52" s="224" t="str">
        <f t="shared" si="7"/>
        <v>-</v>
      </c>
      <c r="I52" s="214">
        <f>SUM(I48:I51)</f>
        <v>1452.531843999986</v>
      </c>
      <c r="J52" s="224">
        <f t="shared" si="8"/>
        <v>-1.1388900028623099E-2</v>
      </c>
      <c r="K52" s="214">
        <f>SUM(K48:K51)</f>
        <v>1304.4260000000349</v>
      </c>
      <c r="L52" s="224">
        <f t="shared" si="9"/>
        <v>-0.11670044309351328</v>
      </c>
      <c r="M52" s="214">
        <f>SUM(M48:M51)</f>
        <v>1130.265000000024</v>
      </c>
      <c r="N52" s="224">
        <f t="shared" si="10"/>
        <v>-0.10528773063238761</v>
      </c>
      <c r="O52" s="226">
        <f>(M52+K52+I52+G52)/3</f>
        <v>1296.0742810000149</v>
      </c>
      <c r="P52" s="227">
        <f t="shared" si="12"/>
        <v>0.92372144309202175</v>
      </c>
    </row>
    <row r="53" spans="1:16" s="11" customFormat="1">
      <c r="A53" s="24" t="s">
        <v>9</v>
      </c>
      <c r="B53" s="220">
        <v>0</v>
      </c>
      <c r="C53" s="207">
        <v>636.52700000001096</v>
      </c>
      <c r="D53" s="207">
        <v>607.87700000001007</v>
      </c>
      <c r="E53" s="207">
        <v>554.35400000001403</v>
      </c>
      <c r="F53" s="211">
        <v>599.58600000001172</v>
      </c>
      <c r="G53" s="220">
        <f>SUMIFS(Data!$U:$U,Data!$B:$B,Data!$AA$3,Data!$E:$E,$A53,Data!$C:$C,1)</f>
        <v>0</v>
      </c>
      <c r="H53" s="221" t="str">
        <f t="shared" si="7"/>
        <v>-</v>
      </c>
      <c r="I53" s="228">
        <f>SUMIFS(Data!$U:$U,Data!$B:$B,Data!$AA$3,Data!$E:$E,$A53,Data!$C:$C,2)</f>
        <v>773.1370000000021</v>
      </c>
      <c r="J53" s="221">
        <f t="shared" si="8"/>
        <v>0.21461776169744379</v>
      </c>
      <c r="K53" s="207">
        <f>SUMIFS(Data!$U:$U,Data!$B:$B,Data!$AA$3,Data!$E:$E,$A53,Data!$C:$C,3)</f>
        <v>704.73600000000602</v>
      </c>
      <c r="L53" s="221">
        <f t="shared" si="9"/>
        <v>0.15933980065045122</v>
      </c>
      <c r="M53" s="207">
        <f>SUMIFS(Data!$U:$U,Data!$B:$B,Data!$AA$3,Data!$E:$E,$A53,Data!$C:$C,4)</f>
        <v>621.28400000001</v>
      </c>
      <c r="N53" s="221">
        <f t="shared" si="10"/>
        <v>0.12073512593035186</v>
      </c>
      <c r="O53" s="218">
        <f t="shared" ref="O53:O55" si="13">(M53+K53+I53+G53)/3</f>
        <v>699.71900000000596</v>
      </c>
      <c r="P53" s="222">
        <f t="shared" si="12"/>
        <v>1.1670035657937181</v>
      </c>
    </row>
    <row r="54" spans="1:16" s="11" customFormat="1">
      <c r="A54" s="24" t="s">
        <v>95</v>
      </c>
      <c r="B54" s="210">
        <v>0</v>
      </c>
      <c r="C54" s="207">
        <v>618.09400000000903</v>
      </c>
      <c r="D54" s="207">
        <v>617.62500000001</v>
      </c>
      <c r="E54" s="207">
        <v>564.49400000001197</v>
      </c>
      <c r="F54" s="211">
        <v>600.07100000001037</v>
      </c>
      <c r="G54" s="220">
        <f>SUMIFS(Data!$U:$U,Data!$B:$B,Data!$AA$3,Data!$E:$E,$A54,Data!$C:$C,1)</f>
        <v>0</v>
      </c>
      <c r="H54" s="221" t="str">
        <f t="shared" si="7"/>
        <v>-</v>
      </c>
      <c r="I54" s="228">
        <f>SUMIFS(Data!$U:$U,Data!$B:$B,Data!$AA$3,Data!$E:$E,$A54,Data!$C:$C,2)</f>
        <v>753.69300000000101</v>
      </c>
      <c r="J54" s="221">
        <f t="shared" si="8"/>
        <v>0.21938248874765001</v>
      </c>
      <c r="K54" s="207">
        <f>SUMIFS(Data!$U:$U,Data!$B:$B,Data!$AA$3,Data!$E:$E,$A54,Data!$C:$C,3)</f>
        <v>725.66000000000395</v>
      </c>
      <c r="L54" s="221">
        <f t="shared" si="9"/>
        <v>0.17492005666867791</v>
      </c>
      <c r="M54" s="207">
        <f>SUMIFS(Data!$U:$U,Data!$B:$B,Data!$AA$3,Data!$E:$E,$A54,Data!$C:$C,4)</f>
        <v>659.60700000000702</v>
      </c>
      <c r="N54" s="221">
        <f t="shared" si="10"/>
        <v>0.16849249061990568</v>
      </c>
      <c r="O54" s="218">
        <f t="shared" si="13"/>
        <v>712.98666666667066</v>
      </c>
      <c r="P54" s="222">
        <f t="shared" si="12"/>
        <v>1.18817051093397</v>
      </c>
    </row>
    <row r="55" spans="1:16" s="11" customFormat="1" ht="12.75" thickBot="1">
      <c r="A55" s="26" t="s">
        <v>125</v>
      </c>
      <c r="B55" s="230">
        <v>0</v>
      </c>
      <c r="C55" s="231">
        <v>1254.6210000000201</v>
      </c>
      <c r="D55" s="231">
        <v>1225.50200000002</v>
      </c>
      <c r="E55" s="231">
        <v>1118.8480000000259</v>
      </c>
      <c r="F55" s="232">
        <v>1199.657000000022</v>
      </c>
      <c r="G55" s="233">
        <f>SUM(G53:G54)</f>
        <v>0</v>
      </c>
      <c r="H55" s="234" t="str">
        <f>IF(B55=0,"-",(G55-B55)/B55)</f>
        <v>-</v>
      </c>
      <c r="I55" s="232">
        <f>SUM(I53:I54)</f>
        <v>1526.8300000000031</v>
      </c>
      <c r="J55" s="234">
        <f>IF(C55=0,"-",(I55-C55)/C55)</f>
        <v>0.21696512333204901</v>
      </c>
      <c r="K55" s="232">
        <f>SUM(K53:K54)</f>
        <v>1430.39600000001</v>
      </c>
      <c r="L55" s="234">
        <f>IF(D55=0,"-",(K55-D55)/D55)</f>
        <v>0.16719189360766989</v>
      </c>
      <c r="M55" s="231">
        <f>SUM(M53:M54)</f>
        <v>1280.8910000000169</v>
      </c>
      <c r="N55" s="234">
        <f t="shared" si="10"/>
        <v>0.14483021822444808</v>
      </c>
      <c r="O55" s="236">
        <f t="shared" si="13"/>
        <v>1412.7056666666765</v>
      </c>
      <c r="P55" s="237">
        <f t="shared" si="12"/>
        <v>1.1775913170736725</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sheetData>
  <pageMargins left="0.7" right="0.7" top="0.75" bottom="0.75" header="0.3" footer="0.3"/>
  <pageSetup scale="86" fitToHeight="0" orientation="landscape" r:id="rId1"/>
  <headerFoot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R61"/>
  <sheetViews>
    <sheetView showGridLines="0" zoomScaleNormal="100" workbookViewId="0">
      <selection activeCell="A62" sqref="A6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83</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27.293295000000001</v>
      </c>
      <c r="C6" s="64">
        <v>42.3332750000001</v>
      </c>
      <c r="D6" s="64">
        <v>44.626613000000098</v>
      </c>
      <c r="E6" s="64">
        <v>27.026638999999999</v>
      </c>
      <c r="F6" s="65">
        <v>47.093274000000065</v>
      </c>
      <c r="G6" s="64">
        <f>SUMIFS(Data!$V:$V,Data!$B:$B,Data!$AA$3,Data!$D:$D,$A6,Data!$C:$C,1)</f>
        <v>23.206641000000001</v>
      </c>
      <c r="H6" s="238">
        <f t="shared" ref="H6:H35" si="0">IF(B6=0,"-",(G6-B6)/B6)</f>
        <v>-0.14973106032085901</v>
      </c>
      <c r="I6" s="64">
        <f>SUMIFS(Data!$V:$V,Data!$B:$B,Data!$AA$3,Data!$D:$D,$A6,Data!$C:$C,2)</f>
        <v>31.426625999999999</v>
      </c>
      <c r="J6" s="238">
        <f t="shared" ref="J6:J35" si="1">IF(C6=0,"-",(I6-C6)/C6)</f>
        <v>-0.25763773296538184</v>
      </c>
      <c r="K6" s="64">
        <f>SUMIFS(Data!$V:$V,Data!$B:$B,Data!$AA$3,Data!$D:$D,$A6,Data!$C:$C,3)</f>
        <v>26.786638</v>
      </c>
      <c r="L6" s="238">
        <f t="shared" ref="L6:L35" si="2">IF(D6=0,"-",(K6-D6)/D6)</f>
        <v>-0.39976090051916013</v>
      </c>
      <c r="M6" s="64">
        <f>SUMIFS(Data!$V:$V,Data!$B:$B,Data!$AA$3,Data!$D:$D,$A6,Data!$C:$C,4)</f>
        <v>16.666644000000002</v>
      </c>
      <c r="N6" s="238">
        <f>IF(E6=0,"-",(M6-E6)/E6)</f>
        <v>-0.38332531840159623</v>
      </c>
      <c r="O6" s="65">
        <f t="shared" ref="O6:O36" si="3">SUM(G6+I6+K6+M6)/3</f>
        <v>32.695516333333337</v>
      </c>
      <c r="P6" s="239">
        <f t="shared" ref="P6:P36" si="4">IF(F6=0,"-",O6/F6)</f>
        <v>0.69427146503624471</v>
      </c>
    </row>
    <row r="7" spans="1:16">
      <c r="A7" s="20" t="s">
        <v>32</v>
      </c>
      <c r="B7" s="66">
        <v>7.0333240000000004</v>
      </c>
      <c r="C7" s="67">
        <v>12.779987</v>
      </c>
      <c r="D7" s="67">
        <v>16.653317000000001</v>
      </c>
      <c r="E7" s="67">
        <v>14.866650999999999</v>
      </c>
      <c r="F7" s="68">
        <v>17.111093</v>
      </c>
      <c r="G7" s="67">
        <f>SUMIFS(Data!$V:$V,Data!$B:$B,Data!$AA$3,Data!$D:$D,$A7,Data!$C:$C,1)</f>
        <v>6.9999929999999999</v>
      </c>
      <c r="H7" s="240">
        <f t="shared" si="0"/>
        <v>-4.7390110280715689E-3</v>
      </c>
      <c r="I7" s="67">
        <f>SUMIFS(Data!$V:$V,Data!$B:$B,Data!$AA$3,Data!$D:$D,$A7,Data!$C:$C,2)</f>
        <v>8.5333249999999996</v>
      </c>
      <c r="J7" s="240">
        <f t="shared" si="1"/>
        <v>-0.33229000937168407</v>
      </c>
      <c r="K7" s="67">
        <f>SUMIFS(Data!$V:$V,Data!$B:$B,Data!$AA$3,Data!$D:$D,$A7,Data!$C:$C,3)</f>
        <v>14.066653000000001</v>
      </c>
      <c r="L7" s="240">
        <f t="shared" si="2"/>
        <v>-0.15532425161906188</v>
      </c>
      <c r="M7" s="67">
        <f>SUMIFS(Data!$V:$V,Data!$B:$B,Data!$AA$3,Data!$D:$D,$A7,Data!$C:$C,4)</f>
        <v>14.599985999999999</v>
      </c>
      <c r="N7" s="240">
        <f t="shared" ref="N7:N36" si="5">IF(E7=0,"-",(M7-E7)/E7)</f>
        <v>-1.7937126525671431E-2</v>
      </c>
      <c r="O7" s="68">
        <f t="shared" si="3"/>
        <v>14.733319</v>
      </c>
      <c r="P7" s="242">
        <f t="shared" si="4"/>
        <v>0.8610390347361212</v>
      </c>
    </row>
    <row r="8" spans="1:16">
      <c r="A8" s="21" t="s">
        <v>31</v>
      </c>
      <c r="B8" s="63">
        <v>3.7333289999999999</v>
      </c>
      <c r="C8" s="64">
        <v>11.819989</v>
      </c>
      <c r="D8" s="64">
        <v>10.186653</v>
      </c>
      <c r="E8" s="64">
        <v>10.67332</v>
      </c>
      <c r="F8" s="65">
        <v>12.137763666666666</v>
      </c>
      <c r="G8" s="64">
        <f>SUMIFS(Data!$V:$V,Data!$B:$B,Data!$AA$3,Data!$D:$D,$A8,Data!$C:$C,1)</f>
        <v>4.333329</v>
      </c>
      <c r="H8" s="238">
        <f t="shared" si="0"/>
        <v>0.16071447225786961</v>
      </c>
      <c r="I8" s="64">
        <f>SUMIFS(Data!$V:$V,Data!$B:$B,Data!$AA$3,Data!$D:$D,$A8,Data!$C:$C,2)</f>
        <v>14.606649000000001</v>
      </c>
      <c r="J8" s="238">
        <f t="shared" si="1"/>
        <v>0.2357582566278193</v>
      </c>
      <c r="K8" s="64">
        <f>SUMIFS(Data!$V:$V,Data!$B:$B,Data!$AA$3,Data!$D:$D,$A8,Data!$C:$C,3)</f>
        <v>6.3199940000000003</v>
      </c>
      <c r="L8" s="238">
        <f t="shared" si="2"/>
        <v>-0.37958090846915071</v>
      </c>
      <c r="M8" s="64">
        <f>SUMIFS(Data!$V:$V,Data!$B:$B,Data!$AA$3,Data!$D:$D,$A8,Data!$C:$C,4)</f>
        <v>11.399989</v>
      </c>
      <c r="N8" s="238">
        <f t="shared" si="5"/>
        <v>6.8082752133356753E-2</v>
      </c>
      <c r="O8" s="65">
        <f t="shared" si="3"/>
        <v>12.219987000000001</v>
      </c>
      <c r="P8" s="239">
        <f t="shared" si="4"/>
        <v>1.0067741748473107</v>
      </c>
    </row>
    <row r="9" spans="1:16">
      <c r="A9" s="20" t="s">
        <v>30</v>
      </c>
      <c r="B9" s="66">
        <v>7.293323</v>
      </c>
      <c r="C9" s="67">
        <v>19.446642000000001</v>
      </c>
      <c r="D9" s="67">
        <v>24.773302000000001</v>
      </c>
      <c r="E9" s="67">
        <v>13.119984000000001</v>
      </c>
      <c r="F9" s="68">
        <v>21.544416999999999</v>
      </c>
      <c r="G9" s="67">
        <f>SUMIFS(Data!$V:$V,Data!$B:$B,Data!$AA$3,Data!$D:$D,$A9,Data!$C:$C,1)</f>
        <v>2.3733300000000002</v>
      </c>
      <c r="H9" s="240">
        <f t="shared" si="0"/>
        <v>-0.67458866143731733</v>
      </c>
      <c r="I9" s="67">
        <f>SUMIFS(Data!$V:$V,Data!$B:$B,Data!$AA$3,Data!$D:$D,$A9,Data!$C:$C,2)</f>
        <v>6.3866610000000001</v>
      </c>
      <c r="J9" s="240">
        <f t="shared" si="1"/>
        <v>-0.67158026563146478</v>
      </c>
      <c r="K9" s="67">
        <f>SUMIFS(Data!$V:$V,Data!$B:$B,Data!$AA$3,Data!$D:$D,$A9,Data!$C:$C,3)</f>
        <v>10.673323999999999</v>
      </c>
      <c r="L9" s="240">
        <f t="shared" si="2"/>
        <v>-0.56916021933612249</v>
      </c>
      <c r="M9" s="67">
        <f>SUMIFS(Data!$V:$V,Data!$B:$B,Data!$AA$3,Data!$D:$D,$A9,Data!$C:$C,4)</f>
        <v>5.8066589999999998</v>
      </c>
      <c r="N9" s="240">
        <f t="shared" si="5"/>
        <v>-0.55741874380334611</v>
      </c>
      <c r="O9" s="68">
        <f t="shared" si="3"/>
        <v>8.4133246666666661</v>
      </c>
      <c r="P9" s="242">
        <f t="shared" si="4"/>
        <v>0.39051066764381076</v>
      </c>
    </row>
    <row r="10" spans="1:16">
      <c r="A10" s="21" t="s">
        <v>29</v>
      </c>
      <c r="B10" s="63">
        <v>0</v>
      </c>
      <c r="C10" s="64">
        <v>0</v>
      </c>
      <c r="D10" s="64">
        <v>0</v>
      </c>
      <c r="E10" s="64">
        <v>0</v>
      </c>
      <c r="F10" s="65">
        <v>0</v>
      </c>
      <c r="G10" s="64">
        <f>SUMIFS(Data!$V:$V,Data!$B:$B,Data!$AA$3,Data!$D:$D,$A10,Data!$C:$C,1)</f>
        <v>0</v>
      </c>
      <c r="H10" s="238" t="str">
        <f t="shared" si="0"/>
        <v>-</v>
      </c>
      <c r="I10" s="64">
        <f>SUMIFS(Data!$V:$V,Data!$B:$B,Data!$AA$3,Data!$D:$D,$A10,Data!$C:$C,2)</f>
        <v>0</v>
      </c>
      <c r="J10" s="238" t="str">
        <f t="shared" si="1"/>
        <v>-</v>
      </c>
      <c r="K10" s="64">
        <f>SUMIFS(Data!$V:$V,Data!$B:$B,Data!$AA$3,Data!$D:$D,$A10,Data!$C:$C,3)</f>
        <v>0</v>
      </c>
      <c r="L10" s="238" t="str">
        <f t="shared" si="2"/>
        <v>-</v>
      </c>
      <c r="M10" s="64">
        <f>SUMIFS(Data!$V:$V,Data!$B:$B,Data!$AA$3,Data!$D:$D,$A10,Data!$C:$C,4)</f>
        <v>0</v>
      </c>
      <c r="N10" s="238" t="str">
        <f t="shared" si="5"/>
        <v>-</v>
      </c>
      <c r="O10" s="65">
        <f t="shared" si="3"/>
        <v>0</v>
      </c>
      <c r="P10" s="239" t="str">
        <f t="shared" si="4"/>
        <v>-</v>
      </c>
    </row>
    <row r="11" spans="1:16">
      <c r="A11" s="20" t="s">
        <v>28</v>
      </c>
      <c r="B11" s="66">
        <v>30.493296999999998</v>
      </c>
      <c r="C11" s="67">
        <v>51.053281000000098</v>
      </c>
      <c r="D11" s="67">
        <v>54.866604000000102</v>
      </c>
      <c r="E11" s="67">
        <v>40.873280000000101</v>
      </c>
      <c r="F11" s="68">
        <v>59.095487333333438</v>
      </c>
      <c r="G11" s="67">
        <f>SUMIFS(Data!$V:$V,Data!$B:$B,Data!$AA$3,Data!$D:$D,$A11,Data!$C:$C,1)</f>
        <v>21.779976999999999</v>
      </c>
      <c r="H11" s="240">
        <f t="shared" si="0"/>
        <v>-0.28574542136260306</v>
      </c>
      <c r="I11" s="67">
        <f>SUMIFS(Data!$V:$V,Data!$B:$B,Data!$AA$3,Data!$D:$D,$A11,Data!$C:$C,2)</f>
        <v>32.086624999999998</v>
      </c>
      <c r="J11" s="240">
        <f t="shared" si="1"/>
        <v>-0.3715070927566842</v>
      </c>
      <c r="K11" s="67">
        <f>SUMIFS(Data!$V:$V,Data!$B:$B,Data!$AA$3,Data!$D:$D,$A11,Data!$C:$C,3)</f>
        <v>28.513000000000002</v>
      </c>
      <c r="L11" s="240">
        <f t="shared" si="2"/>
        <v>-0.48032139915202426</v>
      </c>
      <c r="M11" s="67">
        <f>SUMIFS(Data!$V:$V,Data!$B:$B,Data!$AA$3,Data!$D:$D,$A11,Data!$C:$C,4)</f>
        <v>24.181000000000001</v>
      </c>
      <c r="N11" s="240">
        <f t="shared" si="5"/>
        <v>-0.40839100752374313</v>
      </c>
      <c r="O11" s="68">
        <f t="shared" si="3"/>
        <v>35.520200666666668</v>
      </c>
      <c r="P11" s="242">
        <f t="shared" si="4"/>
        <v>0.60106451895915103</v>
      </c>
    </row>
    <row r="12" spans="1:16">
      <c r="A12" s="21" t="s">
        <v>27</v>
      </c>
      <c r="B12" s="63">
        <v>30.973289999999999</v>
      </c>
      <c r="C12" s="64">
        <v>25.463000000000001</v>
      </c>
      <c r="D12" s="64">
        <v>29.556999999999999</v>
      </c>
      <c r="E12" s="64">
        <v>27.925000000000001</v>
      </c>
      <c r="F12" s="65">
        <v>37.972763333333333</v>
      </c>
      <c r="G12" s="64">
        <f>SUMIFS(Data!$V:$V,Data!$B:$B,Data!$AA$3,Data!$D:$D,$A12,Data!$C:$C,1)</f>
        <v>17.263000000000002</v>
      </c>
      <c r="H12" s="238">
        <f t="shared" si="0"/>
        <v>-0.44264881128223699</v>
      </c>
      <c r="I12" s="64">
        <f>SUMIFS(Data!$V:$V,Data!$B:$B,Data!$AA$3,Data!$D:$D,$A12,Data!$C:$C,2)</f>
        <v>21.131</v>
      </c>
      <c r="J12" s="238">
        <f t="shared" si="1"/>
        <v>-0.17012920708478971</v>
      </c>
      <c r="K12" s="64">
        <f>SUMIFS(Data!$V:$V,Data!$B:$B,Data!$AA$3,Data!$D:$D,$A12,Data!$C:$C,3)</f>
        <v>20.195</v>
      </c>
      <c r="L12" s="238">
        <f t="shared" si="2"/>
        <v>-0.31674391853029737</v>
      </c>
      <c r="M12" s="64">
        <f>SUMIFS(Data!$V:$V,Data!$B:$B,Data!$AA$3,Data!$D:$D,$A12,Data!$C:$C,4)</f>
        <v>18.372</v>
      </c>
      <c r="N12" s="238">
        <f t="shared" si="5"/>
        <v>-0.34209489704565804</v>
      </c>
      <c r="O12" s="65">
        <f t="shared" si="3"/>
        <v>25.65366666666667</v>
      </c>
      <c r="P12" s="239">
        <f t="shared" si="4"/>
        <v>0.67558071666981667</v>
      </c>
    </row>
    <row r="13" spans="1:16">
      <c r="A13" s="20" t="s">
        <v>26</v>
      </c>
      <c r="B13" s="66">
        <v>39.486623000000002</v>
      </c>
      <c r="C13" s="67">
        <v>51.579942000000102</v>
      </c>
      <c r="D13" s="67">
        <v>51.8332750000001</v>
      </c>
      <c r="E13" s="67">
        <v>44.826617000000105</v>
      </c>
      <c r="F13" s="68">
        <v>62.575485666666772</v>
      </c>
      <c r="G13" s="67">
        <f>SUMIFS(Data!$V:$V,Data!$B:$B,Data!$AA$3,Data!$D:$D,$A13,Data!$C:$C,1)</f>
        <v>44.319953999999996</v>
      </c>
      <c r="H13" s="240">
        <f t="shared" si="0"/>
        <v>0.12240426333748505</v>
      </c>
      <c r="I13" s="67">
        <f>SUMIFS(Data!$V:$V,Data!$B:$B,Data!$AA$3,Data!$D:$D,$A13,Data!$C:$C,2)</f>
        <v>39.299959999999999</v>
      </c>
      <c r="J13" s="240">
        <f t="shared" si="1"/>
        <v>-0.2380766926802686</v>
      </c>
      <c r="K13" s="67">
        <f>SUMIFS(Data!$V:$V,Data!$B:$B,Data!$AA$3,Data!$D:$D,$A13,Data!$C:$C,3)</f>
        <v>37.359958999999996</v>
      </c>
      <c r="L13" s="240">
        <f t="shared" si="2"/>
        <v>-0.27922827565883257</v>
      </c>
      <c r="M13" s="67">
        <f>SUMIFS(Data!$V:$V,Data!$B:$B,Data!$AA$3,Data!$D:$D,$A13,Data!$C:$C,4)</f>
        <v>33.619963000000006</v>
      </c>
      <c r="N13" s="240">
        <f t="shared" si="5"/>
        <v>-0.24999999442295798</v>
      </c>
      <c r="O13" s="68">
        <f t="shared" si="3"/>
        <v>51.533278666666668</v>
      </c>
      <c r="P13" s="242">
        <f t="shared" si="4"/>
        <v>0.82353781385220381</v>
      </c>
    </row>
    <row r="14" spans="1:16">
      <c r="A14" s="21" t="s">
        <v>25</v>
      </c>
      <c r="B14" s="63">
        <v>12.986639</v>
      </c>
      <c r="C14" s="64">
        <v>22.526629</v>
      </c>
      <c r="D14" s="64">
        <v>18.086638000000001</v>
      </c>
      <c r="E14" s="64">
        <v>14.133313999999999</v>
      </c>
      <c r="F14" s="65">
        <v>22.577739999999995</v>
      </c>
      <c r="G14" s="64">
        <f>SUMIFS(Data!$V:$V,Data!$B:$B,Data!$AA$3,Data!$D:$D,$A14,Data!$C:$C,1)</f>
        <v>6.8333250000000003</v>
      </c>
      <c r="H14" s="238">
        <f t="shared" si="0"/>
        <v>-0.47381882256063329</v>
      </c>
      <c r="I14" s="64">
        <f>SUMIFS(Data!$V:$V,Data!$B:$B,Data!$AA$3,Data!$D:$D,$A14,Data!$C:$C,2)</f>
        <v>11.62665</v>
      </c>
      <c r="J14" s="238">
        <f t="shared" si="1"/>
        <v>-0.48387084459019591</v>
      </c>
      <c r="K14" s="64">
        <f>SUMIFS(Data!$V:$V,Data!$B:$B,Data!$AA$3,Data!$D:$D,$A14,Data!$C:$C,3)</f>
        <v>17.293296000000002</v>
      </c>
      <c r="L14" s="238">
        <f t="shared" si="2"/>
        <v>-4.3863431114173852E-2</v>
      </c>
      <c r="M14" s="64">
        <f>SUMIFS(Data!$V:$V,Data!$B:$B,Data!$AA$3,Data!$D:$D,$A14,Data!$C:$C,4)</f>
        <v>14.926641</v>
      </c>
      <c r="N14" s="238">
        <f t="shared" si="5"/>
        <v>5.6131704142425583E-2</v>
      </c>
      <c r="O14" s="65">
        <f t="shared" si="3"/>
        <v>16.893304000000001</v>
      </c>
      <c r="P14" s="239">
        <f t="shared" si="4"/>
        <v>0.74822829920089451</v>
      </c>
    </row>
    <row r="15" spans="1:16">
      <c r="A15" s="20" t="s">
        <v>24</v>
      </c>
      <c r="B15" s="66">
        <v>44.653281999999997</v>
      </c>
      <c r="C15" s="67">
        <v>74.673249000000098</v>
      </c>
      <c r="D15" s="67">
        <v>52.739933000000001</v>
      </c>
      <c r="E15" s="67">
        <v>50.186612000000103</v>
      </c>
      <c r="F15" s="68">
        <v>74.084358666666745</v>
      </c>
      <c r="G15" s="67">
        <f>SUMIFS(Data!$V:$V,Data!$B:$B,Data!$AA$3,Data!$D:$D,$A15,Data!$C:$C,1)</f>
        <v>40.346623000000001</v>
      </c>
      <c r="H15" s="240">
        <f t="shared" si="0"/>
        <v>-9.6446639689328914E-2</v>
      </c>
      <c r="I15" s="67">
        <f>SUMIFS(Data!$V:$V,Data!$B:$B,Data!$AA$3,Data!$D:$D,$A15,Data!$C:$C,2)</f>
        <v>44.079951000000001</v>
      </c>
      <c r="J15" s="240">
        <f t="shared" si="1"/>
        <v>-0.40969555241931493</v>
      </c>
      <c r="K15" s="67">
        <f>SUMIFS(Data!$V:$V,Data!$B:$B,Data!$AA$3,Data!$D:$D,$A15,Data!$C:$C,3)</f>
        <v>29.571000000000002</v>
      </c>
      <c r="L15" s="240">
        <f t="shared" si="2"/>
        <v>-0.43930531728206784</v>
      </c>
      <c r="M15" s="67">
        <f>SUMIFS(Data!$V:$V,Data!$B:$B,Data!$AA$3,Data!$D:$D,$A15,Data!$C:$C,4)</f>
        <v>21.626000000000001</v>
      </c>
      <c r="N15" s="240">
        <f t="shared" si="5"/>
        <v>-0.56908826601006746</v>
      </c>
      <c r="O15" s="68">
        <f t="shared" si="3"/>
        <v>45.207857999999995</v>
      </c>
      <c r="P15" s="242">
        <f t="shared" si="4"/>
        <v>0.61022135864612215</v>
      </c>
    </row>
    <row r="16" spans="1:16">
      <c r="A16" s="21" t="s">
        <v>23</v>
      </c>
      <c r="B16" s="63">
        <v>44.559957000000097</v>
      </c>
      <c r="C16" s="64">
        <v>70.346593000000198</v>
      </c>
      <c r="D16" s="64">
        <v>67.733259000000203</v>
      </c>
      <c r="E16" s="64">
        <v>55.726609000000202</v>
      </c>
      <c r="F16" s="65">
        <v>79.455472666666893</v>
      </c>
      <c r="G16" s="64">
        <f>SUMIFS(Data!$V:$V,Data!$B:$B,Data!$AA$3,Data!$D:$D,$A16,Data!$C:$C,1)</f>
        <v>29.873297999999998</v>
      </c>
      <c r="H16" s="238">
        <f t="shared" si="0"/>
        <v>-0.3295932040508941</v>
      </c>
      <c r="I16" s="64">
        <f>SUMIFS(Data!$V:$V,Data!$B:$B,Data!$AA$3,Data!$D:$D,$A16,Data!$C:$C,2)</f>
        <v>51.926610000000203</v>
      </c>
      <c r="J16" s="238">
        <f t="shared" si="1"/>
        <v>-0.26184612807048013</v>
      </c>
      <c r="K16" s="64">
        <f>SUMIFS(Data!$V:$V,Data!$B:$B,Data!$AA$3,Data!$D:$D,$A16,Data!$C:$C,3)</f>
        <v>43.666619000000097</v>
      </c>
      <c r="L16" s="238">
        <f t="shared" si="2"/>
        <v>-0.35531495686631637</v>
      </c>
      <c r="M16" s="64">
        <f>SUMIFS(Data!$V:$V,Data!$B:$B,Data!$AA$3,Data!$D:$D,$A16,Data!$C:$C,4)</f>
        <v>45.206614000000101</v>
      </c>
      <c r="N16" s="238">
        <f t="shared" si="5"/>
        <v>-0.18877866765587806</v>
      </c>
      <c r="O16" s="65">
        <f t="shared" si="3"/>
        <v>56.891047000000128</v>
      </c>
      <c r="P16" s="239">
        <f t="shared" si="4"/>
        <v>0.7160116866797902</v>
      </c>
    </row>
    <row r="17" spans="1:17">
      <c r="A17" s="20" t="s">
        <v>22</v>
      </c>
      <c r="B17" s="66">
        <v>16.146650999999999</v>
      </c>
      <c r="C17" s="67">
        <v>40.339955000000103</v>
      </c>
      <c r="D17" s="67">
        <v>48.019950000000101</v>
      </c>
      <c r="E17" s="67">
        <v>38.853298000000002</v>
      </c>
      <c r="F17" s="68">
        <v>47.786618000000068</v>
      </c>
      <c r="G17" s="67">
        <f>SUMIFS(Data!$V:$V,Data!$B:$B,Data!$AA$3,Data!$D:$D,$A17,Data!$C:$C,1)</f>
        <v>10.59999</v>
      </c>
      <c r="H17" s="240">
        <f t="shared" si="0"/>
        <v>-0.34351773627856319</v>
      </c>
      <c r="I17" s="67">
        <f>SUMIFS(Data!$V:$V,Data!$B:$B,Data!$AA$3,Data!$D:$D,$A17,Data!$C:$C,2)</f>
        <v>25.853306</v>
      </c>
      <c r="J17" s="240">
        <f t="shared" si="1"/>
        <v>-0.35911415865486379</v>
      </c>
      <c r="K17" s="67">
        <f>SUMIFS(Data!$V:$V,Data!$B:$B,Data!$AA$3,Data!$D:$D,$A17,Data!$C:$C,3)</f>
        <v>17.999980000000001</v>
      </c>
      <c r="L17" s="240">
        <f t="shared" si="2"/>
        <v>-0.62515621111642217</v>
      </c>
      <c r="M17" s="67">
        <f>SUMIFS(Data!$V:$V,Data!$B:$B,Data!$AA$3,Data!$D:$D,$A17,Data!$C:$C,4)</f>
        <v>22.046643000000003</v>
      </c>
      <c r="N17" s="240">
        <f t="shared" si="5"/>
        <v>-0.43256701142847637</v>
      </c>
      <c r="O17" s="68">
        <f t="shared" si="3"/>
        <v>25.499973000000001</v>
      </c>
      <c r="P17" s="242">
        <f t="shared" si="4"/>
        <v>0.53362163022292064</v>
      </c>
    </row>
    <row r="18" spans="1:17">
      <c r="A18" s="21" t="s">
        <v>21</v>
      </c>
      <c r="B18" s="63">
        <v>71.853258000000196</v>
      </c>
      <c r="C18" s="64">
        <v>119.959936</v>
      </c>
      <c r="D18" s="64">
        <v>119.40660200000001</v>
      </c>
      <c r="E18" s="64">
        <v>115.03994900000001</v>
      </c>
      <c r="F18" s="65">
        <v>142.08658166666672</v>
      </c>
      <c r="G18" s="64">
        <f>SUMIFS(Data!$V:$V,Data!$B:$B,Data!$AA$3,Data!$D:$D,$A18,Data!$C:$C,1)</f>
        <v>63.726602000000305</v>
      </c>
      <c r="H18" s="238">
        <f t="shared" si="0"/>
        <v>-0.11310073093693077</v>
      </c>
      <c r="I18" s="64">
        <f>SUMIFS(Data!$V:$V,Data!$B:$B,Data!$AA$3,Data!$D:$D,$A18,Data!$C:$C,2)</f>
        <v>94.313289999999995</v>
      </c>
      <c r="J18" s="238">
        <f t="shared" si="1"/>
        <v>-0.21379342849932834</v>
      </c>
      <c r="K18" s="64">
        <f>SUMIFS(Data!$V:$V,Data!$B:$B,Data!$AA$3,Data!$D:$D,$A18,Data!$C:$C,3)</f>
        <v>84.2399640000001</v>
      </c>
      <c r="L18" s="238">
        <f t="shared" si="2"/>
        <v>-0.2945116719760596</v>
      </c>
      <c r="M18" s="64">
        <f>SUMIFS(Data!$V:$V,Data!$B:$B,Data!$AA$3,Data!$D:$D,$A18,Data!$C:$C,4)</f>
        <v>76.813297000000105</v>
      </c>
      <c r="N18" s="238">
        <f t="shared" si="5"/>
        <v>-0.33229023771559479</v>
      </c>
      <c r="O18" s="65">
        <f t="shared" si="3"/>
        <v>106.36438433333349</v>
      </c>
      <c r="P18" s="239">
        <f t="shared" si="4"/>
        <v>0.74858852317851488</v>
      </c>
    </row>
    <row r="19" spans="1:17">
      <c r="A19" s="20" t="s">
        <v>20</v>
      </c>
      <c r="B19" s="66">
        <v>48.806609000000101</v>
      </c>
      <c r="C19" s="67">
        <v>66.539925000000309</v>
      </c>
      <c r="D19" s="67">
        <v>66.206597000000201</v>
      </c>
      <c r="E19" s="67">
        <v>58.6599310000001</v>
      </c>
      <c r="F19" s="68">
        <v>80.071020666666911</v>
      </c>
      <c r="G19" s="67">
        <f>SUMIFS(Data!$V:$V,Data!$B:$B,Data!$AA$3,Data!$D:$D,$A19,Data!$C:$C,1)</f>
        <v>39.573287000000001</v>
      </c>
      <c r="H19" s="240">
        <f t="shared" si="0"/>
        <v>-0.1891817970799832</v>
      </c>
      <c r="I19" s="67">
        <f>SUMIFS(Data!$V:$V,Data!$B:$B,Data!$AA$3,Data!$D:$D,$A19,Data!$C:$C,2)</f>
        <v>45.933287000000099</v>
      </c>
      <c r="J19" s="240">
        <f t="shared" si="1"/>
        <v>-0.30968832621918518</v>
      </c>
      <c r="K19" s="67">
        <f>SUMIFS(Data!$V:$V,Data!$B:$B,Data!$AA$3,Data!$D:$D,$A19,Data!$C:$C,3)</f>
        <v>30.0609999999999</v>
      </c>
      <c r="L19" s="240">
        <f t="shared" si="2"/>
        <v>-0.54595159150077133</v>
      </c>
      <c r="M19" s="67">
        <f>SUMIFS(Data!$V:$V,Data!$B:$B,Data!$AA$3,Data!$D:$D,$A19,Data!$C:$C,4)</f>
        <v>21.716000000000001</v>
      </c>
      <c r="N19" s="240">
        <f t="shared" si="5"/>
        <v>-0.6297984053203205</v>
      </c>
      <c r="O19" s="68">
        <f t="shared" si="3"/>
        <v>45.761191333333336</v>
      </c>
      <c r="P19" s="242">
        <f t="shared" si="4"/>
        <v>0.57150753109337404</v>
      </c>
    </row>
    <row r="20" spans="1:17">
      <c r="A20" s="21" t="s">
        <v>19</v>
      </c>
      <c r="B20" s="63">
        <v>9.1999929999999992</v>
      </c>
      <c r="C20" s="64">
        <v>13.233321999999999</v>
      </c>
      <c r="D20" s="64">
        <v>15.399988</v>
      </c>
      <c r="E20" s="64">
        <v>10.606657999999999</v>
      </c>
      <c r="F20" s="65">
        <v>16.146653666666666</v>
      </c>
      <c r="G20" s="64">
        <f>SUMIFS(Data!$V:$V,Data!$B:$B,Data!$AA$3,Data!$D:$D,$A20,Data!$C:$C,1)</f>
        <v>10.866654</v>
      </c>
      <c r="H20" s="238">
        <f t="shared" si="0"/>
        <v>0.18115894218615181</v>
      </c>
      <c r="I20" s="64">
        <f>SUMIFS(Data!$V:$V,Data!$B:$B,Data!$AA$3,Data!$D:$D,$A20,Data!$C:$C,2)</f>
        <v>16.439985</v>
      </c>
      <c r="J20" s="238">
        <f t="shared" si="1"/>
        <v>0.24231731080071964</v>
      </c>
      <c r="K20" s="64">
        <f>SUMIFS(Data!$V:$V,Data!$B:$B,Data!$AA$3,Data!$D:$D,$A20,Data!$C:$C,3)</f>
        <v>9.8933219999999995</v>
      </c>
      <c r="L20" s="238">
        <f t="shared" si="2"/>
        <v>-0.35757599291635817</v>
      </c>
      <c r="M20" s="64">
        <f>SUMIFS(Data!$V:$V,Data!$B:$B,Data!$AA$3,Data!$D:$D,$A20,Data!$C:$C,4)</f>
        <v>14.333316999999999</v>
      </c>
      <c r="N20" s="238">
        <f t="shared" si="5"/>
        <v>0.35135091562299831</v>
      </c>
      <c r="O20" s="65">
        <f t="shared" si="3"/>
        <v>17.177759333333334</v>
      </c>
      <c r="P20" s="239">
        <f t="shared" si="4"/>
        <v>1.0638587838664859</v>
      </c>
    </row>
    <row r="21" spans="1:17">
      <c r="A21" s="20" t="s">
        <v>18</v>
      </c>
      <c r="B21" s="66">
        <v>79.506577999999905</v>
      </c>
      <c r="C21" s="67">
        <v>126.613193</v>
      </c>
      <c r="D21" s="67">
        <v>84.959999999999795</v>
      </c>
      <c r="E21" s="67">
        <v>54.261999999999901</v>
      </c>
      <c r="F21" s="68">
        <v>115.11392366666654</v>
      </c>
      <c r="G21" s="67">
        <f>SUMIFS(Data!$V:$V,Data!$B:$B,Data!$AA$3,Data!$D:$D,$A21,Data!$C:$C,1)</f>
        <v>29.634</v>
      </c>
      <c r="H21" s="240">
        <f t="shared" si="0"/>
        <v>-0.62727612298947089</v>
      </c>
      <c r="I21" s="67">
        <f>SUMIFS(Data!$V:$V,Data!$B:$B,Data!$AA$3,Data!$D:$D,$A21,Data!$C:$C,2)</f>
        <v>40.244999999999997</v>
      </c>
      <c r="J21" s="240">
        <f t="shared" si="1"/>
        <v>-0.68214212874325031</v>
      </c>
      <c r="K21" s="67">
        <f>SUMIFS(Data!$V:$V,Data!$B:$B,Data!$AA$3,Data!$D:$D,$A21,Data!$C:$C,3)</f>
        <v>32.582000000000001</v>
      </c>
      <c r="L21" s="240">
        <f t="shared" si="2"/>
        <v>-0.61650188323917043</v>
      </c>
      <c r="M21" s="67">
        <f>SUMIFS(Data!$V:$V,Data!$B:$B,Data!$AA$3,Data!$D:$D,$A21,Data!$C:$C,4)</f>
        <v>29.783999999999999</v>
      </c>
      <c r="N21" s="240">
        <f t="shared" si="5"/>
        <v>-0.45110758910471316</v>
      </c>
      <c r="O21" s="68">
        <f t="shared" si="3"/>
        <v>44.081666666666656</v>
      </c>
      <c r="P21" s="242">
        <f t="shared" si="4"/>
        <v>0.38293948518611182</v>
      </c>
    </row>
    <row r="22" spans="1:17">
      <c r="A22" s="21" t="s">
        <v>17</v>
      </c>
      <c r="B22" s="63">
        <v>53.806605000000097</v>
      </c>
      <c r="C22" s="64">
        <v>57.213260000000098</v>
      </c>
      <c r="D22" s="64">
        <v>55.552</v>
      </c>
      <c r="E22" s="64">
        <v>46.479999999999897</v>
      </c>
      <c r="F22" s="65">
        <v>71.017288333333369</v>
      </c>
      <c r="G22" s="64">
        <f>SUMIFS(Data!$V:$V,Data!$B:$B,Data!$AA$3,Data!$D:$D,$A22,Data!$C:$C,1)</f>
        <v>33.796999999999898</v>
      </c>
      <c r="H22" s="238">
        <f t="shared" si="0"/>
        <v>-0.37188008795574751</v>
      </c>
      <c r="I22" s="64">
        <f>SUMIFS(Data!$V:$V,Data!$B:$B,Data!$AA$3,Data!$D:$D,$A22,Data!$C:$C,2)</f>
        <v>50.64</v>
      </c>
      <c r="J22" s="238">
        <f t="shared" si="1"/>
        <v>-0.11489049916051079</v>
      </c>
      <c r="K22" s="64">
        <f>SUMIFS(Data!$V:$V,Data!$B:$B,Data!$AA$3,Data!$D:$D,$A22,Data!$C:$C,3)</f>
        <v>40.686</v>
      </c>
      <c r="L22" s="238">
        <f t="shared" si="2"/>
        <v>-0.2676051267281106</v>
      </c>
      <c r="M22" s="64">
        <f>SUMIFS(Data!$V:$V,Data!$B:$B,Data!$AA$3,Data!$D:$D,$A22,Data!$C:$C,4)</f>
        <v>37.148999999999901</v>
      </c>
      <c r="N22" s="238">
        <f t="shared" si="5"/>
        <v>-0.20075301204819312</v>
      </c>
      <c r="O22" s="65">
        <f t="shared" si="3"/>
        <v>54.090666666666607</v>
      </c>
      <c r="P22" s="239">
        <f t="shared" si="4"/>
        <v>0.76165491440311839</v>
      </c>
    </row>
    <row r="23" spans="1:17">
      <c r="A23" s="20" t="s">
        <v>16</v>
      </c>
      <c r="B23" s="66">
        <v>7.8133249999999999</v>
      </c>
      <c r="C23" s="67">
        <v>23.213308000000001</v>
      </c>
      <c r="D23" s="67">
        <v>23.433306999999999</v>
      </c>
      <c r="E23" s="67">
        <v>15.843999999999999</v>
      </c>
      <c r="F23" s="68">
        <v>23.434646666666666</v>
      </c>
      <c r="G23" s="67">
        <f>SUMIFS(Data!$V:$V,Data!$B:$B,Data!$AA$3,Data!$D:$D,$A23,Data!$C:$C,1)</f>
        <v>3.7989999999999999</v>
      </c>
      <c r="H23" s="240">
        <f t="shared" si="0"/>
        <v>-0.51377934490117838</v>
      </c>
      <c r="I23" s="67">
        <f>SUMIFS(Data!$V:$V,Data!$B:$B,Data!$AA$3,Data!$D:$D,$A23,Data!$C:$C,2)</f>
        <v>9.3160000000000007</v>
      </c>
      <c r="J23" s="240">
        <f t="shared" si="1"/>
        <v>-0.59867848218788977</v>
      </c>
      <c r="K23" s="67">
        <f>SUMIFS(Data!$V:$V,Data!$B:$B,Data!$AA$3,Data!$D:$D,$A23,Data!$C:$C,3)</f>
        <v>8.6630000000000003</v>
      </c>
      <c r="L23" s="240">
        <f t="shared" si="2"/>
        <v>-0.63031252908520341</v>
      </c>
      <c r="M23" s="67">
        <f>SUMIFS(Data!$V:$V,Data!$B:$B,Data!$AA$3,Data!$D:$D,$A23,Data!$C:$C,4)</f>
        <v>8.4339999999999993</v>
      </c>
      <c r="N23" s="240">
        <f t="shared" si="5"/>
        <v>-0.46768492804847261</v>
      </c>
      <c r="O23" s="68">
        <f t="shared" si="3"/>
        <v>10.070666666666666</v>
      </c>
      <c r="P23" s="242">
        <f t="shared" si="4"/>
        <v>0.42973409456141431</v>
      </c>
    </row>
    <row r="24" spans="1:17">
      <c r="A24" s="21" t="s">
        <v>15</v>
      </c>
      <c r="B24" s="63">
        <v>17.733309999999999</v>
      </c>
      <c r="C24" s="64">
        <v>30.626624</v>
      </c>
      <c r="D24" s="64">
        <v>26.519962999999997</v>
      </c>
      <c r="E24" s="64">
        <v>19.7</v>
      </c>
      <c r="F24" s="65">
        <v>31.526632333333335</v>
      </c>
      <c r="G24" s="64">
        <f>SUMIFS(Data!$V:$V,Data!$B:$B,Data!$AA$3,Data!$D:$D,$A24,Data!$C:$C,1)</f>
        <v>11.526</v>
      </c>
      <c r="H24" s="238">
        <f t="shared" si="0"/>
        <v>-0.35003673877014502</v>
      </c>
      <c r="I24" s="64">
        <f>SUMIFS(Data!$V:$V,Data!$B:$B,Data!$AA$3,Data!$D:$D,$A24,Data!$C:$C,2)</f>
        <v>13.707000000000001</v>
      </c>
      <c r="J24" s="238">
        <f t="shared" si="1"/>
        <v>-0.5524482228273021</v>
      </c>
      <c r="K24" s="64">
        <f>SUMIFS(Data!$V:$V,Data!$B:$B,Data!$AA$3,Data!$D:$D,$A24,Data!$C:$C,3)</f>
        <v>15.786</v>
      </c>
      <c r="L24" s="238">
        <f t="shared" si="2"/>
        <v>-0.40475030074514051</v>
      </c>
      <c r="M24" s="64">
        <f>SUMIFS(Data!$V:$V,Data!$B:$B,Data!$AA$3,Data!$D:$D,$A24,Data!$C:$C,4)</f>
        <v>13.792</v>
      </c>
      <c r="N24" s="238">
        <f t="shared" si="5"/>
        <v>-0.2998984771573604</v>
      </c>
      <c r="O24" s="65">
        <f t="shared" si="3"/>
        <v>18.270333333333333</v>
      </c>
      <c r="P24" s="239">
        <f t="shared" si="4"/>
        <v>0.57952061419563605</v>
      </c>
    </row>
    <row r="25" spans="1:17">
      <c r="A25" s="20" t="s">
        <v>14</v>
      </c>
      <c r="B25" s="66">
        <v>29.266622999999999</v>
      </c>
      <c r="C25" s="67">
        <v>85.473212999999802</v>
      </c>
      <c r="D25" s="67">
        <v>66.066576000000197</v>
      </c>
      <c r="E25" s="67">
        <v>51.993267000000095</v>
      </c>
      <c r="F25" s="68">
        <v>77.599893000000023</v>
      </c>
      <c r="G25" s="67">
        <f>SUMIFS(Data!$V:$V,Data!$B:$B,Data!$AA$3,Data!$D:$D,$A25,Data!$C:$C,1)</f>
        <v>27.493286000000001</v>
      </c>
      <c r="H25" s="240">
        <f t="shared" si="0"/>
        <v>-6.0592470815645456E-2</v>
      </c>
      <c r="I25" s="67">
        <f>SUMIFS(Data!$V:$V,Data!$B:$B,Data!$AA$3,Data!$D:$D,$A25,Data!$C:$C,2)</f>
        <v>53.239919</v>
      </c>
      <c r="J25" s="240">
        <f t="shared" si="1"/>
        <v>-0.37711574034311635</v>
      </c>
      <c r="K25" s="67">
        <f>SUMIFS(Data!$V:$V,Data!$B:$B,Data!$AA$3,Data!$D:$D,$A25,Data!$C:$C,3)</f>
        <v>56.573257000000098</v>
      </c>
      <c r="L25" s="240">
        <f t="shared" si="2"/>
        <v>-0.14369321939735563</v>
      </c>
      <c r="M25" s="67">
        <f>SUMIFS(Data!$V:$V,Data!$B:$B,Data!$AA$3,Data!$D:$D,$A25,Data!$C:$C,4)</f>
        <v>38.986618000000007</v>
      </c>
      <c r="N25" s="240">
        <f t="shared" si="5"/>
        <v>-0.25016025632703681</v>
      </c>
      <c r="O25" s="68">
        <f t="shared" si="3"/>
        <v>58.764360000000032</v>
      </c>
      <c r="P25" s="242">
        <f t="shared" si="4"/>
        <v>0.75727372459134723</v>
      </c>
      <c r="Q25" s="23"/>
    </row>
    <row r="26" spans="1:17">
      <c r="A26" s="21" t="s">
        <v>13</v>
      </c>
      <c r="B26" s="63">
        <v>51.119945999999999</v>
      </c>
      <c r="C26" s="64">
        <v>72.439921999999996</v>
      </c>
      <c r="D26" s="64">
        <v>56.973271999999994</v>
      </c>
      <c r="E26" s="64">
        <v>50.246615999999989</v>
      </c>
      <c r="F26" s="65">
        <v>76.926585333333335</v>
      </c>
      <c r="G26" s="64">
        <f>SUMIFS(Data!$V:$V,Data!$B:$B,Data!$AA$3,Data!$D:$D,$A26,Data!$C:$C,1)</f>
        <v>25.786636999999999</v>
      </c>
      <c r="H26" s="238">
        <f t="shared" si="0"/>
        <v>-0.49556603600481114</v>
      </c>
      <c r="I26" s="64">
        <f>SUMIFS(Data!$V:$V,Data!$B:$B,Data!$AA$3,Data!$D:$D,$A26,Data!$C:$C,2)</f>
        <v>46.993279999999999</v>
      </c>
      <c r="J26" s="238">
        <f t="shared" si="1"/>
        <v>-0.35127925731339132</v>
      </c>
      <c r="K26" s="64">
        <f>SUMIFS(Data!$V:$V,Data!$B:$B,Data!$AA$3,Data!$D:$D,$A26,Data!$C:$C,3)</f>
        <v>47.231999999999999</v>
      </c>
      <c r="L26" s="238">
        <f t="shared" si="2"/>
        <v>-0.17097968324515389</v>
      </c>
      <c r="M26" s="64">
        <f>SUMIFS(Data!$V:$V,Data!$B:$B,Data!$AA$3,Data!$D:$D,$A26,Data!$C:$C,4)</f>
        <v>36.305</v>
      </c>
      <c r="N26" s="238">
        <f t="shared" si="5"/>
        <v>-0.2774637798493732</v>
      </c>
      <c r="O26" s="65">
        <f t="shared" si="3"/>
        <v>52.105638999999996</v>
      </c>
      <c r="P26" s="239">
        <f t="shared" si="4"/>
        <v>0.67734241386406524</v>
      </c>
    </row>
    <row r="27" spans="1:17">
      <c r="A27" s="20" t="s">
        <v>12</v>
      </c>
      <c r="B27" s="66">
        <v>16.246653999999999</v>
      </c>
      <c r="C27" s="67">
        <v>19.919981</v>
      </c>
      <c r="D27" s="67">
        <v>19.133315</v>
      </c>
      <c r="E27" s="67">
        <v>10.173321</v>
      </c>
      <c r="F27" s="68">
        <v>21.824423666666664</v>
      </c>
      <c r="G27" s="67">
        <f>SUMIFS(Data!$V:$V,Data!$B:$B,Data!$AA$3,Data!$D:$D,$A27,Data!$C:$C,1)</f>
        <v>12.186653</v>
      </c>
      <c r="H27" s="240">
        <f t="shared" si="0"/>
        <v>-0.24989767123741294</v>
      </c>
      <c r="I27" s="67">
        <f>SUMIFS(Data!$V:$V,Data!$B:$B,Data!$AA$3,Data!$D:$D,$A27,Data!$C:$C,2)</f>
        <v>19.066642999999999</v>
      </c>
      <c r="J27" s="240">
        <f t="shared" si="1"/>
        <v>-4.2838293871866689E-2</v>
      </c>
      <c r="K27" s="67">
        <f>SUMIFS(Data!$V:$V,Data!$B:$B,Data!$AA$3,Data!$D:$D,$A27,Data!$C:$C,3)</f>
        <v>21.186643</v>
      </c>
      <c r="L27" s="240">
        <f t="shared" si="2"/>
        <v>0.10731689725486673</v>
      </c>
      <c r="M27" s="67">
        <f>SUMIFS(Data!$V:$V,Data!$B:$B,Data!$AA$3,Data!$D:$D,$A27,Data!$C:$C,4)</f>
        <v>21.786639000000001</v>
      </c>
      <c r="N27" s="240">
        <f t="shared" si="5"/>
        <v>1.1415464035785365</v>
      </c>
      <c r="O27" s="68">
        <f t="shared" si="3"/>
        <v>24.742192666666664</v>
      </c>
      <c r="P27" s="242">
        <f t="shared" si="4"/>
        <v>1.1336928316900494</v>
      </c>
    </row>
    <row r="28" spans="1:17">
      <c r="A28" s="21" t="s">
        <v>11</v>
      </c>
      <c r="B28" s="63">
        <v>21.719975999999999</v>
      </c>
      <c r="C28" s="64">
        <v>39.339950999999999</v>
      </c>
      <c r="D28" s="64">
        <v>41.319952000000001</v>
      </c>
      <c r="E28" s="64">
        <v>27.479966999999998</v>
      </c>
      <c r="F28" s="65">
        <v>43.286615333333337</v>
      </c>
      <c r="G28" s="64">
        <f>SUMIFS(Data!$V:$V,Data!$B:$B,Data!$AA$3,Data!$D:$D,$A28,Data!$C:$C,1)</f>
        <v>9.0266570000000002</v>
      </c>
      <c r="H28" s="238">
        <f t="shared" si="0"/>
        <v>-0.58440759787211549</v>
      </c>
      <c r="I28" s="64">
        <f>SUMIFS(Data!$V:$V,Data!$B:$B,Data!$AA$3,Data!$D:$D,$A28,Data!$C:$C,2)</f>
        <v>18.426646000000002</v>
      </c>
      <c r="J28" s="238">
        <f t="shared" si="1"/>
        <v>-0.53160475466784385</v>
      </c>
      <c r="K28" s="64">
        <f>SUMIFS(Data!$V:$V,Data!$B:$B,Data!$AA$3,Data!$D:$D,$A28,Data!$C:$C,3)</f>
        <v>12.626652999999999</v>
      </c>
      <c r="L28" s="238">
        <f t="shared" si="2"/>
        <v>-0.6944175298170725</v>
      </c>
      <c r="M28" s="64">
        <f>SUMIFS(Data!$V:$V,Data!$B:$B,Data!$AA$3,Data!$D:$D,$A28,Data!$C:$C,4)</f>
        <v>9.5333260000000006</v>
      </c>
      <c r="N28" s="238">
        <f t="shared" si="5"/>
        <v>-0.65308087888169586</v>
      </c>
      <c r="O28" s="65">
        <f t="shared" si="3"/>
        <v>16.537760666666667</v>
      </c>
      <c r="P28" s="239">
        <f t="shared" si="4"/>
        <v>0.38205252453479727</v>
      </c>
    </row>
    <row r="29" spans="1:17">
      <c r="A29" s="20" t="s">
        <v>10</v>
      </c>
      <c r="B29" s="66">
        <v>32.966621000000004</v>
      </c>
      <c r="C29" s="67">
        <v>67.453256000000195</v>
      </c>
      <c r="D29" s="67">
        <v>65.879926000000196</v>
      </c>
      <c r="E29" s="67">
        <v>55.426607000000203</v>
      </c>
      <c r="F29" s="68">
        <v>73.908803333333537</v>
      </c>
      <c r="G29" s="67">
        <f>SUMIFS(Data!$V:$V,Data!$B:$B,Data!$AA$3,Data!$D:$D,$A29,Data!$C:$C,1)</f>
        <v>27.619971</v>
      </c>
      <c r="H29" s="240">
        <f t="shared" si="0"/>
        <v>-0.16218374336878516</v>
      </c>
      <c r="I29" s="67">
        <f>SUMIFS(Data!$V:$V,Data!$B:$B,Data!$AA$3,Data!$D:$D,$A29,Data!$C:$C,2)</f>
        <v>54.659930000000102</v>
      </c>
      <c r="J29" s="240">
        <f t="shared" si="1"/>
        <v>-0.1896620972603614</v>
      </c>
      <c r="K29" s="67">
        <f>SUMIFS(Data!$V:$V,Data!$B:$B,Data!$AA$3,Data!$D:$D,$A29,Data!$C:$C,3)</f>
        <v>50.259942000000102</v>
      </c>
      <c r="L29" s="240">
        <f t="shared" si="2"/>
        <v>-0.23709777694650186</v>
      </c>
      <c r="M29" s="67">
        <f>SUMIFS(Data!$V:$V,Data!$B:$B,Data!$AA$3,Data!$D:$D,$A29,Data!$C:$C,4)</f>
        <v>41.4999520000001</v>
      </c>
      <c r="N29" s="240">
        <f t="shared" si="5"/>
        <v>-0.25126298999323649</v>
      </c>
      <c r="O29" s="68">
        <f t="shared" si="3"/>
        <v>58.013265000000104</v>
      </c>
      <c r="P29" s="242">
        <f t="shared" si="4"/>
        <v>0.78493037883939865</v>
      </c>
    </row>
    <row r="30" spans="1:17">
      <c r="A30" s="21" t="s">
        <v>9</v>
      </c>
      <c r="B30" s="63">
        <v>80.881999999999991</v>
      </c>
      <c r="C30" s="64">
        <v>163.8779999999999</v>
      </c>
      <c r="D30" s="64">
        <v>161.57900000000001</v>
      </c>
      <c r="E30" s="64">
        <v>126.8449999999999</v>
      </c>
      <c r="F30" s="65">
        <v>177.72799999999992</v>
      </c>
      <c r="G30" s="64">
        <f>SUMIFS(Data!$V:$V,Data!$B:$B,Data!$AA$3,Data!$D:$D,$A30,Data!$C:$C,1)</f>
        <v>24.391000000000002</v>
      </c>
      <c r="H30" s="238">
        <f t="shared" si="0"/>
        <v>-0.69843722954427423</v>
      </c>
      <c r="I30" s="64">
        <f>SUMIFS(Data!$V:$V,Data!$B:$B,Data!$AA$3,Data!$D:$D,$A30,Data!$C:$C,2)</f>
        <v>61.712000000000003</v>
      </c>
      <c r="J30" s="238">
        <f t="shared" si="1"/>
        <v>-0.62342718363660743</v>
      </c>
      <c r="K30" s="64">
        <f>SUMIFS(Data!$V:$V,Data!$B:$B,Data!$AA$3,Data!$D:$D,$A30,Data!$C:$C,3)</f>
        <v>68.775000000000006</v>
      </c>
      <c r="L30" s="238">
        <f t="shared" si="2"/>
        <v>-0.57435681617041812</v>
      </c>
      <c r="M30" s="64">
        <f>SUMIFS(Data!$V:$V,Data!$B:$B,Data!$AA$3,Data!$D:$D,$A30,Data!$C:$C,4)</f>
        <v>64.317999999999998</v>
      </c>
      <c r="N30" s="238">
        <f t="shared" si="5"/>
        <v>-0.49294020260948362</v>
      </c>
      <c r="O30" s="65">
        <f t="shared" si="3"/>
        <v>73.065333333333342</v>
      </c>
      <c r="P30" s="239">
        <f t="shared" si="4"/>
        <v>0.41110761013083685</v>
      </c>
    </row>
    <row r="31" spans="1:17">
      <c r="A31" s="20" t="s">
        <v>8</v>
      </c>
      <c r="B31" s="66">
        <v>41.573999999999899</v>
      </c>
      <c r="C31" s="67">
        <v>63.387999999999906</v>
      </c>
      <c r="D31" s="67">
        <v>50.278999999999904</v>
      </c>
      <c r="E31" s="67">
        <v>50.782999999999902</v>
      </c>
      <c r="F31" s="68">
        <v>68.674666666666539</v>
      </c>
      <c r="G31" s="67">
        <f>SUMIFS(Data!$V:$V,Data!$B:$B,Data!$AA$3,Data!$D:$D,$A31,Data!$C:$C,1)</f>
        <v>23.515999999999998</v>
      </c>
      <c r="H31" s="240">
        <f t="shared" si="0"/>
        <v>-0.43435801221917408</v>
      </c>
      <c r="I31" s="67">
        <f>SUMIFS(Data!$V:$V,Data!$B:$B,Data!$AA$3,Data!$D:$D,$A31,Data!$C:$C,2)</f>
        <v>38.1769999999999</v>
      </c>
      <c r="J31" s="240">
        <f t="shared" si="1"/>
        <v>-0.39772512147409672</v>
      </c>
      <c r="K31" s="67">
        <f>SUMIFS(Data!$V:$V,Data!$B:$B,Data!$AA$3,Data!$D:$D,$A31,Data!$C:$C,3)</f>
        <v>47.201999999999906</v>
      </c>
      <c r="L31" s="240">
        <f t="shared" si="2"/>
        <v>-6.1198512301358497E-2</v>
      </c>
      <c r="M31" s="67">
        <f>SUMIFS(Data!$V:$V,Data!$B:$B,Data!$AA$3,Data!$D:$D,$A31,Data!$C:$C,4)</f>
        <v>41.727999999999902</v>
      </c>
      <c r="N31" s="240">
        <f t="shared" si="5"/>
        <v>-0.17830770139613683</v>
      </c>
      <c r="O31" s="68">
        <f t="shared" si="3"/>
        <v>50.207666666666569</v>
      </c>
      <c r="P31" s="242">
        <f t="shared" si="4"/>
        <v>0.73109443559973586</v>
      </c>
    </row>
    <row r="32" spans="1:17">
      <c r="A32" s="21" t="s">
        <v>7</v>
      </c>
      <c r="B32" s="63">
        <v>5.5666549999999999</v>
      </c>
      <c r="C32" s="64">
        <v>25.246638999999998</v>
      </c>
      <c r="D32" s="64">
        <v>18.106648</v>
      </c>
      <c r="E32" s="64">
        <v>16.613316999999999</v>
      </c>
      <c r="F32" s="65">
        <v>21.844419666666667</v>
      </c>
      <c r="G32" s="64">
        <f>SUMIFS(Data!$V:$V,Data!$B:$B,Data!$AA$3,Data!$D:$D,$A32,Data!$C:$C,1)</f>
        <v>8.7733229999999995</v>
      </c>
      <c r="H32" s="238">
        <f t="shared" si="0"/>
        <v>0.57604935100163379</v>
      </c>
      <c r="I32" s="64">
        <f>SUMIFS(Data!$V:$V,Data!$B:$B,Data!$AA$3,Data!$D:$D,$A32,Data!$C:$C,2)</f>
        <v>11.959987</v>
      </c>
      <c r="J32" s="238">
        <f t="shared" si="1"/>
        <v>-0.52627409137509351</v>
      </c>
      <c r="K32" s="64">
        <f>SUMIFS(Data!$V:$V,Data!$B:$B,Data!$AA$3,Data!$D:$D,$A32,Data!$C:$C,3)</f>
        <v>9.1266559999999988</v>
      </c>
      <c r="L32" s="238">
        <f t="shared" si="2"/>
        <v>-0.49594999582473803</v>
      </c>
      <c r="M32" s="64">
        <f>SUMIFS(Data!$V:$V,Data!$B:$B,Data!$AA$3,Data!$D:$D,$A32,Data!$C:$C,4)</f>
        <v>11.999988</v>
      </c>
      <c r="N32" s="238">
        <f t="shared" si="5"/>
        <v>-0.27768861570509962</v>
      </c>
      <c r="O32" s="65">
        <f t="shared" si="3"/>
        <v>13.953318000000001</v>
      </c>
      <c r="P32" s="239">
        <f t="shared" si="4"/>
        <v>0.63875892392288935</v>
      </c>
    </row>
    <row r="33" spans="1:18">
      <c r="A33" s="20" t="s">
        <v>35</v>
      </c>
      <c r="B33" s="66">
        <v>6.7333249999999998</v>
      </c>
      <c r="C33" s="67">
        <v>15.193315</v>
      </c>
      <c r="D33" s="67">
        <v>17.313313000000001</v>
      </c>
      <c r="E33" s="67">
        <v>13.266653</v>
      </c>
      <c r="F33" s="68">
        <v>17.502202</v>
      </c>
      <c r="G33" s="67">
        <f>SUMIFS(Data!$V:$V,Data!$B:$B,Data!$AA$3,Data!$D:$D,$A33,Data!$C:$C,1)</f>
        <v>5.3466610000000001</v>
      </c>
      <c r="H33" s="240">
        <f t="shared" si="0"/>
        <v>-0.20594045289660007</v>
      </c>
      <c r="I33" s="67">
        <f>SUMIFS(Data!$V:$V,Data!$B:$B,Data!$AA$3,Data!$D:$D,$A33,Data!$C:$C,2)</f>
        <v>11.666651</v>
      </c>
      <c r="J33" s="240">
        <f t="shared" si="1"/>
        <v>-0.23211945516827631</v>
      </c>
      <c r="K33" s="67">
        <f>SUMIFS(Data!$V:$V,Data!$B:$B,Data!$AA$3,Data!$D:$D,$A33,Data!$C:$C,3)</f>
        <v>9.1289999999999996</v>
      </c>
      <c r="L33" s="240">
        <f t="shared" si="2"/>
        <v>-0.47271790211382425</v>
      </c>
      <c r="M33" s="67">
        <f>SUMIFS(Data!$V:$V,Data!$B:$B,Data!$AA$3,Data!$D:$D,$A33,Data!$C:$C,4)</f>
        <v>9.7940000000000005</v>
      </c>
      <c r="N33" s="240">
        <f t="shared" si="5"/>
        <v>-0.26175803346933091</v>
      </c>
      <c r="O33" s="68">
        <f t="shared" si="3"/>
        <v>11.978770666666668</v>
      </c>
      <c r="P33" s="242">
        <f>IF(F33=0,"-",O33/F33)</f>
        <v>0.6844150619828675</v>
      </c>
    </row>
    <row r="34" spans="1:18">
      <c r="A34" s="21" t="s">
        <v>6</v>
      </c>
      <c r="B34" s="63">
        <v>17.166649</v>
      </c>
      <c r="C34" s="64">
        <v>29.253298999999998</v>
      </c>
      <c r="D34" s="64">
        <v>25.893305000000002</v>
      </c>
      <c r="E34" s="64">
        <v>21.986643999999998</v>
      </c>
      <c r="F34" s="65">
        <v>31.433299000000002</v>
      </c>
      <c r="G34" s="64">
        <f>SUMIFS(Data!$V:$V,Data!$B:$B,Data!$AA$3,Data!$D:$D,$A34,Data!$C:$C,1)</f>
        <v>7.4666560000000004</v>
      </c>
      <c r="H34" s="238">
        <f t="shared" si="0"/>
        <v>-0.56504871742877716</v>
      </c>
      <c r="I34" s="64">
        <f>SUMIFS(Data!$V:$V,Data!$B:$B,Data!$AA$3,Data!$D:$D,$A34,Data!$C:$C,2)</f>
        <v>17.026648999999999</v>
      </c>
      <c r="J34" s="238">
        <f t="shared" si="1"/>
        <v>-0.41795798825971731</v>
      </c>
      <c r="K34" s="64">
        <f>SUMIFS(Data!$V:$V,Data!$B:$B,Data!$AA$3,Data!$D:$D,$A34,Data!$C:$C,3)</f>
        <v>13.593318</v>
      </c>
      <c r="L34" s="238">
        <f t="shared" si="2"/>
        <v>-0.47502576438195127</v>
      </c>
      <c r="M34" s="64">
        <f>SUMIFS(Data!$V:$V,Data!$B:$B,Data!$AA$3,Data!$D:$D,$A34,Data!$C:$C,4)</f>
        <v>9.7999910000000003</v>
      </c>
      <c r="N34" s="238">
        <f t="shared" si="5"/>
        <v>-0.55427526820373307</v>
      </c>
      <c r="O34" s="65">
        <f t="shared" si="3"/>
        <v>15.962204666666667</v>
      </c>
      <c r="P34" s="239">
        <f t="shared" si="4"/>
        <v>0.50781194384549533</v>
      </c>
    </row>
    <row r="35" spans="1:18">
      <c r="A35" s="20" t="s">
        <v>5</v>
      </c>
      <c r="B35" s="66">
        <v>12.126654</v>
      </c>
      <c r="C35" s="67">
        <v>20.693306</v>
      </c>
      <c r="D35" s="67">
        <v>19.739979000000002</v>
      </c>
      <c r="E35" s="67">
        <v>11.413322000000001</v>
      </c>
      <c r="F35" s="68">
        <v>21.324420333333332</v>
      </c>
      <c r="G35" s="67">
        <f>SUMIFS(Data!$V:$V,Data!$B:$B,Data!$AA$3,Data!$D:$D,$A35,Data!$C:$C,1)</f>
        <v>1.986664</v>
      </c>
      <c r="H35" s="240">
        <f t="shared" si="0"/>
        <v>-0.83617377060481812</v>
      </c>
      <c r="I35" s="67">
        <f>SUMIFS(Data!$V:$V,Data!$B:$B,Data!$AA$3,Data!$D:$D,$A35,Data!$C:$C,2)</f>
        <v>4.4466619999999999</v>
      </c>
      <c r="J35" s="240">
        <f t="shared" si="1"/>
        <v>-0.78511592106162253</v>
      </c>
      <c r="K35" s="67">
        <f>SUMIFS(Data!$V:$V,Data!$B:$B,Data!$AA$3,Data!$D:$D,$A35,Data!$C:$C,3)</f>
        <v>37.76661</v>
      </c>
      <c r="L35" s="240">
        <f t="shared" si="2"/>
        <v>0.91320416298315199</v>
      </c>
      <c r="M35" s="67">
        <f>SUMIFS(Data!$V:$V,Data!$B:$B,Data!$AA$3,Data!$D:$D,$A35,Data!$C:$C,4)</f>
        <v>36.586604999999999</v>
      </c>
      <c r="N35" s="240">
        <f t="shared" si="5"/>
        <v>2.2056052567341915</v>
      </c>
      <c r="O35" s="68">
        <f t="shared" si="3"/>
        <v>26.928847000000001</v>
      </c>
      <c r="P35" s="242">
        <f t="shared" si="4"/>
        <v>1.262817304248411</v>
      </c>
    </row>
    <row r="36" spans="1:18" ht="12.75" thickBot="1">
      <c r="A36" s="22" t="s">
        <v>4</v>
      </c>
      <c r="B36" s="69">
        <v>868.74179100000026</v>
      </c>
      <c r="C36" s="70">
        <v>1462.0409920000006</v>
      </c>
      <c r="D36" s="70">
        <v>1352.8392870000011</v>
      </c>
      <c r="E36" s="70">
        <v>1095.0315760000008</v>
      </c>
      <c r="F36" s="71">
        <v>1592.8845486666676</v>
      </c>
      <c r="G36" s="70">
        <f>SUM(G6:G35)</f>
        <v>574.44551100000012</v>
      </c>
      <c r="H36" s="244">
        <f t="shared" ref="H36" si="6">IF(B36=0,"-",(G36-B36)/B36)</f>
        <v>-0.33876150894184398</v>
      </c>
      <c r="I36" s="70">
        <f>SUM(I6:I35)</f>
        <v>894.92729200000031</v>
      </c>
      <c r="J36" s="244">
        <f>IF(C36=0,"-",(I36-C36)/C36)</f>
        <v>-0.38789179175080207</v>
      </c>
      <c r="K36" s="70">
        <f>SUM(K6:K35)</f>
        <v>847.82782800000018</v>
      </c>
      <c r="L36" s="244">
        <f t="shared" ref="L36" si="7">IF(D36=0,"-",(K36-D36)/D36)</f>
        <v>-0.37329745214591814</v>
      </c>
      <c r="M36" s="70">
        <f>SUM(M6:M35)</f>
        <v>752.81187200000011</v>
      </c>
      <c r="N36" s="244">
        <f t="shared" si="5"/>
        <v>-0.3125203980419286</v>
      </c>
      <c r="O36" s="71">
        <f t="shared" si="3"/>
        <v>1023.3375010000003</v>
      </c>
      <c r="P36" s="246">
        <f t="shared" si="4"/>
        <v>0.64244298298743019</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219</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83</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2</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13.066649999999999</v>
      </c>
      <c r="C45" s="207">
        <v>19.693311000000001</v>
      </c>
      <c r="D45" s="208">
        <v>17.319977999999999</v>
      </c>
      <c r="E45" s="208">
        <v>0</v>
      </c>
      <c r="F45" s="209"/>
      <c r="G45" s="206">
        <f>SUMIFS(Data!$V:$V,Data!$B:$B,Data!$AA$3,Data!$E:$E,$A45,Data!$C:$C,1)</f>
        <v>0</v>
      </c>
      <c r="H45" s="215">
        <f t="shared" ref="H45:H55" si="8">IF(B45=0,"-",(G45-B45)/B45)</f>
        <v>-1</v>
      </c>
      <c r="I45" s="207">
        <f>SUMIFS(Data!$V:$V,Data!$B:$B,Data!$AA$3,Data!$E:$E,$A45,Data!$C:$C,2)</f>
        <v>0</v>
      </c>
      <c r="J45" s="215">
        <f t="shared" ref="J45:J55" si="9">IF(C45=0,"-",(I45-C45)/C45)</f>
        <v>-1</v>
      </c>
      <c r="K45" s="208">
        <f>SUMIFS(Data!$V:$V,Data!$B:$B,Data!$AA$3,Data!$E:$E,$A45,Data!$C:$C,3)</f>
        <v>0</v>
      </c>
      <c r="L45" s="215">
        <f t="shared" ref="L45:L55" si="10">IF(D45=0,"-",(K45-D45)/D45)</f>
        <v>-1</v>
      </c>
      <c r="M45" s="208">
        <f>SUMIFS(Data!$V:$V,Data!$B:$B,Data!$AA$3,Data!$E:$E,$A45,Data!$C:$C,4)</f>
        <v>0</v>
      </c>
      <c r="N45" s="215"/>
      <c r="O45" s="218"/>
      <c r="P45" s="219"/>
    </row>
    <row r="46" spans="1:18" s="11" customFormat="1">
      <c r="A46" s="24" t="s">
        <v>117</v>
      </c>
      <c r="B46" s="210">
        <v>4.6666600000000003</v>
      </c>
      <c r="C46" s="207">
        <v>10.933313</v>
      </c>
      <c r="D46" s="207">
        <v>9.1999849999999999</v>
      </c>
      <c r="E46" s="207">
        <v>0</v>
      </c>
      <c r="F46" s="211"/>
      <c r="G46" s="220">
        <f>SUMIFS(Data!$V:$V,Data!$B:$B,Data!$AA$3,Data!$E:$E,$A46,Data!$C:$C,1)</f>
        <v>0</v>
      </c>
      <c r="H46" s="221">
        <f t="shared" si="8"/>
        <v>-1</v>
      </c>
      <c r="I46" s="207">
        <f>SUMIFS(Data!$V:$V,Data!$B:$B,Data!$AA$3,Data!$E:$E,$A46,Data!$C:$C,2)</f>
        <v>0</v>
      </c>
      <c r="J46" s="221">
        <f t="shared" si="9"/>
        <v>-1</v>
      </c>
      <c r="K46" s="207">
        <f>SUMIFS(Data!$V:$V,Data!$B:$B,Data!$AA$3,Data!$E:$E,$A46,Data!$C:$C,3)</f>
        <v>0</v>
      </c>
      <c r="L46" s="221">
        <f t="shared" si="10"/>
        <v>-1</v>
      </c>
      <c r="M46" s="207">
        <f>SUMIFS(Data!$V:$V,Data!$B:$B,Data!$AA$3,Data!$E:$E,$A46,Data!$C:$C,4)</f>
        <v>0</v>
      </c>
      <c r="N46" s="221"/>
      <c r="O46" s="218"/>
      <c r="P46" s="222"/>
    </row>
    <row r="47" spans="1:18" s="11" customFormat="1">
      <c r="A47" s="25" t="s">
        <v>123</v>
      </c>
      <c r="B47" s="212">
        <v>17.733309999999999</v>
      </c>
      <c r="C47" s="213">
        <v>30.626624</v>
      </c>
      <c r="D47" s="213">
        <v>26.519962999999997</v>
      </c>
      <c r="E47" s="213">
        <v>0</v>
      </c>
      <c r="F47" s="214"/>
      <c r="G47" s="223">
        <f>SUM(G45:G46)</f>
        <v>0</v>
      </c>
      <c r="H47" s="224">
        <f t="shared" si="8"/>
        <v>-1</v>
      </c>
      <c r="I47" s="214">
        <f>SUM(I45:I46)</f>
        <v>0</v>
      </c>
      <c r="J47" s="224">
        <f t="shared" si="9"/>
        <v>-1</v>
      </c>
      <c r="K47" s="214">
        <f>SUM(K45:K46)</f>
        <v>0</v>
      </c>
      <c r="L47" s="224">
        <f t="shared" si="10"/>
        <v>-1</v>
      </c>
      <c r="M47" s="214">
        <f>SUM(M45:M46)</f>
        <v>0</v>
      </c>
      <c r="N47" s="224"/>
      <c r="O47" s="226"/>
      <c r="P47" s="227"/>
    </row>
    <row r="48" spans="1:18" s="11" customFormat="1">
      <c r="A48" s="24" t="s">
        <v>52</v>
      </c>
      <c r="B48" s="210">
        <v>21.819977000000002</v>
      </c>
      <c r="C48" s="207">
        <v>27.786635</v>
      </c>
      <c r="D48" s="207">
        <v>23.066640999999997</v>
      </c>
      <c r="E48" s="207">
        <v>21.599978999999998</v>
      </c>
      <c r="F48" s="211">
        <v>31.42441066666666</v>
      </c>
      <c r="G48" s="220">
        <f>SUMIFS(Data!$V:$V,Data!$B:$B,Data!$AA$3,Data!$E:$E,$A48,Data!$C:$C,1)</f>
        <v>12.133319</v>
      </c>
      <c r="H48" s="221">
        <f t="shared" si="8"/>
        <v>-0.44393529837359591</v>
      </c>
      <c r="I48" s="207">
        <f>SUMIFS(Data!$V:$V,Data!$B:$B,Data!$AA$3,Data!$E:$E,$A48,Data!$C:$C,2)</f>
        <v>23.933306999999999</v>
      </c>
      <c r="J48" s="221">
        <f t="shared" si="9"/>
        <v>-0.13867558990140408</v>
      </c>
      <c r="K48" s="207">
        <f>SUMIFS(Data!$V:$V,Data!$B:$B,Data!$AA$3,Data!$E:$E,$A48,Data!$C:$C,3)</f>
        <v>22.523</v>
      </c>
      <c r="L48" s="221">
        <f t="shared" si="10"/>
        <v>-2.3568277669904231E-2</v>
      </c>
      <c r="M48" s="207">
        <f>SUMIFS(Data!$V:$V,Data!$B:$B,Data!$AA$3,Data!$E:$E,$A48,Data!$C:$C,4)</f>
        <v>19.225000000000001</v>
      </c>
      <c r="N48" s="221">
        <f t="shared" ref="N48:N55" si="11">IF(E48=0,"-",(M48-E48)/E48)</f>
        <v>-0.10995283838007419</v>
      </c>
      <c r="O48" s="218">
        <f t="shared" ref="O48:O51" si="12">(G48+I48+K48+M48)/3</f>
        <v>25.938208666666668</v>
      </c>
      <c r="P48" s="222">
        <f t="shared" ref="P48:P55" si="13">IF(F48=0,"-",O48/F48)</f>
        <v>0.82541591445597218</v>
      </c>
    </row>
    <row r="49" spans="1:16" s="11" customFormat="1">
      <c r="A49" s="24" t="s">
        <v>100</v>
      </c>
      <c r="B49" s="210">
        <v>23.526639999999997</v>
      </c>
      <c r="C49" s="207">
        <v>37.926627000000003</v>
      </c>
      <c r="D49" s="207">
        <v>24.419975999999998</v>
      </c>
      <c r="E49" s="207">
        <v>17.113313999999999</v>
      </c>
      <c r="F49" s="211">
        <v>34.328852333333337</v>
      </c>
      <c r="G49" s="220">
        <f>SUMIFS(Data!$V:$V,Data!$B:$B,Data!$AA$3,Data!$E:$E,$A49,Data!$C:$C,1)</f>
        <v>9.986656</v>
      </c>
      <c r="H49" s="221">
        <f t="shared" si="8"/>
        <v>-0.57551711591625487</v>
      </c>
      <c r="I49" s="207">
        <f>SUMIFS(Data!$V:$V,Data!$B:$B,Data!$AA$3,Data!$E:$E,$A49,Data!$C:$C,2)</f>
        <v>14.813316</v>
      </c>
      <c r="J49" s="221">
        <f t="shared" si="9"/>
        <v>-0.60942173950770795</v>
      </c>
      <c r="K49" s="207">
        <f>SUMIFS(Data!$V:$V,Data!$B:$B,Data!$AA$3,Data!$E:$E,$A49,Data!$C:$C,3)</f>
        <v>13.516999999999999</v>
      </c>
      <c r="L49" s="221">
        <f t="shared" si="10"/>
        <v>-0.44647775247608762</v>
      </c>
      <c r="M49" s="207">
        <f>SUMIFS(Data!$V:$V,Data!$B:$B,Data!$AA$3,Data!$E:$E,$A49,Data!$C:$C,4)</f>
        <v>13.215</v>
      </c>
      <c r="N49" s="221">
        <f t="shared" si="11"/>
        <v>-0.22779421916760245</v>
      </c>
      <c r="O49" s="218">
        <f t="shared" si="12"/>
        <v>17.177323999999999</v>
      </c>
      <c r="P49" s="222">
        <f t="shared" si="13"/>
        <v>0.50037571408470316</v>
      </c>
    </row>
    <row r="50" spans="1:16" s="11" customFormat="1">
      <c r="A50" s="24" t="s">
        <v>101</v>
      </c>
      <c r="B50" s="220">
        <v>5.7733290000000004</v>
      </c>
      <c r="C50" s="207">
        <v>6.7266599999999999</v>
      </c>
      <c r="D50" s="207">
        <v>9.4866550000000007</v>
      </c>
      <c r="E50" s="207">
        <v>11.533322999999999</v>
      </c>
      <c r="F50" s="211">
        <v>11.173322333333331</v>
      </c>
      <c r="G50" s="220">
        <f>SUMIFS(Data!$V:$V,Data!$B:$B,Data!$AA$3,Data!$E:$E,$A50,Data!$C:$C,1)</f>
        <v>3.6666620000000001</v>
      </c>
      <c r="H50" s="221">
        <f t="shared" si="8"/>
        <v>-0.36489640552270625</v>
      </c>
      <c r="I50" s="207">
        <f>SUMIFS(Data!$V:$V,Data!$B:$B,Data!$AA$3,Data!$E:$E,$A50,Data!$C:$C,2)</f>
        <v>8.2466570000000008</v>
      </c>
      <c r="J50" s="221">
        <f t="shared" si="9"/>
        <v>0.22596608123496667</v>
      </c>
      <c r="K50" s="207">
        <f>SUMIFS(Data!$V:$V,Data!$B:$B,Data!$AA$3,Data!$E:$E,$A50,Data!$C:$C,3)</f>
        <v>11.192</v>
      </c>
      <c r="L50" s="221">
        <f t="shared" si="10"/>
        <v>0.17976251903331567</v>
      </c>
      <c r="M50" s="207">
        <f>SUMIFS(Data!$V:$V,Data!$B:$B,Data!$AA$3,Data!$E:$E,$A50,Data!$C:$C,4)</f>
        <v>3.8650000000000002</v>
      </c>
      <c r="N50" s="221">
        <f t="shared" si="11"/>
        <v>-0.66488409281522765</v>
      </c>
      <c r="O50" s="218">
        <f t="shared" si="12"/>
        <v>8.9901063333333351</v>
      </c>
      <c r="P50" s="222">
        <f t="shared" si="13"/>
        <v>0.80460458090546483</v>
      </c>
    </row>
    <row r="51" spans="1:16" s="11" customFormat="1">
      <c r="A51" s="24" t="s">
        <v>118</v>
      </c>
      <c r="B51" s="210">
        <v>0</v>
      </c>
      <c r="C51" s="207">
        <v>0</v>
      </c>
      <c r="D51" s="207">
        <v>0</v>
      </c>
      <c r="E51" s="207">
        <v>0</v>
      </c>
      <c r="F51" s="211">
        <v>0</v>
      </c>
      <c r="G51" s="220">
        <f>SUMIFS(Data!$V:$V,Data!$B:$B,Data!$AA$3,Data!$E:$E,$A51,Data!$C:$C,1)</f>
        <v>0</v>
      </c>
      <c r="H51" s="221" t="str">
        <f t="shared" si="8"/>
        <v>-</v>
      </c>
      <c r="I51" s="207">
        <f>SUMIFS(Data!$V:$V,Data!$B:$B,Data!$AA$3,Data!$E:$E,$A51,Data!$C:$C,2)</f>
        <v>0</v>
      </c>
      <c r="J51" s="221" t="str">
        <f t="shared" si="9"/>
        <v>-</v>
      </c>
      <c r="K51" s="207">
        <f>SUMIFS(Data!$V:$V,Data!$B:$B,Data!$AA$3,Data!$E:$E,$A51,Data!$C:$C,3)</f>
        <v>0</v>
      </c>
      <c r="L51" s="221" t="str">
        <f t="shared" si="10"/>
        <v>-</v>
      </c>
      <c r="M51" s="207">
        <f>SUMIFS(Data!$V:$V,Data!$B:$B,Data!$AA$3,Data!$E:$E,$A51,Data!$C:$C,4)</f>
        <v>0</v>
      </c>
      <c r="N51" s="221" t="str">
        <f t="shared" si="11"/>
        <v>-</v>
      </c>
      <c r="O51" s="218">
        <f t="shared" si="12"/>
        <v>0</v>
      </c>
      <c r="P51" s="222" t="str">
        <f t="shared" si="13"/>
        <v>-</v>
      </c>
    </row>
    <row r="52" spans="1:16" s="11" customFormat="1">
      <c r="A52" s="25" t="s">
        <v>124</v>
      </c>
      <c r="B52" s="212">
        <v>51.119945999999999</v>
      </c>
      <c r="C52" s="213">
        <v>72.439921999999996</v>
      </c>
      <c r="D52" s="213">
        <v>56.973271999999994</v>
      </c>
      <c r="E52" s="213">
        <v>50.246615999999989</v>
      </c>
      <c r="F52" s="214">
        <v>76.926585333333335</v>
      </c>
      <c r="G52" s="223">
        <f>SUM(G48:G51)</f>
        <v>25.786636999999999</v>
      </c>
      <c r="H52" s="224">
        <f t="shared" si="8"/>
        <v>-0.49556603600481114</v>
      </c>
      <c r="I52" s="214">
        <f>SUM(I48:I51)</f>
        <v>46.993279999999999</v>
      </c>
      <c r="J52" s="224">
        <f t="shared" si="9"/>
        <v>-0.35127925731339132</v>
      </c>
      <c r="K52" s="214">
        <f>SUM(K48:K51)</f>
        <v>47.231999999999999</v>
      </c>
      <c r="L52" s="224">
        <f t="shared" si="10"/>
        <v>-0.17097968324515389</v>
      </c>
      <c r="M52" s="214">
        <f>SUM(M48:M51)</f>
        <v>36.305</v>
      </c>
      <c r="N52" s="224">
        <f t="shared" si="11"/>
        <v>-0.2774637798493732</v>
      </c>
      <c r="O52" s="226">
        <f>(M52+K52+I52+G52)/3</f>
        <v>52.105638999999996</v>
      </c>
      <c r="P52" s="227">
        <f t="shared" si="13"/>
        <v>0.67734241386406524</v>
      </c>
    </row>
    <row r="53" spans="1:16" s="11" customFormat="1">
      <c r="A53" s="24" t="s">
        <v>9</v>
      </c>
      <c r="B53" s="220">
        <v>75.087999999999994</v>
      </c>
      <c r="C53" s="207">
        <v>135.43899999999999</v>
      </c>
      <c r="D53" s="207">
        <v>139.63200000000001</v>
      </c>
      <c r="E53" s="207">
        <v>97.721000000000004</v>
      </c>
      <c r="F53" s="211">
        <v>149.29333333333332</v>
      </c>
      <c r="G53" s="220">
        <f>SUMIFS(Data!$V:$V,Data!$B:$B,Data!$AA$3,Data!$E:$E,$A53,Data!$C:$C,1)</f>
        <v>17.332000000000001</v>
      </c>
      <c r="H53" s="221">
        <f t="shared" si="8"/>
        <v>-0.7691774984018751</v>
      </c>
      <c r="I53" s="228">
        <f>SUMIFS(Data!$V:$V,Data!$B:$B,Data!$AA$3,Data!$E:$E,$A53,Data!$C:$C,2)</f>
        <v>45.661999999999999</v>
      </c>
      <c r="J53" s="221">
        <f t="shared" si="9"/>
        <v>-0.66285929459018444</v>
      </c>
      <c r="K53" s="207">
        <f>SUMIFS(Data!$V:$V,Data!$B:$B,Data!$AA$3,Data!$E:$E,$A53,Data!$C:$C,3)</f>
        <v>60.515999999999998</v>
      </c>
      <c r="L53" s="221">
        <f t="shared" si="10"/>
        <v>-0.56660364386387085</v>
      </c>
      <c r="M53" s="207">
        <f>SUMIFS(Data!$V:$V,Data!$B:$B,Data!$AA$3,Data!$E:$E,$A53,Data!$C:$C,4)</f>
        <v>56.459000000000003</v>
      </c>
      <c r="N53" s="221">
        <f t="shared" si="11"/>
        <v>-0.42224291605693759</v>
      </c>
      <c r="O53" s="218">
        <f t="shared" ref="O53:O55" si="14">(M53+K53+I53+G53)/3</f>
        <v>59.989666666666665</v>
      </c>
      <c r="P53" s="222">
        <f t="shared" si="13"/>
        <v>0.40182414932571225</v>
      </c>
    </row>
    <row r="54" spans="1:16" s="11" customFormat="1">
      <c r="A54" s="24" t="s">
        <v>95</v>
      </c>
      <c r="B54" s="210">
        <v>5.7939999999999996</v>
      </c>
      <c r="C54" s="207">
        <v>28.438999999999901</v>
      </c>
      <c r="D54" s="207">
        <v>21.946999999999999</v>
      </c>
      <c r="E54" s="207">
        <v>29.123999999999899</v>
      </c>
      <c r="F54" s="211">
        <v>28.434666666666597</v>
      </c>
      <c r="G54" s="220">
        <f>SUMIFS(Data!$V:$V,Data!$B:$B,Data!$AA$3,Data!$E:$E,$A54,Data!$C:$C,1)</f>
        <v>7.0590000000000002</v>
      </c>
      <c r="H54" s="221">
        <f t="shared" si="8"/>
        <v>0.21832930617880578</v>
      </c>
      <c r="I54" s="228">
        <f>SUMIFS(Data!$V:$V,Data!$B:$B,Data!$AA$3,Data!$E:$E,$A54,Data!$C:$C,2)</f>
        <v>16.05</v>
      </c>
      <c r="J54" s="221">
        <f t="shared" si="9"/>
        <v>-0.43563416435176844</v>
      </c>
      <c r="K54" s="207">
        <f>SUMIFS(Data!$V:$V,Data!$B:$B,Data!$AA$3,Data!$E:$E,$A54,Data!$C:$C,3)</f>
        <v>8.2590000000000003</v>
      </c>
      <c r="L54" s="221">
        <f t="shared" si="10"/>
        <v>-0.62368433043240534</v>
      </c>
      <c r="M54" s="207">
        <f>SUMIFS(Data!$V:$V,Data!$B:$B,Data!$AA$3,Data!$E:$E,$A54,Data!$C:$C,4)</f>
        <v>7.859</v>
      </c>
      <c r="N54" s="221">
        <f t="shared" si="11"/>
        <v>-0.73015382502403425</v>
      </c>
      <c r="O54" s="218">
        <f t="shared" si="14"/>
        <v>13.075666666666669</v>
      </c>
      <c r="P54" s="222">
        <f t="shared" si="13"/>
        <v>0.45984947950858224</v>
      </c>
    </row>
    <row r="55" spans="1:16" s="11" customFormat="1" ht="12.75" thickBot="1">
      <c r="A55" s="26" t="s">
        <v>125</v>
      </c>
      <c r="B55" s="230">
        <v>80.881999999999991</v>
      </c>
      <c r="C55" s="231">
        <v>163.8779999999999</v>
      </c>
      <c r="D55" s="231">
        <v>161.57900000000001</v>
      </c>
      <c r="E55" s="231">
        <v>126.8449999999999</v>
      </c>
      <c r="F55" s="232">
        <v>177.72799999999992</v>
      </c>
      <c r="G55" s="233">
        <f>SUM(G53:G54)</f>
        <v>24.391000000000002</v>
      </c>
      <c r="H55" s="234">
        <f t="shared" si="8"/>
        <v>-0.69843722954427423</v>
      </c>
      <c r="I55" s="232">
        <f>SUM(I53:I54)</f>
        <v>61.712000000000003</v>
      </c>
      <c r="J55" s="234">
        <f t="shared" si="9"/>
        <v>-0.62342718363660743</v>
      </c>
      <c r="K55" s="232">
        <f>SUM(K53:K54)</f>
        <v>68.775000000000006</v>
      </c>
      <c r="L55" s="234">
        <f t="shared" si="10"/>
        <v>-0.57435681617041812</v>
      </c>
      <c r="M55" s="231">
        <f>SUM(M53:M54)</f>
        <v>64.317999999999998</v>
      </c>
      <c r="N55" s="234">
        <f t="shared" si="11"/>
        <v>-0.49294020260948362</v>
      </c>
      <c r="O55" s="236">
        <f t="shared" si="14"/>
        <v>73.065333333333328</v>
      </c>
      <c r="P55" s="237">
        <f t="shared" si="13"/>
        <v>0.4111076101308368</v>
      </c>
    </row>
    <row r="56" spans="1:16">
      <c r="A56" s="27" t="s">
        <v>255</v>
      </c>
    </row>
    <row r="59" spans="1:16" hidden="1">
      <c r="A59" s="201" t="s">
        <v>250</v>
      </c>
      <c r="J59" s="19"/>
      <c r="L59" s="198"/>
      <c r="N59" s="19"/>
    </row>
    <row r="60" spans="1:16" hidden="1">
      <c r="A60" s="202" t="s">
        <v>251</v>
      </c>
      <c r="J60" s="19"/>
      <c r="L60" s="198"/>
      <c r="N60" s="19"/>
    </row>
    <row r="61" spans="1:16" hidden="1">
      <c r="A61" s="203" t="s">
        <v>252</v>
      </c>
      <c r="J61" s="19"/>
      <c r="L61" s="198"/>
      <c r="N61" s="19"/>
    </row>
  </sheetData>
  <pageMargins left="0.7" right="0.7" top="0.75" bottom="0.75" header="0.3" footer="0.3"/>
  <pageSetup scale="86" fitToHeight="0" orientation="landscape" r:id="rId1"/>
  <headerFoot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R60"/>
  <sheetViews>
    <sheetView showGridLines="0" topLeftCell="A13" zoomScaleNormal="100" workbookViewId="0">
      <selection activeCell="M38" sqref="M38"/>
    </sheetView>
  </sheetViews>
  <sheetFormatPr defaultColWidth="9.140625" defaultRowHeight="12"/>
  <cols>
    <col min="1" max="1" width="22.7109375" style="41" customWidth="1"/>
    <col min="2" max="2" width="11.5703125" style="41" customWidth="1"/>
    <col min="3" max="4" width="9.7109375" style="41" customWidth="1"/>
    <col min="5" max="6" width="9.7109375" style="51" customWidth="1"/>
    <col min="7" max="7" width="11.5703125" style="19" bestFit="1" customWidth="1"/>
    <col min="8" max="8" width="9" style="8" hidden="1" customWidth="1"/>
    <col min="9" max="9" width="9.7109375" style="51" customWidth="1"/>
    <col min="10" max="10" width="9" style="8" hidden="1" customWidth="1"/>
    <col min="11" max="11" width="9.7109375" style="51" customWidth="1"/>
    <col min="12" max="12" width="9" style="8" hidden="1" customWidth="1"/>
    <col min="13" max="13" width="9.140625" style="8"/>
    <col min="14" max="14" width="9" style="8" customWidth="1"/>
    <col min="15" max="15" width="9.7109375" style="51" customWidth="1"/>
    <col min="16" max="16" width="9.140625" style="49"/>
    <col min="17" max="16384" width="9.140625" style="41"/>
  </cols>
  <sheetData>
    <row r="1" spans="1:16" ht="15">
      <c r="A1" s="55" t="s">
        <v>92</v>
      </c>
      <c r="B1" s="52"/>
      <c r="C1" s="52"/>
      <c r="D1" s="52"/>
      <c r="E1" s="52"/>
      <c r="F1" s="52"/>
      <c r="G1" s="55"/>
      <c r="H1" s="52"/>
      <c r="I1" s="52"/>
      <c r="J1" s="52"/>
      <c r="K1" s="52"/>
      <c r="L1" s="52"/>
      <c r="M1" s="52"/>
      <c r="N1" s="52"/>
      <c r="O1" s="52"/>
      <c r="P1" s="146"/>
    </row>
    <row r="2" spans="1:16">
      <c r="A2" s="52" t="s">
        <v>36</v>
      </c>
      <c r="B2" s="52"/>
      <c r="C2" s="52"/>
      <c r="D2" s="52"/>
      <c r="E2" s="52"/>
      <c r="F2" s="52"/>
      <c r="G2" s="52"/>
      <c r="H2" s="52"/>
      <c r="I2" s="52"/>
      <c r="J2" s="52"/>
      <c r="K2" s="52"/>
      <c r="L2" s="52"/>
      <c r="M2" s="52"/>
      <c r="N2" s="52"/>
      <c r="O2" s="52"/>
      <c r="P2" s="52"/>
    </row>
    <row r="3" spans="1:16" s="3" customFormat="1" ht="12.75" thickBot="1">
      <c r="A3" s="30" t="str">
        <f>CONCATENATE("For Academic Year ",Data!$Z$3)</f>
        <v>For Academic Year 2020-21</v>
      </c>
      <c r="B3" s="30"/>
      <c r="C3" s="30"/>
      <c r="D3" s="30"/>
      <c r="E3" s="30"/>
      <c r="F3" s="30"/>
      <c r="G3" s="30"/>
      <c r="H3" s="30"/>
      <c r="I3" s="30"/>
      <c r="J3" s="30"/>
      <c r="K3" s="30"/>
      <c r="L3" s="30"/>
      <c r="M3" s="30"/>
      <c r="N3" s="30"/>
      <c r="O3" s="30"/>
      <c r="P3" s="30"/>
    </row>
    <row r="4" spans="1:16">
      <c r="A4" s="147"/>
      <c r="B4" s="42" t="s">
        <v>256</v>
      </c>
      <c r="C4" s="43" t="s">
        <v>257</v>
      </c>
      <c r="D4" s="44" t="s">
        <v>258</v>
      </c>
      <c r="E4" s="44" t="s">
        <v>259</v>
      </c>
      <c r="F4" s="39"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ht="12.75" thickBot="1">
      <c r="A5" s="148" t="s">
        <v>34</v>
      </c>
      <c r="B5" s="45" t="s">
        <v>0</v>
      </c>
      <c r="C5" s="46" t="s">
        <v>0</v>
      </c>
      <c r="D5" s="47" t="s">
        <v>0</v>
      </c>
      <c r="E5" s="47" t="s">
        <v>0</v>
      </c>
      <c r="F5" s="48" t="s">
        <v>1</v>
      </c>
      <c r="G5" s="13" t="s">
        <v>0</v>
      </c>
      <c r="H5" s="56" t="s">
        <v>39</v>
      </c>
      <c r="I5" s="14" t="s">
        <v>0</v>
      </c>
      <c r="J5" s="56" t="s">
        <v>39</v>
      </c>
      <c r="K5" s="15" t="s">
        <v>0</v>
      </c>
      <c r="L5" s="56" t="s">
        <v>39</v>
      </c>
      <c r="M5" s="15" t="s">
        <v>0</v>
      </c>
      <c r="N5" s="56" t="s">
        <v>39</v>
      </c>
      <c r="O5" s="16" t="s">
        <v>1</v>
      </c>
      <c r="P5" s="58" t="s">
        <v>70</v>
      </c>
    </row>
    <row r="6" spans="1:16">
      <c r="A6" s="18" t="s">
        <v>33</v>
      </c>
      <c r="B6" s="250">
        <v>177.63313199999999</v>
      </c>
      <c r="C6" s="251">
        <v>181.226461</v>
      </c>
      <c r="D6" s="251">
        <v>202.99976899999899</v>
      </c>
      <c r="E6" s="251">
        <v>220.36644000000001</v>
      </c>
      <c r="F6" s="252">
        <v>260.74193399999967</v>
      </c>
      <c r="G6" s="64">
        <f>SUMIFS(Data!$W:$W,Data!$B:$B,Data!$AA$3,Data!$D:$D,$A6,Data!$C:$C,1)</f>
        <v>162.699839</v>
      </c>
      <c r="H6" s="253">
        <f t="shared" ref="H6:H36" si="0">IF(B6=0,"-",(G6-B6)/B6)</f>
        <v>-8.4068173723356926E-2</v>
      </c>
      <c r="I6" s="64">
        <f>SUMIFS(Data!$W:$W,Data!$B:$B,Data!$AA$3,Data!$D:$D,$A6,Data!$C:$C,2)</f>
        <v>201.95310699999899</v>
      </c>
      <c r="J6" s="253">
        <f>IF(C6=0,"-",(I6-C6)/C6)</f>
        <v>0.11436876207608002</v>
      </c>
      <c r="K6" s="64">
        <f>SUMIFS(Data!$W:$W,Data!$B:$B,Data!$AA$3,Data!$D:$D,$A6,Data!$C:$C,3)</f>
        <v>222.80643900000001</v>
      </c>
      <c r="L6" s="253">
        <f t="shared" ref="L6:L37" si="1">IF(D6=0,"-",(K6-D6)/D6)</f>
        <v>9.7569913983503689E-2</v>
      </c>
      <c r="M6" s="64">
        <f>SUMIFS(Data!$W:$W,Data!$B:$B,Data!$AA$3,Data!$D:$D,$A6,Data!$C:$C,4)</f>
        <v>235.95975799999999</v>
      </c>
      <c r="N6" s="253">
        <f>IF(E6=0,"-",(M6-E6)/E6)</f>
        <v>7.0760856326398794E-2</v>
      </c>
      <c r="O6" s="252">
        <f t="shared" ref="O6:O37" si="2">SUM(G6+I6+K6+M6)/3</f>
        <v>274.47304766666633</v>
      </c>
      <c r="P6" s="254">
        <f>IF(F6=0,"-",O6/F6)</f>
        <v>1.0526617006172343</v>
      </c>
    </row>
    <row r="7" spans="1:16">
      <c r="A7" s="20" t="s">
        <v>32</v>
      </c>
      <c r="B7" s="137">
        <v>68.879927000000208</v>
      </c>
      <c r="C7" s="138">
        <v>121.59320800000002</v>
      </c>
      <c r="D7" s="138">
        <v>110.62655199999989</v>
      </c>
      <c r="E7" s="140">
        <v>111.999888</v>
      </c>
      <c r="F7" s="139">
        <v>137.69985833333337</v>
      </c>
      <c r="G7" s="67">
        <f>SUMIFS(Data!$W:$W,Data!$B:$B,Data!$AA$3,Data!$D:$D,$A7,Data!$C:$C,1)</f>
        <v>58.999950000000197</v>
      </c>
      <c r="H7" s="6">
        <f t="shared" si="0"/>
        <v>-0.14343768105329119</v>
      </c>
      <c r="I7" s="138">
        <f>SUMIFS(Data!$W:$W,Data!$B:$B,Data!$AA$3,Data!$D:$D,$A7,Data!$C:$C,2)</f>
        <v>137.64653400000003</v>
      </c>
      <c r="J7" s="6">
        <f t="shared" ref="J7:J35" si="3">IF(C7=0,"-",(I7-C7)/C7)</f>
        <v>0.13202485783580947</v>
      </c>
      <c r="K7" s="138">
        <f>SUMIFS(Data!$W:$W,Data!$B:$B,Data!$AA$3,Data!$D:$D,$A7,Data!$C:$C,3)</f>
        <v>151.73985500000001</v>
      </c>
      <c r="L7" s="6">
        <f t="shared" si="1"/>
        <v>0.37164046295142739</v>
      </c>
      <c r="M7" s="140">
        <f>SUMIFS(Data!$W:$W,Data!$B:$B,Data!$AA$3,Data!$D:$D,$A7,Data!$C:$C,4)</f>
        <v>157.57984600000003</v>
      </c>
      <c r="N7" s="6">
        <f t="shared" ref="N7:N38" si="4">IF(E7=0,"-",(M7-E7)/E7)</f>
        <v>0.40696431767860369</v>
      </c>
      <c r="O7" s="139">
        <f t="shared" si="2"/>
        <v>168.65539500000008</v>
      </c>
      <c r="P7" s="9">
        <f t="shared" ref="P7:P38" si="5">IF(F7=0,"-",O7/F7)</f>
        <v>1.2248044191282457</v>
      </c>
    </row>
    <row r="8" spans="1:16">
      <c r="A8" s="21" t="s">
        <v>31</v>
      </c>
      <c r="B8" s="255">
        <v>17.133319</v>
      </c>
      <c r="C8" s="256">
        <v>86.046569000000105</v>
      </c>
      <c r="D8" s="256">
        <v>79.759908000000209</v>
      </c>
      <c r="E8" s="257">
        <v>77.159913000000103</v>
      </c>
      <c r="F8" s="258">
        <v>86.699903000000134</v>
      </c>
      <c r="G8" s="64">
        <f>SUMIFS(Data!$W:$W,Data!$B:$B,Data!$AA$3,Data!$D:$D,$A8,Data!$C:$C,1)</f>
        <v>13.93332</v>
      </c>
      <c r="H8" s="253">
        <f t="shared" si="0"/>
        <v>-0.18677052589752166</v>
      </c>
      <c r="I8" s="256">
        <f>SUMIFS(Data!$W:$W,Data!$B:$B,Data!$AA$3,Data!$D:$D,$A8,Data!$C:$C,2)</f>
        <v>122.079871</v>
      </c>
      <c r="J8" s="253">
        <f t="shared" si="3"/>
        <v>0.41876512240714503</v>
      </c>
      <c r="K8" s="256">
        <f>SUMIFS(Data!$W:$W,Data!$B:$B,Data!$AA$3,Data!$D:$D,$A8,Data!$C:$C,3)</f>
        <v>123.89320699999999</v>
      </c>
      <c r="L8" s="253">
        <f t="shared" si="1"/>
        <v>0.5533268543890455</v>
      </c>
      <c r="M8" s="257">
        <f>SUMIFS(Data!$W:$W,Data!$B:$B,Data!$AA$3,Data!$D:$D,$A8,Data!$C:$C,4)</f>
        <v>141.91983199999999</v>
      </c>
      <c r="N8" s="253">
        <f t="shared" si="4"/>
        <v>0.83929486804890252</v>
      </c>
      <c r="O8" s="258">
        <f t="shared" si="2"/>
        <v>133.94207666666665</v>
      </c>
      <c r="P8" s="259">
        <f t="shared" si="5"/>
        <v>1.5448930394612603</v>
      </c>
    </row>
    <row r="9" spans="1:16">
      <c r="A9" s="20" t="s">
        <v>30</v>
      </c>
      <c r="B9" s="137">
        <v>31.866630000000001</v>
      </c>
      <c r="C9" s="138">
        <v>73.946585000000198</v>
      </c>
      <c r="D9" s="138">
        <v>79.966575000000205</v>
      </c>
      <c r="E9" s="140">
        <v>63.333261000000199</v>
      </c>
      <c r="F9" s="139">
        <v>83.037683666666865</v>
      </c>
      <c r="G9" s="67">
        <f>SUMIFS(Data!$W:$W,Data!$B:$B,Data!$AA$3,Data!$D:$D,$A9,Data!$C:$C,1)</f>
        <v>16.413312000000001</v>
      </c>
      <c r="H9" s="6">
        <f t="shared" si="0"/>
        <v>-0.48493731530444228</v>
      </c>
      <c r="I9" s="138">
        <f>SUMIFS(Data!$W:$W,Data!$B:$B,Data!$AA$3,Data!$D:$D,$A9,Data!$C:$C,2)</f>
        <v>44.886614000000101</v>
      </c>
      <c r="J9" s="6">
        <f t="shared" si="3"/>
        <v>-0.39298597764859622</v>
      </c>
      <c r="K9" s="138">
        <f>SUMIFS(Data!$W:$W,Data!$B:$B,Data!$AA$3,Data!$D:$D,$A9,Data!$C:$C,3)</f>
        <v>50.879937000000098</v>
      </c>
      <c r="L9" s="6">
        <f t="shared" si="1"/>
        <v>-0.36373494800796496</v>
      </c>
      <c r="M9" s="140">
        <f>SUMIFS(Data!$W:$W,Data!$B:$B,Data!$AA$3,Data!$D:$D,$A9,Data!$C:$C,4)</f>
        <v>40.086618000000101</v>
      </c>
      <c r="N9" s="6">
        <f t="shared" si="4"/>
        <v>-0.36705267710753164</v>
      </c>
      <c r="O9" s="139">
        <f t="shared" si="2"/>
        <v>50.755493666666759</v>
      </c>
      <c r="P9" s="9">
        <f t="shared" si="5"/>
        <v>0.61123445916930264</v>
      </c>
    </row>
    <row r="10" spans="1:16">
      <c r="A10" s="21" t="s">
        <v>29</v>
      </c>
      <c r="B10" s="255">
        <v>10.593314000000001</v>
      </c>
      <c r="C10" s="256">
        <v>16.799976999999998</v>
      </c>
      <c r="D10" s="256">
        <v>15.533313</v>
      </c>
      <c r="E10" s="256">
        <v>7.9939999999999998</v>
      </c>
      <c r="F10" s="258">
        <v>16.973534666666666</v>
      </c>
      <c r="G10" s="64">
        <f>SUMIFS(Data!$W:$W,Data!$B:$B,Data!$AA$3,Data!$D:$D,$A10,Data!$C:$C,1)</f>
        <v>3.2650000000000001</v>
      </c>
      <c r="H10" s="253">
        <f t="shared" si="0"/>
        <v>-0.69178672509849137</v>
      </c>
      <c r="I10" s="256">
        <f>SUMIFS(Data!$W:$W,Data!$B:$B,Data!$AA$3,Data!$D:$D,$A10,Data!$C:$C,2)</f>
        <v>11.922000000000001</v>
      </c>
      <c r="J10" s="253">
        <f t="shared" si="3"/>
        <v>-0.29035617132094871</v>
      </c>
      <c r="K10" s="256">
        <f>SUMIFS(Data!$W:$W,Data!$B:$B,Data!$AA$3,Data!$D:$D,$A10,Data!$C:$C,3)</f>
        <v>14.256</v>
      </c>
      <c r="L10" s="253">
        <f t="shared" si="1"/>
        <v>-8.2230558284636351E-2</v>
      </c>
      <c r="M10" s="256">
        <f>SUMIFS(Data!$W:$W,Data!$B:$B,Data!$AA$3,Data!$D:$D,$A10,Data!$C:$C,4)</f>
        <v>16.119</v>
      </c>
      <c r="N10" s="253">
        <f t="shared" si="4"/>
        <v>1.0163872904678508</v>
      </c>
      <c r="O10" s="258">
        <f t="shared" si="2"/>
        <v>15.187333333333333</v>
      </c>
      <c r="P10" s="259">
        <f t="shared" si="5"/>
        <v>0.89476550592369253</v>
      </c>
    </row>
    <row r="11" spans="1:16">
      <c r="A11" s="20" t="s">
        <v>28</v>
      </c>
      <c r="B11" s="137">
        <v>65.879934000000205</v>
      </c>
      <c r="C11" s="138">
        <v>157.97317899999999</v>
      </c>
      <c r="D11" s="138">
        <v>160.61982800000001</v>
      </c>
      <c r="E11" s="140">
        <v>152.65318399999998</v>
      </c>
      <c r="F11" s="139">
        <v>179.04204166666673</v>
      </c>
      <c r="G11" s="67">
        <f>SUMIFS(Data!$W:$W,Data!$B:$B,Data!$AA$3,Data!$D:$D,$A11,Data!$C:$C,1)</f>
        <v>69.026608000000195</v>
      </c>
      <c r="H11" s="6">
        <f t="shared" si="0"/>
        <v>4.7763769769410824E-2</v>
      </c>
      <c r="I11" s="138">
        <f>SUMIFS(Data!$W:$W,Data!$B:$B,Data!$AA$3,Data!$D:$D,$A11,Data!$C:$C,2)</f>
        <v>131.03987000000001</v>
      </c>
      <c r="J11" s="6">
        <f t="shared" si="3"/>
        <v>-0.17049292272582539</v>
      </c>
      <c r="K11" s="138">
        <f>SUMIFS(Data!$W:$W,Data!$B:$B,Data!$AA$3,Data!$D:$D,$A11,Data!$C:$C,3)</f>
        <v>134.102</v>
      </c>
      <c r="L11" s="6">
        <f t="shared" si="1"/>
        <v>-0.16509685217693051</v>
      </c>
      <c r="M11" s="140">
        <f>SUMIFS(Data!$W:$W,Data!$B:$B,Data!$AA$3,Data!$D:$D,$A11,Data!$C:$C,4)</f>
        <v>140.09600000000003</v>
      </c>
      <c r="N11" s="6">
        <f t="shared" si="4"/>
        <v>-8.2259561647924431E-2</v>
      </c>
      <c r="O11" s="139">
        <f t="shared" si="2"/>
        <v>158.08815933333338</v>
      </c>
      <c r="P11" s="9">
        <f t="shared" si="5"/>
        <v>0.88296669241325765</v>
      </c>
    </row>
    <row r="12" spans="1:16">
      <c r="A12" s="21" t="s">
        <v>27</v>
      </c>
      <c r="B12" s="255">
        <v>106.719871</v>
      </c>
      <c r="C12" s="256">
        <v>148.5</v>
      </c>
      <c r="D12" s="256">
        <v>142.554</v>
      </c>
      <c r="E12" s="257">
        <v>151.41499999999999</v>
      </c>
      <c r="F12" s="258">
        <v>183.06295699999998</v>
      </c>
      <c r="G12" s="64">
        <f>SUMIFS(Data!$W:$W,Data!$B:$B,Data!$AA$3,Data!$D:$D,$A12,Data!$C:$C,1)</f>
        <v>82.63</v>
      </c>
      <c r="H12" s="253">
        <f t="shared" si="0"/>
        <v>-0.22572994864283524</v>
      </c>
      <c r="I12" s="256">
        <f>SUMIFS(Data!$W:$W,Data!$B:$B,Data!$AA$3,Data!$D:$D,$A12,Data!$C:$C,2)</f>
        <v>123.956</v>
      </c>
      <c r="J12" s="253">
        <f t="shared" si="3"/>
        <v>-0.16527946127946125</v>
      </c>
      <c r="K12" s="256">
        <f>SUMIFS(Data!$W:$W,Data!$B:$B,Data!$AA$3,Data!$D:$D,$A12,Data!$C:$C,3)</f>
        <v>134.22</v>
      </c>
      <c r="L12" s="253">
        <f t="shared" si="1"/>
        <v>-5.8462056483858771E-2</v>
      </c>
      <c r="M12" s="257">
        <f>SUMIFS(Data!$W:$W,Data!$B:$B,Data!$AA$3,Data!$D:$D,$A12,Data!$C:$C,4)</f>
        <v>140.357</v>
      </c>
      <c r="N12" s="253">
        <f t="shared" si="4"/>
        <v>-7.3031073539609637E-2</v>
      </c>
      <c r="O12" s="258">
        <f t="shared" si="2"/>
        <v>160.38766666666666</v>
      </c>
      <c r="P12" s="259">
        <f t="shared" si="5"/>
        <v>0.87613392296873405</v>
      </c>
    </row>
    <row r="13" spans="1:16">
      <c r="A13" s="20" t="s">
        <v>26</v>
      </c>
      <c r="B13" s="137">
        <v>223.42637499999998</v>
      </c>
      <c r="C13" s="138">
        <v>252.739667999999</v>
      </c>
      <c r="D13" s="138">
        <v>274.95300300000002</v>
      </c>
      <c r="E13" s="140">
        <v>200.23976800000003</v>
      </c>
      <c r="F13" s="139">
        <v>317.11960466666636</v>
      </c>
      <c r="G13" s="67">
        <f>SUMIFS(Data!$W:$W,Data!$B:$B,Data!$AA$3,Data!$D:$D,$A13,Data!$C:$C,1)</f>
        <v>181.19308699999999</v>
      </c>
      <c r="H13" s="6">
        <f t="shared" si="0"/>
        <v>-0.1890255257464567</v>
      </c>
      <c r="I13" s="138">
        <f>SUMIFS(Data!$W:$W,Data!$B:$B,Data!$AA$3,Data!$D:$D,$A13,Data!$C:$C,2)</f>
        <v>242.18637299999997</v>
      </c>
      <c r="J13" s="6">
        <f t="shared" si="3"/>
        <v>-4.175559413965467E-2</v>
      </c>
      <c r="K13" s="138">
        <f>SUMIFS(Data!$W:$W,Data!$B:$B,Data!$AA$3,Data!$D:$D,$A13,Data!$C:$C,3)</f>
        <v>271.87966599999999</v>
      </c>
      <c r="L13" s="6">
        <f t="shared" si="1"/>
        <v>-1.1177681154477289E-2</v>
      </c>
      <c r="M13" s="140">
        <f>SUMIFS(Data!$W:$W,Data!$B:$B,Data!$AA$3,Data!$D:$D,$A13,Data!$C:$C,4)</f>
        <v>255.539695999999</v>
      </c>
      <c r="N13" s="6">
        <f t="shared" si="4"/>
        <v>0.27616855808581919</v>
      </c>
      <c r="O13" s="139">
        <f t="shared" si="2"/>
        <v>316.9329406666663</v>
      </c>
      <c r="P13" s="9">
        <f t="shared" si="5"/>
        <v>0.99941137666276969</v>
      </c>
    </row>
    <row r="14" spans="1:16">
      <c r="A14" s="21" t="s">
        <v>25</v>
      </c>
      <c r="B14" s="255">
        <v>99.926541000000199</v>
      </c>
      <c r="C14" s="256">
        <v>379.94629099999702</v>
      </c>
      <c r="D14" s="256">
        <v>394.279613999996</v>
      </c>
      <c r="E14" s="257">
        <v>303.74632499999905</v>
      </c>
      <c r="F14" s="258">
        <v>392.63292366666411</v>
      </c>
      <c r="G14" s="64">
        <f>SUMIFS(Data!$W:$W,Data!$B:$B,Data!$AA$3,Data!$D:$D,$A14,Data!$C:$C,1)</f>
        <v>97.07990700000019</v>
      </c>
      <c r="H14" s="253">
        <f t="shared" si="0"/>
        <v>-2.8487266461069669E-2</v>
      </c>
      <c r="I14" s="256">
        <f>SUMIFS(Data!$W:$W,Data!$B:$B,Data!$AA$3,Data!$D:$D,$A14,Data!$C:$C,2)</f>
        <v>300.71306499999997</v>
      </c>
      <c r="J14" s="253">
        <f t="shared" si="3"/>
        <v>-0.20853796411976994</v>
      </c>
      <c r="K14" s="256">
        <f>SUMIFS(Data!$W:$W,Data!$B:$B,Data!$AA$3,Data!$D:$D,$A14,Data!$C:$C,3)</f>
        <v>332.89967999999897</v>
      </c>
      <c r="L14" s="253">
        <f t="shared" si="1"/>
        <v>-0.15567615423301509</v>
      </c>
      <c r="M14" s="257">
        <f>SUMIFS(Data!$W:$W,Data!$B:$B,Data!$AA$3,Data!$D:$D,$A14,Data!$C:$C,4)</f>
        <v>299.87306399999915</v>
      </c>
      <c r="N14" s="253">
        <f t="shared" si="4"/>
        <v>-1.2751630822199782E-2</v>
      </c>
      <c r="O14" s="258">
        <f t="shared" si="2"/>
        <v>343.52190533333277</v>
      </c>
      <c r="P14" s="259">
        <f t="shared" si="5"/>
        <v>0.87491874630710942</v>
      </c>
    </row>
    <row r="15" spans="1:16">
      <c r="A15" s="20" t="s">
        <v>24</v>
      </c>
      <c r="B15" s="137">
        <v>91.673229000000006</v>
      </c>
      <c r="C15" s="138">
        <v>162.06647799999999</v>
      </c>
      <c r="D15" s="138">
        <v>167.486469</v>
      </c>
      <c r="E15" s="140">
        <v>179.126462</v>
      </c>
      <c r="F15" s="139">
        <v>200.11754600000003</v>
      </c>
      <c r="G15" s="67">
        <f>SUMIFS(Data!$W:$W,Data!$B:$B,Data!$AA$3,Data!$D:$D,$A15,Data!$C:$C,1)</f>
        <v>139.839844</v>
      </c>
      <c r="H15" s="6">
        <f t="shared" si="0"/>
        <v>0.52541636773806655</v>
      </c>
      <c r="I15" s="138">
        <f>SUMIFS(Data!$W:$W,Data!$B:$B,Data!$AA$3,Data!$D:$D,$A15,Data!$C:$C,2)</f>
        <v>220.879752</v>
      </c>
      <c r="J15" s="6">
        <f t="shared" si="3"/>
        <v>0.36289598395542361</v>
      </c>
      <c r="K15" s="138">
        <f>SUMIFS(Data!$W:$W,Data!$B:$B,Data!$AA$3,Data!$D:$D,$A15,Data!$C:$C,3)</f>
        <v>230.48899999999901</v>
      </c>
      <c r="L15" s="6">
        <f t="shared" si="1"/>
        <v>0.3761649008195343</v>
      </c>
      <c r="M15" s="140">
        <f>SUMIFS(Data!$W:$W,Data!$B:$B,Data!$AA$3,Data!$D:$D,$A15,Data!$C:$C,4)</f>
        <v>218.17999999999901</v>
      </c>
      <c r="N15" s="6">
        <f t="shared" si="4"/>
        <v>0.21802215911571463</v>
      </c>
      <c r="O15" s="139">
        <f t="shared" si="2"/>
        <v>269.79619866666604</v>
      </c>
      <c r="P15" s="9">
        <f t="shared" si="5"/>
        <v>1.3481886224342667</v>
      </c>
    </row>
    <row r="16" spans="1:16">
      <c r="A16" s="21" t="s">
        <v>23</v>
      </c>
      <c r="B16" s="255">
        <v>68.626593000000199</v>
      </c>
      <c r="C16" s="256">
        <v>132.59985399999999</v>
      </c>
      <c r="D16" s="256">
        <v>140.786509</v>
      </c>
      <c r="E16" s="257">
        <v>169.23314300000001</v>
      </c>
      <c r="F16" s="258">
        <v>170.4153663333334</v>
      </c>
      <c r="G16" s="64">
        <f>SUMIFS(Data!$W:$W,Data!$B:$B,Data!$AA$3,Data!$D:$D,$A16,Data!$C:$C,1)</f>
        <v>102.60655199999999</v>
      </c>
      <c r="H16" s="253">
        <f t="shared" si="0"/>
        <v>0.49514273570304879</v>
      </c>
      <c r="I16" s="256">
        <f>SUMIFS(Data!$W:$W,Data!$B:$B,Data!$AA$3,Data!$D:$D,$A16,Data!$C:$C,2)</f>
        <v>252.47971600000099</v>
      </c>
      <c r="J16" s="253">
        <f t="shared" si="3"/>
        <v>0.90407235290018495</v>
      </c>
      <c r="K16" s="256">
        <f>SUMIFS(Data!$W:$W,Data!$B:$B,Data!$AA$3,Data!$D:$D,$A16,Data!$C:$C,3)</f>
        <v>216.49975000000001</v>
      </c>
      <c r="L16" s="253">
        <f t="shared" si="1"/>
        <v>0.53778761571536671</v>
      </c>
      <c r="M16" s="257">
        <f>SUMIFS(Data!$W:$W,Data!$B:$B,Data!$AA$3,Data!$D:$D,$A16,Data!$C:$C,4)</f>
        <v>216.079765000001</v>
      </c>
      <c r="N16" s="253">
        <f t="shared" si="4"/>
        <v>0.27681706531917916</v>
      </c>
      <c r="O16" s="258">
        <f t="shared" si="2"/>
        <v>262.55526100000066</v>
      </c>
      <c r="P16" s="259">
        <f t="shared" si="5"/>
        <v>1.5406783240804771</v>
      </c>
    </row>
    <row r="17" spans="1:16">
      <c r="A17" s="20" t="s">
        <v>22</v>
      </c>
      <c r="B17" s="137">
        <v>50.866621000000002</v>
      </c>
      <c r="C17" s="138">
        <v>184.48646199999999</v>
      </c>
      <c r="D17" s="138">
        <v>189.79311900000002</v>
      </c>
      <c r="E17" s="140">
        <v>154.53984000000003</v>
      </c>
      <c r="F17" s="139">
        <v>193.22868066666669</v>
      </c>
      <c r="G17" s="67">
        <f>SUMIFS(Data!$W:$W,Data!$B:$B,Data!$AA$3,Data!$D:$D,$A17,Data!$C:$C,1)</f>
        <v>30.599975000000001</v>
      </c>
      <c r="H17" s="6">
        <f t="shared" si="0"/>
        <v>-0.39842721221840155</v>
      </c>
      <c r="I17" s="138">
        <f>SUMIFS(Data!$W:$W,Data!$B:$B,Data!$AA$3,Data!$D:$D,$A17,Data!$C:$C,2)</f>
        <v>152.29981900000001</v>
      </c>
      <c r="J17" s="6">
        <f t="shared" si="3"/>
        <v>-0.17446615134285559</v>
      </c>
      <c r="K17" s="138">
        <f>SUMIFS(Data!$W:$W,Data!$B:$B,Data!$AA$3,Data!$D:$D,$A17,Data!$C:$C,3)</f>
        <v>159.09982299999999</v>
      </c>
      <c r="L17" s="6">
        <f t="shared" si="1"/>
        <v>-0.16171975128350163</v>
      </c>
      <c r="M17" s="140">
        <f>SUMIFS(Data!$W:$W,Data!$B:$B,Data!$AA$3,Data!$D:$D,$A17,Data!$C:$C,4)</f>
        <v>139.03318200000001</v>
      </c>
      <c r="N17" s="6">
        <f t="shared" si="4"/>
        <v>-0.10034084414737335</v>
      </c>
      <c r="O17" s="139">
        <f t="shared" si="2"/>
        <v>160.34426633333334</v>
      </c>
      <c r="P17" s="9">
        <f t="shared" si="5"/>
        <v>0.82981607999455664</v>
      </c>
    </row>
    <row r="18" spans="1:16">
      <c r="A18" s="21" t="s">
        <v>21</v>
      </c>
      <c r="B18" s="255">
        <v>200.53978099999995</v>
      </c>
      <c r="C18" s="256">
        <v>342.09296299999994</v>
      </c>
      <c r="D18" s="256">
        <v>363.02628899999905</v>
      </c>
      <c r="E18" s="257">
        <v>308.93965900000097</v>
      </c>
      <c r="F18" s="258">
        <v>404.8662306666667</v>
      </c>
      <c r="G18" s="64">
        <f>SUMIFS(Data!$W:$W,Data!$B:$B,Data!$AA$3,Data!$D:$D,$A18,Data!$C:$C,1)</f>
        <v>207.57973299999998</v>
      </c>
      <c r="H18" s="253">
        <f t="shared" si="0"/>
        <v>3.5105014899762109E-2</v>
      </c>
      <c r="I18" s="256">
        <f>SUMIFS(Data!$W:$W,Data!$B:$B,Data!$AA$3,Data!$D:$D,$A18,Data!$C:$C,2)</f>
        <v>330.06631000000101</v>
      </c>
      <c r="J18" s="253">
        <f t="shared" si="3"/>
        <v>-3.5156095859238512E-2</v>
      </c>
      <c r="K18" s="256">
        <f>SUMIFS(Data!$W:$W,Data!$B:$B,Data!$AA$3,Data!$D:$D,$A18,Data!$C:$C,3)</f>
        <v>337.49300300000101</v>
      </c>
      <c r="L18" s="253">
        <f t="shared" si="1"/>
        <v>-7.0334537122181004E-2</v>
      </c>
      <c r="M18" s="257">
        <f>SUMIFS(Data!$W:$W,Data!$B:$B,Data!$AA$3,Data!$D:$D,$A18,Data!$C:$C,4)</f>
        <v>348.87298799999996</v>
      </c>
      <c r="N18" s="253">
        <f t="shared" si="4"/>
        <v>0.12925931597535317</v>
      </c>
      <c r="O18" s="258">
        <f t="shared" si="2"/>
        <v>408.00401133333406</v>
      </c>
      <c r="P18" s="259">
        <f t="shared" si="5"/>
        <v>1.0077501664228716</v>
      </c>
    </row>
    <row r="19" spans="1:16">
      <c r="A19" s="20" t="s">
        <v>20</v>
      </c>
      <c r="B19" s="137">
        <v>93.226566000000105</v>
      </c>
      <c r="C19" s="138">
        <v>196.83310700000001</v>
      </c>
      <c r="D19" s="138">
        <v>196.95979999999997</v>
      </c>
      <c r="E19" s="140">
        <v>174.17315599999998</v>
      </c>
      <c r="F19" s="139">
        <v>220.39754300000001</v>
      </c>
      <c r="G19" s="67">
        <f>SUMIFS(Data!$W:$W,Data!$B:$B,Data!$AA$3,Data!$D:$D,$A19,Data!$C:$C,1)</f>
        <v>102.439903</v>
      </c>
      <c r="H19" s="6">
        <f t="shared" si="0"/>
        <v>9.8827377166288477E-2</v>
      </c>
      <c r="I19" s="138">
        <f>SUMIFS(Data!$W:$W,Data!$B:$B,Data!$AA$3,Data!$D:$D,$A19,Data!$C:$C,2)</f>
        <v>226.55976799999999</v>
      </c>
      <c r="J19" s="6">
        <f t="shared" si="3"/>
        <v>0.15102470033153506</v>
      </c>
      <c r="K19" s="138">
        <f>SUMIFS(Data!$W:$W,Data!$B:$B,Data!$AA$3,Data!$D:$D,$A19,Data!$C:$C,3)</f>
        <v>148.47899999999998</v>
      </c>
      <c r="L19" s="6">
        <f t="shared" si="1"/>
        <v>-0.24614566018040226</v>
      </c>
      <c r="M19" s="140">
        <f>SUMIFS(Data!$W:$W,Data!$B:$B,Data!$AA$3,Data!$D:$D,$A19,Data!$C:$C,4)</f>
        <v>138.03399999999999</v>
      </c>
      <c r="N19" s="6">
        <f t="shared" si="4"/>
        <v>-0.2074898154799468</v>
      </c>
      <c r="O19" s="139">
        <f t="shared" si="2"/>
        <v>205.17089033333332</v>
      </c>
      <c r="P19" s="9">
        <f t="shared" si="5"/>
        <v>0.93091278396571464</v>
      </c>
    </row>
    <row r="20" spans="1:16">
      <c r="A20" s="21" t="s">
        <v>19</v>
      </c>
      <c r="B20" s="255">
        <v>100.16655900000009</v>
      </c>
      <c r="C20" s="256">
        <v>179.99981299999999</v>
      </c>
      <c r="D20" s="256">
        <v>187.89978400000001</v>
      </c>
      <c r="E20" s="257">
        <v>200.06645500000002</v>
      </c>
      <c r="F20" s="258">
        <v>222.71087033333336</v>
      </c>
      <c r="G20" s="64">
        <f>SUMIFS(Data!$W:$W,Data!$B:$B,Data!$AA$3,Data!$D:$D,$A20,Data!$C:$C,1)</f>
        <v>128.98653400000001</v>
      </c>
      <c r="H20" s="253">
        <f t="shared" si="0"/>
        <v>0.28772052556981503</v>
      </c>
      <c r="I20" s="256">
        <f>SUMIFS(Data!$W:$W,Data!$B:$B,Data!$AA$3,Data!$D:$D,$A20,Data!$C:$C,2)</f>
        <v>225.31310200000001</v>
      </c>
      <c r="J20" s="253">
        <f t="shared" si="3"/>
        <v>0.25174075597511886</v>
      </c>
      <c r="K20" s="256">
        <f>SUMIFS(Data!$W:$W,Data!$B:$B,Data!$AA$3,Data!$D:$D,$A20,Data!$C:$C,3)</f>
        <v>207.87977700000002</v>
      </c>
      <c r="L20" s="253">
        <f t="shared" si="1"/>
        <v>0.10633324091527431</v>
      </c>
      <c r="M20" s="257">
        <f>SUMIFS(Data!$W:$W,Data!$B:$B,Data!$AA$3,Data!$D:$D,$A20,Data!$C:$C,4)</f>
        <v>204.073116</v>
      </c>
      <c r="N20" s="253">
        <f t="shared" si="4"/>
        <v>2.0026650644656942E-2</v>
      </c>
      <c r="O20" s="258">
        <f t="shared" si="2"/>
        <v>255.41750966666669</v>
      </c>
      <c r="P20" s="259">
        <f t="shared" si="5"/>
        <v>1.1468569508276854</v>
      </c>
    </row>
    <row r="21" spans="1:16">
      <c r="A21" s="20" t="s">
        <v>18</v>
      </c>
      <c r="B21" s="137">
        <v>90.419886999999903</v>
      </c>
      <c r="C21" s="138">
        <v>166.34648899999999</v>
      </c>
      <c r="D21" s="138">
        <v>150.65199999999999</v>
      </c>
      <c r="E21" s="140">
        <v>153.4</v>
      </c>
      <c r="F21" s="139">
        <v>186.93945866666664</v>
      </c>
      <c r="G21" s="67">
        <f>SUMIFS(Data!$W:$W,Data!$B:$B,Data!$AA$3,Data!$D:$D,$A21,Data!$C:$C,1)</f>
        <v>98.262999999999792</v>
      </c>
      <c r="H21" s="6">
        <f t="shared" si="0"/>
        <v>8.6741017493197015E-2</v>
      </c>
      <c r="I21" s="138">
        <f>SUMIFS(Data!$W:$W,Data!$B:$B,Data!$AA$3,Data!$D:$D,$A21,Data!$C:$C,2)</f>
        <v>138.01</v>
      </c>
      <c r="J21" s="6">
        <f t="shared" si="3"/>
        <v>-0.170346180255118</v>
      </c>
      <c r="K21" s="138">
        <f>SUMIFS(Data!$W:$W,Data!$B:$B,Data!$AA$3,Data!$D:$D,$A21,Data!$C:$C,3)</f>
        <v>123.87100000000001</v>
      </c>
      <c r="L21" s="6">
        <f t="shared" si="1"/>
        <v>-0.1777673047818813</v>
      </c>
      <c r="M21" s="140">
        <f>SUMIFS(Data!$W:$W,Data!$B:$B,Data!$AA$3,Data!$D:$D,$A21,Data!$C:$C,4)</f>
        <v>114.429</v>
      </c>
      <c r="N21" s="6">
        <f t="shared" si="4"/>
        <v>-0.25404823989569753</v>
      </c>
      <c r="O21" s="139">
        <f t="shared" si="2"/>
        <v>158.19099999999992</v>
      </c>
      <c r="P21" s="9">
        <f t="shared" si="5"/>
        <v>0.84621513899894008</v>
      </c>
    </row>
    <row r="22" spans="1:16">
      <c r="A22" s="21" t="s">
        <v>17</v>
      </c>
      <c r="B22" s="255">
        <v>285.44621699999794</v>
      </c>
      <c r="C22" s="256">
        <v>515.23925799998597</v>
      </c>
      <c r="D22" s="256">
        <v>455.92800000000602</v>
      </c>
      <c r="E22" s="257">
        <v>193.94499999999894</v>
      </c>
      <c r="F22" s="258">
        <v>483.51949166666299</v>
      </c>
      <c r="G22" s="64">
        <f>SUMIFS(Data!$W:$W,Data!$B:$B,Data!$AA$3,Data!$D:$D,$A22,Data!$C:$C,1)</f>
        <v>241.32799999999901</v>
      </c>
      <c r="H22" s="253">
        <f t="shared" si="0"/>
        <v>-0.15455877280026889</v>
      </c>
      <c r="I22" s="256">
        <f>SUMIFS(Data!$W:$W,Data!$B:$B,Data!$AA$3,Data!$D:$D,$A22,Data!$C:$C,2)</f>
        <v>369.3670000000011</v>
      </c>
      <c r="J22" s="253">
        <f t="shared" si="3"/>
        <v>-0.28311557346429694</v>
      </c>
      <c r="K22" s="256">
        <f>SUMIFS(Data!$W:$W,Data!$B:$B,Data!$AA$3,Data!$D:$D,$A22,Data!$C:$C,3)</f>
        <v>240.979999999999</v>
      </c>
      <c r="L22" s="253">
        <f t="shared" si="1"/>
        <v>-0.47145163271394647</v>
      </c>
      <c r="M22" s="257">
        <f>SUMIFS(Data!$W:$W,Data!$B:$B,Data!$AA$3,Data!$D:$D,$A22,Data!$C:$C,4)</f>
        <v>374.59100000000097</v>
      </c>
      <c r="N22" s="253">
        <f t="shared" si="4"/>
        <v>0.93142901338009754</v>
      </c>
      <c r="O22" s="258">
        <f t="shared" si="2"/>
        <v>408.75533333333334</v>
      </c>
      <c r="P22" s="259">
        <f t="shared" si="5"/>
        <v>0.84537508906699499</v>
      </c>
    </row>
    <row r="23" spans="1:16">
      <c r="A23" s="20" t="s">
        <v>16</v>
      </c>
      <c r="B23" s="137">
        <v>40.406610000000001</v>
      </c>
      <c r="C23" s="138">
        <v>165.99982</v>
      </c>
      <c r="D23" s="138">
        <v>156.35315999999997</v>
      </c>
      <c r="E23" s="140">
        <v>137.73600000000002</v>
      </c>
      <c r="F23" s="139">
        <v>166.83186333333333</v>
      </c>
      <c r="G23" s="67">
        <f>SUMIFS(Data!$W:$W,Data!$B:$B,Data!$AA$3,Data!$D:$D,$A23,Data!$C:$C,1)</f>
        <v>31.648999999999901</v>
      </c>
      <c r="H23" s="6">
        <f t="shared" si="0"/>
        <v>-0.2167370635646024</v>
      </c>
      <c r="I23" s="138">
        <f>SUMIFS(Data!$W:$W,Data!$B:$B,Data!$AA$3,Data!$D:$D,$A23,Data!$C:$C,2)</f>
        <v>106.821</v>
      </c>
      <c r="J23" s="6">
        <f t="shared" si="3"/>
        <v>-0.35649930222815907</v>
      </c>
      <c r="K23" s="138">
        <f>SUMIFS(Data!$W:$W,Data!$B:$B,Data!$AA$3,Data!$D:$D,$A23,Data!$C:$C,3)</f>
        <v>103.54799999999979</v>
      </c>
      <c r="L23" s="6">
        <f t="shared" si="1"/>
        <v>-0.33773004651776911</v>
      </c>
      <c r="M23" s="140">
        <f>SUMIFS(Data!$W:$W,Data!$B:$B,Data!$AA$3,Data!$D:$D,$A23,Data!$C:$C,4)</f>
        <v>104.2979999999997</v>
      </c>
      <c r="N23" s="6">
        <f t="shared" si="4"/>
        <v>-0.24276877504792002</v>
      </c>
      <c r="O23" s="139">
        <f t="shared" si="2"/>
        <v>115.43866666666646</v>
      </c>
      <c r="P23" s="9">
        <f t="shared" si="5"/>
        <v>0.69194615680829352</v>
      </c>
    </row>
    <row r="24" spans="1:16">
      <c r="A24" s="21" t="s">
        <v>15</v>
      </c>
      <c r="B24" s="255">
        <v>57.959916000000106</v>
      </c>
      <c r="C24" s="256">
        <v>103.8065340000002</v>
      </c>
      <c r="D24" s="256">
        <v>104.04654500000019</v>
      </c>
      <c r="E24" s="257">
        <v>95.5829999999997</v>
      </c>
      <c r="F24" s="258">
        <v>120.46533166666673</v>
      </c>
      <c r="G24" s="64">
        <f>SUMIFS(Data!$W:$W,Data!$B:$B,Data!$AA$3,Data!$D:$D,$A24,Data!$C:$C,1)</f>
        <v>65.939999999999898</v>
      </c>
      <c r="H24" s="253">
        <f t="shared" si="0"/>
        <v>0.13768280823595011</v>
      </c>
      <c r="I24" s="256">
        <f>SUMIFS(Data!$W:$W,Data!$B:$B,Data!$AA$3,Data!$D:$D,$A24,Data!$C:$C,2)</f>
        <v>88.891999999999811</v>
      </c>
      <c r="J24" s="253">
        <f t="shared" si="3"/>
        <v>-0.14367625452170824</v>
      </c>
      <c r="K24" s="256">
        <f>SUMIFS(Data!$W:$W,Data!$B:$B,Data!$AA$3,Data!$D:$D,$A24,Data!$C:$C,3)</f>
        <v>81.622999999999891</v>
      </c>
      <c r="L24" s="253">
        <f t="shared" si="1"/>
        <v>-0.21551455649008106</v>
      </c>
      <c r="M24" s="257">
        <f>SUMIFS(Data!$W:$W,Data!$B:$B,Data!$AA$3,Data!$D:$D,$A24,Data!$C:$C,4)</f>
        <v>84.74899999999981</v>
      </c>
      <c r="N24" s="253">
        <f t="shared" si="4"/>
        <v>-0.11334651559377634</v>
      </c>
      <c r="O24" s="258">
        <f t="shared" si="2"/>
        <v>107.0679999999998</v>
      </c>
      <c r="P24" s="259">
        <f t="shared" si="5"/>
        <v>0.88878682786730723</v>
      </c>
    </row>
    <row r="25" spans="1:16">
      <c r="A25" s="20" t="s">
        <v>14</v>
      </c>
      <c r="B25" s="137">
        <v>112.679861</v>
      </c>
      <c r="C25" s="138">
        <v>291.35302199999796</v>
      </c>
      <c r="D25" s="138">
        <v>271.61307099999902</v>
      </c>
      <c r="E25" s="140">
        <v>210.87305899999998</v>
      </c>
      <c r="F25" s="139">
        <v>295.50633766666567</v>
      </c>
      <c r="G25" s="67">
        <f>SUMIFS(Data!$W:$W,Data!$B:$B,Data!$AA$3,Data!$D:$D,$A25,Data!$C:$C,1)</f>
        <v>117.779842</v>
      </c>
      <c r="H25" s="6">
        <f t="shared" si="0"/>
        <v>4.5260803081750338E-2</v>
      </c>
      <c r="I25" s="138">
        <f>SUMIFS(Data!$W:$W,Data!$B:$B,Data!$AA$3,Data!$D:$D,$A25,Data!$C:$C,2)</f>
        <v>282.55298599999901</v>
      </c>
      <c r="J25" s="6">
        <f t="shared" si="3"/>
        <v>-3.0204032000735574E-2</v>
      </c>
      <c r="K25" s="138">
        <f>SUMIFS(Data!$W:$W,Data!$B:$B,Data!$AA$3,Data!$D:$D,$A25,Data!$C:$C,3)</f>
        <v>293.599682999999</v>
      </c>
      <c r="L25" s="6">
        <f t="shared" si="1"/>
        <v>8.0948283965317919E-2</v>
      </c>
      <c r="M25" s="140">
        <f>SUMIFS(Data!$W:$W,Data!$B:$B,Data!$AA$3,Data!$D:$D,$A25,Data!$C:$C,4)</f>
        <v>289.77967799999897</v>
      </c>
      <c r="N25" s="6">
        <f t="shared" si="4"/>
        <v>0.37419013777383003</v>
      </c>
      <c r="O25" s="139">
        <f t="shared" si="2"/>
        <v>327.90406299999898</v>
      </c>
      <c r="P25" s="9">
        <f t="shared" si="5"/>
        <v>1.109634621000509</v>
      </c>
    </row>
    <row r="26" spans="1:16">
      <c r="A26" s="21" t="s">
        <v>13</v>
      </c>
      <c r="B26" s="255">
        <v>373.23298799999998</v>
      </c>
      <c r="C26" s="256">
        <v>590.5660969999999</v>
      </c>
      <c r="D26" s="256">
        <v>668.91934400000002</v>
      </c>
      <c r="E26" s="257">
        <v>540.172741000001</v>
      </c>
      <c r="F26" s="258">
        <v>724.29705666666689</v>
      </c>
      <c r="G26" s="64">
        <f>SUMIFS(Data!$W:$W,Data!$B:$B,Data!$AA$3,Data!$D:$D,$A26,Data!$C:$C,1)</f>
        <v>353.84631500000017</v>
      </c>
      <c r="H26" s="253">
        <f t="shared" si="0"/>
        <v>-5.1942549622649659E-2</v>
      </c>
      <c r="I26" s="256">
        <f>SUMIFS(Data!$W:$W,Data!$B:$B,Data!$AA$3,Data!$D:$D,$A26,Data!$C:$C,2)</f>
        <v>701.39926400000115</v>
      </c>
      <c r="J26" s="253">
        <f t="shared" si="3"/>
        <v>0.18767275595910354</v>
      </c>
      <c r="K26" s="256">
        <f>SUMIFS(Data!$W:$W,Data!$B:$B,Data!$AA$3,Data!$D:$D,$A26,Data!$C:$C,3)</f>
        <v>724.57899999999893</v>
      </c>
      <c r="L26" s="253">
        <f t="shared" si="1"/>
        <v>8.3208321749473735E-2</v>
      </c>
      <c r="M26" s="257">
        <f>SUMIFS(Data!$W:$W,Data!$B:$B,Data!$AA$3,Data!$D:$D,$A26,Data!$C:$C,4)</f>
        <v>560.23299999999881</v>
      </c>
      <c r="N26" s="253">
        <f t="shared" si="4"/>
        <v>3.7136748075922953E-2</v>
      </c>
      <c r="O26" s="258">
        <f t="shared" si="2"/>
        <v>780.01919299999963</v>
      </c>
      <c r="P26" s="259">
        <f t="shared" si="5"/>
        <v>1.076932711268737</v>
      </c>
    </row>
    <row r="27" spans="1:16">
      <c r="A27" s="20" t="s">
        <v>12</v>
      </c>
      <c r="B27" s="137">
        <v>220.66656200000099</v>
      </c>
      <c r="C27" s="138">
        <v>241.713111</v>
      </c>
      <c r="D27" s="138">
        <v>218.713141000001</v>
      </c>
      <c r="E27" s="140">
        <v>180.46648099999999</v>
      </c>
      <c r="F27" s="139">
        <v>287.18643166666737</v>
      </c>
      <c r="G27" s="67">
        <f>SUMIFS(Data!$W:$W,Data!$B:$B,Data!$AA$3,Data!$D:$D,$A27,Data!$C:$C,1)</f>
        <v>104.48658399999999</v>
      </c>
      <c r="H27" s="6">
        <f t="shared" si="0"/>
        <v>-0.52649561830759151</v>
      </c>
      <c r="I27" s="138">
        <f>SUMIFS(Data!$W:$W,Data!$B:$B,Data!$AA$3,Data!$D:$D,$A27,Data!$C:$C,2)</f>
        <v>190.09980899999999</v>
      </c>
      <c r="J27" s="6">
        <f t="shared" si="3"/>
        <v>-0.21353124696657438</v>
      </c>
      <c r="K27" s="138">
        <f>SUMIFS(Data!$W:$W,Data!$B:$B,Data!$AA$3,Data!$D:$D,$A27,Data!$C:$C,3)</f>
        <v>181.83982399999999</v>
      </c>
      <c r="L27" s="6">
        <f t="shared" si="1"/>
        <v>-0.16859214234411657</v>
      </c>
      <c r="M27" s="140">
        <f>SUMIFS(Data!$W:$W,Data!$B:$B,Data!$AA$3,Data!$D:$D,$A27,Data!$C:$C,4)</f>
        <v>232.44645600000101</v>
      </c>
      <c r="N27" s="6">
        <f t="shared" si="4"/>
        <v>0.28803118846208908</v>
      </c>
      <c r="O27" s="139">
        <f t="shared" si="2"/>
        <v>236.29089100000033</v>
      </c>
      <c r="P27" s="9">
        <f t="shared" si="5"/>
        <v>0.82277874211780078</v>
      </c>
    </row>
    <row r="28" spans="1:16">
      <c r="A28" s="21" t="s">
        <v>11</v>
      </c>
      <c r="B28" s="255">
        <v>45.746610000000103</v>
      </c>
      <c r="C28" s="256">
        <v>136.89319200000003</v>
      </c>
      <c r="D28" s="256">
        <v>130.37986099999998</v>
      </c>
      <c r="E28" s="257">
        <v>130.259851</v>
      </c>
      <c r="F28" s="258">
        <v>147.75983800000006</v>
      </c>
      <c r="G28" s="64">
        <f>SUMIFS(Data!$W:$W,Data!$B:$B,Data!$AA$3,Data!$D:$D,$A28,Data!$C:$C,1)</f>
        <v>39.019954000000006</v>
      </c>
      <c r="H28" s="253">
        <f t="shared" si="0"/>
        <v>-0.14704162778400592</v>
      </c>
      <c r="I28" s="256">
        <f>SUMIFS(Data!$W:$W,Data!$B:$B,Data!$AA$3,Data!$D:$D,$A28,Data!$C:$C,2)</f>
        <v>113.299887</v>
      </c>
      <c r="J28" s="253">
        <f t="shared" si="3"/>
        <v>-0.17234827134427566</v>
      </c>
      <c r="K28" s="256">
        <f>SUMIFS(Data!$W:$W,Data!$B:$B,Data!$AA$3,Data!$D:$D,$A28,Data!$C:$C,3)</f>
        <v>145.27317200000002</v>
      </c>
      <c r="L28" s="253">
        <f t="shared" si="1"/>
        <v>0.11423014939400834</v>
      </c>
      <c r="M28" s="257">
        <f>SUMIFS(Data!$W:$W,Data!$B:$B,Data!$AA$3,Data!$D:$D,$A28,Data!$C:$C,4)</f>
        <v>136.293184</v>
      </c>
      <c r="N28" s="253">
        <f t="shared" si="4"/>
        <v>4.6317671590150974E-2</v>
      </c>
      <c r="O28" s="258">
        <f t="shared" si="2"/>
        <v>144.62873233333335</v>
      </c>
      <c r="P28" s="259">
        <f t="shared" si="5"/>
        <v>0.9788094944536504</v>
      </c>
    </row>
    <row r="29" spans="1:16">
      <c r="A29" s="20" t="s">
        <v>10</v>
      </c>
      <c r="B29" s="137">
        <v>50.066622000000102</v>
      </c>
      <c r="C29" s="138">
        <v>126.899885</v>
      </c>
      <c r="D29" s="138">
        <v>127.54654600000001</v>
      </c>
      <c r="E29" s="140">
        <v>116.893213</v>
      </c>
      <c r="F29" s="139">
        <v>140.46875533333338</v>
      </c>
      <c r="G29" s="67">
        <f>SUMIFS(Data!$W:$W,Data!$B:$B,Data!$AA$3,Data!$D:$D,$A29,Data!$C:$C,1)</f>
        <v>51.833288000000103</v>
      </c>
      <c r="H29" s="6">
        <f t="shared" si="0"/>
        <v>3.5286303118273028E-2</v>
      </c>
      <c r="I29" s="138">
        <f>SUMIFS(Data!$W:$W,Data!$B:$B,Data!$AA$3,Data!$D:$D,$A29,Data!$C:$C,2)</f>
        <v>97.406568000000107</v>
      </c>
      <c r="J29" s="6">
        <f t="shared" si="3"/>
        <v>-0.23241405616718952</v>
      </c>
      <c r="K29" s="138">
        <f>SUMIFS(Data!$W:$W,Data!$B:$B,Data!$AA$3,Data!$D:$D,$A29,Data!$C:$C,3)</f>
        <v>108.43323100000001</v>
      </c>
      <c r="L29" s="6">
        <f t="shared" si="1"/>
        <v>-0.14985364637000831</v>
      </c>
      <c r="M29" s="140">
        <f>SUMIFS(Data!$W:$W,Data!$B:$B,Data!$AA$3,Data!$D:$D,$A29,Data!$C:$C,4)</f>
        <v>86.946584999999999</v>
      </c>
      <c r="N29" s="6">
        <f t="shared" si="4"/>
        <v>-0.25618791058468043</v>
      </c>
      <c r="O29" s="139">
        <f t="shared" si="2"/>
        <v>114.87322400000009</v>
      </c>
      <c r="P29" s="9">
        <f t="shared" si="5"/>
        <v>0.81778487840520186</v>
      </c>
    </row>
    <row r="30" spans="1:16">
      <c r="A30" s="21" t="s">
        <v>9</v>
      </c>
      <c r="B30" s="255">
        <v>98.798000000000002</v>
      </c>
      <c r="C30" s="256">
        <v>334.45699999999999</v>
      </c>
      <c r="D30" s="256">
        <v>475.02100000000098</v>
      </c>
      <c r="E30" s="257">
        <v>288.73199999999895</v>
      </c>
      <c r="F30" s="258">
        <v>399.00266666666658</v>
      </c>
      <c r="G30" s="64">
        <f>SUMIFS(Data!$W:$W,Data!$B:$B,Data!$AA$3,Data!$D:$D,$A30,Data!$C:$C,1)</f>
        <v>81.697000000000003</v>
      </c>
      <c r="H30" s="253">
        <f t="shared" si="0"/>
        <v>-0.17309054839166785</v>
      </c>
      <c r="I30" s="256">
        <f>SUMIFS(Data!$W:$W,Data!$B:$B,Data!$AA$3,Data!$D:$D,$A30,Data!$C:$C,2)</f>
        <v>307.53299999999899</v>
      </c>
      <c r="J30" s="253">
        <f t="shared" si="3"/>
        <v>-8.0500632368289499E-2</v>
      </c>
      <c r="K30" s="256">
        <f>SUMIFS(Data!$W:$W,Data!$B:$B,Data!$AA$3,Data!$D:$D,$A30,Data!$C:$C,3)</f>
        <v>446.02500000000185</v>
      </c>
      <c r="L30" s="253">
        <f t="shared" si="1"/>
        <v>-6.1041511848947877E-2</v>
      </c>
      <c r="M30" s="257">
        <f>SUMIFS(Data!$W:$W,Data!$B:$B,Data!$AA$3,Data!$D:$D,$A30,Data!$C:$C,4)</f>
        <v>251.284999999999</v>
      </c>
      <c r="N30" s="253">
        <f t="shared" si="4"/>
        <v>-0.12969466494881093</v>
      </c>
      <c r="O30" s="258">
        <f t="shared" si="2"/>
        <v>362.17999999999989</v>
      </c>
      <c r="P30" s="259">
        <f t="shared" si="5"/>
        <v>0.90771323165759954</v>
      </c>
    </row>
    <row r="31" spans="1:16">
      <c r="A31" s="20" t="s">
        <v>8</v>
      </c>
      <c r="B31" s="137">
        <v>100.12799999999979</v>
      </c>
      <c r="C31" s="138">
        <v>195.75699999999901</v>
      </c>
      <c r="D31" s="138">
        <v>200.73299999999901</v>
      </c>
      <c r="E31" s="140">
        <v>208.79099999999897</v>
      </c>
      <c r="F31" s="139">
        <v>235.13633333333223</v>
      </c>
      <c r="G31" s="67">
        <f>SUMIFS(Data!$W:$W,Data!$B:$B,Data!$AA$3,Data!$D:$D,$A31,Data!$C:$C,1)</f>
        <v>106.44200000000001</v>
      </c>
      <c r="H31" s="6">
        <f t="shared" si="0"/>
        <v>6.3059284116333436E-2</v>
      </c>
      <c r="I31" s="138">
        <f>SUMIFS(Data!$W:$W,Data!$B:$B,Data!$AA$3,Data!$D:$D,$A31,Data!$C:$C,2)</f>
        <v>195.06799999999902</v>
      </c>
      <c r="J31" s="6">
        <f t="shared" si="3"/>
        <v>-3.5196697946944244E-3</v>
      </c>
      <c r="K31" s="138">
        <f>SUMIFS(Data!$W:$W,Data!$B:$B,Data!$AA$3,Data!$D:$D,$A31,Data!$C:$C,3)</f>
        <v>234.83899999999898</v>
      </c>
      <c r="L31" s="6">
        <f t="shared" si="1"/>
        <v>0.16990728978294617</v>
      </c>
      <c r="M31" s="140">
        <f>SUMIFS(Data!$W:$W,Data!$B:$B,Data!$AA$3,Data!$D:$D,$A31,Data!$C:$C,4)</f>
        <v>241.992999999999</v>
      </c>
      <c r="N31" s="6">
        <f t="shared" si="4"/>
        <v>0.15902026428342309</v>
      </c>
      <c r="O31" s="139">
        <f t="shared" si="2"/>
        <v>259.44733333333232</v>
      </c>
      <c r="P31" s="9">
        <f t="shared" si="5"/>
        <v>1.1033910823366311</v>
      </c>
    </row>
    <row r="32" spans="1:16">
      <c r="A32" s="21" t="s">
        <v>7</v>
      </c>
      <c r="B32" s="255">
        <v>103.946551</v>
      </c>
      <c r="C32" s="256">
        <v>352.37295499999897</v>
      </c>
      <c r="D32" s="256">
        <v>360.91294099999698</v>
      </c>
      <c r="E32" s="257">
        <v>342.45961299999794</v>
      </c>
      <c r="F32" s="258">
        <v>386.56401999999798</v>
      </c>
      <c r="G32" s="64">
        <f>SUMIFS(Data!$W:$W,Data!$B:$B,Data!$AA$3,Data!$D:$D,$A32,Data!$C:$C,1)</f>
        <v>98.426578000000006</v>
      </c>
      <c r="H32" s="253">
        <f t="shared" si="0"/>
        <v>-5.3103955320268327E-2</v>
      </c>
      <c r="I32" s="256">
        <f>SUMIFS(Data!$W:$W,Data!$B:$B,Data!$AA$3,Data!$D:$D,$A32,Data!$C:$C,2)</f>
        <v>271.98635000000104</v>
      </c>
      <c r="J32" s="253">
        <f t="shared" si="3"/>
        <v>-0.22812932678104697</v>
      </c>
      <c r="K32" s="256">
        <f>SUMIFS(Data!$W:$W,Data!$B:$B,Data!$AA$3,Data!$D:$D,$A32,Data!$C:$C,3)</f>
        <v>304.41299000000106</v>
      </c>
      <c r="L32" s="253">
        <f t="shared" si="1"/>
        <v>-0.15654731261076169</v>
      </c>
      <c r="M32" s="257">
        <f>SUMIFS(Data!$W:$W,Data!$B:$B,Data!$AA$3,Data!$D:$D,$A32,Data!$C:$C,4)</f>
        <v>278.45301900000101</v>
      </c>
      <c r="N32" s="253">
        <f t="shared" si="4"/>
        <v>-0.1869026056511876</v>
      </c>
      <c r="O32" s="258">
        <f t="shared" si="2"/>
        <v>317.75964566666767</v>
      </c>
      <c r="P32" s="259">
        <f t="shared" si="5"/>
        <v>0.82201040248564605</v>
      </c>
    </row>
    <row r="33" spans="1:18">
      <c r="A33" s="20" t="s">
        <v>35</v>
      </c>
      <c r="B33" s="137">
        <v>27.413302000000002</v>
      </c>
      <c r="C33" s="138">
        <v>63.066583000000207</v>
      </c>
      <c r="D33" s="138">
        <v>71.826579000000095</v>
      </c>
      <c r="E33" s="140">
        <v>58.586599000000206</v>
      </c>
      <c r="F33" s="139">
        <v>73.63102100000016</v>
      </c>
      <c r="G33" s="67">
        <f>SUMIFS(Data!$W:$W,Data!$B:$B,Data!$AA$3,Data!$D:$D,$A33,Data!$C:$C,1)</f>
        <v>37.613295999999998</v>
      </c>
      <c r="H33" s="6">
        <f t="shared" si="0"/>
        <v>0.37208191847884636</v>
      </c>
      <c r="I33" s="138">
        <f>SUMIFS(Data!$W:$W,Data!$B:$B,Data!$AA$3,Data!$D:$D,$A33,Data!$C:$C,2)</f>
        <v>68.073245000000099</v>
      </c>
      <c r="J33" s="6">
        <f t="shared" si="3"/>
        <v>7.9386923499563555E-2</v>
      </c>
      <c r="K33" s="138">
        <f>SUMIFS(Data!$W:$W,Data!$B:$B,Data!$AA$3,Data!$D:$D,$A33,Data!$C:$C,3)</f>
        <v>62.181999999999903</v>
      </c>
      <c r="L33" s="6">
        <f t="shared" si="1"/>
        <v>-0.13427590641620535</v>
      </c>
      <c r="M33" s="140">
        <f>SUMIFS(Data!$W:$W,Data!$B:$B,Data!$AA$3,Data!$D:$D,$A33,Data!$C:$C,4)</f>
        <v>44.98</v>
      </c>
      <c r="N33" s="6">
        <f t="shared" si="4"/>
        <v>-0.23224763396831008</v>
      </c>
      <c r="O33" s="139">
        <f t="shared" si="2"/>
        <v>70.949513666666661</v>
      </c>
      <c r="P33" s="9">
        <f t="shared" si="5"/>
        <v>0.96358182601687004</v>
      </c>
    </row>
    <row r="34" spans="1:18">
      <c r="A34" s="21" t="s">
        <v>6</v>
      </c>
      <c r="B34" s="255">
        <v>11.653321999999999</v>
      </c>
      <c r="C34" s="256">
        <v>29.38663</v>
      </c>
      <c r="D34" s="256">
        <v>31.379967000000001</v>
      </c>
      <c r="E34" s="257">
        <v>53.399943000000199</v>
      </c>
      <c r="F34" s="258">
        <v>41.939954000000064</v>
      </c>
      <c r="G34" s="64">
        <f>SUMIFS(Data!$W:$W,Data!$B:$B,Data!$AA$3,Data!$D:$D,$A34,Data!$C:$C,1)</f>
        <v>22.333303999999998</v>
      </c>
      <c r="H34" s="253">
        <f t="shared" si="0"/>
        <v>0.916475319226569</v>
      </c>
      <c r="I34" s="256">
        <f>SUMIFS(Data!$W:$W,Data!$B:$B,Data!$AA$3,Data!$D:$D,$A34,Data!$C:$C,2)</f>
        <v>51.339944000000102</v>
      </c>
      <c r="J34" s="253">
        <f t="shared" si="3"/>
        <v>0.74705109092128297</v>
      </c>
      <c r="K34" s="256">
        <f>SUMIFS(Data!$W:$W,Data!$B:$B,Data!$AA$3,Data!$D:$D,$A34,Data!$C:$C,3)</f>
        <v>56.853277000000197</v>
      </c>
      <c r="L34" s="253">
        <f t="shared" si="1"/>
        <v>0.81176981479936539</v>
      </c>
      <c r="M34" s="257">
        <f>SUMIFS(Data!$W:$W,Data!$B:$B,Data!$AA$3,Data!$D:$D,$A34,Data!$C:$C,4)</f>
        <v>68.026601000000198</v>
      </c>
      <c r="N34" s="253">
        <f t="shared" si="4"/>
        <v>0.27390774555695585</v>
      </c>
      <c r="O34" s="258">
        <f t="shared" si="2"/>
        <v>66.184375333333506</v>
      </c>
      <c r="P34" s="259">
        <f t="shared" si="5"/>
        <v>1.5780745809433507</v>
      </c>
    </row>
    <row r="35" spans="1:18" ht="12.75" thickBot="1">
      <c r="A35" s="167" t="s">
        <v>5</v>
      </c>
      <c r="B35" s="168">
        <v>52.959941000000207</v>
      </c>
      <c r="C35" s="166">
        <v>184.81311500000001</v>
      </c>
      <c r="D35" s="166">
        <v>192.46642000000003</v>
      </c>
      <c r="E35" s="161">
        <v>169.939809</v>
      </c>
      <c r="F35" s="163">
        <v>200.05976166666676</v>
      </c>
      <c r="G35" s="164">
        <f>SUMIFS(Data!$W:$W,Data!$B:$B,Data!$AA$3,Data!$D:$D,$A35,Data!$C:$C,1)</f>
        <v>72.933255000000216</v>
      </c>
      <c r="H35" s="165">
        <f t="shared" si="0"/>
        <v>0.37714003495585335</v>
      </c>
      <c r="I35" s="166">
        <f>SUMIFS(Data!$W:$W,Data!$B:$B,Data!$AA$3,Data!$D:$D,$A35,Data!$C:$C,2)</f>
        <v>158.02648999999997</v>
      </c>
      <c r="J35" s="165">
        <f t="shared" si="3"/>
        <v>-0.14493898336165181</v>
      </c>
      <c r="K35" s="166">
        <f>SUMIFS(Data!$W:$W,Data!$B:$B,Data!$AA$3,Data!$D:$D,$A35,Data!$C:$C,3)</f>
        <v>173.97980799999999</v>
      </c>
      <c r="L35" s="165">
        <f t="shared" si="1"/>
        <v>-9.6051103356107698E-2</v>
      </c>
      <c r="M35" s="161">
        <f>SUMIFS(Data!$W:$W,Data!$B:$B,Data!$AA$3,Data!$D:$D,$A35,Data!$C:$C,4)</f>
        <v>153.613167</v>
      </c>
      <c r="N35" s="165">
        <f t="shared" si="4"/>
        <v>-9.6073086677412906E-2</v>
      </c>
      <c r="O35" s="163">
        <f t="shared" si="2"/>
        <v>186.18424000000005</v>
      </c>
      <c r="P35" s="162">
        <f t="shared" si="5"/>
        <v>0.93064311608155537</v>
      </c>
    </row>
    <row r="36" spans="1:18">
      <c r="A36" s="169" t="s">
        <v>164</v>
      </c>
      <c r="B36" s="170">
        <v>3078.6827809999995</v>
      </c>
      <c r="C36" s="171">
        <v>6115.5213059999787</v>
      </c>
      <c r="D36" s="171">
        <v>6323.7361069999979</v>
      </c>
      <c r="E36" s="172">
        <v>5356.2248029999973</v>
      </c>
      <c r="F36" s="173">
        <v>6958.0549989999899</v>
      </c>
      <c r="G36" s="174">
        <f>SUM(G6:G35)</f>
        <v>2920.8849799999994</v>
      </c>
      <c r="H36" s="178">
        <f t="shared" si="0"/>
        <v>-5.1254972410228382E-2</v>
      </c>
      <c r="I36" s="171">
        <f t="shared" ref="I36" si="6">SUM(I6:I35)</f>
        <v>5863.8574440000029</v>
      </c>
      <c r="J36" s="178">
        <f t="shared" ref="J36:J38" si="7">IF(C36=0,"-",(I36-C36)/C36)</f>
        <v>-4.1151661388713776E-2</v>
      </c>
      <c r="K36" s="171">
        <f>SUM(K6:K35)</f>
        <v>6018.6561219999967</v>
      </c>
      <c r="L36" s="178">
        <f t="shared" si="1"/>
        <v>-4.8243630005732833E-2</v>
      </c>
      <c r="M36" s="172">
        <f t="shared" ref="M36" si="8">SUM(M6:M35)</f>
        <v>5713.9205549999961</v>
      </c>
      <c r="N36" s="178">
        <f t="shared" si="4"/>
        <v>6.6781318028260303E-2</v>
      </c>
      <c r="O36" s="173">
        <f t="shared" ref="O36" si="9">SUM(O6:O35)</f>
        <v>6839.1063669999985</v>
      </c>
      <c r="P36" s="179">
        <f t="shared" si="5"/>
        <v>0.98290490201398428</v>
      </c>
    </row>
    <row r="37" spans="1:18">
      <c r="A37" s="20" t="s">
        <v>165</v>
      </c>
      <c r="B37" s="137">
        <v>69.819999999999993</v>
      </c>
      <c r="C37" s="138">
        <v>311.92</v>
      </c>
      <c r="D37" s="138">
        <v>351.65</v>
      </c>
      <c r="E37" s="140">
        <v>399.84</v>
      </c>
      <c r="F37" s="139">
        <v>377.74333333333334</v>
      </c>
      <c r="G37" s="67">
        <v>117.97</v>
      </c>
      <c r="H37" s="6">
        <v>276.58999999999997</v>
      </c>
      <c r="I37" s="138">
        <v>276.58999999999997</v>
      </c>
      <c r="J37" s="6">
        <f t="shared" si="7"/>
        <v>-0.11326622210823301</v>
      </c>
      <c r="K37" s="138">
        <v>313.16000000000003</v>
      </c>
      <c r="L37" s="6">
        <f t="shared" si="1"/>
        <v>-0.10945542442769787</v>
      </c>
      <c r="M37" s="140">
        <v>769.04</v>
      </c>
      <c r="N37" s="6">
        <f t="shared" si="4"/>
        <v>0.92336934773909563</v>
      </c>
      <c r="O37" s="139">
        <f t="shared" si="2"/>
        <v>492.25333333333333</v>
      </c>
      <c r="P37" s="9">
        <f t="shared" si="5"/>
        <v>1.3031423453314861</v>
      </c>
    </row>
    <row r="38" spans="1:18" s="50" customFormat="1" ht="12.75" thickBot="1">
      <c r="A38" s="180" t="s">
        <v>4</v>
      </c>
      <c r="B38" s="132">
        <v>3148.5027809999997</v>
      </c>
      <c r="C38" s="133">
        <v>6427.4413059999788</v>
      </c>
      <c r="D38" s="133">
        <v>6675.3861069999975</v>
      </c>
      <c r="E38" s="133">
        <v>5756.0648029999975</v>
      </c>
      <c r="F38" s="134">
        <v>7335.7983323333228</v>
      </c>
      <c r="G38" s="132">
        <f>G36+G37</f>
        <v>3038.8549799999992</v>
      </c>
      <c r="H38" s="7">
        <f>IF(B38=0,"-",(G38-B38)/B38)</f>
        <v>-3.4825378482014606E-2</v>
      </c>
      <c r="I38" s="131">
        <f t="shared" ref="I38:K38" si="10">I36+I37</f>
        <v>6140.4474440000031</v>
      </c>
      <c r="J38" s="7">
        <f t="shared" si="7"/>
        <v>-4.4651339208973968E-2</v>
      </c>
      <c r="K38" s="131">
        <f t="shared" si="10"/>
        <v>6331.8161219999965</v>
      </c>
      <c r="L38" s="7">
        <f t="shared" ref="L38" si="11">IF(D38=0,"-",(K38-D38)/D38)</f>
        <v>-5.1468181689104671E-2</v>
      </c>
      <c r="M38" s="131">
        <f t="shared" ref="M38" si="12">M36+M37</f>
        <v>6482.960554999996</v>
      </c>
      <c r="N38" s="7">
        <f t="shared" si="4"/>
        <v>0.12628345525594994</v>
      </c>
      <c r="O38" s="181">
        <f t="shared" ref="O38" si="13">O36+O37</f>
        <v>7331.3597003333316</v>
      </c>
      <c r="P38" s="10">
        <f t="shared" si="5"/>
        <v>0.99939493538413837</v>
      </c>
      <c r="R38" s="160"/>
    </row>
    <row r="39" spans="1:18" s="40" customFormat="1" thickTop="1">
      <c r="A39" s="40" t="s">
        <v>38</v>
      </c>
      <c r="B39" s="141"/>
      <c r="C39" s="141"/>
      <c r="D39" s="141"/>
      <c r="E39" s="141"/>
      <c r="F39" s="141"/>
      <c r="G39" s="72"/>
      <c r="H39" s="142"/>
      <c r="I39" s="141"/>
      <c r="J39" s="142"/>
      <c r="K39" s="141"/>
      <c r="L39" s="142"/>
      <c r="M39" s="143"/>
      <c r="N39" s="142"/>
      <c r="O39" s="141"/>
      <c r="P39" s="61" t="str">
        <f>Data!$Z$1</f>
        <v>tdulany</v>
      </c>
    </row>
    <row r="40" spans="1:18" s="40" customFormat="1">
      <c r="A40" s="40" t="s">
        <v>182</v>
      </c>
      <c r="B40" s="60"/>
      <c r="C40" s="60"/>
      <c r="D40" s="60"/>
      <c r="E40" s="60"/>
      <c r="F40" s="60"/>
      <c r="G40" s="77"/>
      <c r="H40" s="5"/>
      <c r="I40" s="60"/>
      <c r="J40" s="5"/>
      <c r="K40" s="60"/>
      <c r="L40" s="5"/>
      <c r="M40" s="144"/>
      <c r="N40" s="5"/>
      <c r="O40" s="60"/>
      <c r="P40" s="62">
        <f>Data!$Z$2</f>
        <v>44397</v>
      </c>
    </row>
    <row r="41" spans="1:18">
      <c r="A41" s="49"/>
      <c r="B41" s="59"/>
      <c r="C41" s="59"/>
      <c r="D41" s="59"/>
      <c r="E41" s="59"/>
      <c r="F41" s="59"/>
      <c r="G41" s="77"/>
      <c r="H41" s="51"/>
      <c r="I41" s="59"/>
      <c r="J41" s="51"/>
      <c r="K41" s="59"/>
      <c r="L41" s="51"/>
      <c r="M41" s="145"/>
      <c r="N41" s="51"/>
      <c r="O41" s="59"/>
      <c r="P41" s="53"/>
    </row>
    <row r="42" spans="1:18" ht="26.25" customHeight="1" thickBot="1">
      <c r="A42" s="284" t="s">
        <v>264</v>
      </c>
      <c r="B42" s="284"/>
      <c r="C42" s="284"/>
      <c r="D42" s="284"/>
      <c r="E42" s="284"/>
      <c r="F42" s="59"/>
      <c r="H42" s="51"/>
      <c r="I42" s="59"/>
      <c r="J42" s="51"/>
      <c r="K42" s="59"/>
      <c r="L42" s="51"/>
      <c r="M42" s="145"/>
      <c r="N42" s="51"/>
      <c r="O42" s="59"/>
    </row>
    <row r="43" spans="1:18">
      <c r="A43" s="147" t="s">
        <v>2</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ht="12.75" thickBot="1">
      <c r="A44" s="148"/>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c r="A45" s="205" t="s">
        <v>97</v>
      </c>
      <c r="B45" s="260">
        <v>47.866609000000103</v>
      </c>
      <c r="C45" s="261">
        <v>79.499914000000203</v>
      </c>
      <c r="D45" s="261">
        <v>80.259918000000198</v>
      </c>
      <c r="E45" s="261">
        <v>0</v>
      </c>
      <c r="F45" s="262"/>
      <c r="G45" s="206">
        <f>SUMIFS(Data!$W:$W,Data!$B:$B,Data!$AA$3,Data!$E:$E,$A45,Data!$C:$C,1)</f>
        <v>0</v>
      </c>
      <c r="H45" s="263">
        <f t="shared" ref="H45:H55" si="14">IF(B45=0,"-",(G45-B45)/B45)</f>
        <v>-1</v>
      </c>
      <c r="I45" s="261">
        <f>SUMIFS(Data!$W:$W,Data!$B:$B,Data!$AA$3,Data!$E:$E,$A45,Data!$C:$C,2)</f>
        <v>0</v>
      </c>
      <c r="J45" s="263">
        <f t="shared" ref="J45:J55" si="15">IF(C45=0,"-",(I45-C45)/C45)</f>
        <v>-1</v>
      </c>
      <c r="K45" s="261">
        <f>SUMIFS(Data!$W:$W,Data!$B:$B,Data!$AA$3,Data!$E:$E,$A45,Data!$C:$C,3)</f>
        <v>0</v>
      </c>
      <c r="L45" s="263">
        <f t="shared" ref="L45:L55" si="16">IF(D45=0,"-",(K45-D45)/D45)</f>
        <v>-1</v>
      </c>
      <c r="M45" s="261">
        <f>SUMIFS(Data!$W:$W,Data!$B:$B,Data!$AA$3,Data!$E:$E,$A45,Data!$C:$C,4)</f>
        <v>0</v>
      </c>
      <c r="N45" s="263"/>
      <c r="O45" s="218"/>
      <c r="P45" s="264"/>
    </row>
    <row r="46" spans="1:18">
      <c r="A46" s="24" t="s">
        <v>117</v>
      </c>
      <c r="B46" s="265">
        <v>10.093306999999999</v>
      </c>
      <c r="C46" s="266">
        <v>24.306619999999999</v>
      </c>
      <c r="D46" s="266">
        <v>23.786626999999999</v>
      </c>
      <c r="E46" s="266">
        <v>0</v>
      </c>
      <c r="F46" s="267"/>
      <c r="G46" s="220">
        <f>SUMIFS(Data!$W:$W,Data!$B:$B,Data!$AA$3,Data!$E:$E,$A46,Data!$C:$C,1)</f>
        <v>0</v>
      </c>
      <c r="H46" s="268">
        <f t="shared" si="14"/>
        <v>-1</v>
      </c>
      <c r="I46" s="266">
        <f>SUMIFS(Data!$W:$W,Data!$B:$B,Data!$AA$3,Data!$E:$E,$A46,Data!$C:$C,2)</f>
        <v>0</v>
      </c>
      <c r="J46" s="268">
        <f t="shared" si="15"/>
        <v>-1</v>
      </c>
      <c r="K46" s="266">
        <f>SUMIFS(Data!$W:$W,Data!$B:$B,Data!$AA$3,Data!$E:$E,$A46,Data!$C:$C,3)</f>
        <v>0</v>
      </c>
      <c r="L46" s="269">
        <f t="shared" si="16"/>
        <v>-1</v>
      </c>
      <c r="M46" s="266">
        <f>SUMIFS(Data!$W:$W,Data!$B:$B,Data!$AA$3,Data!$E:$E,$A46,Data!$C:$C,4)</f>
        <v>0</v>
      </c>
      <c r="N46" s="268"/>
      <c r="O46" s="218"/>
      <c r="P46" s="270"/>
    </row>
    <row r="47" spans="1:18">
      <c r="A47" s="25" t="s">
        <v>123</v>
      </c>
      <c r="B47" s="271">
        <v>57.959916000000106</v>
      </c>
      <c r="C47" s="272">
        <v>103.8065340000002</v>
      </c>
      <c r="D47" s="272">
        <v>104.04654500000019</v>
      </c>
      <c r="E47" s="272">
        <v>0</v>
      </c>
      <c r="F47" s="273"/>
      <c r="G47" s="223">
        <f>SUM(G45:G46)</f>
        <v>0</v>
      </c>
      <c r="H47" s="224">
        <f t="shared" si="14"/>
        <v>-1</v>
      </c>
      <c r="I47" s="272">
        <f>SUM(I45:I46)</f>
        <v>0</v>
      </c>
      <c r="J47" s="224">
        <f t="shared" si="15"/>
        <v>-1</v>
      </c>
      <c r="K47" s="272">
        <f t="shared" ref="K47:M47" si="17">SUM(K45:K46)</f>
        <v>0</v>
      </c>
      <c r="L47" s="274">
        <f t="shared" si="16"/>
        <v>-1</v>
      </c>
      <c r="M47" s="272">
        <f t="shared" si="17"/>
        <v>0</v>
      </c>
      <c r="N47" s="224"/>
      <c r="O47" s="226"/>
      <c r="P47" s="275"/>
    </row>
    <row r="48" spans="1:18">
      <c r="A48" s="24" t="s">
        <v>52</v>
      </c>
      <c r="B48" s="265">
        <v>107.84653900000001</v>
      </c>
      <c r="C48" s="266">
        <v>223.93308099999999</v>
      </c>
      <c r="D48" s="266">
        <v>229.82641599999997</v>
      </c>
      <c r="E48" s="266">
        <v>199.99975899999998</v>
      </c>
      <c r="F48" s="267">
        <v>253.86859833333332</v>
      </c>
      <c r="G48" s="220">
        <f>SUMIFS(Data!$W:$W,Data!$B:$B,Data!$AA$3,Data!$E:$E,$A48,Data!$C:$C,1)</f>
        <v>116.479878</v>
      </c>
      <c r="H48" s="268">
        <f t="shared" si="14"/>
        <v>8.0052072881077727E-2</v>
      </c>
      <c r="I48" s="266">
        <f>SUMIFS(Data!$W:$W,Data!$B:$B,Data!$AA$3,Data!$E:$E,$A48,Data!$C:$C,2)</f>
        <v>253.29969899999998</v>
      </c>
      <c r="J48" s="268">
        <f t="shared" si="15"/>
        <v>0.13114015074887481</v>
      </c>
      <c r="K48" s="266">
        <f>SUMIFS(Data!$W:$W,Data!$B:$B,Data!$AA$3,Data!$E:$E,$A48,Data!$C:$C,3)</f>
        <v>245.82400000000001</v>
      </c>
      <c r="L48" s="269">
        <f t="shared" si="16"/>
        <v>6.9607246540363085E-2</v>
      </c>
      <c r="M48" s="266">
        <f>SUMIFS(Data!$W:$W,Data!$B:$B,Data!$AA$3,Data!$E:$E,$A48,Data!$C:$C,4)</f>
        <v>191.290999999999</v>
      </c>
      <c r="N48" s="268">
        <f t="shared" ref="N48:N55" si="18">IF(E48=0,"-",(M48-E48)/E48)</f>
        <v>-4.354384747034111E-2</v>
      </c>
      <c r="O48" s="218">
        <f t="shared" ref="O48:O51" si="19">(G48+I48+K48+M48)/3</f>
        <v>268.96485899999965</v>
      </c>
      <c r="P48" s="270">
        <f t="shared" ref="P48:P55" si="20">IF(F48=0,"-",O48/F48)</f>
        <v>1.059464860033003</v>
      </c>
    </row>
    <row r="49" spans="1:16">
      <c r="A49" s="24" t="s">
        <v>100</v>
      </c>
      <c r="B49" s="265">
        <v>141.95986099999999</v>
      </c>
      <c r="C49" s="266">
        <v>187.60647799999995</v>
      </c>
      <c r="D49" s="266">
        <v>233.079758</v>
      </c>
      <c r="E49" s="266">
        <v>210.47978600000101</v>
      </c>
      <c r="F49" s="267">
        <v>257.70862766666698</v>
      </c>
      <c r="G49" s="220">
        <f>SUMIFS(Data!$W:$W,Data!$B:$B,Data!$AA$3,Data!$E:$E,$A49,Data!$C:$C,1)</f>
        <v>164.386494</v>
      </c>
      <c r="H49" s="268">
        <f t="shared" si="14"/>
        <v>0.15797869089206851</v>
      </c>
      <c r="I49" s="266">
        <f>SUMIFS(Data!$W:$W,Data!$B:$B,Data!$AA$3,Data!$E:$E,$A49,Data!$C:$C,2)</f>
        <v>288.57303500000097</v>
      </c>
      <c r="J49" s="268">
        <f t="shared" si="15"/>
        <v>0.53818267938488262</v>
      </c>
      <c r="K49" s="266">
        <f>SUMIFS(Data!$W:$W,Data!$B:$B,Data!$AA$3,Data!$E:$E,$A49,Data!$C:$C,3)</f>
        <v>303.93199999999882</v>
      </c>
      <c r="L49" s="269">
        <f t="shared" si="16"/>
        <v>0.30398281947760913</v>
      </c>
      <c r="M49" s="266">
        <f>SUMIFS(Data!$W:$W,Data!$B:$B,Data!$AA$3,Data!$E:$E,$A49,Data!$C:$C,4)</f>
        <v>231.3069999999999</v>
      </c>
      <c r="N49" s="268">
        <f t="shared" si="18"/>
        <v>9.8951136333817774E-2</v>
      </c>
      <c r="O49" s="218">
        <f t="shared" si="19"/>
        <v>329.39950966666657</v>
      </c>
      <c r="P49" s="270">
        <f t="shared" si="20"/>
        <v>1.2781858048335428</v>
      </c>
    </row>
    <row r="50" spans="1:16">
      <c r="A50" s="24" t="s">
        <v>101</v>
      </c>
      <c r="B50" s="265">
        <v>123.42658800000001</v>
      </c>
      <c r="C50" s="266">
        <v>179.02653800000002</v>
      </c>
      <c r="D50" s="266">
        <v>206.01317</v>
      </c>
      <c r="E50" s="266">
        <v>129.693196</v>
      </c>
      <c r="F50" s="267">
        <v>212.71983066666667</v>
      </c>
      <c r="G50" s="220">
        <f>SUMIFS(Data!$W:$W,Data!$B:$B,Data!$AA$3,Data!$E:$E,$A50,Data!$C:$C,1)</f>
        <v>72.979943000000105</v>
      </c>
      <c r="H50" s="268">
        <f t="shared" si="14"/>
        <v>-0.40871781208113683</v>
      </c>
      <c r="I50" s="266">
        <f>SUMIFS(Data!$W:$W,Data!$B:$B,Data!$AA$3,Data!$E:$E,$A50,Data!$C:$C,2)</f>
        <v>159.52652999999998</v>
      </c>
      <c r="J50" s="268">
        <f t="shared" si="15"/>
        <v>-0.10892244366586609</v>
      </c>
      <c r="K50" s="266">
        <f>SUMIFS(Data!$W:$W,Data!$B:$B,Data!$AA$3,Data!$E:$E,$A50,Data!$C:$C,3)</f>
        <v>174.82300000000001</v>
      </c>
      <c r="L50" s="269">
        <f t="shared" si="16"/>
        <v>-0.15139891299182473</v>
      </c>
      <c r="M50" s="266">
        <f>SUMIFS(Data!$W:$W,Data!$B:$B,Data!$AA$3,Data!$E:$E,$A50,Data!$C:$C,4)</f>
        <v>137.63499999999999</v>
      </c>
      <c r="N50" s="268">
        <f t="shared" si="18"/>
        <v>6.1235317232833021E-2</v>
      </c>
      <c r="O50" s="218">
        <f t="shared" si="19"/>
        <v>181.65482433333338</v>
      </c>
      <c r="P50" s="270">
        <f t="shared" si="20"/>
        <v>0.8539628099741563</v>
      </c>
    </row>
    <row r="51" spans="1:16">
      <c r="A51" s="24" t="s">
        <v>118</v>
      </c>
      <c r="B51" s="265">
        <v>0</v>
      </c>
      <c r="C51" s="266">
        <v>0</v>
      </c>
      <c r="D51" s="266">
        <v>0</v>
      </c>
      <c r="E51" s="266">
        <v>0</v>
      </c>
      <c r="F51" s="267">
        <v>0</v>
      </c>
      <c r="G51" s="220">
        <f>SUMIFS(Data!$W:$W,Data!$B:$B,Data!$AA$3,Data!$E:$E,$A51,Data!$C:$C,1)</f>
        <v>0</v>
      </c>
      <c r="H51" s="268" t="str">
        <f t="shared" si="14"/>
        <v>-</v>
      </c>
      <c r="I51" s="266">
        <f>SUMIFS(Data!$W:$W,Data!$B:$B,Data!$AA$3,Data!$E:$E,$A51,Data!$C:$C,2)</f>
        <v>0</v>
      </c>
      <c r="J51" s="268" t="str">
        <f t="shared" si="15"/>
        <v>-</v>
      </c>
      <c r="K51" s="266">
        <f>SUMIFS(Data!$W:$W,Data!$B:$B,Data!$AA$3,Data!$E:$E,$A51,Data!$C:$C,3)</f>
        <v>0</v>
      </c>
      <c r="L51" s="269" t="str">
        <f t="shared" si="16"/>
        <v>-</v>
      </c>
      <c r="M51" s="266">
        <f>SUMIFS(Data!$W:$W,Data!$B:$B,Data!$AA$3,Data!$E:$E,$A51,Data!$C:$C,4)</f>
        <v>0</v>
      </c>
      <c r="N51" s="268" t="str">
        <f t="shared" si="18"/>
        <v>-</v>
      </c>
      <c r="O51" s="218">
        <f t="shared" si="19"/>
        <v>0</v>
      </c>
      <c r="P51" s="270" t="str">
        <f t="shared" si="20"/>
        <v>-</v>
      </c>
    </row>
    <row r="52" spans="1:16">
      <c r="A52" s="25" t="s">
        <v>124</v>
      </c>
      <c r="B52" s="271">
        <v>373.23298799999998</v>
      </c>
      <c r="C52" s="272">
        <v>590.5660969999999</v>
      </c>
      <c r="D52" s="272">
        <v>668.91934399999991</v>
      </c>
      <c r="E52" s="272">
        <v>540.172741000001</v>
      </c>
      <c r="F52" s="273">
        <v>724.29705666666689</v>
      </c>
      <c r="G52" s="223">
        <f>SUM(G48:G51)</f>
        <v>353.84631500000012</v>
      </c>
      <c r="H52" s="224">
        <f t="shared" si="14"/>
        <v>-5.1942549622649811E-2</v>
      </c>
      <c r="I52" s="272">
        <f>SUM(I48:I51)</f>
        <v>701.39926400000093</v>
      </c>
      <c r="J52" s="224">
        <f t="shared" si="15"/>
        <v>0.18767275595910315</v>
      </c>
      <c r="K52" s="272">
        <f t="shared" ref="K52:M52" si="21">SUM(K48:K51)</f>
        <v>724.57899999999881</v>
      </c>
      <c r="L52" s="274">
        <f t="shared" si="16"/>
        <v>8.3208321749473749E-2</v>
      </c>
      <c r="M52" s="272">
        <f t="shared" si="21"/>
        <v>560.23299999999892</v>
      </c>
      <c r="N52" s="224">
        <f t="shared" si="18"/>
        <v>3.7136748075923161E-2</v>
      </c>
      <c r="O52" s="226">
        <f>(M52+K52+I52+G52)/3</f>
        <v>780.01919299999963</v>
      </c>
      <c r="P52" s="275">
        <f t="shared" si="20"/>
        <v>1.076932711268737</v>
      </c>
    </row>
    <row r="53" spans="1:16">
      <c r="A53" s="24" t="s">
        <v>9</v>
      </c>
      <c r="B53" s="265">
        <v>79.213999999999999</v>
      </c>
      <c r="C53" s="140">
        <v>284.22800000000001</v>
      </c>
      <c r="D53" s="140">
        <v>433.68500000000103</v>
      </c>
      <c r="E53" s="140">
        <v>241.01799999999901</v>
      </c>
      <c r="F53" s="139">
        <v>346.04833333333335</v>
      </c>
      <c r="G53" s="220">
        <f>SUMIFS(Data!$W:$W,Data!$B:$B,Data!$AA$3,Data!$E:$E,$A53,Data!$C:$C,1)</f>
        <v>71.171000000000006</v>
      </c>
      <c r="H53" s="268">
        <f t="shared" si="14"/>
        <v>-0.10153508218244241</v>
      </c>
      <c r="I53" s="140">
        <f>SUMIFS(Data!$W:$W,Data!$B:$B,Data!$AA$3,Data!$E:$E,$A53,Data!$C:$C,2)</f>
        <v>262.50199999999899</v>
      </c>
      <c r="J53" s="268">
        <f t="shared" si="15"/>
        <v>-7.6438633772890147E-2</v>
      </c>
      <c r="K53" s="140">
        <f>SUMIFS(Data!$W:$W,Data!$B:$B,Data!$AA$3,Data!$E:$E,$A53,Data!$C:$C,3)</f>
        <v>406.52200000000198</v>
      </c>
      <c r="L53" s="269">
        <f t="shared" si="16"/>
        <v>-6.2633017051544282E-2</v>
      </c>
      <c r="M53" s="140">
        <f>SUMIFS(Data!$W:$W,Data!$B:$B,Data!$AA$3,Data!$E:$E,$A53,Data!$C:$C,4)</f>
        <v>209.44799999999901</v>
      </c>
      <c r="N53" s="268">
        <f t="shared" si="18"/>
        <v>-0.13098606743064883</v>
      </c>
      <c r="O53" s="218">
        <f t="shared" ref="O53:O55" si="22">(M53+K53+I53+G53)/3</f>
        <v>316.54766666666666</v>
      </c>
      <c r="P53" s="270">
        <f t="shared" si="20"/>
        <v>0.91474986634814981</v>
      </c>
    </row>
    <row r="54" spans="1:16">
      <c r="A54" s="24" t="s">
        <v>95</v>
      </c>
      <c r="B54" s="265">
        <v>19.584</v>
      </c>
      <c r="C54" s="266">
        <v>50.228999999999907</v>
      </c>
      <c r="D54" s="266">
        <v>41.335999999999899</v>
      </c>
      <c r="E54" s="266">
        <v>47.713999999999899</v>
      </c>
      <c r="F54" s="267">
        <v>52.954333333333238</v>
      </c>
      <c r="G54" s="220">
        <f>SUMIFS(Data!$W:$W,Data!$B:$B,Data!$AA$3,Data!$E:$E,$A54,Data!$C:$C,1)</f>
        <v>10.526000000000002</v>
      </c>
      <c r="H54" s="268">
        <f t="shared" si="14"/>
        <v>-0.46252042483660122</v>
      </c>
      <c r="I54" s="266">
        <f>SUMIFS(Data!$W:$W,Data!$B:$B,Data!$AA$3,Data!$E:$E,$A54,Data!$C:$C,2)</f>
        <v>45.030999999999992</v>
      </c>
      <c r="J54" s="268">
        <f t="shared" si="15"/>
        <v>-0.10348603396444135</v>
      </c>
      <c r="K54" s="266">
        <f>SUMIFS(Data!$W:$W,Data!$B:$B,Data!$AA$3,Data!$E:$E,$A54,Data!$C:$C,3)</f>
        <v>39.502999999999901</v>
      </c>
      <c r="L54" s="269">
        <f t="shared" si="16"/>
        <v>-4.4343913295916464E-2</v>
      </c>
      <c r="M54" s="266">
        <f>SUMIFS(Data!$W:$W,Data!$B:$B,Data!$AA$3,Data!$E:$E,$A54,Data!$C:$C,4)</f>
        <v>41.837000000000003</v>
      </c>
      <c r="N54" s="268">
        <f t="shared" si="18"/>
        <v>-0.12317139623590369</v>
      </c>
      <c r="O54" s="218">
        <f t="shared" si="22"/>
        <v>45.6323333333333</v>
      </c>
      <c r="P54" s="270">
        <f t="shared" si="20"/>
        <v>0.86172991823143297</v>
      </c>
    </row>
    <row r="55" spans="1:16" ht="12.75" thickBot="1">
      <c r="A55" s="276" t="s">
        <v>125</v>
      </c>
      <c r="B55" s="277">
        <v>82.091999999999999</v>
      </c>
      <c r="C55" s="277">
        <v>426.44500000000193</v>
      </c>
      <c r="D55" s="277">
        <v>519.04700000000196</v>
      </c>
      <c r="E55" s="277">
        <v>348.01299999999901</v>
      </c>
      <c r="F55" s="278">
        <v>458.53233333333429</v>
      </c>
      <c r="G55" s="233">
        <f>SUM(G53:G54)</f>
        <v>81.697000000000003</v>
      </c>
      <c r="H55" s="234">
        <f t="shared" si="14"/>
        <v>-4.8116747064268876E-3</v>
      </c>
      <c r="I55" s="277">
        <f>SUM(I53:I54)</f>
        <v>307.53299999999899</v>
      </c>
      <c r="J55" s="234">
        <f t="shared" si="15"/>
        <v>-0.27884486862315749</v>
      </c>
      <c r="K55" s="277">
        <f t="shared" ref="K55:M55" si="23">SUM(K53:K54)</f>
        <v>446.02500000000191</v>
      </c>
      <c r="L55" s="279">
        <f t="shared" si="16"/>
        <v>-0.14068475494512014</v>
      </c>
      <c r="M55" s="277">
        <f t="shared" si="23"/>
        <v>251.284999999999</v>
      </c>
      <c r="N55" s="234">
        <f t="shared" si="18"/>
        <v>-0.27794364003643623</v>
      </c>
      <c r="O55" s="236">
        <f t="shared" si="22"/>
        <v>362.18</v>
      </c>
      <c r="P55" s="280">
        <f t="shared" si="20"/>
        <v>0.78986796278270288</v>
      </c>
    </row>
    <row r="56" spans="1:16">
      <c r="A56" s="27" t="s">
        <v>255</v>
      </c>
    </row>
    <row r="58" spans="1:16" s="19" customFormat="1" hidden="1">
      <c r="A58" s="201" t="s">
        <v>250</v>
      </c>
      <c r="H58" s="125"/>
      <c r="L58" s="198"/>
      <c r="P58" s="61"/>
    </row>
    <row r="59" spans="1:16" s="19" customFormat="1" hidden="1">
      <c r="A59" s="202" t="s">
        <v>251</v>
      </c>
      <c r="H59" s="125"/>
      <c r="L59" s="198"/>
      <c r="P59" s="61"/>
    </row>
    <row r="60" spans="1:16" s="19" customFormat="1" hidden="1">
      <c r="A60" s="203" t="s">
        <v>252</v>
      </c>
      <c r="H60" s="125"/>
      <c r="L60" s="198"/>
      <c r="P60" s="61"/>
    </row>
  </sheetData>
  <mergeCells count="1">
    <mergeCell ref="A42:E42"/>
  </mergeCells>
  <pageMargins left="0.7" right="0.7" top="0.75" bottom="0.75" header="0.3" footer="0.3"/>
  <pageSetup scale="86"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outlinePr summaryBelow="0" summaryRight="0"/>
    <pageSetUpPr fitToPage="1"/>
  </sheetPr>
  <dimension ref="A1:R66"/>
  <sheetViews>
    <sheetView showGridLines="0" tabSelected="1" zoomScaleNormal="100" workbookViewId="0">
      <selection activeCell="M36" sqref="M36"/>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8" hidden="1" customWidth="1"/>
    <col min="13" max="13" width="9.7109375" style="19" customWidth="1"/>
    <col min="14" max="14" width="8.5703125" style="19" customWidth="1"/>
    <col min="15" max="15" width="9.7109375" style="19" customWidth="1"/>
    <col min="16" max="16" width="9.7109375" style="61" customWidth="1"/>
    <col min="17" max="16384" width="9.140625" style="19"/>
  </cols>
  <sheetData>
    <row r="1" spans="1:16" s="31" customFormat="1" ht="15">
      <c r="A1" s="55" t="s">
        <v>82</v>
      </c>
      <c r="B1" s="55"/>
      <c r="C1" s="55"/>
      <c r="D1" s="55"/>
      <c r="E1" s="55"/>
      <c r="F1" s="55"/>
      <c r="G1" s="55"/>
      <c r="H1" s="123"/>
      <c r="I1" s="55"/>
      <c r="J1" s="55"/>
      <c r="K1" s="55"/>
      <c r="L1" s="189"/>
      <c r="M1" s="55"/>
      <c r="N1" s="55"/>
      <c r="O1" s="55"/>
      <c r="P1" s="146"/>
    </row>
    <row r="2" spans="1:16" s="11" customFormat="1">
      <c r="A2" s="52" t="s">
        <v>36</v>
      </c>
      <c r="B2" s="52"/>
      <c r="C2" s="52"/>
      <c r="D2" s="52"/>
      <c r="E2" s="52"/>
      <c r="F2" s="52"/>
      <c r="G2" s="52"/>
      <c r="H2" s="124"/>
      <c r="I2" s="52"/>
      <c r="J2" s="52"/>
      <c r="K2" s="52"/>
      <c r="L2" s="190"/>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191"/>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21" t="s">
        <v>33</v>
      </c>
      <c r="B6" s="63">
        <v>1813.2378610000601</v>
      </c>
      <c r="C6" s="64">
        <v>3379.9495470000702</v>
      </c>
      <c r="D6" s="64">
        <v>2948.20331700011</v>
      </c>
      <c r="E6" s="64">
        <v>2572.5505390000799</v>
      </c>
      <c r="F6" s="65">
        <v>3571.3137546667735</v>
      </c>
      <c r="G6" s="64">
        <f>SUMIFS(Data!$G:$G,Data!$B:$B,Data!$AA$3,Data!$D:$D,$A6,Data!$C:$C,1)</f>
        <v>1497.0850330000601</v>
      </c>
      <c r="H6" s="126">
        <f t="shared" ref="H6:H35" si="0">IF(B6=0,"-",(G6-B6)/B6)</f>
        <v>-0.174358166018898</v>
      </c>
      <c r="I6" s="64">
        <f>SUMIFS(Data!$G:$G,Data!$B:$B,Data!$AA$3,Data!$D:$D,$A6,Data!$C:$C,2)</f>
        <v>2456.7570980001001</v>
      </c>
      <c r="J6" s="158">
        <f>IF(C6=0,"-",(I6-C6)/C6)</f>
        <v>-0.27313793775985939</v>
      </c>
      <c r="K6" s="64">
        <f>SUMIFS(Data!$G:$G,Data!$B:$B,Data!$AA$3,Data!$D:$D,$A6,Data!$C:$C,3)</f>
        <v>2536.8370370000798</v>
      </c>
      <c r="L6" s="158">
        <f>IF(D6=0,"-",(K6-D6)/D6)</f>
        <v>-0.13953117738793144</v>
      </c>
      <c r="M6" s="64">
        <f>SUMIFS(Data!$G:$G,Data!$B:$B,Data!$AA$3,Data!$D:$D,$A6,Data!$C:$C,4)</f>
        <v>2607.08382300009</v>
      </c>
      <c r="N6" s="158">
        <f>IF(E6=0,"-",(M6-E6)/E6)</f>
        <v>1.3423753382677091E-2</v>
      </c>
      <c r="O6" s="65">
        <f t="shared" ref="O6:O36" si="1">(M6+K6+I6+G6)/3</f>
        <v>3032.5876636667763</v>
      </c>
      <c r="P6" s="136">
        <f t="shared" ref="P6:P36" si="2">IF(F6=0,"-",O6/F6)</f>
        <v>0.84915184494892859</v>
      </c>
    </row>
    <row r="7" spans="1:16">
      <c r="A7" s="20" t="s">
        <v>32</v>
      </c>
      <c r="B7" s="66">
        <v>3177.1432730002407</v>
      </c>
      <c r="C7" s="67">
        <v>10830.722661998898</v>
      </c>
      <c r="D7" s="67">
        <v>10502.976312998</v>
      </c>
      <c r="E7" s="67">
        <v>10034.150584997076</v>
      </c>
      <c r="F7" s="68">
        <v>11514.997610998071</v>
      </c>
      <c r="G7" s="67">
        <f>SUMIFS(Data!$G:$G,Data!$B:$B,Data!$AA$3,Data!$D:$D,$A7,Data!$C:$C,1)</f>
        <v>3355.4700710002699</v>
      </c>
      <c r="H7" s="127">
        <f t="shared" si="0"/>
        <v>5.6128031592239641E-2</v>
      </c>
      <c r="I7" s="67">
        <f>SUMIFS(Data!$G:$G,Data!$B:$B,Data!$AA$3,Data!$D:$D,$A7,Data!$C:$C,2)</f>
        <v>10400.510224997091</v>
      </c>
      <c r="J7" s="157">
        <f t="shared" ref="J7:J35" si="3">IF(C7=0,"-",(I7-C7)/C7)</f>
        <v>-3.9721489546700961E-2</v>
      </c>
      <c r="K7" s="67">
        <f>SUMIFS(Data!$G:$G,Data!$B:$B,Data!$AA$3,Data!$D:$D,$A7,Data!$C:$C,3)</f>
        <v>10326.696866997341</v>
      </c>
      <c r="L7" s="157">
        <f t="shared" ref="L7:L35" si="4">IF(D7=0,"-",(K7-D7)/D7)</f>
        <v>-1.6783761168965374E-2</v>
      </c>
      <c r="M7" s="67">
        <f>SUMIFS(Data!$G:$G,Data!$B:$B,Data!$AA$3,Data!$D:$D,$A7,Data!$C:$C,4)</f>
        <v>10152.197147997382</v>
      </c>
      <c r="N7" s="157">
        <f t="shared" ref="N7:N36" si="5">IF(E7=0,"-",(M7-E7)/E7)</f>
        <v>1.1764479912909326E-2</v>
      </c>
      <c r="O7" s="68">
        <f t="shared" si="1"/>
        <v>11411.624770330694</v>
      </c>
      <c r="P7" s="135">
        <f t="shared" si="2"/>
        <v>0.99102276490542696</v>
      </c>
    </row>
    <row r="8" spans="1:16">
      <c r="A8" s="21" t="s">
        <v>31</v>
      </c>
      <c r="B8" s="63">
        <v>407.51286799999696</v>
      </c>
      <c r="C8" s="64">
        <v>2105.9773900001201</v>
      </c>
      <c r="D8" s="64">
        <v>1939.2109850001098</v>
      </c>
      <c r="E8" s="64">
        <v>1384.6649750000699</v>
      </c>
      <c r="F8" s="65">
        <v>1945.7887393334322</v>
      </c>
      <c r="G8" s="64">
        <f>SUMIFS(Data!$G:$G,Data!$B:$B,Data!$AA$3,Data!$D:$D,$A8,Data!$C:$C,1)</f>
        <v>558.89936499999408</v>
      </c>
      <c r="H8" s="126">
        <f t="shared" si="0"/>
        <v>0.37148887529116809</v>
      </c>
      <c r="I8" s="64">
        <f>SUMIFS(Data!$G:$G,Data!$B:$B,Data!$AA$3,Data!$D:$D,$A8,Data!$C:$C,2)</f>
        <v>1688.71804600009</v>
      </c>
      <c r="J8" s="158">
        <f t="shared" si="3"/>
        <v>-0.19813097043743963</v>
      </c>
      <c r="K8" s="64">
        <f>SUMIFS(Data!$G:$G,Data!$B:$B,Data!$AA$3,Data!$D:$D,$A8,Data!$C:$C,3)</f>
        <v>1606.23811800007</v>
      </c>
      <c r="L8" s="158">
        <f t="shared" si="4"/>
        <v>-0.17170533251698802</v>
      </c>
      <c r="M8" s="64">
        <f>SUMIFS(Data!$G:$G,Data!$B:$B,Data!$AA$3,Data!$D:$D,$A8,Data!$C:$C,4)</f>
        <v>1559.85815200007</v>
      </c>
      <c r="N8" s="158">
        <f t="shared" si="5"/>
        <v>0.12652387412340754</v>
      </c>
      <c r="O8" s="65">
        <f t="shared" si="1"/>
        <v>1804.5712270000747</v>
      </c>
      <c r="P8" s="136">
        <f t="shared" si="2"/>
        <v>0.92742402631966392</v>
      </c>
    </row>
    <row r="9" spans="1:16">
      <c r="A9" s="20" t="s">
        <v>30</v>
      </c>
      <c r="B9" s="66">
        <v>304.83960799999898</v>
      </c>
      <c r="C9" s="67">
        <v>1979.78433200013</v>
      </c>
      <c r="D9" s="67">
        <v>2057.23097900011</v>
      </c>
      <c r="E9" s="67">
        <v>1740.52477200011</v>
      </c>
      <c r="F9" s="68">
        <v>2027.4598970001164</v>
      </c>
      <c r="G9" s="67">
        <f>SUMIFS(Data!$G:$G,Data!$B:$B,Data!$AA$3,Data!$D:$D,$A9,Data!$C:$C,1)</f>
        <v>304.526311999999</v>
      </c>
      <c r="H9" s="127">
        <f t="shared" si="0"/>
        <v>-1.0277404634373526E-3</v>
      </c>
      <c r="I9" s="67">
        <f>SUMIFS(Data!$G:$G,Data!$B:$B,Data!$AA$3,Data!$D:$D,$A9,Data!$C:$C,2)</f>
        <v>1841.0113020001099</v>
      </c>
      <c r="J9" s="157">
        <f t="shared" si="3"/>
        <v>-7.0095023865463624E-2</v>
      </c>
      <c r="K9" s="67">
        <f>SUMIFS(Data!$G:$G,Data!$B:$B,Data!$AA$3,Data!$D:$D,$A9,Data!$C:$C,3)</f>
        <v>1717.7380510001001</v>
      </c>
      <c r="L9" s="157">
        <f t="shared" si="4"/>
        <v>-0.16502421529983763</v>
      </c>
      <c r="M9" s="67">
        <f>SUMIFS(Data!$G:$G,Data!$B:$B,Data!$AA$3,Data!$D:$D,$A9,Data!$C:$C,4)</f>
        <v>1584.5914450000901</v>
      </c>
      <c r="N9" s="157">
        <f t="shared" si="5"/>
        <v>-8.958983492135561E-2</v>
      </c>
      <c r="O9" s="68">
        <f t="shared" si="1"/>
        <v>1815.9557033334331</v>
      </c>
      <c r="P9" s="135">
        <f t="shared" si="2"/>
        <v>0.89568020853106367</v>
      </c>
    </row>
    <row r="10" spans="1:16">
      <c r="A10" s="21" t="s">
        <v>29</v>
      </c>
      <c r="B10" s="63">
        <v>633.13935100000299</v>
      </c>
      <c r="C10" s="64">
        <v>2797.5973250002398</v>
      </c>
      <c r="D10" s="64">
        <v>2348.5978060001798</v>
      </c>
      <c r="E10" s="64">
        <v>2168.2410000002401</v>
      </c>
      <c r="F10" s="65">
        <v>2649.1918273335541</v>
      </c>
      <c r="G10" s="64">
        <f>SUMIFS(Data!$G:$G,Data!$B:$B,Data!$AA$3,Data!$D:$D,$A10,Data!$C:$C,1)</f>
        <v>619.16300000000899</v>
      </c>
      <c r="H10" s="126">
        <f t="shared" si="0"/>
        <v>-2.2074683840009702E-2</v>
      </c>
      <c r="I10" s="64">
        <f>SUMIFS(Data!$G:$G,Data!$B:$B,Data!$AA$3,Data!$D:$D,$A10,Data!$C:$C,2)</f>
        <v>2208.2780000002499</v>
      </c>
      <c r="J10" s="158">
        <f t="shared" si="3"/>
        <v>-0.21065194756001543</v>
      </c>
      <c r="K10" s="64">
        <f>SUMIFS(Data!$G:$G,Data!$B:$B,Data!$AA$3,Data!$D:$D,$A10,Data!$C:$C,3)</f>
        <v>2087.03300000021</v>
      </c>
      <c r="L10" s="158">
        <f t="shared" si="4"/>
        <v>-0.11137062520101401</v>
      </c>
      <c r="M10" s="64">
        <f>SUMIFS(Data!$G:$G,Data!$B:$B,Data!$AA$3,Data!$D:$D,$A10,Data!$C:$C,4)</f>
        <v>1798.6770000001602</v>
      </c>
      <c r="N10" s="158">
        <f t="shared" si="5"/>
        <v>-0.17044415265648005</v>
      </c>
      <c r="O10" s="65">
        <f t="shared" si="1"/>
        <v>2237.7170000002093</v>
      </c>
      <c r="P10" s="136">
        <f t="shared" si="2"/>
        <v>0.84467911191334921</v>
      </c>
    </row>
    <row r="11" spans="1:16">
      <c r="A11" s="20" t="s">
        <v>28</v>
      </c>
      <c r="B11" s="66">
        <v>718.85907500001304</v>
      </c>
      <c r="C11" s="67">
        <v>2432.9170150001305</v>
      </c>
      <c r="D11" s="67">
        <v>2385.8370190001201</v>
      </c>
      <c r="E11" s="67">
        <v>1874.4646640001001</v>
      </c>
      <c r="F11" s="68">
        <v>2470.692591000121</v>
      </c>
      <c r="G11" s="67">
        <f>SUMIFS(Data!$G:$G,Data!$B:$B,Data!$AA$3,Data!$D:$D,$A11,Data!$C:$C,1)</f>
        <v>562.19936599999494</v>
      </c>
      <c r="H11" s="127">
        <f t="shared" si="0"/>
        <v>-0.21792826222582676</v>
      </c>
      <c r="I11" s="67">
        <f>SUMIFS(Data!$G:$G,Data!$B:$B,Data!$AA$3,Data!$D:$D,$A11,Data!$C:$C,2)</f>
        <v>1999.1178250001101</v>
      </c>
      <c r="J11" s="157">
        <f t="shared" si="3"/>
        <v>-0.17830414573346931</v>
      </c>
      <c r="K11" s="67">
        <f>SUMIFS(Data!$G:$G,Data!$B:$B,Data!$AA$3,Data!$D:$D,$A11,Data!$C:$C,3)</f>
        <v>1829.10700000013</v>
      </c>
      <c r="L11" s="157">
        <f t="shared" si="4"/>
        <v>-0.23334788360074568</v>
      </c>
      <c r="M11" s="67">
        <f>SUMIFS(Data!$G:$G,Data!$B:$B,Data!$AA$3,Data!$D:$D,$A11,Data!$C:$C,4)</f>
        <v>1750.9660000001195</v>
      </c>
      <c r="N11" s="157">
        <f t="shared" si="5"/>
        <v>-6.5884765059499695E-2</v>
      </c>
      <c r="O11" s="68">
        <f t="shared" si="1"/>
        <v>2047.130063666785</v>
      </c>
      <c r="P11" s="135">
        <f t="shared" si="2"/>
        <v>0.82856526591926982</v>
      </c>
    </row>
    <row r="12" spans="1:16">
      <c r="A12" s="21" t="s">
        <v>27</v>
      </c>
      <c r="B12" s="63">
        <v>2229.9766490001498</v>
      </c>
      <c r="C12" s="64">
        <v>7472.6819999971003</v>
      </c>
      <c r="D12" s="64">
        <v>6799.9409999977097</v>
      </c>
      <c r="E12" s="64">
        <v>5930.3209999985093</v>
      </c>
      <c r="F12" s="65">
        <v>7477.6402163311568</v>
      </c>
      <c r="G12" s="64">
        <f>SUMIFS(Data!$G:$G,Data!$B:$B,Data!$AA$3,Data!$D:$D,$A12,Data!$C:$C,1)</f>
        <v>1903.6760000001802</v>
      </c>
      <c r="H12" s="126">
        <f t="shared" si="0"/>
        <v>-0.14632469319634908</v>
      </c>
      <c r="I12" s="64">
        <f>SUMIFS(Data!$G:$G,Data!$B:$B,Data!$AA$3,Data!$D:$D,$A12,Data!$C:$C,2)</f>
        <v>5966.9949999986093</v>
      </c>
      <c r="J12" s="158">
        <f t="shared" si="3"/>
        <v>-0.20149218178949344</v>
      </c>
      <c r="K12" s="64">
        <f>SUMIFS(Data!$G:$G,Data!$B:$B,Data!$AA$3,Data!$D:$D,$A12,Data!$C:$C,3)</f>
        <v>5621.9629999988392</v>
      </c>
      <c r="L12" s="158">
        <f t="shared" si="4"/>
        <v>-0.1732335618793262</v>
      </c>
      <c r="M12" s="64">
        <f>SUMIFS(Data!$G:$G,Data!$B:$B,Data!$AA$3,Data!$D:$D,$A12,Data!$C:$C,4)</f>
        <v>5233.196999999338</v>
      </c>
      <c r="N12" s="158">
        <f t="shared" si="5"/>
        <v>-0.11755248999157827</v>
      </c>
      <c r="O12" s="65">
        <f t="shared" si="1"/>
        <v>6241.9436666656557</v>
      </c>
      <c r="P12" s="136">
        <f t="shared" si="2"/>
        <v>0.83474779289771905</v>
      </c>
    </row>
    <row r="13" spans="1:16">
      <c r="A13" s="20" t="s">
        <v>26</v>
      </c>
      <c r="B13" s="66">
        <v>2497.7903000000897</v>
      </c>
      <c r="C13" s="67">
        <v>3493.0159390000995</v>
      </c>
      <c r="D13" s="67">
        <v>3473.2627550001098</v>
      </c>
      <c r="E13" s="67">
        <v>2668.2105900001402</v>
      </c>
      <c r="F13" s="68">
        <v>4044.0931946668129</v>
      </c>
      <c r="G13" s="67">
        <f>SUMIFS(Data!$G:$G,Data!$B:$B,Data!$AA$3,Data!$D:$D,$A13,Data!$C:$C,1)</f>
        <v>2066.64403000008</v>
      </c>
      <c r="H13" s="127">
        <f t="shared" si="0"/>
        <v>-0.17261107547739066</v>
      </c>
      <c r="I13" s="67">
        <f>SUMIFS(Data!$G:$G,Data!$B:$B,Data!$AA$3,Data!$D:$D,$A13,Data!$C:$C,2)</f>
        <v>2914.8501040001102</v>
      </c>
      <c r="J13" s="157">
        <f t="shared" si="3"/>
        <v>-0.16552052584263138</v>
      </c>
      <c r="K13" s="67">
        <f>SUMIFS(Data!$G:$G,Data!$B:$B,Data!$AA$3,Data!$D:$D,$A13,Data!$C:$C,3)</f>
        <v>2603.5901920000897</v>
      </c>
      <c r="L13" s="157">
        <f t="shared" si="4"/>
        <v>-0.25039066271275884</v>
      </c>
      <c r="M13" s="67">
        <f>SUMIFS(Data!$G:$G,Data!$B:$B,Data!$AA$3,Data!$D:$D,$A13,Data!$C:$C,4)</f>
        <v>2623.4035560000802</v>
      </c>
      <c r="N13" s="157">
        <f t="shared" si="5"/>
        <v>-1.6792915134954772E-2</v>
      </c>
      <c r="O13" s="68">
        <f t="shared" si="1"/>
        <v>3402.8292940001197</v>
      </c>
      <c r="P13" s="135">
        <f t="shared" si="2"/>
        <v>0.84143196761331662</v>
      </c>
    </row>
    <row r="14" spans="1:16">
      <c r="A14" s="21" t="s">
        <v>25</v>
      </c>
      <c r="B14" s="63">
        <v>1586.1249220000698</v>
      </c>
      <c r="C14" s="64">
        <v>5839.4465419992139</v>
      </c>
      <c r="D14" s="64">
        <v>5592.1005469996335</v>
      </c>
      <c r="E14" s="64">
        <v>4882.7281320000811</v>
      </c>
      <c r="F14" s="65">
        <v>5966.8000476663328</v>
      </c>
      <c r="G14" s="64">
        <f>SUMIFS(Data!$G:$G,Data!$B:$B,Data!$AA$3,Data!$D:$D,$A14,Data!$C:$C,1)</f>
        <v>1695.2249430000804</v>
      </c>
      <c r="H14" s="126">
        <f t="shared" si="0"/>
        <v>6.8784002752089568E-2</v>
      </c>
      <c r="I14" s="64">
        <f>SUMIFS(Data!$G:$G,Data!$B:$B,Data!$AA$3,Data!$D:$D,$A14,Data!$C:$C,2)</f>
        <v>5377.0471269995724</v>
      </c>
      <c r="J14" s="158">
        <f t="shared" si="3"/>
        <v>-7.9185486445318629E-2</v>
      </c>
      <c r="K14" s="64">
        <f>SUMIFS(Data!$G:$G,Data!$B:$B,Data!$AA$3,Data!$D:$D,$A14,Data!$C:$C,3)</f>
        <v>5030.4679139999425</v>
      </c>
      <c r="L14" s="158">
        <f t="shared" si="4"/>
        <v>-0.10043321436718934</v>
      </c>
      <c r="M14" s="64">
        <f>SUMIFS(Data!$G:$G,Data!$B:$B,Data!$AA$3,Data!$D:$D,$A14,Data!$C:$C,4)</f>
        <v>4581.2418380002528</v>
      </c>
      <c r="N14" s="158">
        <f t="shared" si="5"/>
        <v>-6.1745459884192333E-2</v>
      </c>
      <c r="O14" s="65">
        <f t="shared" si="1"/>
        <v>5561.3272739999493</v>
      </c>
      <c r="P14" s="136">
        <f t="shared" si="2"/>
        <v>0.93204518830407812</v>
      </c>
    </row>
    <row r="15" spans="1:16">
      <c r="A15" s="20" t="s">
        <v>24</v>
      </c>
      <c r="B15" s="66">
        <v>2448.9571460001503</v>
      </c>
      <c r="C15" s="67">
        <v>6638.8722349978007</v>
      </c>
      <c r="D15" s="67">
        <v>6462.1924739980504</v>
      </c>
      <c r="E15" s="67">
        <v>5456.1875239990304</v>
      </c>
      <c r="F15" s="68">
        <v>7002.0697929983435</v>
      </c>
      <c r="G15" s="67">
        <f>SUMIFS(Data!$G:$G,Data!$B:$B,Data!$AA$3,Data!$D:$D,$A15,Data!$C:$C,1)</f>
        <v>2440.6905900001698</v>
      </c>
      <c r="H15" s="127">
        <f t="shared" si="0"/>
        <v>-3.3755413047885058E-3</v>
      </c>
      <c r="I15" s="67">
        <f>SUMIFS(Data!$G:$G,Data!$B:$B,Data!$AA$3,Data!$D:$D,$A15,Data!$C:$C,2)</f>
        <v>5467.36738499887</v>
      </c>
      <c r="J15" s="157">
        <f t="shared" si="3"/>
        <v>-0.17646142424961411</v>
      </c>
      <c r="K15" s="67">
        <f>SUMIFS(Data!$G:$G,Data!$B:$B,Data!$AA$3,Data!$D:$D,$A15,Data!$C:$C,3)</f>
        <v>5467.8249999991494</v>
      </c>
      <c r="L15" s="157">
        <f t="shared" si="4"/>
        <v>-0.1538746297019071</v>
      </c>
      <c r="M15" s="67">
        <f>SUMIFS(Data!$G:$G,Data!$B:$B,Data!$AA$3,Data!$D:$D,$A15,Data!$C:$C,4)</f>
        <v>5097.7589999994398</v>
      </c>
      <c r="N15" s="157">
        <f t="shared" si="5"/>
        <v>-6.5692119712352892E-2</v>
      </c>
      <c r="O15" s="68">
        <f t="shared" si="1"/>
        <v>6157.8806583325431</v>
      </c>
      <c r="P15" s="135">
        <f t="shared" si="2"/>
        <v>0.87943720076741594</v>
      </c>
    </row>
    <row r="16" spans="1:16">
      <c r="A16" s="21" t="s">
        <v>23</v>
      </c>
      <c r="B16" s="63">
        <v>2067.80446700013</v>
      </c>
      <c r="C16" s="64">
        <v>6711.6461459977299</v>
      </c>
      <c r="D16" s="64">
        <v>8430.8309929963798</v>
      </c>
      <c r="E16" s="64">
        <v>6066.5668819985103</v>
      </c>
      <c r="F16" s="65">
        <v>7758.9494959975827</v>
      </c>
      <c r="G16" s="64">
        <f>SUMIFS(Data!$G:$G,Data!$B:$B,Data!$AA$3,Data!$D:$D,$A16,Data!$C:$C,1)</f>
        <v>2184.8575920001399</v>
      </c>
      <c r="H16" s="126">
        <f t="shared" si="0"/>
        <v>5.6607443724998277E-2</v>
      </c>
      <c r="I16" s="64">
        <f>SUMIFS(Data!$G:$G,Data!$B:$B,Data!$AA$3,Data!$D:$D,$A16,Data!$C:$C,2)</f>
        <v>6271.82661499814</v>
      </c>
      <c r="J16" s="158">
        <f t="shared" si="3"/>
        <v>-6.5530798470634782E-2</v>
      </c>
      <c r="K16" s="64">
        <f>SUMIFS(Data!$G:$G,Data!$B:$B,Data!$AA$3,Data!$D:$D,$A16,Data!$C:$C,3)</f>
        <v>7714.0651529964898</v>
      </c>
      <c r="L16" s="158">
        <f t="shared" si="4"/>
        <v>-8.5017223165227529E-2</v>
      </c>
      <c r="M16" s="64">
        <f>SUMIFS(Data!$G:$G,Data!$B:$B,Data!$AA$3,Data!$D:$D,$A16,Data!$C:$C,4)</f>
        <v>6059.5935729983803</v>
      </c>
      <c r="N16" s="158">
        <f t="shared" si="5"/>
        <v>-1.149465444916155E-3</v>
      </c>
      <c r="O16" s="65">
        <f t="shared" si="1"/>
        <v>7410.1143109977165</v>
      </c>
      <c r="P16" s="136">
        <f t="shared" si="2"/>
        <v>0.95504092594238288</v>
      </c>
    </row>
    <row r="17" spans="1:17">
      <c r="A17" s="20" t="s">
        <v>22</v>
      </c>
      <c r="B17" s="66">
        <v>467.959493999995</v>
      </c>
      <c r="C17" s="67">
        <v>1900.2911590000999</v>
      </c>
      <c r="D17" s="67">
        <v>1791.77140300009</v>
      </c>
      <c r="E17" s="67">
        <v>1457.9718110000802</v>
      </c>
      <c r="F17" s="68">
        <v>1872.6646223334217</v>
      </c>
      <c r="G17" s="67">
        <f>SUMIFS(Data!$G:$G,Data!$B:$B,Data!$AA$3,Data!$D:$D,$A17,Data!$C:$C,1)</f>
        <v>364.57293499999696</v>
      </c>
      <c r="H17" s="127">
        <f t="shared" si="0"/>
        <v>-0.22093057267900873</v>
      </c>
      <c r="I17" s="67">
        <f>SUMIFS(Data!$G:$G,Data!$B:$B,Data!$AA$3,Data!$D:$D,$A17,Data!$C:$C,2)</f>
        <v>1536.6582770000803</v>
      </c>
      <c r="J17" s="157">
        <f t="shared" si="3"/>
        <v>-0.19135640361099029</v>
      </c>
      <c r="K17" s="67">
        <f>SUMIFS(Data!$G:$G,Data!$B:$B,Data!$AA$3,Data!$D:$D,$A17,Data!$C:$C,3)</f>
        <v>1424.3518520000698</v>
      </c>
      <c r="L17" s="157">
        <f t="shared" si="4"/>
        <v>-0.20505939004541737</v>
      </c>
      <c r="M17" s="67">
        <f>SUMIFS(Data!$G:$G,Data!$B:$B,Data!$AA$3,Data!$D:$D,$A17,Data!$C:$C,4)</f>
        <v>1357.4719380000702</v>
      </c>
      <c r="N17" s="157">
        <f t="shared" si="5"/>
        <v>-6.8931286765464395E-2</v>
      </c>
      <c r="O17" s="68">
        <f t="shared" si="1"/>
        <v>1561.0183340000724</v>
      </c>
      <c r="P17" s="135">
        <f t="shared" si="2"/>
        <v>0.83358136602963939</v>
      </c>
    </row>
    <row r="18" spans="1:17">
      <c r="A18" s="21" t="s">
        <v>21</v>
      </c>
      <c r="B18" s="63">
        <v>3086.6633340001999</v>
      </c>
      <c r="C18" s="64">
        <v>8462.1650699964612</v>
      </c>
      <c r="D18" s="64">
        <v>8108.6188389971812</v>
      </c>
      <c r="E18" s="64">
        <v>6895.700271998001</v>
      </c>
      <c r="F18" s="65">
        <v>8851.0491716639481</v>
      </c>
      <c r="G18" s="64">
        <f>SUMIFS(Data!$G:$G,Data!$B:$B,Data!$AA$3,Data!$D:$D,$A18,Data!$C:$C,1)</f>
        <v>3022.6835010002105</v>
      </c>
      <c r="H18" s="126">
        <f t="shared" si="0"/>
        <v>-2.0727830047170694E-2</v>
      </c>
      <c r="I18" s="64">
        <f>SUMIFS(Data!$G:$G,Data!$B:$B,Data!$AA$3,Data!$D:$D,$A18,Data!$C:$C,2)</f>
        <v>6988.3731799976404</v>
      </c>
      <c r="J18" s="158">
        <f t="shared" si="3"/>
        <v>-0.174162507798898</v>
      </c>
      <c r="K18" s="64">
        <f>SUMIFS(Data!$G:$G,Data!$B:$B,Data!$AA$3,Data!$D:$D,$A18,Data!$C:$C,3)</f>
        <v>6840.3602009978904</v>
      </c>
      <c r="L18" s="158">
        <f t="shared" si="4"/>
        <v>-0.1564087131460406</v>
      </c>
      <c r="M18" s="64">
        <f>SUMIFS(Data!$G:$G,Data!$B:$B,Data!$AA$3,Data!$D:$D,$A18,Data!$C:$C,4)</f>
        <v>6504.8138059985422</v>
      </c>
      <c r="N18" s="158">
        <f t="shared" si="5"/>
        <v>-5.6685535997956164E-2</v>
      </c>
      <c r="O18" s="65">
        <f t="shared" si="1"/>
        <v>7785.4102293314281</v>
      </c>
      <c r="P18" s="136">
        <f t="shared" si="2"/>
        <v>0.87960309318537144</v>
      </c>
    </row>
    <row r="19" spans="1:17">
      <c r="A19" s="20" t="s">
        <v>20</v>
      </c>
      <c r="B19" s="66">
        <v>2606.1172320000796</v>
      </c>
      <c r="C19" s="67">
        <v>6732.6926109979504</v>
      </c>
      <c r="D19" s="67">
        <v>6431.7340859982696</v>
      </c>
      <c r="E19" s="67">
        <v>5451.6414499991897</v>
      </c>
      <c r="F19" s="68">
        <v>7074.0617929984974</v>
      </c>
      <c r="G19" s="67">
        <f>SUMIFS(Data!$G:$G,Data!$B:$B,Data!$AA$3,Data!$D:$D,$A19,Data!$C:$C,1)</f>
        <v>2606.3576010001702</v>
      </c>
      <c r="H19" s="127">
        <f t="shared" si="0"/>
        <v>9.2232612232153043E-5</v>
      </c>
      <c r="I19" s="67">
        <f>SUMIFS(Data!$G:$G,Data!$B:$B,Data!$AA$3,Data!$D:$D,$A19,Data!$C:$C,2)</f>
        <v>5892.2009009992207</v>
      </c>
      <c r="J19" s="157">
        <f t="shared" si="3"/>
        <v>-0.12483738060843211</v>
      </c>
      <c r="K19" s="67">
        <f>SUMIFS(Data!$G:$G,Data!$B:$B,Data!$AA$3,Data!$D:$D,$A19,Data!$C:$C,3)</f>
        <v>6082.6949999992084</v>
      </c>
      <c r="L19" s="157">
        <f t="shared" si="4"/>
        <v>-5.4268270629986223E-2</v>
      </c>
      <c r="M19" s="67">
        <f>SUMIFS(Data!$G:$G,Data!$B:$B,Data!$AA$3,Data!$D:$D,$A19,Data!$C:$C,4)</f>
        <v>5442.2039999996186</v>
      </c>
      <c r="N19" s="157">
        <f t="shared" si="5"/>
        <v>-1.7311208167537274E-3</v>
      </c>
      <c r="O19" s="68">
        <f t="shared" si="1"/>
        <v>6674.4858339994062</v>
      </c>
      <c r="P19" s="135">
        <f t="shared" si="2"/>
        <v>0.94351534228969147</v>
      </c>
    </row>
    <row r="20" spans="1:17">
      <c r="A20" s="21" t="s">
        <v>19</v>
      </c>
      <c r="B20" s="63">
        <v>1140.0522270000301</v>
      </c>
      <c r="C20" s="64">
        <v>3091.1035360001906</v>
      </c>
      <c r="D20" s="64">
        <v>2996.8702300001496</v>
      </c>
      <c r="E20" s="64">
        <v>2254.8174610000997</v>
      </c>
      <c r="F20" s="65">
        <v>3160.947818000157</v>
      </c>
      <c r="G20" s="64">
        <f>SUMIFS(Data!$G:$G,Data!$B:$B,Data!$AA$3,Data!$D:$D,$A20,Data!$C:$C,1)</f>
        <v>1072.625543000024</v>
      </c>
      <c r="H20" s="126">
        <f t="shared" si="0"/>
        <v>-5.9143504484382173E-2</v>
      </c>
      <c r="I20" s="64">
        <f>SUMIFS(Data!$G:$G,Data!$B:$B,Data!$AA$3,Data!$D:$D,$A20,Data!$C:$C,2)</f>
        <v>2675.7238200001607</v>
      </c>
      <c r="J20" s="158">
        <f t="shared" si="3"/>
        <v>-0.13437910156109514</v>
      </c>
      <c r="K20" s="64">
        <f>SUMIFS(Data!$G:$G,Data!$B:$B,Data!$AA$3,Data!$D:$D,$A20,Data!$C:$C,3)</f>
        <v>2564.9705550001199</v>
      </c>
      <c r="L20" s="158">
        <f t="shared" si="4"/>
        <v>-0.14411690925970061</v>
      </c>
      <c r="M20" s="64">
        <f>SUMIFS(Data!$G:$G,Data!$B:$B,Data!$AA$3,Data!$D:$D,$A20,Data!$C:$C,4)</f>
        <v>2418.2974120001104</v>
      </c>
      <c r="N20" s="158">
        <f t="shared" si="5"/>
        <v>7.2502521302766992E-2</v>
      </c>
      <c r="O20" s="65">
        <f t="shared" si="1"/>
        <v>2910.5391100001384</v>
      </c>
      <c r="P20" s="136">
        <f t="shared" si="2"/>
        <v>0.9207804992622608</v>
      </c>
    </row>
    <row r="21" spans="1:17">
      <c r="A21" s="20" t="s">
        <v>18</v>
      </c>
      <c r="B21" s="66">
        <v>949.91214900002899</v>
      </c>
      <c r="C21" s="67">
        <v>2863.7834640002397</v>
      </c>
      <c r="D21" s="67">
        <v>2838.7910000002098</v>
      </c>
      <c r="E21" s="67">
        <v>2310.7260000002098</v>
      </c>
      <c r="F21" s="68">
        <v>2987.7375376668965</v>
      </c>
      <c r="G21" s="67">
        <f>SUMIFS(Data!$G:$G,Data!$B:$B,Data!$AA$3,Data!$D:$D,$A21,Data!$C:$C,1)</f>
        <v>816.79600000000096</v>
      </c>
      <c r="H21" s="127">
        <f t="shared" si="0"/>
        <v>-0.14013522107297943</v>
      </c>
      <c r="I21" s="67">
        <f>SUMIFS(Data!$G:$G,Data!$B:$B,Data!$AA$3,Data!$D:$D,$A21,Data!$C:$C,2)</f>
        <v>2364.9850000002598</v>
      </c>
      <c r="J21" s="157">
        <f t="shared" si="3"/>
        <v>-0.17417464353371173</v>
      </c>
      <c r="K21" s="67">
        <f>SUMIFS(Data!$G:$G,Data!$B:$B,Data!$AA$3,Data!$D:$D,$A21,Data!$C:$C,3)</f>
        <v>2270.10900000024</v>
      </c>
      <c r="L21" s="157">
        <f t="shared" si="4"/>
        <v>-0.2003254202228793</v>
      </c>
      <c r="M21" s="67">
        <f>SUMIFS(Data!$G:$G,Data!$B:$B,Data!$AA$3,Data!$D:$D,$A21,Data!$C:$C,4)</f>
        <v>2181.79200000021</v>
      </c>
      <c r="N21" s="157">
        <f t="shared" si="5"/>
        <v>-5.5798047886243561E-2</v>
      </c>
      <c r="O21" s="68">
        <f t="shared" si="1"/>
        <v>2544.5606666669037</v>
      </c>
      <c r="P21" s="135">
        <f t="shared" si="2"/>
        <v>0.85166807143773859</v>
      </c>
    </row>
    <row r="22" spans="1:17">
      <c r="A22" s="21" t="s">
        <v>17</v>
      </c>
      <c r="B22" s="63">
        <v>1894.2905660000802</v>
      </c>
      <c r="C22" s="64">
        <v>5098.2538359994414</v>
      </c>
      <c r="D22" s="64">
        <v>5068.39799999959</v>
      </c>
      <c r="E22" s="64">
        <v>4343.7580000001899</v>
      </c>
      <c r="F22" s="65">
        <v>5468.2334673331015</v>
      </c>
      <c r="G22" s="64">
        <f>SUMIFS(Data!$G:$G,Data!$B:$B,Data!$AA$3,Data!$D:$D,$A22,Data!$C:$C,1)</f>
        <v>1687.7690000001701</v>
      </c>
      <c r="H22" s="126">
        <f t="shared" si="0"/>
        <v>-0.10902317189700945</v>
      </c>
      <c r="I22" s="64">
        <f>SUMIFS(Data!$G:$G,Data!$B:$B,Data!$AA$3,Data!$D:$D,$A22,Data!$C:$C,2)</f>
        <v>4606.4049999998988</v>
      </c>
      <c r="J22" s="158">
        <f t="shared" si="3"/>
        <v>-9.647397948814028E-2</v>
      </c>
      <c r="K22" s="64">
        <f>SUMIFS(Data!$G:$G,Data!$B:$B,Data!$AA$3,Data!$D:$D,$A22,Data!$C:$C,3)</f>
        <v>4345.405000000218</v>
      </c>
      <c r="L22" s="158">
        <f t="shared" si="4"/>
        <v>-0.14264724277758581</v>
      </c>
      <c r="M22" s="64">
        <f>SUMIFS(Data!$G:$G,Data!$B:$B,Data!$AA$3,Data!$D:$D,$A22,Data!$C:$C,4)</f>
        <v>4212.6670000002305</v>
      </c>
      <c r="N22" s="158">
        <f t="shared" si="5"/>
        <v>-3.0179167439796067E-2</v>
      </c>
      <c r="O22" s="65">
        <f t="shared" si="1"/>
        <v>4950.7486666668383</v>
      </c>
      <c r="P22" s="136">
        <f t="shared" si="2"/>
        <v>0.90536526946815887</v>
      </c>
    </row>
    <row r="23" spans="1:17">
      <c r="A23" s="20" t="s">
        <v>16</v>
      </c>
      <c r="B23" s="66">
        <v>492.592672999993</v>
      </c>
      <c r="C23" s="67">
        <v>1796.8312730000901</v>
      </c>
      <c r="D23" s="67">
        <v>1789.5445770000904</v>
      </c>
      <c r="E23" s="67">
        <v>1493.2550000000601</v>
      </c>
      <c r="F23" s="68">
        <v>1857.4078410000777</v>
      </c>
      <c r="G23" s="67">
        <f>SUMIFS(Data!$G:$G,Data!$B:$B,Data!$AA$3,Data!$D:$D,$A23,Data!$C:$C,1)</f>
        <v>468.31700000000995</v>
      </c>
      <c r="H23" s="127">
        <f t="shared" si="0"/>
        <v>-4.9281433384177419E-2</v>
      </c>
      <c r="I23" s="67">
        <f>SUMIFS(Data!$G:$G,Data!$B:$B,Data!$AA$3,Data!$D:$D,$A23,Data!$C:$C,2)</f>
        <v>1523.07000000006</v>
      </c>
      <c r="J23" s="157">
        <f t="shared" si="3"/>
        <v>-0.15235780738774818</v>
      </c>
      <c r="K23" s="67">
        <f>SUMIFS(Data!$G:$G,Data!$B:$B,Data!$AA$3,Data!$D:$D,$A23,Data!$C:$C,3)</f>
        <v>1402.0540000000499</v>
      </c>
      <c r="L23" s="157">
        <f t="shared" si="4"/>
        <v>-0.21653027366862901</v>
      </c>
      <c r="M23" s="67">
        <f>SUMIFS(Data!$G:$G,Data!$B:$B,Data!$AA$3,Data!$D:$D,$A23,Data!$C:$C,4)</f>
        <v>1373.64400000004</v>
      </c>
      <c r="N23" s="157">
        <f t="shared" si="5"/>
        <v>-8.0100853504602554E-2</v>
      </c>
      <c r="O23" s="68">
        <f t="shared" si="1"/>
        <v>1589.0283333333866</v>
      </c>
      <c r="P23" s="135">
        <f t="shared" si="2"/>
        <v>0.85550857396930746</v>
      </c>
    </row>
    <row r="24" spans="1:17">
      <c r="A24" s="21" t="s">
        <v>15</v>
      </c>
      <c r="B24" s="63">
        <v>2643.4701980001269</v>
      </c>
      <c r="C24" s="64">
        <v>7723.0848630006294</v>
      </c>
      <c r="D24" s="64">
        <v>7370.7582260003792</v>
      </c>
      <c r="E24" s="64">
        <v>6758.1419999980508</v>
      </c>
      <c r="F24" s="65">
        <v>8165.1517623330619</v>
      </c>
      <c r="G24" s="64">
        <f>SUMIFS(Data!$G:$G,Data!$B:$B,Data!$AA$3,Data!$D:$D,$A24,Data!$C:$C,1)</f>
        <v>2506.0860000002799</v>
      </c>
      <c r="H24" s="126">
        <f t="shared" si="0"/>
        <v>-5.1971154471036847E-2</v>
      </c>
      <c r="I24" s="64">
        <f>SUMIFS(Data!$G:$G,Data!$B:$B,Data!$AA$3,Data!$D:$D,$A24,Data!$C:$C,2)</f>
        <v>6975.3469999977688</v>
      </c>
      <c r="J24" s="158">
        <f t="shared" si="3"/>
        <v>-9.6818548062974935E-2</v>
      </c>
      <c r="K24" s="64">
        <f>SUMIFS(Data!$G:$G,Data!$B:$B,Data!$AA$3,Data!$D:$D,$A24,Data!$C:$C,3)</f>
        <v>6638.7479999980897</v>
      </c>
      <c r="L24" s="158">
        <f t="shared" si="4"/>
        <v>-9.931274416519599E-2</v>
      </c>
      <c r="M24" s="64">
        <f>SUMIFS(Data!$G:$G,Data!$B:$B,Data!$AA$3,Data!$D:$D,$A24,Data!$C:$C,4)</f>
        <v>6386.8759999985796</v>
      </c>
      <c r="N24" s="158">
        <f t="shared" si="5"/>
        <v>-5.4936105219389929E-2</v>
      </c>
      <c r="O24" s="65">
        <f t="shared" si="1"/>
        <v>7502.3523333315725</v>
      </c>
      <c r="P24" s="136">
        <f t="shared" si="2"/>
        <v>0.91882582855850004</v>
      </c>
    </row>
    <row r="25" spans="1:17">
      <c r="A25" s="20" t="s">
        <v>14</v>
      </c>
      <c r="B25" s="66">
        <v>1313.3651060000498</v>
      </c>
      <c r="C25" s="67">
        <v>3547.3098030001097</v>
      </c>
      <c r="D25" s="67">
        <v>3276.74346500004</v>
      </c>
      <c r="E25" s="67">
        <v>2293.6239130000899</v>
      </c>
      <c r="F25" s="68">
        <v>3477.0140956667633</v>
      </c>
      <c r="G25" s="67">
        <f>SUMIFS(Data!$G:$G,Data!$B:$B,Data!$AA$3,Data!$D:$D,$A25,Data!$C:$C,1)</f>
        <v>1161.39850600003</v>
      </c>
      <c r="H25" s="127">
        <f t="shared" si="0"/>
        <v>-0.11570780988909111</v>
      </c>
      <c r="I25" s="67">
        <f>SUMIFS(Data!$G:$G,Data!$B:$B,Data!$AA$3,Data!$D:$D,$A25,Data!$C:$C,2)</f>
        <v>2866.5505410001201</v>
      </c>
      <c r="J25" s="157">
        <f t="shared" si="3"/>
        <v>-0.19190860111069033</v>
      </c>
      <c r="K25" s="67">
        <f>SUMIFS(Data!$G:$G,Data!$B:$B,Data!$AA$3,Data!$D:$D,$A25,Data!$C:$C,3)</f>
        <v>2840.3506210001301</v>
      </c>
      <c r="L25" s="157">
        <f t="shared" si="4"/>
        <v>-0.13317882484886701</v>
      </c>
      <c r="M25" s="67">
        <f>SUMIFS(Data!$G:$G,Data!$B:$B,Data!$AA$3,Data!$D:$D,$A25,Data!$C:$C,4)</f>
        <v>2706.3306790001097</v>
      </c>
      <c r="N25" s="157">
        <f t="shared" si="5"/>
        <v>0.1799365465544846</v>
      </c>
      <c r="O25" s="68">
        <f t="shared" si="1"/>
        <v>3191.5434490001303</v>
      </c>
      <c r="P25" s="135">
        <f t="shared" si="2"/>
        <v>0.91789775974092214</v>
      </c>
      <c r="Q25" s="23"/>
    </row>
    <row r="26" spans="1:17">
      <c r="A26" s="21" t="s">
        <v>13</v>
      </c>
      <c r="B26" s="63">
        <v>6050.746295000341</v>
      </c>
      <c r="C26" s="64">
        <v>14798.863563999481</v>
      </c>
      <c r="D26" s="64">
        <v>14163.950799999609</v>
      </c>
      <c r="E26" s="64">
        <v>11561.081209000549</v>
      </c>
      <c r="F26" s="65">
        <v>15524.880622666658</v>
      </c>
      <c r="G26" s="64">
        <f>SUMIFS(Data!$G:$G,Data!$B:$B,Data!$AA$3,Data!$D:$D,$A26,Data!$C:$C,1)</f>
        <v>5247.9273140002706</v>
      </c>
      <c r="H26" s="126">
        <f t="shared" si="0"/>
        <v>-0.13268098542876108</v>
      </c>
      <c r="I26" s="64">
        <f>SUMIFS(Data!$G:$G,Data!$B:$B,Data!$AA$3,Data!$D:$D,$A26,Data!$C:$C,2)</f>
        <v>12482.15335600033</v>
      </c>
      <c r="J26" s="158">
        <f t="shared" si="3"/>
        <v>-0.1565464941264075</v>
      </c>
      <c r="K26" s="64">
        <f>SUMIFS(Data!$G:$G,Data!$B:$B,Data!$AA$3,Data!$D:$D,$A26,Data!$C:$C,3)</f>
        <v>12023.688000000448</v>
      </c>
      <c r="L26" s="158">
        <f t="shared" si="4"/>
        <v>-0.15110634244784449</v>
      </c>
      <c r="M26" s="64">
        <f>SUMIFS(Data!$G:$G,Data!$B:$B,Data!$AA$3,Data!$D:$D,$A26,Data!$C:$C,4)</f>
        <v>10778.467000000628</v>
      </c>
      <c r="N26" s="158">
        <f t="shared" si="5"/>
        <v>-6.7693859670377471E-2</v>
      </c>
      <c r="O26" s="65">
        <f t="shared" si="1"/>
        <v>13510.745223333892</v>
      </c>
      <c r="P26" s="136">
        <f t="shared" si="2"/>
        <v>0.87026403305207478</v>
      </c>
    </row>
    <row r="27" spans="1:17">
      <c r="A27" s="20" t="s">
        <v>12</v>
      </c>
      <c r="B27" s="66">
        <v>1946.4579980001099</v>
      </c>
      <c r="C27" s="67">
        <v>4823.9545069997102</v>
      </c>
      <c r="D27" s="67">
        <v>4448.3150840001199</v>
      </c>
      <c r="E27" s="67">
        <v>4040.0087610004098</v>
      </c>
      <c r="F27" s="68">
        <v>5086.2454500001177</v>
      </c>
      <c r="G27" s="67">
        <f>SUMIFS(Data!$G:$G,Data!$B:$B,Data!$AA$3,Data!$D:$D,$A27,Data!$C:$C,1)</f>
        <v>2120.6911450001498</v>
      </c>
      <c r="H27" s="127">
        <f t="shared" si="0"/>
        <v>8.9512924080075676E-2</v>
      </c>
      <c r="I27" s="67">
        <f>SUMIFS(Data!$G:$G,Data!$B:$B,Data!$AA$3,Data!$D:$D,$A27,Data!$C:$C,2)</f>
        <v>4264.2017420002703</v>
      </c>
      <c r="J27" s="157">
        <f t="shared" si="3"/>
        <v>-0.11603607873731417</v>
      </c>
      <c r="K27" s="67">
        <f>SUMIFS(Data!$G:$G,Data!$B:$B,Data!$AA$3,Data!$D:$D,$A27,Data!$C:$C,3)</f>
        <v>3898.6955790004099</v>
      </c>
      <c r="L27" s="157">
        <f t="shared" si="4"/>
        <v>-0.1235567837756376</v>
      </c>
      <c r="M27" s="67">
        <f>SUMIFS(Data!$G:$G,Data!$B:$B,Data!$AA$3,Data!$D:$D,$A27,Data!$C:$C,4)</f>
        <v>3703.9623150003899</v>
      </c>
      <c r="N27" s="157">
        <f t="shared" si="5"/>
        <v>-8.3179632985945828E-2</v>
      </c>
      <c r="O27" s="68">
        <f t="shared" si="1"/>
        <v>4662.5169270004071</v>
      </c>
      <c r="P27" s="135">
        <f t="shared" si="2"/>
        <v>0.91669129475462086</v>
      </c>
    </row>
    <row r="28" spans="1:17">
      <c r="A28" s="21" t="s">
        <v>11</v>
      </c>
      <c r="B28" s="63">
        <v>979.55204700005106</v>
      </c>
      <c r="C28" s="64">
        <v>4040.0351740004799</v>
      </c>
      <c r="D28" s="64">
        <v>3818.8222790003297</v>
      </c>
      <c r="E28" s="64">
        <v>3133.54983000023</v>
      </c>
      <c r="F28" s="65">
        <v>3990.6531100003644</v>
      </c>
      <c r="G28" s="64">
        <f>SUMIFS(Data!$G:$G,Data!$B:$B,Data!$AA$3,Data!$D:$D,$A28,Data!$C:$C,1)</f>
        <v>809.34568200002593</v>
      </c>
      <c r="H28" s="126">
        <f t="shared" si="0"/>
        <v>-0.17375938881583108</v>
      </c>
      <c r="I28" s="64">
        <f>SUMIFS(Data!$G:$G,Data!$B:$B,Data!$AA$3,Data!$D:$D,$A28,Data!$C:$C,2)</f>
        <v>3434.54932600033</v>
      </c>
      <c r="J28" s="158">
        <f t="shared" si="3"/>
        <v>-0.14987142980752621</v>
      </c>
      <c r="K28" s="64">
        <f>SUMIFS(Data!$G:$G,Data!$B:$B,Data!$AA$3,Data!$D:$D,$A28,Data!$C:$C,3)</f>
        <v>3242.38959300025</v>
      </c>
      <c r="L28" s="158">
        <f t="shared" si="4"/>
        <v>-0.15094514588172328</v>
      </c>
      <c r="M28" s="64">
        <f>SUMIFS(Data!$G:$G,Data!$B:$B,Data!$AA$3,Data!$D:$D,$A28,Data!$C:$C,4)</f>
        <v>3066.5230990002201</v>
      </c>
      <c r="N28" s="158">
        <f t="shared" si="5"/>
        <v>-2.1390031956187213E-2</v>
      </c>
      <c r="O28" s="65">
        <f t="shared" si="1"/>
        <v>3517.6025666669425</v>
      </c>
      <c r="P28" s="136">
        <f t="shared" si="2"/>
        <v>0.88146036994596633</v>
      </c>
    </row>
    <row r="29" spans="1:17">
      <c r="A29" s="20" t="s">
        <v>10</v>
      </c>
      <c r="B29" s="66">
        <v>1151.1453000000599</v>
      </c>
      <c r="C29" s="67">
        <v>4351.3486400000002</v>
      </c>
      <c r="D29" s="67">
        <v>4376.6753840000401</v>
      </c>
      <c r="E29" s="67">
        <v>4020.2225100003602</v>
      </c>
      <c r="F29" s="68">
        <v>4633.1306113334867</v>
      </c>
      <c r="G29" s="67">
        <f>SUMIFS(Data!$G:$G,Data!$B:$B,Data!$AA$3,Data!$D:$D,$A29,Data!$C:$C,1)</f>
        <v>1249.85194000008</v>
      </c>
      <c r="H29" s="127">
        <f t="shared" si="0"/>
        <v>8.5746464846805162E-2</v>
      </c>
      <c r="I29" s="67">
        <f>SUMIFS(Data!$G:$G,Data!$B:$B,Data!$AA$3,Data!$D:$D,$A29,Data!$C:$C,2)</f>
        <v>3979.3757780003102</v>
      </c>
      <c r="J29" s="157">
        <f t="shared" si="3"/>
        <v>-8.5484499812382292E-2</v>
      </c>
      <c r="K29" s="67">
        <f>SUMIFS(Data!$G:$G,Data!$B:$B,Data!$AA$3,Data!$D:$D,$A29,Data!$C:$C,3)</f>
        <v>3916.7691330003399</v>
      </c>
      <c r="L29" s="157">
        <f t="shared" si="4"/>
        <v>-0.10508118849320994</v>
      </c>
      <c r="M29" s="67">
        <f>SUMIFS(Data!$G:$G,Data!$B:$B,Data!$AA$3,Data!$D:$D,$A29,Data!$C:$C,4)</f>
        <v>3638.18273100035</v>
      </c>
      <c r="N29" s="157">
        <f t="shared" si="5"/>
        <v>-9.5029510941168266E-2</v>
      </c>
      <c r="O29" s="68">
        <f t="shared" si="1"/>
        <v>4261.3931940003604</v>
      </c>
      <c r="P29" s="135">
        <f t="shared" si="2"/>
        <v>0.91976539223310727</v>
      </c>
    </row>
    <row r="30" spans="1:17">
      <c r="A30" s="21" t="s">
        <v>9</v>
      </c>
      <c r="B30" s="63">
        <v>3220.1580000001072</v>
      </c>
      <c r="C30" s="64">
        <v>12522.097999998381</v>
      </c>
      <c r="D30" s="64">
        <v>11762.59899999845</v>
      </c>
      <c r="E30" s="64">
        <v>9353.1009999994694</v>
      </c>
      <c r="F30" s="65">
        <v>12285.985333332135</v>
      </c>
      <c r="G30" s="64">
        <f>SUMIFS(Data!$G:$G,Data!$B:$B,Data!$AA$3,Data!$D:$D,$A30,Data!$C:$C,1)</f>
        <v>2479.2670000001199</v>
      </c>
      <c r="H30" s="126">
        <f t="shared" si="0"/>
        <v>-0.23007908307603622</v>
      </c>
      <c r="I30" s="64">
        <f>SUMIFS(Data!$G:$G,Data!$B:$B,Data!$AA$3,Data!$D:$D,$A30,Data!$C:$C,2)</f>
        <v>10017.542999998848</v>
      </c>
      <c r="J30" s="158">
        <f t="shared" si="3"/>
        <v>-0.20001081288453873</v>
      </c>
      <c r="K30" s="64">
        <f>SUMIFS(Data!$G:$G,Data!$B:$B,Data!$AA$3,Data!$D:$D,$A30,Data!$C:$C,3)</f>
        <v>9350.0169999990685</v>
      </c>
      <c r="L30" s="158">
        <f t="shared" si="4"/>
        <v>-0.20510620144406008</v>
      </c>
      <c r="M30" s="64">
        <f>SUMIFS(Data!$G:$G,Data!$B:$B,Data!$AA$3,Data!$D:$D,$A30,Data!$C:$C,4)</f>
        <v>8366.40699999965</v>
      </c>
      <c r="N30" s="158">
        <f t="shared" si="5"/>
        <v>-0.10549378222258857</v>
      </c>
      <c r="O30" s="65">
        <f t="shared" si="1"/>
        <v>10071.077999999228</v>
      </c>
      <c r="P30" s="136">
        <f t="shared" si="2"/>
        <v>0.81972082228327126</v>
      </c>
    </row>
    <row r="31" spans="1:17">
      <c r="A31" s="20" t="s">
        <v>8</v>
      </c>
      <c r="B31" s="66">
        <v>1835.4880000001399</v>
      </c>
      <c r="C31" s="67">
        <v>5507.5829999990592</v>
      </c>
      <c r="D31" s="67">
        <v>5233.1569999996391</v>
      </c>
      <c r="E31" s="67">
        <v>4827.8359999999811</v>
      </c>
      <c r="F31" s="68">
        <v>5801.3546666662733</v>
      </c>
      <c r="G31" s="67">
        <f>SUMIFS(Data!$G:$G,Data!$B:$B,Data!$AA$3,Data!$D:$D,$A31,Data!$C:$C,1)</f>
        <v>1888.7510000001801</v>
      </c>
      <c r="H31" s="127">
        <f t="shared" si="0"/>
        <v>2.9018440872419816E-2</v>
      </c>
      <c r="I31" s="67">
        <f>SUMIFS(Data!$G:$G,Data!$B:$B,Data!$AA$3,Data!$D:$D,$A31,Data!$C:$C,2)</f>
        <v>4993.4759999997295</v>
      </c>
      <c r="J31" s="157">
        <f t="shared" si="3"/>
        <v>-9.3345302285851611E-2</v>
      </c>
      <c r="K31" s="67">
        <f>SUMIFS(Data!$G:$G,Data!$B:$B,Data!$AA$3,Data!$D:$D,$A31,Data!$C:$C,3)</f>
        <v>4823.4829999999502</v>
      </c>
      <c r="L31" s="157">
        <f t="shared" si="4"/>
        <v>-7.8284293782838382E-2</v>
      </c>
      <c r="M31" s="67">
        <f>SUMIFS(Data!$G:$G,Data!$B:$B,Data!$AA$3,Data!$D:$D,$A31,Data!$C:$C,4)</f>
        <v>4650.2240000000602</v>
      </c>
      <c r="N31" s="157">
        <f t="shared" si="5"/>
        <v>-3.6789153566923492E-2</v>
      </c>
      <c r="O31" s="68">
        <f t="shared" si="1"/>
        <v>5451.9779999999728</v>
      </c>
      <c r="P31" s="135">
        <f t="shared" si="2"/>
        <v>0.93977670962374238</v>
      </c>
    </row>
    <row r="32" spans="1:17">
      <c r="A32" s="21" t="s">
        <v>7</v>
      </c>
      <c r="B32" s="63">
        <v>1569.1779980000699</v>
      </c>
      <c r="C32" s="64">
        <v>3713.7019670002001</v>
      </c>
      <c r="D32" s="64">
        <v>3724.3090040003403</v>
      </c>
      <c r="E32" s="64">
        <v>2853.05675600018</v>
      </c>
      <c r="F32" s="65">
        <v>3953.4152416669308</v>
      </c>
      <c r="G32" s="64">
        <f>SUMIFS(Data!$G:$G,Data!$B:$B,Data!$AA$3,Data!$D:$D,$A32,Data!$C:$C,1)</f>
        <v>1238.1385890000402</v>
      </c>
      <c r="H32" s="126">
        <f t="shared" si="0"/>
        <v>-0.21096358056379977</v>
      </c>
      <c r="I32" s="64">
        <f>SUMIFS(Data!$G:$G,Data!$B:$B,Data!$AA$3,Data!$D:$D,$A32,Data!$C:$C,2)</f>
        <v>2743.1166520002098</v>
      </c>
      <c r="J32" s="158">
        <f t="shared" si="3"/>
        <v>-0.26135250583503217</v>
      </c>
      <c r="K32" s="64">
        <f>SUMIFS(Data!$G:$G,Data!$B:$B,Data!$AA$3,Data!$D:$D,$A32,Data!$C:$C,3)</f>
        <v>2603.4034550002202</v>
      </c>
      <c r="L32" s="158">
        <f t="shared" si="4"/>
        <v>-0.30097007197741577</v>
      </c>
      <c r="M32" s="64">
        <f>SUMIFS(Data!$G:$G,Data!$B:$B,Data!$AA$3,Data!$D:$D,$A32,Data!$C:$C,4)</f>
        <v>2583.9769110001603</v>
      </c>
      <c r="N32" s="158">
        <f t="shared" si="5"/>
        <v>-9.431282586093874E-2</v>
      </c>
      <c r="O32" s="65">
        <f t="shared" si="1"/>
        <v>3056.2118690002098</v>
      </c>
      <c r="P32" s="136">
        <f t="shared" si="2"/>
        <v>0.77305612544549673</v>
      </c>
    </row>
    <row r="33" spans="1:18">
      <c r="A33" s="20" t="s">
        <v>35</v>
      </c>
      <c r="B33" s="66">
        <v>548.56602499999599</v>
      </c>
      <c r="C33" s="67">
        <v>3127.80993800027</v>
      </c>
      <c r="D33" s="67">
        <v>2880.2499640002302</v>
      </c>
      <c r="E33" s="67">
        <v>2535.4438940002101</v>
      </c>
      <c r="F33" s="68">
        <v>3030.6899403335688</v>
      </c>
      <c r="G33" s="67">
        <f>SUMIFS(Data!$G:$G,Data!$B:$B,Data!$AA$3,Data!$D:$D,$A33,Data!$C:$C,1)</f>
        <v>541.4927289999921</v>
      </c>
      <c r="H33" s="127">
        <f t="shared" si="0"/>
        <v>-1.2894156177470058E-2</v>
      </c>
      <c r="I33" s="67">
        <f>SUMIFS(Data!$G:$G,Data!$B:$B,Data!$AA$3,Data!$D:$D,$A33,Data!$C:$C,2)</f>
        <v>2820.9435460002501</v>
      </c>
      <c r="J33" s="157">
        <f t="shared" si="3"/>
        <v>-9.8109027748729344E-2</v>
      </c>
      <c r="K33" s="67">
        <f>SUMIFS(Data!$G:$G,Data!$B:$B,Data!$AA$3,Data!$D:$D,$A33,Data!$C:$C,3)</f>
        <v>2574.2260000002498</v>
      </c>
      <c r="L33" s="157">
        <f t="shared" si="4"/>
        <v>-0.10624909914935285</v>
      </c>
      <c r="M33" s="67">
        <f>SUMIFS(Data!$G:$G,Data!$B:$B,Data!$AA$3,Data!$D:$D,$A33,Data!$C:$C,4)</f>
        <v>2383.3440000002302</v>
      </c>
      <c r="N33" s="157">
        <f t="shared" si="5"/>
        <v>-5.9989453665255245E-2</v>
      </c>
      <c r="O33" s="68">
        <f t="shared" si="1"/>
        <v>2773.3354250002408</v>
      </c>
      <c r="P33" s="135">
        <f>IF(F33=0,"-",O33/F33)</f>
        <v>0.91508385206010134</v>
      </c>
    </row>
    <row r="34" spans="1:18">
      <c r="A34" s="21" t="s">
        <v>6</v>
      </c>
      <c r="B34" s="63">
        <v>863.11211200002094</v>
      </c>
      <c r="C34" s="64">
        <v>3711.5489720003302</v>
      </c>
      <c r="D34" s="64">
        <v>3499.24269200033</v>
      </c>
      <c r="E34" s="64">
        <v>3102.0634220002603</v>
      </c>
      <c r="F34" s="65">
        <v>3725.3223993336469</v>
      </c>
      <c r="G34" s="64">
        <f>SUMIFS(Data!$G:$G,Data!$B:$B,Data!$AA$3,Data!$D:$D,$A34,Data!$C:$C,1)</f>
        <v>894.60565000002805</v>
      </c>
      <c r="H34" s="126">
        <f t="shared" si="0"/>
        <v>3.6488351353371279E-2</v>
      </c>
      <c r="I34" s="64">
        <f>SUMIFS(Data!$G:$G,Data!$B:$B,Data!$AA$3,Data!$D:$D,$A34,Data!$C:$C,2)</f>
        <v>3283.1830550003101</v>
      </c>
      <c r="J34" s="158">
        <f t="shared" si="3"/>
        <v>-0.11541432437819979</v>
      </c>
      <c r="K34" s="64">
        <f>SUMIFS(Data!$G:$G,Data!$B:$B,Data!$AA$3,Data!$D:$D,$A34,Data!$C:$C,3)</f>
        <v>3069.2032500002606</v>
      </c>
      <c r="L34" s="158">
        <f t="shared" si="4"/>
        <v>-0.12289500324832822</v>
      </c>
      <c r="M34" s="64">
        <f>SUMIFS(Data!$G:$G,Data!$B:$B,Data!$AA$3,Data!$D:$D,$A34,Data!$C:$C,4)</f>
        <v>2808.0702660002398</v>
      </c>
      <c r="N34" s="158">
        <f t="shared" si="5"/>
        <v>-9.4773418852425961E-2</v>
      </c>
      <c r="O34" s="65">
        <f t="shared" si="1"/>
        <v>3351.6874070002796</v>
      </c>
      <c r="P34" s="136">
        <f t="shared" si="2"/>
        <v>0.89970398470741753</v>
      </c>
    </row>
    <row r="35" spans="1:18">
      <c r="A35" s="20" t="s">
        <v>5</v>
      </c>
      <c r="B35" s="66">
        <v>842.99905000001888</v>
      </c>
      <c r="C35" s="67">
        <v>4523.0415430001603</v>
      </c>
      <c r="D35" s="67">
        <v>4416.8217110002397</v>
      </c>
      <c r="E35" s="67">
        <v>3795.5626200003308</v>
      </c>
      <c r="F35" s="68">
        <v>4526.1416413335837</v>
      </c>
      <c r="G35" s="67">
        <f>SUMIFS(Data!$G:$G,Data!$B:$B,Data!$AA$3,Data!$D:$D,$A35,Data!$C:$C,1)</f>
        <v>928.27897000003293</v>
      </c>
      <c r="H35" s="127">
        <f t="shared" si="0"/>
        <v>0.10116253393169558</v>
      </c>
      <c r="I35" s="67">
        <f>SUMIFS(Data!$G:$G,Data!$B:$B,Data!$AA$3,Data!$D:$D,$A35,Data!$C:$C,2)</f>
        <v>3720.0827660002906</v>
      </c>
      <c r="J35" s="157">
        <f t="shared" si="3"/>
        <v>-0.17752628830980458</v>
      </c>
      <c r="K35" s="67">
        <f>SUMIFS(Data!$G:$G,Data!$B:$B,Data!$AA$3,Data!$D:$D,$A35,Data!$C:$C,3)</f>
        <v>3729.7291990003</v>
      </c>
      <c r="L35" s="157">
        <f t="shared" si="4"/>
        <v>-0.15556265499436239</v>
      </c>
      <c r="M35" s="67">
        <f>SUMIFS(Data!$G:$G,Data!$B:$B,Data!$AA$3,Data!$D:$D,$A35,Data!$C:$C,4)</f>
        <v>3477.2094380002609</v>
      </c>
      <c r="N35" s="157">
        <f t="shared" si="5"/>
        <v>-8.3875096757076328E-2</v>
      </c>
      <c r="O35" s="68">
        <f t="shared" si="1"/>
        <v>3951.7667910002947</v>
      </c>
      <c r="P35" s="135">
        <f t="shared" si="2"/>
        <v>0.87309834825141375</v>
      </c>
    </row>
    <row r="36" spans="1:18" ht="12.75" thickBot="1">
      <c r="A36" s="22" t="s">
        <v>4</v>
      </c>
      <c r="B36" s="69">
        <v>51487.211324002397</v>
      </c>
      <c r="C36" s="70">
        <v>156018.11205298483</v>
      </c>
      <c r="D36" s="70">
        <v>150937.75693198582</v>
      </c>
      <c r="E36" s="70">
        <v>127260.17257199192</v>
      </c>
      <c r="F36" s="71">
        <v>161901.084293655</v>
      </c>
      <c r="G36" s="70">
        <f t="shared" ref="G36:M36" si="6">SUM(G6:G35)</f>
        <v>48293.392407002793</v>
      </c>
      <c r="H36" s="130">
        <f t="shared" ref="H36" si="7">IF(B36=0,"-",(G36-B36)/B36)</f>
        <v>-6.2031305150735634E-2</v>
      </c>
      <c r="I36" s="70">
        <f t="shared" si="6"/>
        <v>133760.41766698915</v>
      </c>
      <c r="J36" s="159">
        <f t="shared" ref="J36" si="8">IF(C36=0,"-",(I36-C36)/C36)</f>
        <v>-0.14266096476309631</v>
      </c>
      <c r="K36" s="70">
        <f t="shared" si="6"/>
        <v>130182.20976998996</v>
      </c>
      <c r="L36" s="159">
        <f t="shared" ref="L36" si="9">IF(D36=0,"-",(K36-D36)/D36)</f>
        <v>-0.13751063739040809</v>
      </c>
      <c r="M36" s="70">
        <f t="shared" si="6"/>
        <v>121089.03212999513</v>
      </c>
      <c r="N36" s="159">
        <f t="shared" si="5"/>
        <v>-4.8492315523976932E-2</v>
      </c>
      <c r="O36" s="71">
        <f t="shared" si="1"/>
        <v>144441.6839913257</v>
      </c>
      <c r="P36" s="151">
        <f t="shared" si="2"/>
        <v>0.8921600779976151</v>
      </c>
      <c r="R36" s="76"/>
    </row>
    <row r="37" spans="1:18" s="28" customFormat="1" thickTop="1">
      <c r="A37" s="27" t="s">
        <v>49</v>
      </c>
      <c r="B37" s="72"/>
      <c r="C37" s="72"/>
      <c r="D37" s="73"/>
      <c r="E37" s="72"/>
      <c r="F37" s="72"/>
      <c r="G37" s="73"/>
      <c r="H37" s="128"/>
      <c r="I37" s="73"/>
      <c r="J37" s="73"/>
      <c r="K37" s="73"/>
      <c r="L37" s="192"/>
      <c r="M37" s="72"/>
      <c r="N37" s="73"/>
      <c r="O37" s="74"/>
      <c r="P37" s="61" t="str">
        <f>Data!$Z$1</f>
        <v>tdulany</v>
      </c>
    </row>
    <row r="38" spans="1:18" s="28" customFormat="1" ht="11.25">
      <c r="A38" s="27" t="s">
        <v>167</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82</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2070.5909990001296</v>
      </c>
      <c r="C45" s="207">
        <v>4421.368477000341</v>
      </c>
      <c r="D45" s="208">
        <v>4656.8546940001497</v>
      </c>
      <c r="E45" s="208">
        <v>0</v>
      </c>
      <c r="F45" s="209"/>
      <c r="G45" s="206">
        <f>SUMIFS(Data!$G:$G,Data!$B:$B,Data!$AA$3,Data!$E:$E,$A45,Data!$C:$C,1)</f>
        <v>0</v>
      </c>
      <c r="H45" s="215">
        <f t="shared" ref="H45:H55" si="10">IF(B45=0,"-",(G45-B45)/B45)</f>
        <v>-1</v>
      </c>
      <c r="I45" s="207">
        <f>SUMIFS(Data!$G:$G,Data!$B:$B,Data!$AA$3,Data!$E:$E,$A45,Data!$C:$C,2)</f>
        <v>0</v>
      </c>
      <c r="J45" s="216">
        <f t="shared" ref="J45:J46" si="11">IF(C45=0,"-",(I45-C45)/C45)</f>
        <v>-1</v>
      </c>
      <c r="K45" s="208">
        <f>SUMIFS(Data!$G:$G,Data!$B:$B,Data!$AA$3,Data!$E:$E,$A45,Data!$C:$C,3)</f>
        <v>0</v>
      </c>
      <c r="L45" s="217" t="str">
        <f>IF(E45=0,"-",(K45-E45)/E45)</f>
        <v>-</v>
      </c>
      <c r="M45" s="208">
        <f>SUMIFS(Data!$G:$G,Data!$B:$B,Data!$AA$3,Data!$E:$E,$A45,Data!$C:$C,4)</f>
        <v>0</v>
      </c>
      <c r="N45" s="216"/>
      <c r="O45" s="218"/>
      <c r="P45" s="219"/>
    </row>
    <row r="46" spans="1:18" s="11" customFormat="1">
      <c r="A46" s="24" t="s">
        <v>117</v>
      </c>
      <c r="B46" s="210">
        <v>572.87919899999702</v>
      </c>
      <c r="C46" s="207">
        <v>3301.7163860002902</v>
      </c>
      <c r="D46" s="207">
        <v>2713.9035320002304</v>
      </c>
      <c r="E46" s="207">
        <v>0</v>
      </c>
      <c r="F46" s="211"/>
      <c r="G46" s="220">
        <f>SUMIFS(Data!$G:$G,Data!$B:$B,Data!$AA$3,Data!$E:$E,$A46,Data!$C:$C,1)</f>
        <v>0</v>
      </c>
      <c r="H46" s="221">
        <f t="shared" si="10"/>
        <v>-1</v>
      </c>
      <c r="I46" s="207">
        <f>SUMIFS(Data!$G:$G,Data!$B:$B,Data!$AA$3,Data!$E:$E,$A46,Data!$C:$C,2)</f>
        <v>0</v>
      </c>
      <c r="J46" s="216">
        <f t="shared" si="11"/>
        <v>-1</v>
      </c>
      <c r="K46" s="207">
        <f>SUMIFS(Data!$G:$G,Data!$B:$B,Data!$AA$3,Data!$E:$E,$A46,Data!$C:$C,3)</f>
        <v>0</v>
      </c>
      <c r="L46" s="216" t="str">
        <f>IF(E46=0,"-",(K46-E46)/E46)</f>
        <v>-</v>
      </c>
      <c r="M46" s="207">
        <f>SUMIFS(Data!$G:$G,Data!$B:$B,Data!$AA$3,Data!$E:$E,$A46,Data!$C:$C,4)</f>
        <v>0</v>
      </c>
      <c r="N46" s="216"/>
      <c r="O46" s="218"/>
      <c r="P46" s="222"/>
    </row>
    <row r="47" spans="1:18" s="11" customFormat="1">
      <c r="A47" s="25" t="s">
        <v>123</v>
      </c>
      <c r="B47" s="212">
        <v>2643.4701980001264</v>
      </c>
      <c r="C47" s="213">
        <v>7723.0848630006312</v>
      </c>
      <c r="D47" s="213">
        <v>7370.7582260003801</v>
      </c>
      <c r="E47" s="213">
        <v>0</v>
      </c>
      <c r="F47" s="214"/>
      <c r="G47" s="223">
        <f>SUM(G45:G46)</f>
        <v>0</v>
      </c>
      <c r="H47" s="224">
        <f t="shared" si="10"/>
        <v>-1</v>
      </c>
      <c r="I47" s="214">
        <f>SUM(I45:I46)</f>
        <v>0</v>
      </c>
      <c r="J47" s="225">
        <f t="shared" ref="J47:J55" si="12">IF(C47=0,"-",(I47-C47)/C47)</f>
        <v>-1</v>
      </c>
      <c r="K47" s="214">
        <f>SUM(K45:K46)</f>
        <v>0</v>
      </c>
      <c r="L47" s="225" t="str">
        <f t="shared" ref="L47:L55" si="13">IF(E47=0,"-",(K47-E47)/E47)</f>
        <v>-</v>
      </c>
      <c r="M47" s="214">
        <f>SUM(M45:M46)</f>
        <v>0</v>
      </c>
      <c r="N47" s="225"/>
      <c r="O47" s="226"/>
      <c r="P47" s="227"/>
    </row>
    <row r="48" spans="1:18" s="11" customFormat="1">
      <c r="A48" s="24" t="s">
        <v>52</v>
      </c>
      <c r="B48" s="210">
        <v>2527.0636210001708</v>
      </c>
      <c r="C48" s="207">
        <v>6157.0524509992802</v>
      </c>
      <c r="D48" s="207">
        <v>5961.8794949993089</v>
      </c>
      <c r="E48" s="207">
        <v>4790.5010360000697</v>
      </c>
      <c r="F48" s="211">
        <v>6478.8322009996109</v>
      </c>
      <c r="G48" s="220">
        <f>SUMIFS(Data!$G:$G,Data!$B:$B,Data!$AA$3,Data!$E:$E,$A48,Data!$C:$C,1)</f>
        <v>2377.40389100016</v>
      </c>
      <c r="H48" s="221">
        <f t="shared" si="10"/>
        <v>-5.9222778863310878E-2</v>
      </c>
      <c r="I48" s="207">
        <f>SUMIFS(Data!$G:$G,Data!$B:$B,Data!$AA$3,Data!$E:$E,$A48,Data!$C:$C,2)</f>
        <v>4902.7674039998492</v>
      </c>
      <c r="J48" s="216">
        <f t="shared" si="12"/>
        <v>-0.20371517978474626</v>
      </c>
      <c r="K48" s="207">
        <f>SUMIFS(Data!$G:$G,Data!$B:$B,Data!$AA$3,Data!$E:$E,$A48,Data!$C:$C,3)</f>
        <v>4708.7599999999984</v>
      </c>
      <c r="L48" s="216">
        <f t="shared" si="13"/>
        <v>-1.7063149634202499E-2</v>
      </c>
      <c r="M48" s="207">
        <f>SUMIFS(Data!$G:$G,Data!$B:$B,Data!$AA$3,Data!$E:$E,$A48,Data!$C:$C,4)</f>
        <v>4279.0450000003193</v>
      </c>
      <c r="N48" s="216">
        <f t="shared" ref="N48:N55" si="14">IF(E48=0,"-",(M48-E48)/E48)</f>
        <v>-0.10676462277248591</v>
      </c>
      <c r="O48" s="218">
        <f t="shared" ref="O48:O51" si="15">(G48+I48+K48+M48)/3</f>
        <v>5422.6587650001093</v>
      </c>
      <c r="P48" s="222">
        <f t="shared" ref="P48:P55" si="16">IF(F48=0,"-",O48/F48)</f>
        <v>0.83698089358811512</v>
      </c>
    </row>
    <row r="49" spans="1:16" s="11" customFormat="1">
      <c r="A49" s="24" t="s">
        <v>100</v>
      </c>
      <c r="B49" s="210">
        <v>1678.49795800008</v>
      </c>
      <c r="C49" s="207">
        <v>3961.2355150003204</v>
      </c>
      <c r="D49" s="207">
        <v>3789.0757650002602</v>
      </c>
      <c r="E49" s="207">
        <v>3291.5565450002505</v>
      </c>
      <c r="F49" s="211">
        <v>4240.1219276669699</v>
      </c>
      <c r="G49" s="220">
        <f>SUMIFS(Data!$G:$G,Data!$B:$B,Data!$AA$3,Data!$E:$E,$A49,Data!$C:$C,1)</f>
        <v>1703.0647770000799</v>
      </c>
      <c r="H49" s="221">
        <f t="shared" si="10"/>
        <v>1.4636192366460255E-2</v>
      </c>
      <c r="I49" s="207">
        <f>SUMIFS(Data!$G:$G,Data!$B:$B,Data!$AA$3,Data!$E:$E,$A49,Data!$C:$C,2)</f>
        <v>3692.6760020002707</v>
      </c>
      <c r="J49" s="216">
        <f t="shared" si="12"/>
        <v>-6.7796906289230824E-2</v>
      </c>
      <c r="K49" s="207">
        <f>SUMIFS(Data!$G:$G,Data!$B:$B,Data!$AA$3,Data!$E:$E,$A49,Data!$C:$C,3)</f>
        <v>3500.7560000002195</v>
      </c>
      <c r="L49" s="216">
        <f t="shared" si="13"/>
        <v>6.3556391069062773E-2</v>
      </c>
      <c r="M49" s="207">
        <f>SUMIFS(Data!$G:$G,Data!$B:$B,Data!$AA$3,Data!$E:$E,$A49,Data!$C:$C,4)</f>
        <v>3117.8890000001893</v>
      </c>
      <c r="N49" s="216">
        <f t="shared" si="14"/>
        <v>-5.2761525626486831E-2</v>
      </c>
      <c r="O49" s="218">
        <f t="shared" si="15"/>
        <v>4004.7952596669202</v>
      </c>
      <c r="P49" s="222">
        <f t="shared" si="16"/>
        <v>0.94450002334495775</v>
      </c>
    </row>
    <row r="50" spans="1:16" s="11" customFormat="1">
      <c r="A50" s="24" t="s">
        <v>101</v>
      </c>
      <c r="B50" s="220">
        <v>1845.18471600009</v>
      </c>
      <c r="C50" s="207">
        <v>4680.5755979998794</v>
      </c>
      <c r="D50" s="207">
        <v>4412.9955400000408</v>
      </c>
      <c r="E50" s="207">
        <v>3479.02362800023</v>
      </c>
      <c r="F50" s="211">
        <v>4805.9264940000803</v>
      </c>
      <c r="G50" s="220">
        <f>SUMIFS(Data!$G:$G,Data!$B:$B,Data!$AA$3,Data!$E:$E,$A50,Data!$C:$C,1)</f>
        <v>1167.4586460000298</v>
      </c>
      <c r="H50" s="221">
        <f t="shared" si="10"/>
        <v>-0.36729443080864277</v>
      </c>
      <c r="I50" s="207">
        <f>SUMIFS(Data!$G:$G,Data!$B:$B,Data!$AA$3,Data!$E:$E,$A50,Data!$C:$C,2)</f>
        <v>3886.70995000021</v>
      </c>
      <c r="J50" s="216">
        <f t="shared" si="12"/>
        <v>-0.16960855163602248</v>
      </c>
      <c r="K50" s="207">
        <f>SUMIFS(Data!$G:$G,Data!$B:$B,Data!$AA$3,Data!$E:$E,$A50,Data!$C:$C,3)</f>
        <v>3814.1720000002301</v>
      </c>
      <c r="L50" s="216">
        <f t="shared" si="13"/>
        <v>9.6334031566392669E-2</v>
      </c>
      <c r="M50" s="207">
        <f>SUMIFS(Data!$G:$G,Data!$B:$B,Data!$AA$3,Data!$E:$E,$A50,Data!$C:$C,4)</f>
        <v>3381.5330000001204</v>
      </c>
      <c r="N50" s="216">
        <f t="shared" si="14"/>
        <v>-2.8022410430178075E-2</v>
      </c>
      <c r="O50" s="218">
        <f t="shared" si="15"/>
        <v>4083.2911986668637</v>
      </c>
      <c r="P50" s="222">
        <f t="shared" si="16"/>
        <v>0.84963663172223192</v>
      </c>
    </row>
    <row r="51" spans="1:16" s="11" customFormat="1">
      <c r="A51" s="24" t="s">
        <v>118</v>
      </c>
      <c r="B51" s="210">
        <v>0</v>
      </c>
      <c r="C51" s="207">
        <v>0</v>
      </c>
      <c r="D51" s="207">
        <v>0</v>
      </c>
      <c r="E51" s="207">
        <v>0</v>
      </c>
      <c r="F51" s="211">
        <v>0</v>
      </c>
      <c r="G51" s="220">
        <f>SUMIFS(Data!$G:$G,Data!$B:$B,Data!$AA$3,Data!$E:$E,$A51,Data!$C:$C,1)</f>
        <v>0</v>
      </c>
      <c r="H51" s="221" t="str">
        <f t="shared" si="10"/>
        <v>-</v>
      </c>
      <c r="I51" s="207">
        <f>SUMIFS(Data!$G:$G,Data!$B:$B,Data!$AA$3,Data!$E:$E,$A51,Data!$C:$C,2)</f>
        <v>0</v>
      </c>
      <c r="J51" s="216" t="str">
        <f t="shared" si="12"/>
        <v>-</v>
      </c>
      <c r="K51" s="207">
        <f>SUMIFS(Data!$G:$G,Data!$B:$B,Data!$AA$3,Data!$E:$E,$A51,Data!$C:$C,3)</f>
        <v>0</v>
      </c>
      <c r="L51" s="216" t="str">
        <f t="shared" si="13"/>
        <v>-</v>
      </c>
      <c r="M51" s="207">
        <f>SUMIFS(Data!$G:$G,Data!$B:$B,Data!$AA$3,Data!$E:$E,$A51,Data!$C:$C,4)</f>
        <v>0</v>
      </c>
      <c r="N51" s="216" t="str">
        <f t="shared" si="14"/>
        <v>-</v>
      </c>
      <c r="O51" s="218">
        <f t="shared" si="15"/>
        <v>0</v>
      </c>
      <c r="P51" s="222" t="str">
        <f t="shared" si="16"/>
        <v>-</v>
      </c>
    </row>
    <row r="52" spans="1:16" s="11" customFormat="1">
      <c r="A52" s="25" t="s">
        <v>124</v>
      </c>
      <c r="B52" s="212">
        <v>6050.7462950003401</v>
      </c>
      <c r="C52" s="213">
        <v>14798.863563999479</v>
      </c>
      <c r="D52" s="213">
        <v>14163.950799999609</v>
      </c>
      <c r="E52" s="213">
        <v>11561.081209000549</v>
      </c>
      <c r="F52" s="214">
        <v>15524.880622666658</v>
      </c>
      <c r="G52" s="223">
        <f>SUM(G48:G51)</f>
        <v>5247.9273140002697</v>
      </c>
      <c r="H52" s="224">
        <f t="shared" si="10"/>
        <v>-0.13268098542876111</v>
      </c>
      <c r="I52" s="214">
        <f>SUM(I48:I51)</f>
        <v>12482.15335600033</v>
      </c>
      <c r="J52" s="225">
        <f t="shared" si="12"/>
        <v>-0.15654649412640742</v>
      </c>
      <c r="K52" s="214">
        <f>SUM(K48:K51)</f>
        <v>12023.688000000448</v>
      </c>
      <c r="L52" s="225">
        <f t="shared" si="13"/>
        <v>4.0014145964111819E-2</v>
      </c>
      <c r="M52" s="214">
        <f>SUM(M48:M51)</f>
        <v>10778.46700000063</v>
      </c>
      <c r="N52" s="225">
        <f t="shared" si="14"/>
        <v>-6.7693859670377318E-2</v>
      </c>
      <c r="O52" s="226">
        <f>(M52+K52+I52+G52)/3</f>
        <v>13510.745223333892</v>
      </c>
      <c r="P52" s="227">
        <f t="shared" si="16"/>
        <v>0.87026403305207478</v>
      </c>
    </row>
    <row r="53" spans="1:16" s="11" customFormat="1">
      <c r="A53" s="24" t="s">
        <v>9</v>
      </c>
      <c r="B53" s="220">
        <v>2563.6280000001002</v>
      </c>
      <c r="C53" s="207">
        <v>8199.2979999980998</v>
      </c>
      <c r="D53" s="207">
        <v>7813.1589999980497</v>
      </c>
      <c r="E53" s="207">
        <v>5856.0749999990694</v>
      </c>
      <c r="F53" s="211">
        <v>8144.0533333317726</v>
      </c>
      <c r="G53" s="220">
        <f>SUMIFS(Data!$G:$G,Data!$B:$B,Data!$AA$3,Data!$E:$E,$A53,Data!$C:$C,1)</f>
        <v>1868.3030000001099</v>
      </c>
      <c r="H53" s="221">
        <f t="shared" si="10"/>
        <v>-0.27122694868364799</v>
      </c>
      <c r="I53" s="228">
        <f>SUMIFS(Data!$G:$G,Data!$B:$B,Data!$AA$3,Data!$E:$E,$A53,Data!$C:$C,2)</f>
        <v>6462.4849999984699</v>
      </c>
      <c r="J53" s="229">
        <f t="shared" si="12"/>
        <v>-0.21182459766677983</v>
      </c>
      <c r="K53" s="207">
        <f>SUMIFS(Data!$G:$G,Data!$B:$B,Data!$AA$3,Data!$E:$E,$A53,Data!$C:$C,3)</f>
        <v>6068.6879999986895</v>
      </c>
      <c r="L53" s="216">
        <f t="shared" si="13"/>
        <v>3.6306399764288178E-2</v>
      </c>
      <c r="M53" s="207">
        <f>SUMIFS(Data!$G:$G,Data!$B:$B,Data!$AA$3,Data!$E:$E,$A53,Data!$C:$C,4)</f>
        <v>5355.5869999993402</v>
      </c>
      <c r="N53" s="229">
        <f t="shared" si="14"/>
        <v>-8.5464752415194273E-2</v>
      </c>
      <c r="O53" s="218">
        <f t="shared" ref="O53:O55" si="17">(M53+K53+I53+G53)/3</f>
        <v>6585.0209999988692</v>
      </c>
      <c r="P53" s="222">
        <f t="shared" si="16"/>
        <v>0.80856801036013159</v>
      </c>
    </row>
    <row r="54" spans="1:16" s="11" customFormat="1">
      <c r="A54" s="24" t="s">
        <v>95</v>
      </c>
      <c r="B54" s="210">
        <v>656.53000000000702</v>
      </c>
      <c r="C54" s="207">
        <v>4322.8000000002794</v>
      </c>
      <c r="D54" s="207">
        <v>3949.4400000003998</v>
      </c>
      <c r="E54" s="207">
        <v>3497.0260000003996</v>
      </c>
      <c r="F54" s="211">
        <v>4141.9320000003618</v>
      </c>
      <c r="G54" s="220">
        <f>SUMIFS(Data!$G:$G,Data!$B:$B,Data!$AA$3,Data!$E:$E,$A54,Data!$C:$C,1)</f>
        <v>610.96400000001006</v>
      </c>
      <c r="H54" s="221">
        <f t="shared" si="10"/>
        <v>-6.940429226386681E-2</v>
      </c>
      <c r="I54" s="228">
        <f>SUMIFS(Data!$G:$G,Data!$B:$B,Data!$AA$3,Data!$E:$E,$A54,Data!$C:$C,2)</f>
        <v>3555.0580000003797</v>
      </c>
      <c r="J54" s="229">
        <f t="shared" si="12"/>
        <v>-0.17760294253720971</v>
      </c>
      <c r="K54" s="207">
        <f>SUMIFS(Data!$G:$G,Data!$B:$B,Data!$AA$3,Data!$E:$E,$A54,Data!$C:$C,3)</f>
        <v>3281.3290000003799</v>
      </c>
      <c r="L54" s="216">
        <f t="shared" si="13"/>
        <v>-6.1680124768873613E-2</v>
      </c>
      <c r="M54" s="207">
        <f>SUMIFS(Data!$G:$G,Data!$B:$B,Data!$AA$3,Data!$E:$E,$A54,Data!$C:$C,4)</f>
        <v>3010.8200000003098</v>
      </c>
      <c r="N54" s="229">
        <f t="shared" si="14"/>
        <v>-0.13903413929437017</v>
      </c>
      <c r="O54" s="218">
        <f t="shared" si="17"/>
        <v>3486.0570000003604</v>
      </c>
      <c r="P54" s="222">
        <f t="shared" si="16"/>
        <v>0.84164998363084087</v>
      </c>
    </row>
    <row r="55" spans="1:16" s="11" customFormat="1" ht="12.75" thickBot="1">
      <c r="A55" s="26" t="s">
        <v>125</v>
      </c>
      <c r="B55" s="230">
        <v>3220.1580000001072</v>
      </c>
      <c r="C55" s="231">
        <v>12522.097999998379</v>
      </c>
      <c r="D55" s="231">
        <v>11762.598999998449</v>
      </c>
      <c r="E55" s="231">
        <v>9353.1009999994694</v>
      </c>
      <c r="F55" s="232">
        <v>12285.985333332135</v>
      </c>
      <c r="G55" s="233">
        <f>SUM(G53:G54)</f>
        <v>2479.2670000001199</v>
      </c>
      <c r="H55" s="234">
        <f t="shared" si="10"/>
        <v>-0.23007908307603622</v>
      </c>
      <c r="I55" s="232">
        <f>SUM(I53:I54)</f>
        <v>10017.54299999885</v>
      </c>
      <c r="J55" s="235">
        <f t="shared" si="12"/>
        <v>-0.20001081288453845</v>
      </c>
      <c r="K55" s="232">
        <f>SUM(K53:K54)</f>
        <v>9350.0169999990685</v>
      </c>
      <c r="L55" s="235">
        <f t="shared" si="13"/>
        <v>-3.2973021465298991E-4</v>
      </c>
      <c r="M55" s="231">
        <f>SUM(M53:M54)</f>
        <v>8366.40699999965</v>
      </c>
      <c r="N55" s="235">
        <f t="shared" si="14"/>
        <v>-0.10549378222258857</v>
      </c>
      <c r="O55" s="236">
        <f t="shared" si="17"/>
        <v>10071.077999999228</v>
      </c>
      <c r="P55" s="237">
        <f t="shared" si="16"/>
        <v>0.81972082228327126</v>
      </c>
    </row>
    <row r="56" spans="1:16" s="31" customFormat="1">
      <c r="A56" s="27" t="s">
        <v>255</v>
      </c>
      <c r="H56" s="29"/>
      <c r="I56" s="32"/>
      <c r="J56" s="32"/>
      <c r="L56" s="196"/>
      <c r="N56" s="32"/>
      <c r="P56" s="78"/>
    </row>
    <row r="57" spans="1:16" s="31" customFormat="1">
      <c r="B57" s="72"/>
      <c r="C57" s="72"/>
      <c r="D57" s="73"/>
      <c r="H57" s="29"/>
      <c r="L57" s="197"/>
      <c r="P57" s="153"/>
    </row>
    <row r="58" spans="1:16" s="31" customFormat="1">
      <c r="A58" s="11"/>
      <c r="F58" s="19"/>
      <c r="G58" s="19"/>
      <c r="H58" s="125"/>
      <c r="I58" s="19"/>
      <c r="J58" s="19"/>
      <c r="K58" s="19"/>
      <c r="L58" s="198"/>
      <c r="M58" s="19"/>
      <c r="N58" s="19"/>
      <c r="P58" s="78"/>
    </row>
    <row r="59" spans="1:16" hidden="1">
      <c r="A59" s="201" t="s">
        <v>250</v>
      </c>
    </row>
    <row r="60" spans="1:16" hidden="1">
      <c r="A60" s="202" t="s">
        <v>251</v>
      </c>
    </row>
    <row r="61" spans="1:16" hidden="1">
      <c r="A61" s="203" t="s">
        <v>252</v>
      </c>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A647"/>
  <sheetViews>
    <sheetView zoomScale="80" zoomScaleNormal="80" workbookViewId="0">
      <selection sqref="A1:W647"/>
    </sheetView>
  </sheetViews>
  <sheetFormatPr defaultRowHeight="15"/>
  <cols>
    <col min="1" max="1" width="10.42578125" customWidth="1"/>
    <col min="2" max="2" width="4.85546875" bestFit="1" customWidth="1"/>
    <col min="3" max="3" width="7.5703125" bestFit="1" customWidth="1"/>
    <col min="6" max="6" width="47.140625" customWidth="1"/>
    <col min="7" max="7" width="9.140625" bestFit="1" customWidth="1"/>
    <col min="8" max="9" width="8.140625" bestFit="1" customWidth="1"/>
    <col min="10" max="10" width="6.5703125" bestFit="1" customWidth="1"/>
    <col min="11" max="11" width="14.42578125" bestFit="1" customWidth="1"/>
    <col min="12" max="12" width="5.5703125" bestFit="1" customWidth="1"/>
    <col min="13" max="13" width="8.140625" bestFit="1" customWidth="1"/>
    <col min="14" max="14" width="6.5703125" bestFit="1" customWidth="1"/>
    <col min="15" max="15" width="10.85546875" bestFit="1" customWidth="1"/>
    <col min="16" max="16" width="9.42578125" bestFit="1" customWidth="1"/>
    <col min="17" max="17" width="6.5703125" bestFit="1" customWidth="1"/>
    <col min="18" max="18" width="8.140625" bestFit="1" customWidth="1"/>
    <col min="19" max="19" width="12.140625" bestFit="1" customWidth="1"/>
    <col min="20" max="20" width="9" bestFit="1" customWidth="1"/>
    <col min="21" max="21" width="12.85546875" bestFit="1" customWidth="1"/>
    <col min="22" max="22" width="9" bestFit="1" customWidth="1"/>
    <col min="23" max="23" width="12.140625" bestFit="1" customWidth="1"/>
    <col min="25" max="25" width="12.28515625" bestFit="1" customWidth="1"/>
  </cols>
  <sheetData>
    <row r="1" spans="1:27">
      <c r="A1" t="s">
        <v>102</v>
      </c>
      <c r="B1" t="s">
        <v>103</v>
      </c>
      <c r="C1" t="s">
        <v>104</v>
      </c>
      <c r="D1" t="s">
        <v>105</v>
      </c>
      <c r="E1" t="s">
        <v>106</v>
      </c>
      <c r="F1" t="s">
        <v>127</v>
      </c>
      <c r="G1" t="s">
        <v>189</v>
      </c>
      <c r="H1" t="s">
        <v>190</v>
      </c>
      <c r="I1" t="s">
        <v>191</v>
      </c>
      <c r="J1" t="s">
        <v>192</v>
      </c>
      <c r="K1" t="s">
        <v>107</v>
      </c>
      <c r="L1" t="s">
        <v>126</v>
      </c>
      <c r="M1" t="s">
        <v>108</v>
      </c>
      <c r="N1" t="s">
        <v>185</v>
      </c>
      <c r="O1" t="s">
        <v>109</v>
      </c>
      <c r="P1" t="s">
        <v>110</v>
      </c>
      <c r="Q1" t="s">
        <v>111</v>
      </c>
      <c r="R1" t="s">
        <v>113</v>
      </c>
      <c r="S1" t="s">
        <v>112</v>
      </c>
      <c r="T1" t="s">
        <v>188</v>
      </c>
      <c r="U1" t="s">
        <v>114</v>
      </c>
      <c r="V1" t="s">
        <v>115</v>
      </c>
      <c r="W1" t="s">
        <v>116</v>
      </c>
      <c r="Y1" s="156" t="s">
        <v>120</v>
      </c>
      <c r="Z1" s="156" t="s">
        <v>239</v>
      </c>
    </row>
    <row r="2" spans="1:27">
      <c r="A2" s="188">
        <v>44397</v>
      </c>
      <c r="B2" t="s">
        <v>261</v>
      </c>
      <c r="C2">
        <v>1</v>
      </c>
      <c r="D2" t="s">
        <v>33</v>
      </c>
      <c r="E2" t="s">
        <v>33</v>
      </c>
      <c r="F2" t="s">
        <v>119</v>
      </c>
      <c r="G2" s="183">
        <v>1497.0850330000601</v>
      </c>
      <c r="H2" s="183">
        <v>1429.1517710000601</v>
      </c>
      <c r="I2" s="183">
        <v>62.933262000000198</v>
      </c>
      <c r="J2" s="183">
        <v>5</v>
      </c>
      <c r="K2" s="183">
        <v>79.753264999999899</v>
      </c>
      <c r="L2" s="183">
        <v>0</v>
      </c>
      <c r="M2" s="183">
        <v>46.266623000000102</v>
      </c>
      <c r="N2" s="183">
        <v>90.179893000000007</v>
      </c>
      <c r="O2" s="183">
        <v>0</v>
      </c>
      <c r="P2" s="183">
        <v>316.21302299999797</v>
      </c>
      <c r="Q2" s="183">
        <v>125.773178</v>
      </c>
      <c r="R2" s="183">
        <v>0.86666600000000005</v>
      </c>
      <c r="S2" s="183">
        <v>0</v>
      </c>
      <c r="T2" s="183">
        <v>22.506637999999999</v>
      </c>
      <c r="U2" s="183">
        <v>0</v>
      </c>
      <c r="V2" s="183">
        <v>23.206641000000001</v>
      </c>
      <c r="W2" s="183">
        <v>162.699839</v>
      </c>
      <c r="Y2" t="s">
        <v>121</v>
      </c>
      <c r="Z2" s="62">
        <f>A2</f>
        <v>44397</v>
      </c>
    </row>
    <row r="3" spans="1:27">
      <c r="A3" s="188">
        <v>44397</v>
      </c>
      <c r="B3" t="s">
        <v>261</v>
      </c>
      <c r="C3">
        <v>1</v>
      </c>
      <c r="D3" t="s">
        <v>32</v>
      </c>
      <c r="E3" t="s">
        <v>32</v>
      </c>
      <c r="F3" t="s">
        <v>119</v>
      </c>
      <c r="G3" s="183">
        <v>3112.5369710002701</v>
      </c>
      <c r="H3" s="183">
        <v>2665.5308860002301</v>
      </c>
      <c r="I3" s="183">
        <v>386.26626999999598</v>
      </c>
      <c r="J3" s="183">
        <v>60.739814999999901</v>
      </c>
      <c r="K3" s="183">
        <v>0</v>
      </c>
      <c r="L3" s="183">
        <v>0</v>
      </c>
      <c r="M3" s="183">
        <v>172.26625099999799</v>
      </c>
      <c r="N3" s="183">
        <v>53.066629000000098</v>
      </c>
      <c r="O3" s="183">
        <v>0</v>
      </c>
      <c r="P3" s="183">
        <v>3108.55699500026</v>
      </c>
      <c r="Q3" s="183">
        <v>0</v>
      </c>
      <c r="R3" s="183">
        <v>392.21296899999601</v>
      </c>
      <c r="S3" s="183">
        <v>314.26638400000002</v>
      </c>
      <c r="T3" s="183">
        <v>14.999988</v>
      </c>
      <c r="U3" s="183">
        <v>0</v>
      </c>
      <c r="V3" s="183">
        <v>6.9999929999999999</v>
      </c>
      <c r="W3" s="183">
        <v>54.466620000000198</v>
      </c>
      <c r="Y3" s="185" t="s">
        <v>122</v>
      </c>
      <c r="Z3" s="185" t="str">
        <f>CONCATENATE("202",MID(AA3,2,1),"-2",MID(AA3,3,1))</f>
        <v>2020-21</v>
      </c>
      <c r="AA3" t="str">
        <f>B2</f>
        <v>C01</v>
      </c>
    </row>
    <row r="4" spans="1:27">
      <c r="A4" s="188">
        <v>44397</v>
      </c>
      <c r="B4" t="s">
        <v>261</v>
      </c>
      <c r="C4">
        <v>1</v>
      </c>
      <c r="D4" t="s">
        <v>32</v>
      </c>
      <c r="E4" t="s">
        <v>32</v>
      </c>
      <c r="F4" t="s">
        <v>128</v>
      </c>
      <c r="G4" s="183">
        <v>26.133315</v>
      </c>
      <c r="H4" s="183">
        <v>22.999984000000001</v>
      </c>
      <c r="I4" s="183">
        <v>3.1333310000000001</v>
      </c>
      <c r="J4" s="183">
        <v>0</v>
      </c>
      <c r="K4" s="183">
        <v>0</v>
      </c>
      <c r="L4" s="183">
        <v>25.266649000000001</v>
      </c>
      <c r="M4" s="183">
        <v>0</v>
      </c>
      <c r="N4" s="183">
        <v>0</v>
      </c>
      <c r="O4" s="183">
        <v>0</v>
      </c>
      <c r="P4" s="183">
        <v>26.133315</v>
      </c>
      <c r="Q4" s="183">
        <v>0</v>
      </c>
      <c r="R4" s="183">
        <v>3.3333309999999998</v>
      </c>
      <c r="S4" s="183">
        <v>3.1333310000000001</v>
      </c>
      <c r="T4" s="183">
        <v>0</v>
      </c>
      <c r="U4" s="183">
        <v>0</v>
      </c>
      <c r="V4" s="183">
        <v>0</v>
      </c>
      <c r="W4" s="183">
        <v>0.33333299999999999</v>
      </c>
    </row>
    <row r="5" spans="1:27">
      <c r="A5" s="188">
        <v>44397</v>
      </c>
      <c r="B5" t="s">
        <v>261</v>
      </c>
      <c r="C5">
        <v>1</v>
      </c>
      <c r="D5" t="s">
        <v>32</v>
      </c>
      <c r="E5" t="s">
        <v>32</v>
      </c>
      <c r="F5" t="s">
        <v>129</v>
      </c>
      <c r="G5" s="183">
        <v>15.266654000000001</v>
      </c>
      <c r="H5" s="183">
        <v>14.599988</v>
      </c>
      <c r="I5" s="183">
        <v>0</v>
      </c>
      <c r="J5" s="183">
        <v>0.66666599999999998</v>
      </c>
      <c r="K5" s="183">
        <v>0</v>
      </c>
      <c r="L5" s="183">
        <v>14.533321000000001</v>
      </c>
      <c r="M5" s="183">
        <v>0</v>
      </c>
      <c r="N5" s="183">
        <v>0</v>
      </c>
      <c r="O5" s="183">
        <v>0</v>
      </c>
      <c r="P5" s="183">
        <v>15.266654000000001</v>
      </c>
      <c r="Q5" s="183">
        <v>0</v>
      </c>
      <c r="R5" s="183">
        <v>0</v>
      </c>
      <c r="S5" s="183">
        <v>0</v>
      </c>
      <c r="T5" s="183">
        <v>0</v>
      </c>
      <c r="U5" s="183">
        <v>0</v>
      </c>
      <c r="V5" s="183">
        <v>0</v>
      </c>
      <c r="W5" s="183">
        <v>1.399999</v>
      </c>
    </row>
    <row r="6" spans="1:27">
      <c r="A6" s="188">
        <v>44397</v>
      </c>
      <c r="B6" t="s">
        <v>261</v>
      </c>
      <c r="C6">
        <v>1</v>
      </c>
      <c r="D6" t="s">
        <v>32</v>
      </c>
      <c r="E6" t="s">
        <v>32</v>
      </c>
      <c r="F6" t="s">
        <v>130</v>
      </c>
      <c r="G6" s="183">
        <v>18.799982</v>
      </c>
      <c r="H6" s="183">
        <v>17.799983000000001</v>
      </c>
      <c r="I6" s="183">
        <v>0.33333299999999999</v>
      </c>
      <c r="J6" s="183">
        <v>0.66666599999999998</v>
      </c>
      <c r="K6" s="183">
        <v>0</v>
      </c>
      <c r="L6" s="183">
        <v>14.133319999999999</v>
      </c>
      <c r="M6" s="183">
        <v>0</v>
      </c>
      <c r="N6" s="183">
        <v>0</v>
      </c>
      <c r="O6" s="183">
        <v>0</v>
      </c>
      <c r="P6" s="183">
        <v>18.799982</v>
      </c>
      <c r="Q6" s="183">
        <v>0</v>
      </c>
      <c r="R6" s="183">
        <v>0.99999899999999997</v>
      </c>
      <c r="S6" s="183">
        <v>0.33333299999999999</v>
      </c>
      <c r="T6" s="183">
        <v>0</v>
      </c>
      <c r="U6" s="183">
        <v>0</v>
      </c>
      <c r="V6" s="183">
        <v>0</v>
      </c>
      <c r="W6" s="183">
        <v>0</v>
      </c>
    </row>
    <row r="7" spans="1:27">
      <c r="A7" s="188">
        <v>44397</v>
      </c>
      <c r="B7" t="s">
        <v>261</v>
      </c>
      <c r="C7">
        <v>1</v>
      </c>
      <c r="D7" t="s">
        <v>32</v>
      </c>
      <c r="E7" t="s">
        <v>32</v>
      </c>
      <c r="F7" t="s">
        <v>195</v>
      </c>
      <c r="G7" s="183">
        <v>33.7333</v>
      </c>
      <c r="H7" s="183">
        <v>29.066638000000001</v>
      </c>
      <c r="I7" s="183">
        <v>4.6666619999999996</v>
      </c>
      <c r="J7" s="183">
        <v>0</v>
      </c>
      <c r="K7" s="183">
        <v>0</v>
      </c>
      <c r="L7" s="183">
        <v>29.733304</v>
      </c>
      <c r="M7" s="183">
        <v>0</v>
      </c>
      <c r="N7" s="183">
        <v>0</v>
      </c>
      <c r="O7" s="183">
        <v>0</v>
      </c>
      <c r="P7" s="183">
        <v>33.7333</v>
      </c>
      <c r="Q7" s="183">
        <v>0</v>
      </c>
      <c r="R7" s="183">
        <v>5.999994</v>
      </c>
      <c r="S7" s="183">
        <v>4.6666619999999996</v>
      </c>
      <c r="T7" s="183">
        <v>0</v>
      </c>
      <c r="U7" s="183">
        <v>0</v>
      </c>
      <c r="V7" s="183">
        <v>0</v>
      </c>
      <c r="W7" s="183">
        <v>0</v>
      </c>
    </row>
    <row r="8" spans="1:27">
      <c r="A8" s="188">
        <v>44397</v>
      </c>
      <c r="B8" t="s">
        <v>261</v>
      </c>
      <c r="C8">
        <v>1</v>
      </c>
      <c r="D8" t="s">
        <v>32</v>
      </c>
      <c r="E8" t="s">
        <v>32</v>
      </c>
      <c r="F8" t="s">
        <v>131</v>
      </c>
      <c r="G8" s="183">
        <v>7.3333250000000003</v>
      </c>
      <c r="H8" s="183">
        <v>7.3333250000000003</v>
      </c>
      <c r="I8" s="183">
        <v>0</v>
      </c>
      <c r="J8" s="183">
        <v>0</v>
      </c>
      <c r="K8" s="183">
        <v>0</v>
      </c>
      <c r="L8" s="183">
        <v>7.3333250000000003</v>
      </c>
      <c r="M8" s="183">
        <v>0</v>
      </c>
      <c r="N8" s="183">
        <v>0</v>
      </c>
      <c r="O8" s="183">
        <v>0</v>
      </c>
      <c r="P8" s="183">
        <v>7.3333250000000003</v>
      </c>
      <c r="Q8" s="183">
        <v>0</v>
      </c>
      <c r="R8" s="183">
        <v>0.73333300000000001</v>
      </c>
      <c r="S8" s="183">
        <v>0</v>
      </c>
      <c r="T8" s="183">
        <v>0</v>
      </c>
      <c r="U8" s="183">
        <v>0</v>
      </c>
      <c r="V8" s="183">
        <v>0</v>
      </c>
      <c r="W8" s="183">
        <v>0</v>
      </c>
    </row>
    <row r="9" spans="1:27">
      <c r="A9" s="188">
        <v>44397</v>
      </c>
      <c r="B9" t="s">
        <v>261</v>
      </c>
      <c r="C9">
        <v>1</v>
      </c>
      <c r="D9" t="s">
        <v>32</v>
      </c>
      <c r="E9" t="s">
        <v>32</v>
      </c>
      <c r="F9" t="s">
        <v>220</v>
      </c>
      <c r="G9" s="183">
        <v>15.399984999999999</v>
      </c>
      <c r="H9" s="183">
        <v>15.066651999999999</v>
      </c>
      <c r="I9" s="183">
        <v>0</v>
      </c>
      <c r="J9" s="183">
        <v>0.33333299999999999</v>
      </c>
      <c r="K9" s="183">
        <v>0</v>
      </c>
      <c r="L9" s="183">
        <v>15.399984999999999</v>
      </c>
      <c r="M9" s="183">
        <v>0</v>
      </c>
      <c r="N9" s="183">
        <v>0</v>
      </c>
      <c r="O9" s="183">
        <v>0</v>
      </c>
      <c r="P9" s="183">
        <v>15.399984999999999</v>
      </c>
      <c r="Q9" s="183">
        <v>0</v>
      </c>
      <c r="R9" s="183">
        <v>0.33333299999999999</v>
      </c>
      <c r="S9" s="183">
        <v>0</v>
      </c>
      <c r="T9" s="183">
        <v>0</v>
      </c>
      <c r="U9" s="183">
        <v>0</v>
      </c>
      <c r="V9" s="183">
        <v>0</v>
      </c>
      <c r="W9" s="183">
        <v>1.333332</v>
      </c>
    </row>
    <row r="10" spans="1:27">
      <c r="A10" s="188">
        <v>44397</v>
      </c>
      <c r="B10" t="s">
        <v>261</v>
      </c>
      <c r="C10">
        <v>1</v>
      </c>
      <c r="D10" t="s">
        <v>32</v>
      </c>
      <c r="E10" t="s">
        <v>32</v>
      </c>
      <c r="F10" t="s">
        <v>132</v>
      </c>
      <c r="G10" s="183">
        <v>18.866647</v>
      </c>
      <c r="H10" s="183">
        <v>18.866647</v>
      </c>
      <c r="I10" s="183">
        <v>0</v>
      </c>
      <c r="J10" s="183">
        <v>0</v>
      </c>
      <c r="K10" s="183">
        <v>0</v>
      </c>
      <c r="L10" s="183">
        <v>18.533314000000001</v>
      </c>
      <c r="M10" s="183">
        <v>0</v>
      </c>
      <c r="N10" s="183">
        <v>0</v>
      </c>
      <c r="O10" s="183">
        <v>0</v>
      </c>
      <c r="P10" s="183">
        <v>18.866647</v>
      </c>
      <c r="Q10" s="183">
        <v>0</v>
      </c>
      <c r="R10" s="183">
        <v>0</v>
      </c>
      <c r="S10" s="183">
        <v>0</v>
      </c>
      <c r="T10" s="183">
        <v>0</v>
      </c>
      <c r="U10" s="183">
        <v>0</v>
      </c>
      <c r="V10" s="183">
        <v>0</v>
      </c>
      <c r="W10" s="183">
        <v>0</v>
      </c>
    </row>
    <row r="11" spans="1:27">
      <c r="A11" s="188">
        <v>44397</v>
      </c>
      <c r="B11" t="s">
        <v>261</v>
      </c>
      <c r="C11">
        <v>1</v>
      </c>
      <c r="D11" t="s">
        <v>32</v>
      </c>
      <c r="E11" t="s">
        <v>32</v>
      </c>
      <c r="F11" t="s">
        <v>133</v>
      </c>
      <c r="G11" s="183">
        <v>23.533313</v>
      </c>
      <c r="H11" s="183">
        <v>19.199984000000001</v>
      </c>
      <c r="I11" s="183">
        <v>1.9999979999999999</v>
      </c>
      <c r="J11" s="183">
        <v>2.3333309999999998</v>
      </c>
      <c r="K11" s="183">
        <v>0</v>
      </c>
      <c r="L11" s="183">
        <v>14.666655</v>
      </c>
      <c r="M11" s="183">
        <v>0</v>
      </c>
      <c r="N11" s="183">
        <v>0</v>
      </c>
      <c r="O11" s="183">
        <v>0</v>
      </c>
      <c r="P11" s="183">
        <v>23.533313</v>
      </c>
      <c r="Q11" s="183">
        <v>0</v>
      </c>
      <c r="R11" s="183">
        <v>2.3333309999999998</v>
      </c>
      <c r="S11" s="183">
        <v>1.9999979999999999</v>
      </c>
      <c r="T11" s="183">
        <v>0</v>
      </c>
      <c r="U11" s="183">
        <v>0</v>
      </c>
      <c r="V11" s="183">
        <v>0</v>
      </c>
      <c r="W11" s="183">
        <v>1.0666659999999999</v>
      </c>
    </row>
    <row r="12" spans="1:27">
      <c r="A12" s="188">
        <v>44397</v>
      </c>
      <c r="B12" t="s">
        <v>261</v>
      </c>
      <c r="C12">
        <v>1</v>
      </c>
      <c r="D12" t="s">
        <v>32</v>
      </c>
      <c r="E12" t="s">
        <v>32</v>
      </c>
      <c r="F12" t="s">
        <v>134</v>
      </c>
      <c r="G12" s="183">
        <v>5.7999989999999997</v>
      </c>
      <c r="H12" s="183">
        <v>2.9999989999999999</v>
      </c>
      <c r="I12" s="183">
        <v>2.8</v>
      </c>
      <c r="J12" s="183">
        <v>0</v>
      </c>
      <c r="K12" s="183">
        <v>0</v>
      </c>
      <c r="L12" s="183">
        <v>5.7999989999999997</v>
      </c>
      <c r="M12" s="183">
        <v>0</v>
      </c>
      <c r="N12" s="183">
        <v>0</v>
      </c>
      <c r="O12" s="183">
        <v>0</v>
      </c>
      <c r="P12" s="183">
        <v>5.7999989999999997</v>
      </c>
      <c r="Q12" s="183">
        <v>0</v>
      </c>
      <c r="R12" s="183">
        <v>2.8</v>
      </c>
      <c r="S12" s="183">
        <v>2.8</v>
      </c>
      <c r="T12" s="183">
        <v>0</v>
      </c>
      <c r="U12" s="183">
        <v>0</v>
      </c>
      <c r="V12" s="183">
        <v>0</v>
      </c>
      <c r="W12" s="183">
        <v>0</v>
      </c>
    </row>
    <row r="13" spans="1:27">
      <c r="A13" s="188">
        <v>44397</v>
      </c>
      <c r="B13" t="s">
        <v>261</v>
      </c>
      <c r="C13">
        <v>1</v>
      </c>
      <c r="D13" t="s">
        <v>32</v>
      </c>
      <c r="E13" t="s">
        <v>32</v>
      </c>
      <c r="F13" t="s">
        <v>221</v>
      </c>
      <c r="G13" s="183">
        <v>10.133324</v>
      </c>
      <c r="H13" s="183">
        <v>10.133324</v>
      </c>
      <c r="I13" s="183">
        <v>0</v>
      </c>
      <c r="J13" s="183">
        <v>0</v>
      </c>
      <c r="K13" s="183">
        <v>0</v>
      </c>
      <c r="L13" s="183">
        <v>10.133324</v>
      </c>
      <c r="M13" s="183">
        <v>0</v>
      </c>
      <c r="N13" s="183">
        <v>0</v>
      </c>
      <c r="O13" s="183">
        <v>0</v>
      </c>
      <c r="P13" s="183">
        <v>10.133324</v>
      </c>
      <c r="Q13" s="183">
        <v>0</v>
      </c>
      <c r="R13" s="183">
        <v>0</v>
      </c>
      <c r="S13" s="183">
        <v>0</v>
      </c>
      <c r="T13" s="183">
        <v>0</v>
      </c>
      <c r="U13" s="183">
        <v>0</v>
      </c>
      <c r="V13" s="183">
        <v>0</v>
      </c>
      <c r="W13" s="183">
        <v>0</v>
      </c>
    </row>
    <row r="14" spans="1:27">
      <c r="A14" s="188">
        <v>44397</v>
      </c>
      <c r="B14" t="s">
        <v>261</v>
      </c>
      <c r="C14">
        <v>1</v>
      </c>
      <c r="D14" t="s">
        <v>32</v>
      </c>
      <c r="E14" t="s">
        <v>32</v>
      </c>
      <c r="F14" t="s">
        <v>166</v>
      </c>
      <c r="G14" s="183">
        <v>16.066654</v>
      </c>
      <c r="H14" s="183">
        <v>15.666653999999999</v>
      </c>
      <c r="I14" s="183">
        <v>0.4</v>
      </c>
      <c r="J14" s="183">
        <v>0</v>
      </c>
      <c r="K14" s="183">
        <v>0</v>
      </c>
      <c r="L14" s="183">
        <v>16.066654</v>
      </c>
      <c r="M14" s="183">
        <v>0</v>
      </c>
      <c r="N14" s="183">
        <v>0</v>
      </c>
      <c r="O14" s="183">
        <v>0</v>
      </c>
      <c r="P14" s="183">
        <v>16.066654</v>
      </c>
      <c r="Q14" s="183">
        <v>0</v>
      </c>
      <c r="R14" s="183">
        <v>1.0666659999999999</v>
      </c>
      <c r="S14" s="183">
        <v>0.4</v>
      </c>
      <c r="T14" s="183">
        <v>0</v>
      </c>
      <c r="U14" s="183">
        <v>0</v>
      </c>
      <c r="V14" s="183">
        <v>0</v>
      </c>
      <c r="W14" s="183">
        <v>0</v>
      </c>
    </row>
    <row r="15" spans="1:27">
      <c r="A15" s="188">
        <v>44397</v>
      </c>
      <c r="B15" t="s">
        <v>261</v>
      </c>
      <c r="C15">
        <v>1</v>
      </c>
      <c r="D15" t="s">
        <v>32</v>
      </c>
      <c r="E15" t="s">
        <v>32</v>
      </c>
      <c r="F15" t="s">
        <v>142</v>
      </c>
      <c r="G15" s="183">
        <v>18.933297</v>
      </c>
      <c r="H15" s="183">
        <v>18.933297</v>
      </c>
      <c r="I15" s="183">
        <v>0</v>
      </c>
      <c r="J15" s="183">
        <v>0</v>
      </c>
      <c r="K15" s="183">
        <v>0</v>
      </c>
      <c r="L15" s="183">
        <v>18.933297</v>
      </c>
      <c r="M15" s="183">
        <v>0</v>
      </c>
      <c r="N15" s="183">
        <v>0</v>
      </c>
      <c r="O15" s="183">
        <v>0</v>
      </c>
      <c r="P15" s="183">
        <v>18.933297</v>
      </c>
      <c r="Q15" s="183">
        <v>0</v>
      </c>
      <c r="R15" s="183">
        <v>1.266664</v>
      </c>
      <c r="S15" s="183">
        <v>0</v>
      </c>
      <c r="T15" s="183">
        <v>0</v>
      </c>
      <c r="U15" s="183">
        <v>0</v>
      </c>
      <c r="V15" s="183">
        <v>0</v>
      </c>
      <c r="W15" s="183">
        <v>0</v>
      </c>
    </row>
    <row r="16" spans="1:27">
      <c r="A16" s="188">
        <v>44397</v>
      </c>
      <c r="B16" t="s">
        <v>261</v>
      </c>
      <c r="C16">
        <v>1</v>
      </c>
      <c r="D16" t="s">
        <v>32</v>
      </c>
      <c r="E16" t="s">
        <v>32</v>
      </c>
      <c r="F16" t="s">
        <v>73</v>
      </c>
      <c r="G16" s="183">
        <v>32.933304999999997</v>
      </c>
      <c r="H16" s="183">
        <v>28.933309000000001</v>
      </c>
      <c r="I16" s="183">
        <v>0</v>
      </c>
      <c r="J16" s="183">
        <v>3.9999959999999999</v>
      </c>
      <c r="K16" s="183">
        <v>0</v>
      </c>
      <c r="L16" s="183">
        <v>32.933304999999997</v>
      </c>
      <c r="M16" s="183">
        <v>0</v>
      </c>
      <c r="N16" s="183">
        <v>0.6</v>
      </c>
      <c r="O16" s="183">
        <v>0</v>
      </c>
      <c r="P16" s="183">
        <v>32.466639000000001</v>
      </c>
      <c r="Q16" s="183">
        <v>0</v>
      </c>
      <c r="R16" s="183">
        <v>0.2</v>
      </c>
      <c r="S16" s="183">
        <v>0</v>
      </c>
      <c r="T16" s="183">
        <v>0.2</v>
      </c>
      <c r="U16" s="183">
        <v>0</v>
      </c>
      <c r="V16" s="183">
        <v>0</v>
      </c>
      <c r="W16" s="183">
        <v>0.4</v>
      </c>
    </row>
    <row r="17" spans="1:23">
      <c r="A17" s="188">
        <v>44397</v>
      </c>
      <c r="B17" t="s">
        <v>261</v>
      </c>
      <c r="C17">
        <v>1</v>
      </c>
      <c r="D17" t="s">
        <v>31</v>
      </c>
      <c r="E17" t="s">
        <v>31</v>
      </c>
      <c r="F17" t="s">
        <v>119</v>
      </c>
      <c r="G17" s="183">
        <v>555.56603499999403</v>
      </c>
      <c r="H17" s="183">
        <v>483.58616899999203</v>
      </c>
      <c r="I17" s="183">
        <v>52.599933999999998</v>
      </c>
      <c r="J17" s="183">
        <v>19.379932</v>
      </c>
      <c r="K17" s="183">
        <v>3.6666629999999998</v>
      </c>
      <c r="L17" s="183">
        <v>0</v>
      </c>
      <c r="M17" s="183">
        <v>37.973294000000003</v>
      </c>
      <c r="N17" s="183">
        <v>35.759968000000001</v>
      </c>
      <c r="O17" s="183">
        <v>0</v>
      </c>
      <c r="P17" s="183">
        <v>369.40624999999602</v>
      </c>
      <c r="Q17" s="183">
        <v>11.48</v>
      </c>
      <c r="R17" s="183">
        <v>0</v>
      </c>
      <c r="S17" s="183">
        <v>0</v>
      </c>
      <c r="T17" s="183">
        <v>18.613312000000001</v>
      </c>
      <c r="U17" s="183">
        <v>17.799979</v>
      </c>
      <c r="V17" s="183">
        <v>4.333329</v>
      </c>
      <c r="W17" s="183">
        <v>12.933320999999999</v>
      </c>
    </row>
    <row r="18" spans="1:23">
      <c r="A18" s="188">
        <v>44397</v>
      </c>
      <c r="B18" t="s">
        <v>261</v>
      </c>
      <c r="C18">
        <v>1</v>
      </c>
      <c r="D18" t="s">
        <v>31</v>
      </c>
      <c r="E18" t="s">
        <v>31</v>
      </c>
      <c r="F18" t="s">
        <v>159</v>
      </c>
      <c r="G18" s="183">
        <v>3.3333300000000001</v>
      </c>
      <c r="H18" s="183">
        <v>3.3333300000000001</v>
      </c>
      <c r="I18" s="183">
        <v>0</v>
      </c>
      <c r="J18" s="183">
        <v>0</v>
      </c>
      <c r="K18" s="183">
        <v>0.33333299999999999</v>
      </c>
      <c r="L18" s="183">
        <v>3.3333300000000001</v>
      </c>
      <c r="M18" s="183">
        <v>0</v>
      </c>
      <c r="N18" s="183">
        <v>0</v>
      </c>
      <c r="O18" s="183">
        <v>0</v>
      </c>
      <c r="P18" s="183">
        <v>3.3333300000000001</v>
      </c>
      <c r="Q18" s="183">
        <v>0</v>
      </c>
      <c r="R18" s="183">
        <v>0</v>
      </c>
      <c r="S18" s="183">
        <v>0</v>
      </c>
      <c r="T18" s="183">
        <v>0</v>
      </c>
      <c r="U18" s="183">
        <v>0</v>
      </c>
      <c r="V18" s="183">
        <v>0</v>
      </c>
      <c r="W18" s="183">
        <v>0.99999899999999997</v>
      </c>
    </row>
    <row r="19" spans="1:23">
      <c r="A19" s="188">
        <v>44397</v>
      </c>
      <c r="B19" t="s">
        <v>261</v>
      </c>
      <c r="C19">
        <v>1</v>
      </c>
      <c r="D19" t="s">
        <v>30</v>
      </c>
      <c r="E19" t="s">
        <v>30</v>
      </c>
      <c r="F19" t="s">
        <v>119</v>
      </c>
      <c r="G19" s="183">
        <v>304.526311999999</v>
      </c>
      <c r="H19" s="183">
        <v>279.18633200000102</v>
      </c>
      <c r="I19" s="183">
        <v>25.339980000000001</v>
      </c>
      <c r="J19" s="183">
        <v>0</v>
      </c>
      <c r="K19" s="183">
        <v>0</v>
      </c>
      <c r="L19" s="183">
        <v>0</v>
      </c>
      <c r="M19" s="183">
        <v>14.733314999999999</v>
      </c>
      <c r="N19" s="183">
        <v>25.999963999999999</v>
      </c>
      <c r="O19" s="183">
        <v>0</v>
      </c>
      <c r="P19" s="183">
        <v>223.91975700000199</v>
      </c>
      <c r="Q19" s="183">
        <v>0</v>
      </c>
      <c r="R19" s="183">
        <v>0</v>
      </c>
      <c r="S19" s="183">
        <v>0</v>
      </c>
      <c r="T19" s="183">
        <v>13.273318</v>
      </c>
      <c r="U19" s="183">
        <v>0.33333299999999999</v>
      </c>
      <c r="V19" s="183">
        <v>2.3733300000000002</v>
      </c>
      <c r="W19" s="183">
        <v>16.413312000000001</v>
      </c>
    </row>
    <row r="20" spans="1:23">
      <c r="A20" s="188">
        <v>44397</v>
      </c>
      <c r="B20" t="s">
        <v>261</v>
      </c>
      <c r="C20">
        <v>1</v>
      </c>
      <c r="D20" t="s">
        <v>29</v>
      </c>
      <c r="E20" t="s">
        <v>29</v>
      </c>
      <c r="F20" t="s">
        <v>119</v>
      </c>
      <c r="G20" s="183">
        <v>615.63200000000904</v>
      </c>
      <c r="H20" s="183">
        <v>509.52800000001798</v>
      </c>
      <c r="I20" s="183">
        <v>106.104</v>
      </c>
      <c r="J20" s="183">
        <v>0</v>
      </c>
      <c r="K20" s="183">
        <v>0</v>
      </c>
      <c r="L20" s="183">
        <v>0</v>
      </c>
      <c r="M20" s="183">
        <v>31.971999999999898</v>
      </c>
      <c r="N20" s="183">
        <v>2.0649999999999999</v>
      </c>
      <c r="O20" s="183">
        <v>0</v>
      </c>
      <c r="P20" s="183">
        <v>612.96600000000899</v>
      </c>
      <c r="Q20" s="183">
        <v>0</v>
      </c>
      <c r="R20" s="183">
        <v>109.767</v>
      </c>
      <c r="S20" s="183">
        <v>91.784999999999698</v>
      </c>
      <c r="T20" s="183">
        <v>7.5279999999999996</v>
      </c>
      <c r="U20" s="183">
        <v>0</v>
      </c>
      <c r="V20" s="183">
        <v>0</v>
      </c>
      <c r="W20" s="183">
        <v>3.2650000000000001</v>
      </c>
    </row>
    <row r="21" spans="1:23">
      <c r="A21" s="188">
        <v>44397</v>
      </c>
      <c r="B21" t="s">
        <v>261</v>
      </c>
      <c r="C21">
        <v>1</v>
      </c>
      <c r="D21" t="s">
        <v>29</v>
      </c>
      <c r="E21" t="s">
        <v>29</v>
      </c>
      <c r="F21" t="s">
        <v>248</v>
      </c>
      <c r="G21" s="183">
        <v>1.7989999999999999</v>
      </c>
      <c r="H21" s="183">
        <v>1.7989999999999999</v>
      </c>
      <c r="I21" s="183">
        <v>0</v>
      </c>
      <c r="J21" s="183">
        <v>0</v>
      </c>
      <c r="K21" s="183">
        <v>0</v>
      </c>
      <c r="L21" s="183">
        <v>1.7989999999999999</v>
      </c>
      <c r="M21" s="183">
        <v>0</v>
      </c>
      <c r="N21" s="183">
        <v>0</v>
      </c>
      <c r="O21" s="183">
        <v>0</v>
      </c>
      <c r="P21" s="183">
        <v>1.399</v>
      </c>
      <c r="Q21" s="183">
        <v>0</v>
      </c>
      <c r="R21" s="183">
        <v>0</v>
      </c>
      <c r="S21" s="183">
        <v>0</v>
      </c>
      <c r="T21" s="183">
        <v>0</v>
      </c>
      <c r="U21" s="183">
        <v>0</v>
      </c>
      <c r="V21" s="183">
        <v>0</v>
      </c>
      <c r="W21" s="183">
        <v>0</v>
      </c>
    </row>
    <row r="22" spans="1:23">
      <c r="A22" s="188">
        <v>44397</v>
      </c>
      <c r="B22" t="s">
        <v>261</v>
      </c>
      <c r="C22">
        <v>1</v>
      </c>
      <c r="D22" t="s">
        <v>29</v>
      </c>
      <c r="E22" t="s">
        <v>29</v>
      </c>
      <c r="F22" t="s">
        <v>156</v>
      </c>
      <c r="G22" s="183">
        <v>1.732</v>
      </c>
      <c r="H22" s="183">
        <v>1.732</v>
      </c>
      <c r="I22" s="183">
        <v>0</v>
      </c>
      <c r="J22" s="183">
        <v>0</v>
      </c>
      <c r="K22" s="183">
        <v>0</v>
      </c>
      <c r="L22" s="183">
        <v>1.732</v>
      </c>
      <c r="M22" s="183">
        <v>0</v>
      </c>
      <c r="N22" s="183">
        <v>0</v>
      </c>
      <c r="O22" s="183">
        <v>0</v>
      </c>
      <c r="P22" s="183">
        <v>1.3320000000000001</v>
      </c>
      <c r="Q22" s="183">
        <v>0</v>
      </c>
      <c r="R22" s="183">
        <v>0</v>
      </c>
      <c r="S22" s="183">
        <v>0</v>
      </c>
      <c r="T22" s="183">
        <v>0</v>
      </c>
      <c r="U22" s="183">
        <v>0</v>
      </c>
      <c r="V22" s="183">
        <v>0</v>
      </c>
      <c r="W22" s="183">
        <v>0</v>
      </c>
    </row>
    <row r="23" spans="1:23">
      <c r="A23" s="188">
        <v>44397</v>
      </c>
      <c r="B23" t="s">
        <v>261</v>
      </c>
      <c r="C23">
        <v>1</v>
      </c>
      <c r="D23" t="s">
        <v>28</v>
      </c>
      <c r="E23" t="s">
        <v>28</v>
      </c>
      <c r="F23" t="s">
        <v>119</v>
      </c>
      <c r="G23" s="183">
        <v>547.599377999995</v>
      </c>
      <c r="H23" s="183">
        <v>481.77950999999302</v>
      </c>
      <c r="I23" s="183">
        <v>64.019880000000001</v>
      </c>
      <c r="J23" s="183">
        <v>1.7999879999999999</v>
      </c>
      <c r="K23" s="183">
        <v>0</v>
      </c>
      <c r="L23" s="183">
        <v>0</v>
      </c>
      <c r="M23" s="183">
        <v>67.413261000000006</v>
      </c>
      <c r="N23" s="183">
        <v>46.386624000000097</v>
      </c>
      <c r="O23" s="183">
        <v>63.286554000000002</v>
      </c>
      <c r="P23" s="183">
        <v>419.12626199999499</v>
      </c>
      <c r="Q23" s="183">
        <v>0</v>
      </c>
      <c r="R23" s="183">
        <v>6.2999939999999999</v>
      </c>
      <c r="S23" s="183">
        <v>0</v>
      </c>
      <c r="T23" s="183">
        <v>21.086648</v>
      </c>
      <c r="U23" s="183">
        <v>0</v>
      </c>
      <c r="V23" s="183">
        <v>21.779976999999999</v>
      </c>
      <c r="W23" s="183">
        <v>66.626610000000198</v>
      </c>
    </row>
    <row r="24" spans="1:23">
      <c r="A24" s="188">
        <v>44397</v>
      </c>
      <c r="B24" t="s">
        <v>261</v>
      </c>
      <c r="C24">
        <v>1</v>
      </c>
      <c r="D24" t="s">
        <v>28</v>
      </c>
      <c r="E24" t="s">
        <v>28</v>
      </c>
      <c r="F24" t="s">
        <v>135</v>
      </c>
      <c r="G24" s="183">
        <v>6.9999929999999999</v>
      </c>
      <c r="H24" s="183">
        <v>6.9999929999999999</v>
      </c>
      <c r="I24" s="183">
        <v>0</v>
      </c>
      <c r="J24" s="183">
        <v>0</v>
      </c>
      <c r="K24" s="183">
        <v>0</v>
      </c>
      <c r="L24" s="183">
        <v>4.6666619999999996</v>
      </c>
      <c r="M24" s="183">
        <v>0</v>
      </c>
      <c r="N24" s="183">
        <v>0</v>
      </c>
      <c r="O24" s="183">
        <v>0</v>
      </c>
      <c r="P24" s="183">
        <v>6.9999929999999999</v>
      </c>
      <c r="Q24" s="183">
        <v>0</v>
      </c>
      <c r="R24" s="183">
        <v>0</v>
      </c>
      <c r="S24" s="183">
        <v>0</v>
      </c>
      <c r="T24" s="183">
        <v>0</v>
      </c>
      <c r="U24" s="183">
        <v>0</v>
      </c>
      <c r="V24" s="183">
        <v>0</v>
      </c>
      <c r="W24" s="183">
        <v>0.33333299999999999</v>
      </c>
    </row>
    <row r="25" spans="1:23">
      <c r="A25" s="188">
        <v>44397</v>
      </c>
      <c r="B25" t="s">
        <v>261</v>
      </c>
      <c r="C25">
        <v>1</v>
      </c>
      <c r="D25" t="s">
        <v>28</v>
      </c>
      <c r="E25" t="s">
        <v>28</v>
      </c>
      <c r="F25" t="s">
        <v>137</v>
      </c>
      <c r="G25" s="183">
        <v>0.66666599999999998</v>
      </c>
      <c r="H25" s="183">
        <v>0.66666599999999998</v>
      </c>
      <c r="I25" s="183">
        <v>0</v>
      </c>
      <c r="J25" s="183">
        <v>0</v>
      </c>
      <c r="K25" s="183">
        <v>0</v>
      </c>
      <c r="L25" s="183">
        <v>0.66666599999999998</v>
      </c>
      <c r="M25" s="183">
        <v>0</v>
      </c>
      <c r="N25" s="183">
        <v>0</v>
      </c>
      <c r="O25" s="183">
        <v>0</v>
      </c>
      <c r="P25" s="183">
        <v>0.66666599999999998</v>
      </c>
      <c r="Q25" s="183">
        <v>0</v>
      </c>
      <c r="R25" s="183">
        <v>0</v>
      </c>
      <c r="S25" s="183">
        <v>0</v>
      </c>
      <c r="T25" s="183">
        <v>0</v>
      </c>
      <c r="U25" s="183">
        <v>0</v>
      </c>
      <c r="V25" s="183">
        <v>0</v>
      </c>
      <c r="W25" s="183">
        <v>0</v>
      </c>
    </row>
    <row r="26" spans="1:23">
      <c r="A26" s="188">
        <v>44397</v>
      </c>
      <c r="B26" t="s">
        <v>261</v>
      </c>
      <c r="C26">
        <v>1</v>
      </c>
      <c r="D26" t="s">
        <v>28</v>
      </c>
      <c r="E26" t="s">
        <v>28</v>
      </c>
      <c r="F26" t="s">
        <v>222</v>
      </c>
      <c r="G26" s="183">
        <v>6.9333289999999996</v>
      </c>
      <c r="H26" s="183">
        <v>6.9333289999999996</v>
      </c>
      <c r="I26" s="183">
        <v>0</v>
      </c>
      <c r="J26" s="183">
        <v>0</v>
      </c>
      <c r="K26" s="183">
        <v>0</v>
      </c>
      <c r="L26" s="183">
        <v>6.333329</v>
      </c>
      <c r="M26" s="183">
        <v>0</v>
      </c>
      <c r="N26" s="183">
        <v>0</v>
      </c>
      <c r="O26" s="183">
        <v>0</v>
      </c>
      <c r="P26" s="183">
        <v>6.9333289999999996</v>
      </c>
      <c r="Q26" s="183">
        <v>0</v>
      </c>
      <c r="R26" s="183">
        <v>0</v>
      </c>
      <c r="S26" s="183">
        <v>0</v>
      </c>
      <c r="T26" s="183">
        <v>0</v>
      </c>
      <c r="U26" s="183">
        <v>0</v>
      </c>
      <c r="V26" s="183">
        <v>0</v>
      </c>
      <c r="W26" s="183">
        <v>2.066665</v>
      </c>
    </row>
    <row r="27" spans="1:23">
      <c r="A27" s="188">
        <v>44397</v>
      </c>
      <c r="B27" t="s">
        <v>261</v>
      </c>
      <c r="C27">
        <v>1</v>
      </c>
      <c r="D27" t="s">
        <v>27</v>
      </c>
      <c r="E27" t="s">
        <v>27</v>
      </c>
      <c r="F27" t="s">
        <v>119</v>
      </c>
      <c r="G27" s="183">
        <v>1847.9680000001799</v>
      </c>
      <c r="H27" s="183">
        <v>1799.5150000001699</v>
      </c>
      <c r="I27" s="183">
        <v>40.375</v>
      </c>
      <c r="J27" s="183">
        <v>8.0779999999999994</v>
      </c>
      <c r="K27" s="183">
        <v>0</v>
      </c>
      <c r="L27" s="183">
        <v>0</v>
      </c>
      <c r="M27" s="183">
        <v>163.43700000000101</v>
      </c>
      <c r="N27" s="183">
        <v>63.963000000000001</v>
      </c>
      <c r="O27" s="183">
        <v>3.0819999999999999</v>
      </c>
      <c r="P27" s="183">
        <v>1795.81200000017</v>
      </c>
      <c r="Q27" s="183">
        <v>0</v>
      </c>
      <c r="R27" s="183">
        <v>25.312999999999999</v>
      </c>
      <c r="S27" s="183">
        <v>0</v>
      </c>
      <c r="T27" s="183">
        <v>15.327999999999999</v>
      </c>
      <c r="U27" s="183">
        <v>0</v>
      </c>
      <c r="V27" s="183">
        <v>17.263000000000002</v>
      </c>
      <c r="W27" s="183">
        <v>78.099999999999994</v>
      </c>
    </row>
    <row r="28" spans="1:23">
      <c r="A28" s="188">
        <v>44397</v>
      </c>
      <c r="B28" t="s">
        <v>261</v>
      </c>
      <c r="C28">
        <v>1</v>
      </c>
      <c r="D28" t="s">
        <v>27</v>
      </c>
      <c r="E28" t="s">
        <v>27</v>
      </c>
      <c r="F28" t="s">
        <v>135</v>
      </c>
      <c r="G28" s="183">
        <v>6.7949999999999999</v>
      </c>
      <c r="H28" s="183">
        <v>6.7949999999999999</v>
      </c>
      <c r="I28" s="183">
        <v>0</v>
      </c>
      <c r="J28" s="183">
        <v>0</v>
      </c>
      <c r="K28" s="183">
        <v>0</v>
      </c>
      <c r="L28" s="183">
        <v>6.7949999999999999</v>
      </c>
      <c r="M28" s="183">
        <v>0</v>
      </c>
      <c r="N28" s="183">
        <v>0.53300000000000003</v>
      </c>
      <c r="O28" s="183">
        <v>0</v>
      </c>
      <c r="P28" s="183">
        <v>6.7949999999999999</v>
      </c>
      <c r="Q28" s="183">
        <v>0</v>
      </c>
      <c r="R28" s="183">
        <v>0</v>
      </c>
      <c r="S28" s="183">
        <v>0</v>
      </c>
      <c r="T28" s="183">
        <v>0</v>
      </c>
      <c r="U28" s="183">
        <v>0</v>
      </c>
      <c r="V28" s="183">
        <v>0</v>
      </c>
      <c r="W28" s="183">
        <v>2.665</v>
      </c>
    </row>
    <row r="29" spans="1:23">
      <c r="A29" s="188">
        <v>44397</v>
      </c>
      <c r="B29" t="s">
        <v>261</v>
      </c>
      <c r="C29">
        <v>1</v>
      </c>
      <c r="D29" t="s">
        <v>27</v>
      </c>
      <c r="E29" t="s">
        <v>27</v>
      </c>
      <c r="F29" t="s">
        <v>242</v>
      </c>
      <c r="G29" s="183">
        <v>1.5329999999999999</v>
      </c>
      <c r="H29" s="183">
        <v>1.5329999999999999</v>
      </c>
      <c r="I29" s="183">
        <v>0</v>
      </c>
      <c r="J29" s="183">
        <v>0</v>
      </c>
      <c r="K29" s="183">
        <v>0</v>
      </c>
      <c r="L29" s="183">
        <v>1.5329999999999999</v>
      </c>
      <c r="M29" s="183">
        <v>0</v>
      </c>
      <c r="N29" s="183">
        <v>0.33300000000000002</v>
      </c>
      <c r="O29" s="183">
        <v>0</v>
      </c>
      <c r="P29" s="183">
        <v>1.5329999999999999</v>
      </c>
      <c r="Q29" s="183">
        <v>0</v>
      </c>
      <c r="R29" s="183">
        <v>0</v>
      </c>
      <c r="S29" s="183">
        <v>0</v>
      </c>
      <c r="T29" s="183">
        <v>0</v>
      </c>
      <c r="U29" s="183">
        <v>0</v>
      </c>
      <c r="V29" s="183">
        <v>0</v>
      </c>
      <c r="W29" s="183">
        <v>0</v>
      </c>
    </row>
    <row r="30" spans="1:23">
      <c r="A30" s="188">
        <v>44397</v>
      </c>
      <c r="B30" t="s">
        <v>261</v>
      </c>
      <c r="C30">
        <v>1</v>
      </c>
      <c r="D30" t="s">
        <v>27</v>
      </c>
      <c r="E30" t="s">
        <v>27</v>
      </c>
      <c r="F30" t="s">
        <v>138</v>
      </c>
      <c r="G30" s="183">
        <v>35.5880000000001</v>
      </c>
      <c r="H30" s="183">
        <v>35.5880000000001</v>
      </c>
      <c r="I30" s="183">
        <v>0</v>
      </c>
      <c r="J30" s="183">
        <v>0</v>
      </c>
      <c r="K30" s="183">
        <v>0</v>
      </c>
      <c r="L30" s="183">
        <v>35.5880000000001</v>
      </c>
      <c r="M30" s="183">
        <v>0</v>
      </c>
      <c r="N30" s="183">
        <v>0</v>
      </c>
      <c r="O30" s="183">
        <v>0</v>
      </c>
      <c r="P30" s="183">
        <v>1.4379999999999999</v>
      </c>
      <c r="Q30" s="183">
        <v>0</v>
      </c>
      <c r="R30" s="183">
        <v>0</v>
      </c>
      <c r="S30" s="183">
        <v>0</v>
      </c>
      <c r="T30" s="183">
        <v>0</v>
      </c>
      <c r="U30" s="183">
        <v>0</v>
      </c>
      <c r="V30" s="183">
        <v>0</v>
      </c>
      <c r="W30" s="183">
        <v>0</v>
      </c>
    </row>
    <row r="31" spans="1:23">
      <c r="A31" s="188">
        <v>44397</v>
      </c>
      <c r="B31" t="s">
        <v>261</v>
      </c>
      <c r="C31">
        <v>1</v>
      </c>
      <c r="D31" t="s">
        <v>27</v>
      </c>
      <c r="E31" t="s">
        <v>27</v>
      </c>
      <c r="F31" t="s">
        <v>211</v>
      </c>
      <c r="G31" s="183">
        <v>11.459</v>
      </c>
      <c r="H31" s="183">
        <v>11.459</v>
      </c>
      <c r="I31" s="183">
        <v>0</v>
      </c>
      <c r="J31" s="183">
        <v>0</v>
      </c>
      <c r="K31" s="183">
        <v>0</v>
      </c>
      <c r="L31" s="183">
        <v>11.459</v>
      </c>
      <c r="M31" s="183">
        <v>0</v>
      </c>
      <c r="N31" s="183">
        <v>0.53300000000000003</v>
      </c>
      <c r="O31" s="183">
        <v>0</v>
      </c>
      <c r="P31" s="183">
        <v>10.26</v>
      </c>
      <c r="Q31" s="183">
        <v>0</v>
      </c>
      <c r="R31" s="183">
        <v>0</v>
      </c>
      <c r="S31" s="183">
        <v>0</v>
      </c>
      <c r="T31" s="183">
        <v>0</v>
      </c>
      <c r="U31" s="183">
        <v>0</v>
      </c>
      <c r="V31" s="183">
        <v>0</v>
      </c>
      <c r="W31" s="183">
        <v>1.532</v>
      </c>
    </row>
    <row r="32" spans="1:23">
      <c r="A32" s="188">
        <v>44397</v>
      </c>
      <c r="B32" t="s">
        <v>261</v>
      </c>
      <c r="C32">
        <v>1</v>
      </c>
      <c r="D32" t="s">
        <v>27</v>
      </c>
      <c r="E32" t="s">
        <v>27</v>
      </c>
      <c r="F32" t="s">
        <v>73</v>
      </c>
      <c r="G32" s="183">
        <v>0.33300000000000002</v>
      </c>
      <c r="H32" s="183">
        <v>0.33300000000000002</v>
      </c>
      <c r="I32" s="183">
        <v>0</v>
      </c>
      <c r="J32" s="183">
        <v>0</v>
      </c>
      <c r="K32" s="183">
        <v>0</v>
      </c>
      <c r="L32" s="183">
        <v>0.33300000000000002</v>
      </c>
      <c r="M32" s="183">
        <v>0</v>
      </c>
      <c r="N32" s="183">
        <v>0.33300000000000002</v>
      </c>
      <c r="O32" s="183">
        <v>0</v>
      </c>
      <c r="P32" s="183">
        <v>0.33300000000000002</v>
      </c>
      <c r="Q32" s="183">
        <v>0</v>
      </c>
      <c r="R32" s="183">
        <v>0</v>
      </c>
      <c r="S32" s="183">
        <v>0</v>
      </c>
      <c r="T32" s="183">
        <v>0</v>
      </c>
      <c r="U32" s="183">
        <v>0</v>
      </c>
      <c r="V32" s="183">
        <v>0</v>
      </c>
      <c r="W32" s="183">
        <v>0.33300000000000002</v>
      </c>
    </row>
    <row r="33" spans="1:23">
      <c r="A33" s="188">
        <v>44397</v>
      </c>
      <c r="B33" t="s">
        <v>261</v>
      </c>
      <c r="C33">
        <v>1</v>
      </c>
      <c r="D33" t="s">
        <v>26</v>
      </c>
      <c r="E33" t="s">
        <v>26</v>
      </c>
      <c r="F33" t="s">
        <v>119</v>
      </c>
      <c r="G33" s="183">
        <v>2057.9107100000801</v>
      </c>
      <c r="H33" s="183">
        <v>1929.97754500007</v>
      </c>
      <c r="I33" s="183">
        <v>125.133177</v>
      </c>
      <c r="J33" s="183">
        <v>2.7999879999999999</v>
      </c>
      <c r="K33" s="183">
        <v>0</v>
      </c>
      <c r="L33" s="183">
        <v>0</v>
      </c>
      <c r="M33" s="183">
        <v>208.799923000001</v>
      </c>
      <c r="N33" s="183">
        <v>148.18646100000001</v>
      </c>
      <c r="O33" s="183">
        <v>0</v>
      </c>
      <c r="P33" s="183">
        <v>865.63891700002398</v>
      </c>
      <c r="Q33" s="183">
        <v>79.713227000000103</v>
      </c>
      <c r="R33" s="183">
        <v>7.2399889999999996</v>
      </c>
      <c r="S33" s="183">
        <v>0</v>
      </c>
      <c r="T33" s="183">
        <v>25.806632</v>
      </c>
      <c r="U33" s="183">
        <v>1.2666649999999999</v>
      </c>
      <c r="V33" s="183">
        <v>44.253287999999998</v>
      </c>
      <c r="W33" s="183">
        <v>180.19308799999999</v>
      </c>
    </row>
    <row r="34" spans="1:23">
      <c r="A34" s="188">
        <v>44397</v>
      </c>
      <c r="B34" t="s">
        <v>261</v>
      </c>
      <c r="C34">
        <v>1</v>
      </c>
      <c r="D34" t="s">
        <v>26</v>
      </c>
      <c r="E34" t="s">
        <v>26</v>
      </c>
      <c r="F34" t="s">
        <v>243</v>
      </c>
      <c r="G34" s="183">
        <v>3.9999959999999999</v>
      </c>
      <c r="H34" s="183">
        <v>3.9999959999999999</v>
      </c>
      <c r="I34" s="183">
        <v>0</v>
      </c>
      <c r="J34" s="183">
        <v>0</v>
      </c>
      <c r="K34" s="183">
        <v>0</v>
      </c>
      <c r="L34" s="183">
        <v>3.9999959999999999</v>
      </c>
      <c r="M34" s="183">
        <v>0</v>
      </c>
      <c r="N34" s="183">
        <v>0</v>
      </c>
      <c r="O34" s="183">
        <v>0</v>
      </c>
      <c r="P34" s="183">
        <v>3.9999959999999999</v>
      </c>
      <c r="Q34" s="183">
        <v>0</v>
      </c>
      <c r="R34" s="183">
        <v>0</v>
      </c>
      <c r="S34" s="183">
        <v>0</v>
      </c>
      <c r="T34" s="183">
        <v>0</v>
      </c>
      <c r="U34" s="183">
        <v>0</v>
      </c>
      <c r="V34" s="183">
        <v>0</v>
      </c>
      <c r="W34" s="183">
        <v>0.99999899999999997</v>
      </c>
    </row>
    <row r="35" spans="1:23">
      <c r="A35" s="188">
        <v>44397</v>
      </c>
      <c r="B35" t="s">
        <v>261</v>
      </c>
      <c r="C35">
        <v>1</v>
      </c>
      <c r="D35" t="s">
        <v>26</v>
      </c>
      <c r="E35" t="s">
        <v>26</v>
      </c>
      <c r="F35" t="s">
        <v>159</v>
      </c>
      <c r="G35" s="183">
        <v>4.1999959999999996</v>
      </c>
      <c r="H35" s="183">
        <v>4.1999959999999996</v>
      </c>
      <c r="I35" s="183">
        <v>0</v>
      </c>
      <c r="J35" s="183">
        <v>0</v>
      </c>
      <c r="K35" s="183">
        <v>0</v>
      </c>
      <c r="L35" s="183">
        <v>4.1999959999999996</v>
      </c>
      <c r="M35" s="183">
        <v>0</v>
      </c>
      <c r="N35" s="183">
        <v>0</v>
      </c>
      <c r="O35" s="183">
        <v>0</v>
      </c>
      <c r="P35" s="183">
        <v>4.1999959999999996</v>
      </c>
      <c r="Q35" s="183">
        <v>0</v>
      </c>
      <c r="R35" s="183">
        <v>0</v>
      </c>
      <c r="S35" s="183">
        <v>0</v>
      </c>
      <c r="T35" s="183">
        <v>0</v>
      </c>
      <c r="U35" s="183">
        <v>0</v>
      </c>
      <c r="V35" s="183">
        <v>0</v>
      </c>
      <c r="W35" s="183">
        <v>0</v>
      </c>
    </row>
    <row r="36" spans="1:23">
      <c r="A36" s="188">
        <v>44397</v>
      </c>
      <c r="B36" t="s">
        <v>261</v>
      </c>
      <c r="C36">
        <v>1</v>
      </c>
      <c r="D36" t="s">
        <v>26</v>
      </c>
      <c r="E36" t="s">
        <v>26</v>
      </c>
      <c r="F36" t="s">
        <v>73</v>
      </c>
      <c r="G36" s="183">
        <v>0.53332800000000002</v>
      </c>
      <c r="H36" s="183">
        <v>0</v>
      </c>
      <c r="I36" s="183">
        <v>0</v>
      </c>
      <c r="J36" s="183">
        <v>0.53332800000000002</v>
      </c>
      <c r="K36" s="183">
        <v>0</v>
      </c>
      <c r="L36" s="183">
        <v>0.53332800000000002</v>
      </c>
      <c r="M36" s="183">
        <v>0</v>
      </c>
      <c r="N36" s="183">
        <v>0.39999600000000002</v>
      </c>
      <c r="O36" s="183">
        <v>0</v>
      </c>
      <c r="P36" s="183">
        <v>0</v>
      </c>
      <c r="Q36" s="183">
        <v>0</v>
      </c>
      <c r="R36" s="183">
        <v>0</v>
      </c>
      <c r="S36" s="183">
        <v>0</v>
      </c>
      <c r="T36" s="183">
        <v>0</v>
      </c>
      <c r="U36" s="183">
        <v>0</v>
      </c>
      <c r="V36" s="183">
        <v>6.6666000000000003E-2</v>
      </c>
      <c r="W36" s="183">
        <v>0</v>
      </c>
    </row>
    <row r="37" spans="1:23">
      <c r="A37" s="188">
        <v>44397</v>
      </c>
      <c r="B37" t="s">
        <v>261</v>
      </c>
      <c r="C37">
        <v>1</v>
      </c>
      <c r="D37" t="s">
        <v>25</v>
      </c>
      <c r="E37" t="s">
        <v>25</v>
      </c>
      <c r="F37" t="s">
        <v>119</v>
      </c>
      <c r="G37" s="183">
        <v>1440.22523000008</v>
      </c>
      <c r="H37" s="183">
        <v>1415.6919500000799</v>
      </c>
      <c r="I37" s="183">
        <v>19.2</v>
      </c>
      <c r="J37" s="183">
        <v>5.3332800000000002</v>
      </c>
      <c r="K37" s="183">
        <v>17.04</v>
      </c>
      <c r="L37" s="183">
        <v>0</v>
      </c>
      <c r="M37" s="183">
        <v>92.119863999999893</v>
      </c>
      <c r="N37" s="183">
        <v>28.886641999999998</v>
      </c>
      <c r="O37" s="183">
        <v>0</v>
      </c>
      <c r="P37" s="183">
        <v>1341.8986320000699</v>
      </c>
      <c r="Q37" s="183">
        <v>0</v>
      </c>
      <c r="R37" s="183">
        <v>0</v>
      </c>
      <c r="S37" s="183">
        <v>0</v>
      </c>
      <c r="T37" s="183">
        <v>15.533321000000001</v>
      </c>
      <c r="U37" s="183">
        <v>0</v>
      </c>
      <c r="V37" s="183">
        <v>5.1666600000000003</v>
      </c>
      <c r="W37" s="183">
        <v>64.946611000000203</v>
      </c>
    </row>
    <row r="38" spans="1:23">
      <c r="A38" s="188">
        <v>44397</v>
      </c>
      <c r="B38" t="s">
        <v>261</v>
      </c>
      <c r="C38">
        <v>1</v>
      </c>
      <c r="D38" t="s">
        <v>25</v>
      </c>
      <c r="E38" t="s">
        <v>25</v>
      </c>
      <c r="F38" t="s">
        <v>135</v>
      </c>
      <c r="G38" s="183">
        <v>105.066548</v>
      </c>
      <c r="H38" s="183">
        <v>104.666552</v>
      </c>
      <c r="I38" s="183">
        <v>0</v>
      </c>
      <c r="J38" s="183">
        <v>0.39999600000000002</v>
      </c>
      <c r="K38" s="183">
        <v>0</v>
      </c>
      <c r="L38" s="183">
        <v>43.733284000000097</v>
      </c>
      <c r="M38" s="183">
        <v>0</v>
      </c>
      <c r="N38" s="183">
        <v>5.999994</v>
      </c>
      <c r="O38" s="183">
        <v>0</v>
      </c>
      <c r="P38" s="183">
        <v>105.066548</v>
      </c>
      <c r="Q38" s="183">
        <v>0</v>
      </c>
      <c r="R38" s="183">
        <v>0</v>
      </c>
      <c r="S38" s="183">
        <v>0</v>
      </c>
      <c r="T38" s="183">
        <v>0</v>
      </c>
      <c r="U38" s="183">
        <v>0</v>
      </c>
      <c r="V38" s="183">
        <v>1.6666650000000001</v>
      </c>
      <c r="W38" s="183">
        <v>13.533318</v>
      </c>
    </row>
    <row r="39" spans="1:23">
      <c r="A39" s="188">
        <v>44397</v>
      </c>
      <c r="B39" t="s">
        <v>261</v>
      </c>
      <c r="C39">
        <v>1</v>
      </c>
      <c r="D39" t="s">
        <v>25</v>
      </c>
      <c r="E39" t="s">
        <v>25</v>
      </c>
      <c r="F39" t="s">
        <v>242</v>
      </c>
      <c r="G39" s="183">
        <v>27.533306</v>
      </c>
      <c r="H39" s="183">
        <v>27.533306</v>
      </c>
      <c r="I39" s="183">
        <v>0</v>
      </c>
      <c r="J39" s="183">
        <v>0</v>
      </c>
      <c r="K39" s="183">
        <v>0</v>
      </c>
      <c r="L39" s="183">
        <v>27.533306</v>
      </c>
      <c r="M39" s="183">
        <v>0</v>
      </c>
      <c r="N39" s="183">
        <v>0</v>
      </c>
      <c r="O39" s="183">
        <v>0</v>
      </c>
      <c r="P39" s="183">
        <v>27.533306</v>
      </c>
      <c r="Q39" s="183">
        <v>0</v>
      </c>
      <c r="R39" s="183">
        <v>0</v>
      </c>
      <c r="S39" s="183">
        <v>0</v>
      </c>
      <c r="T39" s="183">
        <v>0</v>
      </c>
      <c r="U39" s="183">
        <v>0</v>
      </c>
      <c r="V39" s="183">
        <v>0</v>
      </c>
      <c r="W39" s="183">
        <v>2.4666640000000002</v>
      </c>
    </row>
    <row r="40" spans="1:23">
      <c r="A40" s="188">
        <v>44397</v>
      </c>
      <c r="B40" t="s">
        <v>261</v>
      </c>
      <c r="C40">
        <v>1</v>
      </c>
      <c r="D40" t="s">
        <v>25</v>
      </c>
      <c r="E40" t="s">
        <v>25</v>
      </c>
      <c r="F40" t="s">
        <v>139</v>
      </c>
      <c r="G40" s="183">
        <v>35.666611000000003</v>
      </c>
      <c r="H40" s="183">
        <v>35.666611000000003</v>
      </c>
      <c r="I40" s="183">
        <v>0</v>
      </c>
      <c r="J40" s="183">
        <v>0</v>
      </c>
      <c r="K40" s="183">
        <v>0</v>
      </c>
      <c r="L40" s="183">
        <v>35.666611000000003</v>
      </c>
      <c r="M40" s="183">
        <v>0</v>
      </c>
      <c r="N40" s="183">
        <v>0</v>
      </c>
      <c r="O40" s="183">
        <v>0</v>
      </c>
      <c r="P40" s="183">
        <v>20.733315000000001</v>
      </c>
      <c r="Q40" s="183">
        <v>0</v>
      </c>
      <c r="R40" s="183">
        <v>0</v>
      </c>
      <c r="S40" s="183">
        <v>0</v>
      </c>
      <c r="T40" s="183">
        <v>0</v>
      </c>
      <c r="U40" s="183">
        <v>0</v>
      </c>
      <c r="V40" s="183">
        <v>0</v>
      </c>
      <c r="W40" s="183">
        <v>1.866662</v>
      </c>
    </row>
    <row r="41" spans="1:23">
      <c r="A41" s="188">
        <v>44397</v>
      </c>
      <c r="B41" t="s">
        <v>261</v>
      </c>
      <c r="C41">
        <v>1</v>
      </c>
      <c r="D41" t="s">
        <v>25</v>
      </c>
      <c r="E41" t="s">
        <v>25</v>
      </c>
      <c r="F41" t="s">
        <v>140</v>
      </c>
      <c r="G41" s="183">
        <v>3.5333299999999999</v>
      </c>
      <c r="H41" s="183">
        <v>3.5333299999999999</v>
      </c>
      <c r="I41" s="183">
        <v>0</v>
      </c>
      <c r="J41" s="183">
        <v>0</v>
      </c>
      <c r="K41" s="183">
        <v>0</v>
      </c>
      <c r="L41" s="183">
        <v>3.5333299999999999</v>
      </c>
      <c r="M41" s="183">
        <v>0</v>
      </c>
      <c r="N41" s="183">
        <v>0</v>
      </c>
      <c r="O41" s="183">
        <v>0</v>
      </c>
      <c r="P41" s="183">
        <v>3.5333299999999999</v>
      </c>
      <c r="Q41" s="183">
        <v>0</v>
      </c>
      <c r="R41" s="183">
        <v>0</v>
      </c>
      <c r="S41" s="183">
        <v>0</v>
      </c>
      <c r="T41" s="183">
        <v>0</v>
      </c>
      <c r="U41" s="183">
        <v>0</v>
      </c>
      <c r="V41" s="183">
        <v>0</v>
      </c>
      <c r="W41" s="183">
        <v>0</v>
      </c>
    </row>
    <row r="42" spans="1:23">
      <c r="A42" s="188">
        <v>44397</v>
      </c>
      <c r="B42" t="s">
        <v>261</v>
      </c>
      <c r="C42">
        <v>1</v>
      </c>
      <c r="D42" t="s">
        <v>25</v>
      </c>
      <c r="E42" t="s">
        <v>25</v>
      </c>
      <c r="F42" t="s">
        <v>141</v>
      </c>
      <c r="G42" s="183">
        <v>52.666614000000202</v>
      </c>
      <c r="H42" s="183">
        <v>52.666614000000202</v>
      </c>
      <c r="I42" s="183">
        <v>0</v>
      </c>
      <c r="J42" s="183">
        <v>0</v>
      </c>
      <c r="K42" s="183">
        <v>0</v>
      </c>
      <c r="L42" s="183">
        <v>52.666614000000202</v>
      </c>
      <c r="M42" s="183">
        <v>0</v>
      </c>
      <c r="N42" s="183">
        <v>0</v>
      </c>
      <c r="O42" s="183">
        <v>0</v>
      </c>
      <c r="P42" s="183">
        <v>52.266614000000203</v>
      </c>
      <c r="Q42" s="183">
        <v>0</v>
      </c>
      <c r="R42" s="183">
        <v>0</v>
      </c>
      <c r="S42" s="183">
        <v>0</v>
      </c>
      <c r="T42" s="183">
        <v>0</v>
      </c>
      <c r="U42" s="183">
        <v>0</v>
      </c>
      <c r="V42" s="183">
        <v>0</v>
      </c>
      <c r="W42" s="183">
        <v>8.666658</v>
      </c>
    </row>
    <row r="43" spans="1:23">
      <c r="A43" s="188">
        <v>44397</v>
      </c>
      <c r="B43" t="s">
        <v>261</v>
      </c>
      <c r="C43">
        <v>1</v>
      </c>
      <c r="D43" t="s">
        <v>25</v>
      </c>
      <c r="E43" t="s">
        <v>25</v>
      </c>
      <c r="F43" t="s">
        <v>202</v>
      </c>
      <c r="G43" s="183">
        <v>4.4666620000000004</v>
      </c>
      <c r="H43" s="183">
        <v>4.4666620000000004</v>
      </c>
      <c r="I43" s="183">
        <v>0</v>
      </c>
      <c r="J43" s="183">
        <v>0</v>
      </c>
      <c r="K43" s="183">
        <v>0</v>
      </c>
      <c r="L43" s="183">
        <v>4.4666620000000004</v>
      </c>
      <c r="M43" s="183">
        <v>0</v>
      </c>
      <c r="N43" s="183">
        <v>0</v>
      </c>
      <c r="O43" s="183">
        <v>0</v>
      </c>
      <c r="P43" s="183">
        <v>4.4666620000000004</v>
      </c>
      <c r="Q43" s="183">
        <v>0</v>
      </c>
      <c r="R43" s="183">
        <v>0</v>
      </c>
      <c r="S43" s="183">
        <v>0</v>
      </c>
      <c r="T43" s="183">
        <v>0</v>
      </c>
      <c r="U43" s="183">
        <v>0</v>
      </c>
      <c r="V43" s="183">
        <v>0</v>
      </c>
      <c r="W43" s="183">
        <v>1.333332</v>
      </c>
    </row>
    <row r="44" spans="1:23">
      <c r="A44" s="188">
        <v>44397</v>
      </c>
      <c r="B44" t="s">
        <v>261</v>
      </c>
      <c r="C44">
        <v>1</v>
      </c>
      <c r="D44" t="s">
        <v>25</v>
      </c>
      <c r="E44" t="s">
        <v>25</v>
      </c>
      <c r="F44" t="s">
        <v>142</v>
      </c>
      <c r="G44" s="183">
        <v>23.466645</v>
      </c>
      <c r="H44" s="183">
        <v>23.466645</v>
      </c>
      <c r="I44" s="183">
        <v>0</v>
      </c>
      <c r="J44" s="183">
        <v>0</v>
      </c>
      <c r="K44" s="183">
        <v>0</v>
      </c>
      <c r="L44" s="183">
        <v>23.466645</v>
      </c>
      <c r="M44" s="183">
        <v>0</v>
      </c>
      <c r="N44" s="183">
        <v>0</v>
      </c>
      <c r="O44" s="183">
        <v>0</v>
      </c>
      <c r="P44" s="183">
        <v>19.599988</v>
      </c>
      <c r="Q44" s="183">
        <v>0</v>
      </c>
      <c r="R44" s="183">
        <v>0</v>
      </c>
      <c r="S44" s="183">
        <v>0</v>
      </c>
      <c r="T44" s="183">
        <v>0</v>
      </c>
      <c r="U44" s="183">
        <v>0</v>
      </c>
      <c r="V44" s="183">
        <v>0</v>
      </c>
      <c r="W44" s="183">
        <v>3.9333290000000001</v>
      </c>
    </row>
    <row r="45" spans="1:23">
      <c r="A45" s="188">
        <v>44397</v>
      </c>
      <c r="B45" t="s">
        <v>261</v>
      </c>
      <c r="C45">
        <v>1</v>
      </c>
      <c r="D45" t="s">
        <v>25</v>
      </c>
      <c r="E45" t="s">
        <v>25</v>
      </c>
      <c r="F45" t="s">
        <v>73</v>
      </c>
      <c r="G45" s="183">
        <v>2.5999970000000001</v>
      </c>
      <c r="H45" s="183">
        <v>2.5999970000000001</v>
      </c>
      <c r="I45" s="183">
        <v>0</v>
      </c>
      <c r="J45" s="183">
        <v>0</v>
      </c>
      <c r="K45" s="183">
        <v>0</v>
      </c>
      <c r="L45" s="183">
        <v>2.5999970000000001</v>
      </c>
      <c r="M45" s="183">
        <v>0</v>
      </c>
      <c r="N45" s="183">
        <v>0</v>
      </c>
      <c r="O45" s="183">
        <v>0</v>
      </c>
      <c r="P45" s="183">
        <v>2.5999970000000001</v>
      </c>
      <c r="Q45" s="183">
        <v>0</v>
      </c>
      <c r="R45" s="183">
        <v>0</v>
      </c>
      <c r="S45" s="183">
        <v>0</v>
      </c>
      <c r="T45" s="183">
        <v>0</v>
      </c>
      <c r="U45" s="183">
        <v>0</v>
      </c>
      <c r="V45" s="183">
        <v>0</v>
      </c>
      <c r="W45" s="183">
        <v>0.33333299999999999</v>
      </c>
    </row>
    <row r="46" spans="1:23">
      <c r="A46" s="188">
        <v>44397</v>
      </c>
      <c r="B46" t="s">
        <v>261</v>
      </c>
      <c r="C46">
        <v>1</v>
      </c>
      <c r="D46" t="s">
        <v>24</v>
      </c>
      <c r="E46" t="s">
        <v>24</v>
      </c>
      <c r="F46" t="s">
        <v>119</v>
      </c>
      <c r="G46" s="183">
        <v>2434.0239300001699</v>
      </c>
      <c r="H46" s="183">
        <v>1753.6914540001201</v>
      </c>
      <c r="I46" s="183">
        <v>643.279204999998</v>
      </c>
      <c r="J46" s="183">
        <v>37.053271000000002</v>
      </c>
      <c r="K46" s="183">
        <v>0.53333200000000003</v>
      </c>
      <c r="L46" s="183">
        <v>0</v>
      </c>
      <c r="M46" s="183">
        <v>296.86635799999999</v>
      </c>
      <c r="N46" s="183">
        <v>84.7332380000001</v>
      </c>
      <c r="O46" s="183">
        <v>186.31304899999901</v>
      </c>
      <c r="P46" s="183">
        <v>2129.3777520001599</v>
      </c>
      <c r="Q46" s="183">
        <v>16.719978000000001</v>
      </c>
      <c r="R46" s="183">
        <v>378.44627499999598</v>
      </c>
      <c r="S46" s="183">
        <v>312.31303700000001</v>
      </c>
      <c r="T46" s="183">
        <v>53.086594000000098</v>
      </c>
      <c r="U46" s="183">
        <v>0</v>
      </c>
      <c r="V46" s="183">
        <v>40.346623000000001</v>
      </c>
      <c r="W46" s="183">
        <v>137.17318</v>
      </c>
    </row>
    <row r="47" spans="1:23">
      <c r="A47" s="188">
        <v>44397</v>
      </c>
      <c r="B47" t="s">
        <v>261</v>
      </c>
      <c r="C47">
        <v>1</v>
      </c>
      <c r="D47" t="s">
        <v>24</v>
      </c>
      <c r="E47" t="s">
        <v>24</v>
      </c>
      <c r="F47" t="s">
        <v>223</v>
      </c>
      <c r="G47" s="183">
        <v>6.6666600000000003</v>
      </c>
      <c r="H47" s="183">
        <v>6.6666600000000003</v>
      </c>
      <c r="I47" s="183">
        <v>0</v>
      </c>
      <c r="J47" s="183">
        <v>0</v>
      </c>
      <c r="K47" s="183">
        <v>0</v>
      </c>
      <c r="L47" s="183">
        <v>6.6666600000000003</v>
      </c>
      <c r="M47" s="183">
        <v>0</v>
      </c>
      <c r="N47" s="183">
        <v>0</v>
      </c>
      <c r="O47" s="183">
        <v>0</v>
      </c>
      <c r="P47" s="183">
        <v>6.6666600000000003</v>
      </c>
      <c r="Q47" s="183">
        <v>0</v>
      </c>
      <c r="R47" s="183">
        <v>0</v>
      </c>
      <c r="S47" s="183">
        <v>0</v>
      </c>
      <c r="T47" s="183">
        <v>0</v>
      </c>
      <c r="U47" s="183">
        <v>0</v>
      </c>
      <c r="V47" s="183">
        <v>0</v>
      </c>
      <c r="W47" s="183">
        <v>2.6666639999999999</v>
      </c>
    </row>
    <row r="48" spans="1:23">
      <c r="A48" s="188">
        <v>44397</v>
      </c>
      <c r="B48" t="s">
        <v>261</v>
      </c>
      <c r="C48">
        <v>1</v>
      </c>
      <c r="D48" t="s">
        <v>23</v>
      </c>
      <c r="E48" t="s">
        <v>23</v>
      </c>
      <c r="F48" t="s">
        <v>119</v>
      </c>
      <c r="G48" s="183">
        <v>2184.8575920001399</v>
      </c>
      <c r="H48" s="183">
        <v>1930.51790100011</v>
      </c>
      <c r="I48" s="183">
        <v>163.813152</v>
      </c>
      <c r="J48" s="183">
        <v>90.526539000000199</v>
      </c>
      <c r="K48" s="183">
        <v>0</v>
      </c>
      <c r="L48" s="183">
        <v>0</v>
      </c>
      <c r="M48" s="183">
        <v>277.133080000002</v>
      </c>
      <c r="N48" s="183">
        <v>31.546627000000001</v>
      </c>
      <c r="O48" s="183">
        <v>0</v>
      </c>
      <c r="P48" s="183">
        <v>1872.29788900011</v>
      </c>
      <c r="Q48" s="183">
        <v>41.659953000000002</v>
      </c>
      <c r="R48" s="183">
        <v>173.873142000001</v>
      </c>
      <c r="S48" s="183">
        <v>171.53981100000101</v>
      </c>
      <c r="T48" s="183">
        <v>24.179970000000001</v>
      </c>
      <c r="U48" s="183">
        <v>0</v>
      </c>
      <c r="V48" s="183">
        <v>29.873297999999998</v>
      </c>
      <c r="W48" s="183">
        <v>102.60655199999999</v>
      </c>
    </row>
    <row r="49" spans="1:23">
      <c r="A49" s="188">
        <v>44397</v>
      </c>
      <c r="B49" t="s">
        <v>261</v>
      </c>
      <c r="C49">
        <v>1</v>
      </c>
      <c r="D49" t="s">
        <v>22</v>
      </c>
      <c r="E49" t="s">
        <v>22</v>
      </c>
      <c r="F49" t="s">
        <v>119</v>
      </c>
      <c r="G49" s="183">
        <v>356.37294199999701</v>
      </c>
      <c r="H49" s="183">
        <v>213.50647500000099</v>
      </c>
      <c r="I49" s="183">
        <v>142.866467</v>
      </c>
      <c r="J49" s="183">
        <v>0</v>
      </c>
      <c r="K49" s="183">
        <v>0</v>
      </c>
      <c r="L49" s="183">
        <v>0</v>
      </c>
      <c r="M49" s="183">
        <v>42.399952000000098</v>
      </c>
      <c r="N49" s="183">
        <v>11.613322999999999</v>
      </c>
      <c r="O49" s="183">
        <v>142.866467</v>
      </c>
      <c r="P49" s="183">
        <v>171.639824000001</v>
      </c>
      <c r="Q49" s="183">
        <v>16.799994000000002</v>
      </c>
      <c r="R49" s="183">
        <v>0.13333300000000001</v>
      </c>
      <c r="S49" s="183">
        <v>0</v>
      </c>
      <c r="T49" s="183">
        <v>0</v>
      </c>
      <c r="U49" s="183">
        <v>0</v>
      </c>
      <c r="V49" s="183">
        <v>10.59999</v>
      </c>
      <c r="W49" s="183">
        <v>28.133310000000002</v>
      </c>
    </row>
    <row r="50" spans="1:23">
      <c r="A50" s="188">
        <v>44397</v>
      </c>
      <c r="B50" t="s">
        <v>261</v>
      </c>
      <c r="C50">
        <v>1</v>
      </c>
      <c r="D50" t="s">
        <v>22</v>
      </c>
      <c r="E50" t="s">
        <v>22</v>
      </c>
      <c r="F50" t="s">
        <v>224</v>
      </c>
      <c r="G50" s="183">
        <v>1.3333330000000001</v>
      </c>
      <c r="H50" s="183">
        <v>1.3333330000000001</v>
      </c>
      <c r="I50" s="183">
        <v>0</v>
      </c>
      <c r="J50" s="183">
        <v>0</v>
      </c>
      <c r="K50" s="183">
        <v>0</v>
      </c>
      <c r="L50" s="183">
        <v>1.3333330000000001</v>
      </c>
      <c r="M50" s="183">
        <v>0</v>
      </c>
      <c r="N50" s="183">
        <v>0</v>
      </c>
      <c r="O50" s="183">
        <v>0</v>
      </c>
      <c r="P50" s="183">
        <v>1.3333330000000001</v>
      </c>
      <c r="Q50" s="183">
        <v>0</v>
      </c>
      <c r="R50" s="183">
        <v>0</v>
      </c>
      <c r="S50" s="183">
        <v>0</v>
      </c>
      <c r="T50" s="183">
        <v>0</v>
      </c>
      <c r="U50" s="183">
        <v>0</v>
      </c>
      <c r="V50" s="183">
        <v>0</v>
      </c>
      <c r="W50" s="183">
        <v>0.8</v>
      </c>
    </row>
    <row r="51" spans="1:23">
      <c r="A51" s="188">
        <v>44397</v>
      </c>
      <c r="B51" t="s">
        <v>261</v>
      </c>
      <c r="C51">
        <v>1</v>
      </c>
      <c r="D51" t="s">
        <v>22</v>
      </c>
      <c r="E51" t="s">
        <v>22</v>
      </c>
      <c r="F51" t="s">
        <v>157</v>
      </c>
      <c r="G51" s="183">
        <v>3.3333300000000001</v>
      </c>
      <c r="H51" s="183">
        <v>3.3333300000000001</v>
      </c>
      <c r="I51" s="183">
        <v>0</v>
      </c>
      <c r="J51" s="183">
        <v>0</v>
      </c>
      <c r="K51" s="183">
        <v>0</v>
      </c>
      <c r="L51" s="183">
        <v>3.3333300000000001</v>
      </c>
      <c r="M51" s="183">
        <v>0</v>
      </c>
      <c r="N51" s="183">
        <v>0</v>
      </c>
      <c r="O51" s="183">
        <v>0</v>
      </c>
      <c r="P51" s="183">
        <v>3.3333300000000001</v>
      </c>
      <c r="Q51" s="183">
        <v>0</v>
      </c>
      <c r="R51" s="183">
        <v>0</v>
      </c>
      <c r="S51" s="183">
        <v>0</v>
      </c>
      <c r="T51" s="183">
        <v>0</v>
      </c>
      <c r="U51" s="183">
        <v>0</v>
      </c>
      <c r="V51" s="183">
        <v>0</v>
      </c>
      <c r="W51" s="183">
        <v>0.99999899999999997</v>
      </c>
    </row>
    <row r="52" spans="1:23">
      <c r="A52" s="188">
        <v>44397</v>
      </c>
      <c r="B52" t="s">
        <v>261</v>
      </c>
      <c r="C52">
        <v>1</v>
      </c>
      <c r="D52" t="s">
        <v>22</v>
      </c>
      <c r="E52" t="s">
        <v>22</v>
      </c>
      <c r="F52" t="s">
        <v>225</v>
      </c>
      <c r="G52" s="183">
        <v>3.5333299999999999</v>
      </c>
      <c r="H52" s="183">
        <v>3.5333299999999999</v>
      </c>
      <c r="I52" s="183">
        <v>0</v>
      </c>
      <c r="J52" s="183">
        <v>0</v>
      </c>
      <c r="K52" s="183">
        <v>0</v>
      </c>
      <c r="L52" s="183">
        <v>3.5333299999999999</v>
      </c>
      <c r="M52" s="183">
        <v>0</v>
      </c>
      <c r="N52" s="183">
        <v>0</v>
      </c>
      <c r="O52" s="183">
        <v>0</v>
      </c>
      <c r="P52" s="183">
        <v>2.3333309999999998</v>
      </c>
      <c r="Q52" s="183">
        <v>0</v>
      </c>
      <c r="R52" s="183">
        <v>0</v>
      </c>
      <c r="S52" s="183">
        <v>0</v>
      </c>
      <c r="T52" s="183">
        <v>0</v>
      </c>
      <c r="U52" s="183">
        <v>0</v>
      </c>
      <c r="V52" s="183">
        <v>0</v>
      </c>
      <c r="W52" s="183">
        <v>0.66666599999999998</v>
      </c>
    </row>
    <row r="53" spans="1:23">
      <c r="A53" s="188">
        <v>44397</v>
      </c>
      <c r="B53" t="s">
        <v>261</v>
      </c>
      <c r="C53">
        <v>1</v>
      </c>
      <c r="D53" t="s">
        <v>21</v>
      </c>
      <c r="E53" t="s">
        <v>21</v>
      </c>
      <c r="F53" t="s">
        <v>119</v>
      </c>
      <c r="G53" s="183">
        <v>2776.5637670002102</v>
      </c>
      <c r="H53" s="183">
        <v>2062.6512090001502</v>
      </c>
      <c r="I53" s="183">
        <v>647.96606600000405</v>
      </c>
      <c r="J53" s="183">
        <v>65.946492000000305</v>
      </c>
      <c r="K53" s="183">
        <v>0.99999899999999997</v>
      </c>
      <c r="L53" s="183">
        <v>0</v>
      </c>
      <c r="M53" s="183">
        <v>226.933104000002</v>
      </c>
      <c r="N53" s="183">
        <v>35.599958999999998</v>
      </c>
      <c r="O53" s="183">
        <v>0</v>
      </c>
      <c r="P53" s="183">
        <v>2562.76409200021</v>
      </c>
      <c r="Q53" s="183">
        <v>0</v>
      </c>
      <c r="R53" s="183">
        <v>606.69943999999896</v>
      </c>
      <c r="S53" s="183">
        <v>534.29947699999195</v>
      </c>
      <c r="T53" s="183">
        <v>53.193264000000099</v>
      </c>
      <c r="U53" s="183">
        <v>0</v>
      </c>
      <c r="V53" s="183">
        <v>62.726603000000303</v>
      </c>
      <c r="W53" s="183">
        <v>169.379774</v>
      </c>
    </row>
    <row r="54" spans="1:23">
      <c r="A54" s="188">
        <v>44397</v>
      </c>
      <c r="B54" t="s">
        <v>261</v>
      </c>
      <c r="C54">
        <v>1</v>
      </c>
      <c r="D54" t="s">
        <v>21</v>
      </c>
      <c r="E54" t="s">
        <v>21</v>
      </c>
      <c r="F54" t="s">
        <v>143</v>
      </c>
      <c r="G54" s="183">
        <v>33.399963999999997</v>
      </c>
      <c r="H54" s="183">
        <v>33.333297999999999</v>
      </c>
      <c r="I54" s="183">
        <v>6.6666000000000003E-2</v>
      </c>
      <c r="J54" s="183">
        <v>0</v>
      </c>
      <c r="K54" s="183">
        <v>0</v>
      </c>
      <c r="L54" s="183">
        <v>33.399963999999997</v>
      </c>
      <c r="M54" s="183">
        <v>0</v>
      </c>
      <c r="N54" s="183">
        <v>0</v>
      </c>
      <c r="O54" s="183">
        <v>0</v>
      </c>
      <c r="P54" s="183">
        <v>30.466636000000001</v>
      </c>
      <c r="Q54" s="183">
        <v>0</v>
      </c>
      <c r="R54" s="183">
        <v>1.066665</v>
      </c>
      <c r="S54" s="183">
        <v>6.6666000000000003E-2</v>
      </c>
      <c r="T54" s="183">
        <v>0</v>
      </c>
      <c r="U54" s="183">
        <v>0</v>
      </c>
      <c r="V54" s="183">
        <v>0</v>
      </c>
      <c r="W54" s="183">
        <v>6.3999930000000003</v>
      </c>
    </row>
    <row r="55" spans="1:23">
      <c r="A55" s="188">
        <v>44397</v>
      </c>
      <c r="B55" t="s">
        <v>261</v>
      </c>
      <c r="C55">
        <v>1</v>
      </c>
      <c r="D55" t="s">
        <v>21</v>
      </c>
      <c r="E55" t="s">
        <v>21</v>
      </c>
      <c r="F55" t="s">
        <v>135</v>
      </c>
      <c r="G55" s="183">
        <v>47.399948000000101</v>
      </c>
      <c r="H55" s="183">
        <v>47.399948000000101</v>
      </c>
      <c r="I55" s="183">
        <v>0</v>
      </c>
      <c r="J55" s="183">
        <v>0</v>
      </c>
      <c r="K55" s="183">
        <v>0</v>
      </c>
      <c r="L55" s="183">
        <v>47.399948000000101</v>
      </c>
      <c r="M55" s="183">
        <v>0</v>
      </c>
      <c r="N55" s="183">
        <v>0</v>
      </c>
      <c r="O55" s="183">
        <v>0</v>
      </c>
      <c r="P55" s="183">
        <v>47.399948000000101</v>
      </c>
      <c r="Q55" s="183">
        <v>0</v>
      </c>
      <c r="R55" s="183">
        <v>0.79999900000000002</v>
      </c>
      <c r="S55" s="183">
        <v>0</v>
      </c>
      <c r="T55" s="183">
        <v>0</v>
      </c>
      <c r="U55" s="183">
        <v>0</v>
      </c>
      <c r="V55" s="183">
        <v>0</v>
      </c>
      <c r="W55" s="183">
        <v>5.7333270000000001</v>
      </c>
    </row>
    <row r="56" spans="1:23">
      <c r="A56" s="188">
        <v>44397</v>
      </c>
      <c r="B56" t="s">
        <v>261</v>
      </c>
      <c r="C56">
        <v>1</v>
      </c>
      <c r="D56" t="s">
        <v>21</v>
      </c>
      <c r="E56" t="s">
        <v>21</v>
      </c>
      <c r="F56" t="s">
        <v>212</v>
      </c>
      <c r="G56" s="183">
        <v>11.526657</v>
      </c>
      <c r="H56" s="183">
        <v>11.193324</v>
      </c>
      <c r="I56" s="183">
        <v>0.33333299999999999</v>
      </c>
      <c r="J56" s="183">
        <v>0</v>
      </c>
      <c r="K56" s="183">
        <v>0</v>
      </c>
      <c r="L56" s="183">
        <v>11.526657</v>
      </c>
      <c r="M56" s="183">
        <v>0</v>
      </c>
      <c r="N56" s="183">
        <v>0</v>
      </c>
      <c r="O56" s="183">
        <v>0</v>
      </c>
      <c r="P56" s="183">
        <v>11.526657</v>
      </c>
      <c r="Q56" s="183">
        <v>0</v>
      </c>
      <c r="R56" s="183">
        <v>0.33333299999999999</v>
      </c>
      <c r="S56" s="183">
        <v>0.33333299999999999</v>
      </c>
      <c r="T56" s="183">
        <v>0</v>
      </c>
      <c r="U56" s="183">
        <v>0</v>
      </c>
      <c r="V56" s="183">
        <v>0.99999899999999997</v>
      </c>
      <c r="W56" s="183">
        <v>2.1333319999999998</v>
      </c>
    </row>
    <row r="57" spans="1:23">
      <c r="A57" s="188">
        <v>44397</v>
      </c>
      <c r="B57" t="s">
        <v>261</v>
      </c>
      <c r="C57">
        <v>1</v>
      </c>
      <c r="D57" t="s">
        <v>21</v>
      </c>
      <c r="E57" t="s">
        <v>21</v>
      </c>
      <c r="F57" t="s">
        <v>224</v>
      </c>
      <c r="G57" s="183">
        <v>2.8666640000000001</v>
      </c>
      <c r="H57" s="183">
        <v>2.8666640000000001</v>
      </c>
      <c r="I57" s="183">
        <v>0</v>
      </c>
      <c r="J57" s="183">
        <v>0</v>
      </c>
      <c r="K57" s="183">
        <v>0</v>
      </c>
      <c r="L57" s="183">
        <v>2.3333309999999998</v>
      </c>
      <c r="M57" s="183">
        <v>0</v>
      </c>
      <c r="N57" s="183">
        <v>0</v>
      </c>
      <c r="O57" s="183">
        <v>0</v>
      </c>
      <c r="P57" s="183">
        <v>2.6666639999999999</v>
      </c>
      <c r="Q57" s="183">
        <v>0</v>
      </c>
      <c r="R57" s="183">
        <v>0</v>
      </c>
      <c r="S57" s="183">
        <v>0</v>
      </c>
      <c r="T57" s="183">
        <v>0</v>
      </c>
      <c r="U57" s="183">
        <v>0</v>
      </c>
      <c r="V57" s="183">
        <v>0</v>
      </c>
      <c r="W57" s="183">
        <v>0</v>
      </c>
    </row>
    <row r="58" spans="1:23">
      <c r="A58" s="188">
        <v>44397</v>
      </c>
      <c r="B58" t="s">
        <v>261</v>
      </c>
      <c r="C58">
        <v>1</v>
      </c>
      <c r="D58" t="s">
        <v>21</v>
      </c>
      <c r="E58" t="s">
        <v>21</v>
      </c>
      <c r="F58" t="s">
        <v>226</v>
      </c>
      <c r="G58" s="183">
        <v>102.25989199999999</v>
      </c>
      <c r="H58" s="183">
        <v>101.33322699999999</v>
      </c>
      <c r="I58" s="183">
        <v>0.66666599999999998</v>
      </c>
      <c r="J58" s="183">
        <v>0.25999899999999998</v>
      </c>
      <c r="K58" s="183">
        <v>0</v>
      </c>
      <c r="L58" s="183">
        <v>102.25989199999999</v>
      </c>
      <c r="M58" s="183">
        <v>0</v>
      </c>
      <c r="N58" s="183">
        <v>0</v>
      </c>
      <c r="O58" s="183">
        <v>0</v>
      </c>
      <c r="P58" s="183">
        <v>102.193226</v>
      </c>
      <c r="Q58" s="183">
        <v>0</v>
      </c>
      <c r="R58" s="183">
        <v>0.99999899999999997</v>
      </c>
      <c r="S58" s="183">
        <v>0.66666599999999998</v>
      </c>
      <c r="T58" s="183">
        <v>0</v>
      </c>
      <c r="U58" s="183">
        <v>0</v>
      </c>
      <c r="V58" s="183">
        <v>0</v>
      </c>
      <c r="W58" s="183">
        <v>19.599979999999999</v>
      </c>
    </row>
    <row r="59" spans="1:23">
      <c r="A59" s="188">
        <v>44397</v>
      </c>
      <c r="B59" t="s">
        <v>261</v>
      </c>
      <c r="C59">
        <v>1</v>
      </c>
      <c r="D59" t="s">
        <v>21</v>
      </c>
      <c r="E59" t="s">
        <v>21</v>
      </c>
      <c r="F59" t="s">
        <v>227</v>
      </c>
      <c r="G59" s="183">
        <v>11.399988</v>
      </c>
      <c r="H59" s="183">
        <v>11.333322000000001</v>
      </c>
      <c r="I59" s="183">
        <v>6.6666000000000003E-2</v>
      </c>
      <c r="J59" s="183">
        <v>0</v>
      </c>
      <c r="K59" s="183">
        <v>0</v>
      </c>
      <c r="L59" s="183">
        <v>11.399988</v>
      </c>
      <c r="M59" s="183">
        <v>0</v>
      </c>
      <c r="N59" s="183">
        <v>0</v>
      </c>
      <c r="O59" s="183">
        <v>0</v>
      </c>
      <c r="P59" s="183">
        <v>11.333322000000001</v>
      </c>
      <c r="Q59" s="183">
        <v>0</v>
      </c>
      <c r="R59" s="183">
        <v>6.6666000000000003E-2</v>
      </c>
      <c r="S59" s="183">
        <v>6.6666000000000003E-2</v>
      </c>
      <c r="T59" s="183">
        <v>0</v>
      </c>
      <c r="U59" s="183">
        <v>0</v>
      </c>
      <c r="V59" s="183">
        <v>0</v>
      </c>
      <c r="W59" s="183">
        <v>0</v>
      </c>
    </row>
    <row r="60" spans="1:23">
      <c r="A60" s="188">
        <v>44397</v>
      </c>
      <c r="B60" t="s">
        <v>261</v>
      </c>
      <c r="C60">
        <v>1</v>
      </c>
      <c r="D60" t="s">
        <v>21</v>
      </c>
      <c r="E60" t="s">
        <v>21</v>
      </c>
      <c r="F60" t="s">
        <v>144</v>
      </c>
      <c r="G60" s="183">
        <v>32.599961999999998</v>
      </c>
      <c r="H60" s="183">
        <v>32.599961999999998</v>
      </c>
      <c r="I60" s="183">
        <v>0</v>
      </c>
      <c r="J60" s="183">
        <v>0</v>
      </c>
      <c r="K60" s="183">
        <v>0</v>
      </c>
      <c r="L60" s="183">
        <v>32.599961999999998</v>
      </c>
      <c r="M60" s="183">
        <v>0</v>
      </c>
      <c r="N60" s="183">
        <v>0</v>
      </c>
      <c r="O60" s="183">
        <v>0</v>
      </c>
      <c r="P60" s="183">
        <v>32.599961999999998</v>
      </c>
      <c r="Q60" s="183">
        <v>0</v>
      </c>
      <c r="R60" s="183">
        <v>0.79999900000000002</v>
      </c>
      <c r="S60" s="183">
        <v>0</v>
      </c>
      <c r="T60" s="183">
        <v>0</v>
      </c>
      <c r="U60" s="183">
        <v>0</v>
      </c>
      <c r="V60" s="183">
        <v>0</v>
      </c>
      <c r="W60" s="183">
        <v>2.73333</v>
      </c>
    </row>
    <row r="61" spans="1:23">
      <c r="A61" s="188">
        <v>44397</v>
      </c>
      <c r="B61" t="s">
        <v>261</v>
      </c>
      <c r="C61">
        <v>1</v>
      </c>
      <c r="D61" t="s">
        <v>21</v>
      </c>
      <c r="E61" t="s">
        <v>21</v>
      </c>
      <c r="F61" t="s">
        <v>214</v>
      </c>
      <c r="G61" s="183">
        <v>1.599996</v>
      </c>
      <c r="H61" s="183">
        <v>1.599996</v>
      </c>
      <c r="I61" s="183">
        <v>0</v>
      </c>
      <c r="J61" s="183">
        <v>0</v>
      </c>
      <c r="K61" s="183">
        <v>0</v>
      </c>
      <c r="L61" s="183">
        <v>1.599996</v>
      </c>
      <c r="M61" s="183">
        <v>0</v>
      </c>
      <c r="N61" s="183">
        <v>0</v>
      </c>
      <c r="O61" s="183">
        <v>0</v>
      </c>
      <c r="P61" s="183">
        <v>1.599996</v>
      </c>
      <c r="Q61" s="183">
        <v>0</v>
      </c>
      <c r="R61" s="183">
        <v>0</v>
      </c>
      <c r="S61" s="183">
        <v>0</v>
      </c>
      <c r="T61" s="183">
        <v>0</v>
      </c>
      <c r="U61" s="183">
        <v>0</v>
      </c>
      <c r="V61" s="183">
        <v>0</v>
      </c>
      <c r="W61" s="183">
        <v>0.79999799999999999</v>
      </c>
    </row>
    <row r="62" spans="1:23">
      <c r="A62" s="188">
        <v>44397</v>
      </c>
      <c r="B62" t="s">
        <v>261</v>
      </c>
      <c r="C62">
        <v>1</v>
      </c>
      <c r="D62" t="s">
        <v>21</v>
      </c>
      <c r="E62" t="s">
        <v>21</v>
      </c>
      <c r="F62" t="s">
        <v>73</v>
      </c>
      <c r="G62" s="183">
        <v>3.0666630000000001</v>
      </c>
      <c r="H62" s="183">
        <v>2.73333</v>
      </c>
      <c r="I62" s="183">
        <v>0.33333299999999999</v>
      </c>
      <c r="J62" s="183">
        <v>0</v>
      </c>
      <c r="K62" s="183">
        <v>0</v>
      </c>
      <c r="L62" s="183">
        <v>3.0666630000000001</v>
      </c>
      <c r="M62" s="183">
        <v>0</v>
      </c>
      <c r="N62" s="183">
        <v>0</v>
      </c>
      <c r="O62" s="183">
        <v>0</v>
      </c>
      <c r="P62" s="183">
        <v>3.0666630000000001</v>
      </c>
      <c r="Q62" s="183">
        <v>0</v>
      </c>
      <c r="R62" s="183">
        <v>0.33333299999999999</v>
      </c>
      <c r="S62" s="183">
        <v>0.33333299999999999</v>
      </c>
      <c r="T62" s="183">
        <v>0</v>
      </c>
      <c r="U62" s="183">
        <v>0</v>
      </c>
      <c r="V62" s="183">
        <v>0</v>
      </c>
      <c r="W62" s="183">
        <v>0.79999900000000002</v>
      </c>
    </row>
    <row r="63" spans="1:23">
      <c r="A63" s="188">
        <v>44397</v>
      </c>
      <c r="B63" t="s">
        <v>261</v>
      </c>
      <c r="C63">
        <v>1</v>
      </c>
      <c r="D63" t="s">
        <v>20</v>
      </c>
      <c r="E63" t="s">
        <v>20</v>
      </c>
      <c r="F63" t="s">
        <v>119</v>
      </c>
      <c r="G63" s="183">
        <v>2478.6777330001701</v>
      </c>
      <c r="H63" s="183">
        <v>2241.9380110001298</v>
      </c>
      <c r="I63" s="183">
        <v>192.56644700000101</v>
      </c>
      <c r="J63" s="183">
        <v>44.173274999999997</v>
      </c>
      <c r="K63" s="183">
        <v>0</v>
      </c>
      <c r="L63" s="183">
        <v>0</v>
      </c>
      <c r="M63" s="183">
        <v>825.90616899999202</v>
      </c>
      <c r="N63" s="183">
        <v>23.299977999999999</v>
      </c>
      <c r="O63" s="183">
        <v>0</v>
      </c>
      <c r="P63" s="183">
        <v>2103.6581590001101</v>
      </c>
      <c r="Q63" s="183">
        <v>0</v>
      </c>
      <c r="R63" s="183">
        <v>161.75982999999999</v>
      </c>
      <c r="S63" s="183">
        <v>157.873167</v>
      </c>
      <c r="T63" s="183">
        <v>32.839967000000001</v>
      </c>
      <c r="U63" s="183">
        <v>0</v>
      </c>
      <c r="V63" s="183">
        <v>37.906621999999999</v>
      </c>
      <c r="W63" s="183">
        <v>83.586589000000004</v>
      </c>
    </row>
    <row r="64" spans="1:23">
      <c r="A64" s="188">
        <v>44397</v>
      </c>
      <c r="B64" t="s">
        <v>261</v>
      </c>
      <c r="C64">
        <v>1</v>
      </c>
      <c r="D64" t="s">
        <v>20</v>
      </c>
      <c r="E64" t="s">
        <v>20</v>
      </c>
      <c r="F64" t="s">
        <v>228</v>
      </c>
      <c r="G64" s="183">
        <v>19.733311</v>
      </c>
      <c r="H64" s="183">
        <v>19.666644999999999</v>
      </c>
      <c r="I64" s="183">
        <v>6.6666000000000003E-2</v>
      </c>
      <c r="J64" s="183">
        <v>0</v>
      </c>
      <c r="K64" s="183">
        <v>0</v>
      </c>
      <c r="L64" s="183">
        <v>18.399979999999999</v>
      </c>
      <c r="M64" s="183">
        <v>0</v>
      </c>
      <c r="N64" s="183">
        <v>0</v>
      </c>
      <c r="O64" s="183">
        <v>0</v>
      </c>
      <c r="P64" s="183">
        <v>17.999980999999998</v>
      </c>
      <c r="Q64" s="183">
        <v>0</v>
      </c>
      <c r="R64" s="183">
        <v>0.66666599999999998</v>
      </c>
      <c r="S64" s="183">
        <v>0</v>
      </c>
      <c r="T64" s="183">
        <v>0</v>
      </c>
      <c r="U64" s="183">
        <v>0</v>
      </c>
      <c r="V64" s="183">
        <v>0.99999899999999997</v>
      </c>
      <c r="W64" s="183">
        <v>2.266664</v>
      </c>
    </row>
    <row r="65" spans="1:23">
      <c r="A65" s="188">
        <v>44397</v>
      </c>
      <c r="B65" t="s">
        <v>261</v>
      </c>
      <c r="C65">
        <v>1</v>
      </c>
      <c r="D65" t="s">
        <v>20</v>
      </c>
      <c r="E65" t="s">
        <v>20</v>
      </c>
      <c r="F65" t="s">
        <v>249</v>
      </c>
      <c r="G65" s="183">
        <v>50.746616000000103</v>
      </c>
      <c r="H65" s="183">
        <v>50.746616000000103</v>
      </c>
      <c r="I65" s="183">
        <v>0</v>
      </c>
      <c r="J65" s="183">
        <v>0</v>
      </c>
      <c r="K65" s="183">
        <v>0</v>
      </c>
      <c r="L65" s="183">
        <v>47.446619000000098</v>
      </c>
      <c r="M65" s="183">
        <v>0</v>
      </c>
      <c r="N65" s="183">
        <v>0</v>
      </c>
      <c r="O65" s="183">
        <v>0</v>
      </c>
      <c r="P65" s="183">
        <v>49.146617000000099</v>
      </c>
      <c r="Q65" s="183">
        <v>0</v>
      </c>
      <c r="R65" s="183">
        <v>1.333332</v>
      </c>
      <c r="S65" s="183">
        <v>0</v>
      </c>
      <c r="T65" s="183">
        <v>0</v>
      </c>
      <c r="U65" s="183">
        <v>0</v>
      </c>
      <c r="V65" s="183">
        <v>0</v>
      </c>
      <c r="W65" s="183">
        <v>5.3333279999999998</v>
      </c>
    </row>
    <row r="66" spans="1:23">
      <c r="A66" s="188">
        <v>44397</v>
      </c>
      <c r="B66" t="s">
        <v>261</v>
      </c>
      <c r="C66">
        <v>1</v>
      </c>
      <c r="D66" t="s">
        <v>20</v>
      </c>
      <c r="E66" t="s">
        <v>20</v>
      </c>
      <c r="F66" t="s">
        <v>145</v>
      </c>
      <c r="G66" s="183">
        <v>23.333310000000001</v>
      </c>
      <c r="H66" s="183">
        <v>22.999977000000001</v>
      </c>
      <c r="I66" s="183">
        <v>0</v>
      </c>
      <c r="J66" s="183">
        <v>0.33333299999999999</v>
      </c>
      <c r="K66" s="183">
        <v>0</v>
      </c>
      <c r="L66" s="183">
        <v>21.666644999999999</v>
      </c>
      <c r="M66" s="183">
        <v>0</v>
      </c>
      <c r="N66" s="183">
        <v>0</v>
      </c>
      <c r="O66" s="183">
        <v>0</v>
      </c>
      <c r="P66" s="183">
        <v>22.999977000000001</v>
      </c>
      <c r="Q66" s="183">
        <v>0</v>
      </c>
      <c r="R66" s="183">
        <v>1.9999979999999999</v>
      </c>
      <c r="S66" s="183">
        <v>0</v>
      </c>
      <c r="T66" s="183">
        <v>0</v>
      </c>
      <c r="U66" s="183">
        <v>0</v>
      </c>
      <c r="V66" s="183">
        <v>0.66666599999999998</v>
      </c>
      <c r="W66" s="183">
        <v>5.6666610000000004</v>
      </c>
    </row>
    <row r="67" spans="1:23">
      <c r="A67" s="188">
        <v>44397</v>
      </c>
      <c r="B67" t="s">
        <v>261</v>
      </c>
      <c r="C67">
        <v>1</v>
      </c>
      <c r="D67" t="s">
        <v>20</v>
      </c>
      <c r="E67" t="s">
        <v>20</v>
      </c>
      <c r="F67" t="s">
        <v>244</v>
      </c>
      <c r="G67" s="183">
        <v>11.613320999999999</v>
      </c>
      <c r="H67" s="183">
        <v>10.599989000000001</v>
      </c>
      <c r="I67" s="183">
        <v>0.67999900000000002</v>
      </c>
      <c r="J67" s="183">
        <v>0.33333299999999999</v>
      </c>
      <c r="K67" s="183">
        <v>0</v>
      </c>
      <c r="L67" s="183">
        <v>11.279987999999999</v>
      </c>
      <c r="M67" s="183">
        <v>0</v>
      </c>
      <c r="N67" s="183">
        <v>0</v>
      </c>
      <c r="O67" s="183">
        <v>0</v>
      </c>
      <c r="P67" s="183">
        <v>10.546656</v>
      </c>
      <c r="Q67" s="183">
        <v>0</v>
      </c>
      <c r="R67" s="183">
        <v>0.67999900000000002</v>
      </c>
      <c r="S67" s="183">
        <v>0.67999900000000002</v>
      </c>
      <c r="T67" s="183">
        <v>0</v>
      </c>
      <c r="U67" s="183">
        <v>0</v>
      </c>
      <c r="V67" s="183">
        <v>0</v>
      </c>
      <c r="W67" s="183">
        <v>0</v>
      </c>
    </row>
    <row r="68" spans="1:23">
      <c r="A68" s="188">
        <v>44397</v>
      </c>
      <c r="B68" t="s">
        <v>261</v>
      </c>
      <c r="C68">
        <v>1</v>
      </c>
      <c r="D68" t="s">
        <v>20</v>
      </c>
      <c r="E68" t="s">
        <v>20</v>
      </c>
      <c r="F68" t="s">
        <v>146</v>
      </c>
      <c r="G68" s="183">
        <v>3.3999959999999998</v>
      </c>
      <c r="H68" s="183">
        <v>2.999997</v>
      </c>
      <c r="I68" s="183">
        <v>0.39999899999999999</v>
      </c>
      <c r="J68" s="183">
        <v>0</v>
      </c>
      <c r="K68" s="183">
        <v>0</v>
      </c>
      <c r="L68" s="183">
        <v>1.733331</v>
      </c>
      <c r="M68" s="183">
        <v>0</v>
      </c>
      <c r="N68" s="183">
        <v>0</v>
      </c>
      <c r="O68" s="183">
        <v>0</v>
      </c>
      <c r="P68" s="183">
        <v>3.0666630000000001</v>
      </c>
      <c r="Q68" s="183">
        <v>0</v>
      </c>
      <c r="R68" s="183">
        <v>0.33333299999999999</v>
      </c>
      <c r="S68" s="183">
        <v>0.33333299999999999</v>
      </c>
      <c r="T68" s="183">
        <v>0</v>
      </c>
      <c r="U68" s="183">
        <v>0</v>
      </c>
      <c r="V68" s="183">
        <v>0</v>
      </c>
      <c r="W68" s="183">
        <v>0.33333299999999999</v>
      </c>
    </row>
    <row r="69" spans="1:23">
      <c r="A69" s="188">
        <v>44397</v>
      </c>
      <c r="B69" t="s">
        <v>261</v>
      </c>
      <c r="C69">
        <v>1</v>
      </c>
      <c r="D69" t="s">
        <v>20</v>
      </c>
      <c r="E69" t="s">
        <v>20</v>
      </c>
      <c r="F69" t="s">
        <v>194</v>
      </c>
      <c r="G69" s="183">
        <v>17.186648999999999</v>
      </c>
      <c r="H69" s="183">
        <v>17.186648999999999</v>
      </c>
      <c r="I69" s="183">
        <v>0</v>
      </c>
      <c r="J69" s="183">
        <v>0</v>
      </c>
      <c r="K69" s="183">
        <v>0</v>
      </c>
      <c r="L69" s="183">
        <v>16.053317</v>
      </c>
      <c r="M69" s="183">
        <v>0.38666600000000001</v>
      </c>
      <c r="N69" s="183">
        <v>0</v>
      </c>
      <c r="O69" s="183">
        <v>0</v>
      </c>
      <c r="P69" s="183">
        <v>16.466650000000001</v>
      </c>
      <c r="Q69" s="183">
        <v>0</v>
      </c>
      <c r="R69" s="183">
        <v>1.0533319999999999</v>
      </c>
      <c r="S69" s="183">
        <v>0</v>
      </c>
      <c r="T69" s="183">
        <v>0</v>
      </c>
      <c r="U69" s="183">
        <v>0</v>
      </c>
      <c r="V69" s="183">
        <v>0</v>
      </c>
      <c r="W69" s="183">
        <v>5.2533279999999998</v>
      </c>
    </row>
    <row r="70" spans="1:23">
      <c r="A70" s="188">
        <v>44397</v>
      </c>
      <c r="B70" t="s">
        <v>261</v>
      </c>
      <c r="C70">
        <v>1</v>
      </c>
      <c r="D70" t="s">
        <v>20</v>
      </c>
      <c r="E70" t="s">
        <v>20</v>
      </c>
      <c r="F70" t="s">
        <v>73</v>
      </c>
      <c r="G70" s="183">
        <v>1.6666650000000001</v>
      </c>
      <c r="H70" s="183">
        <v>1.6666650000000001</v>
      </c>
      <c r="I70" s="183">
        <v>0</v>
      </c>
      <c r="J70" s="183">
        <v>0</v>
      </c>
      <c r="K70" s="183">
        <v>0</v>
      </c>
      <c r="L70" s="183">
        <v>1.6666650000000001</v>
      </c>
      <c r="M70" s="183">
        <v>0</v>
      </c>
      <c r="N70" s="183">
        <v>0</v>
      </c>
      <c r="O70" s="183">
        <v>0</v>
      </c>
      <c r="P70" s="183">
        <v>1.6666650000000001</v>
      </c>
      <c r="Q70" s="183">
        <v>0</v>
      </c>
      <c r="R70" s="183">
        <v>0.33333299999999999</v>
      </c>
      <c r="S70" s="183">
        <v>0</v>
      </c>
      <c r="T70" s="183">
        <v>0</v>
      </c>
      <c r="U70" s="183">
        <v>0</v>
      </c>
      <c r="V70" s="183">
        <v>0</v>
      </c>
      <c r="W70" s="183">
        <v>0</v>
      </c>
    </row>
    <row r="71" spans="1:23">
      <c r="A71" s="188">
        <v>44397</v>
      </c>
      <c r="B71" t="s">
        <v>261</v>
      </c>
      <c r="C71">
        <v>1</v>
      </c>
      <c r="D71" t="s">
        <v>19</v>
      </c>
      <c r="E71" t="s">
        <v>19</v>
      </c>
      <c r="F71" t="s">
        <v>119</v>
      </c>
      <c r="G71" s="183">
        <v>966.89239600002395</v>
      </c>
      <c r="H71" s="183">
        <v>960.425734000023</v>
      </c>
      <c r="I71" s="183">
        <v>6.4666620000000004</v>
      </c>
      <c r="J71" s="183">
        <v>0</v>
      </c>
      <c r="K71" s="183">
        <v>0</v>
      </c>
      <c r="L71" s="183">
        <v>0</v>
      </c>
      <c r="M71" s="183">
        <v>172.13327699999999</v>
      </c>
      <c r="N71" s="183">
        <v>49.099953000000099</v>
      </c>
      <c r="O71" s="183">
        <v>0</v>
      </c>
      <c r="P71" s="183">
        <v>878.159206000018</v>
      </c>
      <c r="Q71" s="183">
        <v>33.693297000000001</v>
      </c>
      <c r="R71" s="183">
        <v>41.186625000000099</v>
      </c>
      <c r="S71" s="183">
        <v>5.6666619999999996</v>
      </c>
      <c r="T71" s="183">
        <v>15.793316000000001</v>
      </c>
      <c r="U71" s="183">
        <v>0</v>
      </c>
      <c r="V71" s="183">
        <v>10.866654</v>
      </c>
      <c r="W71" s="183">
        <v>118.453217</v>
      </c>
    </row>
    <row r="72" spans="1:23">
      <c r="A72" s="188">
        <v>44397</v>
      </c>
      <c r="B72" t="s">
        <v>261</v>
      </c>
      <c r="C72">
        <v>1</v>
      </c>
      <c r="D72" t="s">
        <v>19</v>
      </c>
      <c r="E72" t="s">
        <v>19</v>
      </c>
      <c r="F72" t="s">
        <v>197</v>
      </c>
      <c r="G72" s="183">
        <v>1.0666659999999999</v>
      </c>
      <c r="H72" s="183">
        <v>1.0666659999999999</v>
      </c>
      <c r="I72" s="183">
        <v>0</v>
      </c>
      <c r="J72" s="183">
        <v>0</v>
      </c>
      <c r="K72" s="183">
        <v>0</v>
      </c>
      <c r="L72" s="183">
        <v>1.0666659999999999</v>
      </c>
      <c r="M72" s="183">
        <v>0</v>
      </c>
      <c r="N72" s="183">
        <v>0</v>
      </c>
      <c r="O72" s="183">
        <v>0</v>
      </c>
      <c r="P72" s="183">
        <v>1.0666659999999999</v>
      </c>
      <c r="Q72" s="183">
        <v>0</v>
      </c>
      <c r="R72" s="183">
        <v>0</v>
      </c>
      <c r="S72" s="183">
        <v>0</v>
      </c>
      <c r="T72" s="183">
        <v>0</v>
      </c>
      <c r="U72" s="183">
        <v>0</v>
      </c>
      <c r="V72" s="183">
        <v>0</v>
      </c>
      <c r="W72" s="183">
        <v>0</v>
      </c>
    </row>
    <row r="73" spans="1:23">
      <c r="A73" s="188">
        <v>44397</v>
      </c>
      <c r="B73" t="s">
        <v>261</v>
      </c>
      <c r="C73">
        <v>1</v>
      </c>
      <c r="D73" t="s">
        <v>19</v>
      </c>
      <c r="E73" t="s">
        <v>19</v>
      </c>
      <c r="F73" t="s">
        <v>229</v>
      </c>
      <c r="G73" s="183">
        <v>2.1999979999999999</v>
      </c>
      <c r="H73" s="183">
        <v>2.1999979999999999</v>
      </c>
      <c r="I73" s="183">
        <v>0</v>
      </c>
      <c r="J73" s="183">
        <v>0</v>
      </c>
      <c r="K73" s="183">
        <v>0</v>
      </c>
      <c r="L73" s="183">
        <v>2.1999979999999999</v>
      </c>
      <c r="M73" s="183">
        <v>0</v>
      </c>
      <c r="N73" s="183">
        <v>0</v>
      </c>
      <c r="O73" s="183">
        <v>0</v>
      </c>
      <c r="P73" s="183">
        <v>2.1999979999999999</v>
      </c>
      <c r="Q73" s="183">
        <v>0</v>
      </c>
      <c r="R73" s="183">
        <v>0</v>
      </c>
      <c r="S73" s="183">
        <v>0</v>
      </c>
      <c r="T73" s="183">
        <v>0</v>
      </c>
      <c r="U73" s="183">
        <v>0</v>
      </c>
      <c r="V73" s="183">
        <v>0</v>
      </c>
      <c r="W73" s="183">
        <v>0</v>
      </c>
    </row>
    <row r="74" spans="1:23">
      <c r="A74" s="188">
        <v>44397</v>
      </c>
      <c r="B74" t="s">
        <v>261</v>
      </c>
      <c r="C74">
        <v>1</v>
      </c>
      <c r="D74" t="s">
        <v>19</v>
      </c>
      <c r="E74" t="s">
        <v>19</v>
      </c>
      <c r="F74" t="s">
        <v>138</v>
      </c>
      <c r="G74" s="183">
        <v>85.933169999999805</v>
      </c>
      <c r="H74" s="183">
        <v>85.933169999999805</v>
      </c>
      <c r="I74" s="183">
        <v>0</v>
      </c>
      <c r="J74" s="183">
        <v>0</v>
      </c>
      <c r="K74" s="183">
        <v>0</v>
      </c>
      <c r="L74" s="183">
        <v>75.266509999999897</v>
      </c>
      <c r="M74" s="183">
        <v>0</v>
      </c>
      <c r="N74" s="183">
        <v>0</v>
      </c>
      <c r="O74" s="183">
        <v>0</v>
      </c>
      <c r="P74" s="183">
        <v>48.533277000000098</v>
      </c>
      <c r="Q74" s="183">
        <v>0</v>
      </c>
      <c r="R74" s="183">
        <v>0.79999900000000002</v>
      </c>
      <c r="S74" s="183">
        <v>0</v>
      </c>
      <c r="T74" s="183">
        <v>0</v>
      </c>
      <c r="U74" s="183">
        <v>0</v>
      </c>
      <c r="V74" s="183">
        <v>0</v>
      </c>
      <c r="W74" s="183">
        <v>3.5333269999999999</v>
      </c>
    </row>
    <row r="75" spans="1:23">
      <c r="A75" s="188">
        <v>44397</v>
      </c>
      <c r="B75" t="s">
        <v>261</v>
      </c>
      <c r="C75">
        <v>1</v>
      </c>
      <c r="D75" t="s">
        <v>19</v>
      </c>
      <c r="E75" t="s">
        <v>19</v>
      </c>
      <c r="F75" t="s">
        <v>230</v>
      </c>
      <c r="G75" s="183">
        <v>2.6666639999999999</v>
      </c>
      <c r="H75" s="183">
        <v>2.6666639999999999</v>
      </c>
      <c r="I75" s="183">
        <v>0</v>
      </c>
      <c r="J75" s="183">
        <v>0</v>
      </c>
      <c r="K75" s="183">
        <v>0</v>
      </c>
      <c r="L75" s="183">
        <v>1.9999979999999999</v>
      </c>
      <c r="M75" s="183">
        <v>0</v>
      </c>
      <c r="N75" s="183">
        <v>0</v>
      </c>
      <c r="O75" s="183">
        <v>0</v>
      </c>
      <c r="P75" s="183">
        <v>2.6666639999999999</v>
      </c>
      <c r="Q75" s="183">
        <v>0</v>
      </c>
      <c r="R75" s="183">
        <v>0</v>
      </c>
      <c r="S75" s="183">
        <v>0</v>
      </c>
      <c r="T75" s="183">
        <v>0</v>
      </c>
      <c r="U75" s="183">
        <v>0</v>
      </c>
      <c r="V75" s="183">
        <v>0</v>
      </c>
      <c r="W75" s="183">
        <v>0</v>
      </c>
    </row>
    <row r="76" spans="1:23">
      <c r="A76" s="188">
        <v>44397</v>
      </c>
      <c r="B76" t="s">
        <v>261</v>
      </c>
      <c r="C76">
        <v>1</v>
      </c>
      <c r="D76" t="s">
        <v>19</v>
      </c>
      <c r="E76" t="s">
        <v>19</v>
      </c>
      <c r="F76" t="s">
        <v>198</v>
      </c>
      <c r="G76" s="183">
        <v>2.7333289999999999</v>
      </c>
      <c r="H76" s="183">
        <v>2.7333289999999999</v>
      </c>
      <c r="I76" s="183">
        <v>0</v>
      </c>
      <c r="J76" s="183">
        <v>0</v>
      </c>
      <c r="K76" s="183">
        <v>0</v>
      </c>
      <c r="L76" s="183">
        <v>2.1999970000000002</v>
      </c>
      <c r="M76" s="183">
        <v>0</v>
      </c>
      <c r="N76" s="183">
        <v>0</v>
      </c>
      <c r="O76" s="183">
        <v>0</v>
      </c>
      <c r="P76" s="183">
        <v>2.7333289999999999</v>
      </c>
      <c r="Q76" s="183">
        <v>0</v>
      </c>
      <c r="R76" s="183">
        <v>0</v>
      </c>
      <c r="S76" s="183">
        <v>0</v>
      </c>
      <c r="T76" s="183">
        <v>0</v>
      </c>
      <c r="U76" s="183">
        <v>0</v>
      </c>
      <c r="V76" s="183">
        <v>0</v>
      </c>
      <c r="W76" s="183">
        <v>1.1999979999999999</v>
      </c>
    </row>
    <row r="77" spans="1:23">
      <c r="A77" s="188">
        <v>44397</v>
      </c>
      <c r="B77" t="s">
        <v>261</v>
      </c>
      <c r="C77">
        <v>1</v>
      </c>
      <c r="D77" t="s">
        <v>19</v>
      </c>
      <c r="E77" t="s">
        <v>19</v>
      </c>
      <c r="F77" t="s">
        <v>151</v>
      </c>
      <c r="G77" s="183">
        <v>2.6666639999999999</v>
      </c>
      <c r="H77" s="183">
        <v>2.6666639999999999</v>
      </c>
      <c r="I77" s="183">
        <v>0</v>
      </c>
      <c r="J77" s="183">
        <v>0</v>
      </c>
      <c r="K77" s="183">
        <v>0</v>
      </c>
      <c r="L77" s="183">
        <v>2.6666639999999999</v>
      </c>
      <c r="M77" s="183">
        <v>0</v>
      </c>
      <c r="N77" s="183">
        <v>0</v>
      </c>
      <c r="O77" s="183">
        <v>0</v>
      </c>
      <c r="P77" s="183">
        <v>2.6666639999999999</v>
      </c>
      <c r="Q77" s="183">
        <v>0</v>
      </c>
      <c r="R77" s="183">
        <v>0</v>
      </c>
      <c r="S77" s="183">
        <v>0</v>
      </c>
      <c r="T77" s="183">
        <v>0</v>
      </c>
      <c r="U77" s="183">
        <v>0</v>
      </c>
      <c r="V77" s="183">
        <v>0</v>
      </c>
      <c r="W77" s="183">
        <v>0.99999899999999997</v>
      </c>
    </row>
    <row r="78" spans="1:23">
      <c r="A78" s="188">
        <v>44397</v>
      </c>
      <c r="B78" t="s">
        <v>261</v>
      </c>
      <c r="C78">
        <v>1</v>
      </c>
      <c r="D78" t="s">
        <v>19</v>
      </c>
      <c r="E78" t="s">
        <v>19</v>
      </c>
      <c r="F78" t="s">
        <v>147</v>
      </c>
      <c r="G78" s="183">
        <v>1.466664</v>
      </c>
      <c r="H78" s="183">
        <v>1.466664</v>
      </c>
      <c r="I78" s="183">
        <v>0</v>
      </c>
      <c r="J78" s="183">
        <v>0</v>
      </c>
      <c r="K78" s="183">
        <v>0</v>
      </c>
      <c r="L78" s="183">
        <v>0</v>
      </c>
      <c r="M78" s="183">
        <v>0</v>
      </c>
      <c r="N78" s="183">
        <v>0</v>
      </c>
      <c r="O78" s="183">
        <v>0</v>
      </c>
      <c r="P78" s="183">
        <v>1.466664</v>
      </c>
      <c r="Q78" s="183">
        <v>0</v>
      </c>
      <c r="R78" s="183">
        <v>0</v>
      </c>
      <c r="S78" s="183">
        <v>0</v>
      </c>
      <c r="T78" s="183">
        <v>0</v>
      </c>
      <c r="U78" s="183">
        <v>0</v>
      </c>
      <c r="V78" s="183">
        <v>0</v>
      </c>
      <c r="W78" s="183">
        <v>0.79999799999999999</v>
      </c>
    </row>
    <row r="79" spans="1:23">
      <c r="A79" s="188">
        <v>44397</v>
      </c>
      <c r="B79" t="s">
        <v>261</v>
      </c>
      <c r="C79">
        <v>1</v>
      </c>
      <c r="D79" t="s">
        <v>19</v>
      </c>
      <c r="E79" t="s">
        <v>19</v>
      </c>
      <c r="F79" t="s">
        <v>231</v>
      </c>
      <c r="G79" s="183">
        <v>6.9999919999999998</v>
      </c>
      <c r="H79" s="183">
        <v>6.9999919999999998</v>
      </c>
      <c r="I79" s="183">
        <v>0</v>
      </c>
      <c r="J79" s="183">
        <v>0</v>
      </c>
      <c r="K79" s="183">
        <v>0</v>
      </c>
      <c r="L79" s="183">
        <v>4.6666610000000004</v>
      </c>
      <c r="M79" s="183">
        <v>0</v>
      </c>
      <c r="N79" s="183">
        <v>0.99999800000000005</v>
      </c>
      <c r="O79" s="183">
        <v>0</v>
      </c>
      <c r="P79" s="183">
        <v>6.3333269999999997</v>
      </c>
      <c r="Q79" s="183">
        <v>0</v>
      </c>
      <c r="R79" s="183">
        <v>0</v>
      </c>
      <c r="S79" s="183">
        <v>0</v>
      </c>
      <c r="T79" s="183">
        <v>0</v>
      </c>
      <c r="U79" s="183">
        <v>0</v>
      </c>
      <c r="V79" s="183">
        <v>0</v>
      </c>
      <c r="W79" s="183">
        <v>3.9999950000000002</v>
      </c>
    </row>
    <row r="80" spans="1:23">
      <c r="A80" s="188">
        <v>44397</v>
      </c>
      <c r="B80" t="s">
        <v>261</v>
      </c>
      <c r="C80">
        <v>1</v>
      </c>
      <c r="D80" t="s">
        <v>18</v>
      </c>
      <c r="E80" t="s">
        <v>18</v>
      </c>
      <c r="F80" t="s">
        <v>119</v>
      </c>
      <c r="G80" s="183">
        <v>790.91900000000101</v>
      </c>
      <c r="H80" s="183">
        <v>771.30200000000002</v>
      </c>
      <c r="I80" s="183">
        <v>18.725999999999999</v>
      </c>
      <c r="J80" s="183">
        <v>0.89100000000000001</v>
      </c>
      <c r="K80" s="183">
        <v>0.66600000000000004</v>
      </c>
      <c r="L80" s="183">
        <v>0</v>
      </c>
      <c r="M80" s="183">
        <v>251.95100000000201</v>
      </c>
      <c r="N80" s="183">
        <v>30.77</v>
      </c>
      <c r="O80" s="183">
        <v>0</v>
      </c>
      <c r="P80" s="183">
        <v>739.26200000000404</v>
      </c>
      <c r="Q80" s="183">
        <v>39.770000000000003</v>
      </c>
      <c r="R80" s="183">
        <v>3.863</v>
      </c>
      <c r="S80" s="183">
        <v>0</v>
      </c>
      <c r="T80" s="183">
        <v>25.507000000000001</v>
      </c>
      <c r="U80" s="183">
        <v>0</v>
      </c>
      <c r="V80" s="183">
        <v>29.634</v>
      </c>
      <c r="W80" s="183">
        <v>97.263999999999797</v>
      </c>
    </row>
    <row r="81" spans="1:23">
      <c r="A81" s="188">
        <v>44397</v>
      </c>
      <c r="B81" t="s">
        <v>261</v>
      </c>
      <c r="C81">
        <v>1</v>
      </c>
      <c r="D81" t="s">
        <v>18</v>
      </c>
      <c r="E81" t="s">
        <v>18</v>
      </c>
      <c r="F81" t="s">
        <v>202</v>
      </c>
      <c r="G81" s="183">
        <v>24.809000000000001</v>
      </c>
      <c r="H81" s="183">
        <v>24.809000000000001</v>
      </c>
      <c r="I81" s="183">
        <v>0</v>
      </c>
      <c r="J81" s="183">
        <v>0</v>
      </c>
      <c r="K81" s="183">
        <v>0</v>
      </c>
      <c r="L81" s="183">
        <v>24.809000000000001</v>
      </c>
      <c r="M81" s="183">
        <v>0.73299999999999998</v>
      </c>
      <c r="N81" s="183">
        <v>0</v>
      </c>
      <c r="O81" s="183">
        <v>0</v>
      </c>
      <c r="P81" s="183">
        <v>24.809000000000001</v>
      </c>
      <c r="Q81" s="183">
        <v>0</v>
      </c>
      <c r="R81" s="183">
        <v>0</v>
      </c>
      <c r="S81" s="183">
        <v>0</v>
      </c>
      <c r="T81" s="183">
        <v>0</v>
      </c>
      <c r="U81" s="183">
        <v>0</v>
      </c>
      <c r="V81" s="183">
        <v>0</v>
      </c>
      <c r="W81" s="183">
        <v>0.999</v>
      </c>
    </row>
    <row r="82" spans="1:23">
      <c r="A82" s="188">
        <v>44397</v>
      </c>
      <c r="B82" t="s">
        <v>261</v>
      </c>
      <c r="C82">
        <v>1</v>
      </c>
      <c r="D82" t="s">
        <v>18</v>
      </c>
      <c r="E82" t="s">
        <v>18</v>
      </c>
      <c r="F82" t="s">
        <v>73</v>
      </c>
      <c r="G82" s="183">
        <v>1.0680000000000001</v>
      </c>
      <c r="H82" s="183">
        <v>1.0680000000000001</v>
      </c>
      <c r="I82" s="183">
        <v>0</v>
      </c>
      <c r="J82" s="183">
        <v>0</v>
      </c>
      <c r="K82" s="183">
        <v>0</v>
      </c>
      <c r="L82" s="183">
        <v>1.0680000000000001</v>
      </c>
      <c r="M82" s="183">
        <v>0</v>
      </c>
      <c r="N82" s="183">
        <v>0</v>
      </c>
      <c r="O82" s="183">
        <v>0</v>
      </c>
      <c r="P82" s="183">
        <v>1.0680000000000001</v>
      </c>
      <c r="Q82" s="183">
        <v>0</v>
      </c>
      <c r="R82" s="183">
        <v>0</v>
      </c>
      <c r="S82" s="183">
        <v>0</v>
      </c>
      <c r="T82" s="183">
        <v>0</v>
      </c>
      <c r="U82" s="183">
        <v>0</v>
      </c>
      <c r="V82" s="183">
        <v>0</v>
      </c>
      <c r="W82" s="183">
        <v>0</v>
      </c>
    </row>
    <row r="83" spans="1:23">
      <c r="A83" s="188">
        <v>44397</v>
      </c>
      <c r="B83" t="s">
        <v>261</v>
      </c>
      <c r="C83">
        <v>1</v>
      </c>
      <c r="D83" t="s">
        <v>17</v>
      </c>
      <c r="E83" t="s">
        <v>17</v>
      </c>
      <c r="F83" t="s">
        <v>119</v>
      </c>
      <c r="G83" s="183">
        <v>1673.50300000017</v>
      </c>
      <c r="H83" s="183">
        <v>1636.29000000016</v>
      </c>
      <c r="I83" s="183">
        <v>14.4</v>
      </c>
      <c r="J83" s="183">
        <v>22.812999999999899</v>
      </c>
      <c r="K83" s="183">
        <v>458.64500000000203</v>
      </c>
      <c r="L83" s="183">
        <v>0</v>
      </c>
      <c r="M83" s="183">
        <v>40.767999999999901</v>
      </c>
      <c r="N83" s="183">
        <v>39.499999999999901</v>
      </c>
      <c r="O83" s="183">
        <v>0</v>
      </c>
      <c r="P83" s="183">
        <v>1626.6220000001499</v>
      </c>
      <c r="Q83" s="183">
        <v>60.087999999999901</v>
      </c>
      <c r="R83" s="183">
        <v>55.963999999999899</v>
      </c>
      <c r="S83" s="183">
        <v>0.8</v>
      </c>
      <c r="T83" s="183">
        <v>4.0990000000000002</v>
      </c>
      <c r="U83" s="183">
        <v>0</v>
      </c>
      <c r="V83" s="183">
        <v>33.796999999999898</v>
      </c>
      <c r="W83" s="183">
        <v>241.32799999999901</v>
      </c>
    </row>
    <row r="84" spans="1:23">
      <c r="A84" s="188">
        <v>44397</v>
      </c>
      <c r="B84" t="s">
        <v>261</v>
      </c>
      <c r="C84">
        <v>1</v>
      </c>
      <c r="D84" t="s">
        <v>17</v>
      </c>
      <c r="E84" t="s">
        <v>17</v>
      </c>
      <c r="F84" t="s">
        <v>208</v>
      </c>
      <c r="G84" s="183">
        <v>0.66600000000000004</v>
      </c>
      <c r="H84" s="183">
        <v>0.66600000000000004</v>
      </c>
      <c r="I84" s="183">
        <v>0</v>
      </c>
      <c r="J84" s="183">
        <v>0</v>
      </c>
      <c r="K84" s="183">
        <v>0</v>
      </c>
      <c r="L84" s="183">
        <v>0.66600000000000004</v>
      </c>
      <c r="M84" s="183">
        <v>0</v>
      </c>
      <c r="N84" s="183">
        <v>0</v>
      </c>
      <c r="O84" s="183">
        <v>0</v>
      </c>
      <c r="P84" s="183">
        <v>0.66600000000000004</v>
      </c>
      <c r="Q84" s="183">
        <v>0</v>
      </c>
      <c r="R84" s="183">
        <v>0</v>
      </c>
      <c r="S84" s="183">
        <v>0</v>
      </c>
      <c r="T84" s="183">
        <v>0</v>
      </c>
      <c r="U84" s="183">
        <v>0</v>
      </c>
      <c r="V84" s="183">
        <v>0</v>
      </c>
      <c r="W84" s="183">
        <v>0</v>
      </c>
    </row>
    <row r="85" spans="1:23">
      <c r="A85" s="188">
        <v>44397</v>
      </c>
      <c r="B85" t="s">
        <v>261</v>
      </c>
      <c r="C85">
        <v>1</v>
      </c>
      <c r="D85" t="s">
        <v>17</v>
      </c>
      <c r="E85" t="s">
        <v>17</v>
      </c>
      <c r="F85" t="s">
        <v>232</v>
      </c>
      <c r="G85" s="183">
        <v>0.33300000000000002</v>
      </c>
      <c r="H85" s="183">
        <v>0.33300000000000002</v>
      </c>
      <c r="I85" s="183">
        <v>0</v>
      </c>
      <c r="J85" s="183">
        <v>0</v>
      </c>
      <c r="K85" s="183">
        <v>0</v>
      </c>
      <c r="L85" s="183">
        <v>0.33300000000000002</v>
      </c>
      <c r="M85" s="183">
        <v>0</v>
      </c>
      <c r="N85" s="183">
        <v>0</v>
      </c>
      <c r="O85" s="183">
        <v>0</v>
      </c>
      <c r="P85" s="183">
        <v>0.33300000000000002</v>
      </c>
      <c r="Q85" s="183">
        <v>0</v>
      </c>
      <c r="R85" s="183">
        <v>0</v>
      </c>
      <c r="S85" s="183">
        <v>0</v>
      </c>
      <c r="T85" s="183">
        <v>0</v>
      </c>
      <c r="U85" s="183">
        <v>0</v>
      </c>
      <c r="V85" s="183">
        <v>0</v>
      </c>
      <c r="W85" s="183">
        <v>0</v>
      </c>
    </row>
    <row r="86" spans="1:23">
      <c r="A86" s="188">
        <v>44397</v>
      </c>
      <c r="B86" t="s">
        <v>261</v>
      </c>
      <c r="C86">
        <v>1</v>
      </c>
      <c r="D86" t="s">
        <v>17</v>
      </c>
      <c r="E86" t="s">
        <v>17</v>
      </c>
      <c r="F86" t="s">
        <v>142</v>
      </c>
      <c r="G86" s="183">
        <v>1.8660000000000001</v>
      </c>
      <c r="H86" s="183">
        <v>1.8660000000000001</v>
      </c>
      <c r="I86" s="183">
        <v>0</v>
      </c>
      <c r="J86" s="183">
        <v>0</v>
      </c>
      <c r="K86" s="183">
        <v>0</v>
      </c>
      <c r="L86" s="183">
        <v>0</v>
      </c>
      <c r="M86" s="183">
        <v>0</v>
      </c>
      <c r="N86" s="183">
        <v>0</v>
      </c>
      <c r="O86" s="183">
        <v>0</v>
      </c>
      <c r="P86" s="183">
        <v>1.665</v>
      </c>
      <c r="Q86" s="183">
        <v>0</v>
      </c>
      <c r="R86" s="183">
        <v>6.7000000000000004E-2</v>
      </c>
      <c r="S86" s="183">
        <v>0</v>
      </c>
      <c r="T86" s="183">
        <v>0</v>
      </c>
      <c r="U86" s="183">
        <v>0</v>
      </c>
      <c r="V86" s="183">
        <v>0</v>
      </c>
      <c r="W86" s="183">
        <v>0</v>
      </c>
    </row>
    <row r="87" spans="1:23">
      <c r="A87" s="188">
        <v>44397</v>
      </c>
      <c r="B87" t="s">
        <v>261</v>
      </c>
      <c r="C87">
        <v>1</v>
      </c>
      <c r="D87" t="s">
        <v>17</v>
      </c>
      <c r="E87" t="s">
        <v>17</v>
      </c>
      <c r="F87" t="s">
        <v>73</v>
      </c>
      <c r="G87" s="183">
        <v>11.401</v>
      </c>
      <c r="H87" s="183">
        <v>11.401</v>
      </c>
      <c r="I87" s="183">
        <v>0</v>
      </c>
      <c r="J87" s="183">
        <v>0</v>
      </c>
      <c r="K87" s="183">
        <v>0</v>
      </c>
      <c r="L87" s="183">
        <v>11.401</v>
      </c>
      <c r="M87" s="183">
        <v>0</v>
      </c>
      <c r="N87" s="183">
        <v>0</v>
      </c>
      <c r="O87" s="183">
        <v>0</v>
      </c>
      <c r="P87" s="183">
        <v>3.73</v>
      </c>
      <c r="Q87" s="183">
        <v>0</v>
      </c>
      <c r="R87" s="183">
        <v>0.2</v>
      </c>
      <c r="S87" s="183">
        <v>0</v>
      </c>
      <c r="T87" s="183">
        <v>0</v>
      </c>
      <c r="U87" s="183">
        <v>0</v>
      </c>
      <c r="V87" s="183">
        <v>0</v>
      </c>
      <c r="W87" s="183">
        <v>0</v>
      </c>
    </row>
    <row r="88" spans="1:23">
      <c r="A88" s="188">
        <v>44397</v>
      </c>
      <c r="B88" t="s">
        <v>261</v>
      </c>
      <c r="C88">
        <v>1</v>
      </c>
      <c r="D88" t="s">
        <v>16</v>
      </c>
      <c r="E88" t="s">
        <v>16</v>
      </c>
      <c r="F88" t="s">
        <v>119</v>
      </c>
      <c r="G88" s="183">
        <v>466.85200000000998</v>
      </c>
      <c r="H88" s="183">
        <v>231.747999999999</v>
      </c>
      <c r="I88" s="183">
        <v>235.10400000000001</v>
      </c>
      <c r="J88" s="183">
        <v>0</v>
      </c>
      <c r="K88" s="183">
        <v>0</v>
      </c>
      <c r="L88" s="183">
        <v>0</v>
      </c>
      <c r="M88" s="183">
        <v>41.954000000000001</v>
      </c>
      <c r="N88" s="183">
        <v>27.318000000000001</v>
      </c>
      <c r="O88" s="183">
        <v>99.216999999999501</v>
      </c>
      <c r="P88" s="183">
        <v>176.725999999999</v>
      </c>
      <c r="Q88" s="183">
        <v>0</v>
      </c>
      <c r="R88" s="183">
        <v>15.852</v>
      </c>
      <c r="S88" s="183">
        <v>17.184000000000001</v>
      </c>
      <c r="T88" s="183">
        <v>9.3260000000000005</v>
      </c>
      <c r="U88" s="183">
        <v>0</v>
      </c>
      <c r="V88" s="183">
        <v>3.7989999999999999</v>
      </c>
      <c r="W88" s="183">
        <v>31.648999999999901</v>
      </c>
    </row>
    <row r="89" spans="1:23">
      <c r="A89" s="188">
        <v>44397</v>
      </c>
      <c r="B89" t="s">
        <v>261</v>
      </c>
      <c r="C89">
        <v>1</v>
      </c>
      <c r="D89" t="s">
        <v>16</v>
      </c>
      <c r="E89" t="s">
        <v>16</v>
      </c>
      <c r="F89" t="s">
        <v>135</v>
      </c>
      <c r="G89" s="183">
        <v>1.4650000000000001</v>
      </c>
      <c r="H89" s="183">
        <v>1.4650000000000001</v>
      </c>
      <c r="I89" s="183">
        <v>0</v>
      </c>
      <c r="J89" s="183">
        <v>0</v>
      </c>
      <c r="K89" s="183">
        <v>0</v>
      </c>
      <c r="L89" s="183">
        <v>1.4650000000000001</v>
      </c>
      <c r="M89" s="183">
        <v>0</v>
      </c>
      <c r="N89" s="183">
        <v>0</v>
      </c>
      <c r="O89" s="183">
        <v>0</v>
      </c>
      <c r="P89" s="183">
        <v>1.4650000000000001</v>
      </c>
      <c r="Q89" s="183">
        <v>0</v>
      </c>
      <c r="R89" s="183">
        <v>0</v>
      </c>
      <c r="S89" s="183">
        <v>0</v>
      </c>
      <c r="T89" s="183">
        <v>0</v>
      </c>
      <c r="U89" s="183">
        <v>0</v>
      </c>
      <c r="V89" s="183">
        <v>0</v>
      </c>
      <c r="W89" s="183">
        <v>0</v>
      </c>
    </row>
    <row r="90" spans="1:23">
      <c r="A90" s="188">
        <v>44397</v>
      </c>
      <c r="B90" t="s">
        <v>261</v>
      </c>
      <c r="C90">
        <v>1</v>
      </c>
      <c r="D90" t="s">
        <v>15</v>
      </c>
      <c r="E90" t="s">
        <v>15</v>
      </c>
      <c r="F90" t="s">
        <v>119</v>
      </c>
      <c r="G90" s="183">
        <v>2408.6530000002799</v>
      </c>
      <c r="H90" s="183">
        <v>1637.0440000001299</v>
      </c>
      <c r="I90" s="183">
        <v>765.58499999999594</v>
      </c>
      <c r="J90" s="183">
        <v>6.024</v>
      </c>
      <c r="K90" s="183">
        <v>0</v>
      </c>
      <c r="L90" s="183">
        <v>0</v>
      </c>
      <c r="M90" s="183">
        <v>185.15799999999999</v>
      </c>
      <c r="N90" s="183">
        <v>40.707999999999899</v>
      </c>
      <c r="O90" s="183">
        <v>0</v>
      </c>
      <c r="P90" s="183">
        <v>2408.1170000002799</v>
      </c>
      <c r="Q90" s="183">
        <v>2.3319999999999999</v>
      </c>
      <c r="R90" s="183">
        <v>98.663999999999703</v>
      </c>
      <c r="S90" s="183">
        <v>94.931999999999803</v>
      </c>
      <c r="T90" s="183">
        <v>43.974999999999902</v>
      </c>
      <c r="U90" s="183">
        <v>0</v>
      </c>
      <c r="V90" s="183">
        <v>11.526</v>
      </c>
      <c r="W90" s="183">
        <v>58.943999999999903</v>
      </c>
    </row>
    <row r="91" spans="1:23">
      <c r="A91" s="188">
        <v>44397</v>
      </c>
      <c r="B91" t="s">
        <v>261</v>
      </c>
      <c r="C91">
        <v>1</v>
      </c>
      <c r="D91" t="s">
        <v>15</v>
      </c>
      <c r="E91" t="s">
        <v>15</v>
      </c>
      <c r="F91" t="s">
        <v>246</v>
      </c>
      <c r="G91" s="183">
        <v>8.125</v>
      </c>
      <c r="H91" s="183">
        <v>5.1280000000000001</v>
      </c>
      <c r="I91" s="183">
        <v>2.9969999999999999</v>
      </c>
      <c r="J91" s="183">
        <v>0</v>
      </c>
      <c r="K91" s="183">
        <v>0</v>
      </c>
      <c r="L91" s="183">
        <v>8.125</v>
      </c>
      <c r="M91" s="183">
        <v>0</v>
      </c>
      <c r="N91" s="183">
        <v>0</v>
      </c>
      <c r="O91" s="183">
        <v>0</v>
      </c>
      <c r="P91" s="183">
        <v>8.125</v>
      </c>
      <c r="Q91" s="183">
        <v>0</v>
      </c>
      <c r="R91" s="183">
        <v>0.33300000000000002</v>
      </c>
      <c r="S91" s="183">
        <v>0.33300000000000002</v>
      </c>
      <c r="T91" s="183">
        <v>0</v>
      </c>
      <c r="U91" s="183">
        <v>0</v>
      </c>
      <c r="V91" s="183">
        <v>0</v>
      </c>
      <c r="W91" s="183">
        <v>1.665</v>
      </c>
    </row>
    <row r="92" spans="1:23">
      <c r="A92" s="188">
        <v>44397</v>
      </c>
      <c r="B92" t="s">
        <v>261</v>
      </c>
      <c r="C92">
        <v>1</v>
      </c>
      <c r="D92" t="s">
        <v>15</v>
      </c>
      <c r="E92" t="s">
        <v>15</v>
      </c>
      <c r="F92" t="s">
        <v>138</v>
      </c>
      <c r="G92" s="183">
        <v>47.872999999999998</v>
      </c>
      <c r="H92" s="183">
        <v>47.207000000000001</v>
      </c>
      <c r="I92" s="183">
        <v>0.66600000000000004</v>
      </c>
      <c r="J92" s="183">
        <v>0</v>
      </c>
      <c r="K92" s="183">
        <v>0</v>
      </c>
      <c r="L92" s="183">
        <v>47.872999999999998</v>
      </c>
      <c r="M92" s="183">
        <v>0</v>
      </c>
      <c r="N92" s="183">
        <v>0</v>
      </c>
      <c r="O92" s="183">
        <v>0</v>
      </c>
      <c r="P92" s="183">
        <v>23.666</v>
      </c>
      <c r="Q92" s="183">
        <v>0</v>
      </c>
      <c r="R92" s="183">
        <v>0.86699999999999999</v>
      </c>
      <c r="S92" s="183">
        <v>0</v>
      </c>
      <c r="T92" s="183">
        <v>0</v>
      </c>
      <c r="U92" s="183">
        <v>0</v>
      </c>
      <c r="V92" s="183">
        <v>0</v>
      </c>
      <c r="W92" s="183">
        <v>1.867</v>
      </c>
    </row>
    <row r="93" spans="1:23">
      <c r="A93" s="188">
        <v>44397</v>
      </c>
      <c r="B93" t="s">
        <v>261</v>
      </c>
      <c r="C93">
        <v>1</v>
      </c>
      <c r="D93" t="s">
        <v>15</v>
      </c>
      <c r="E93" t="s">
        <v>15</v>
      </c>
      <c r="F93" t="s">
        <v>241</v>
      </c>
      <c r="G93" s="183">
        <v>2.9969999999999999</v>
      </c>
      <c r="H93" s="183">
        <v>2.6640000000000001</v>
      </c>
      <c r="I93" s="183">
        <v>0.33300000000000002</v>
      </c>
      <c r="J93" s="183">
        <v>0</v>
      </c>
      <c r="K93" s="183">
        <v>0</v>
      </c>
      <c r="L93" s="183">
        <v>2.9969999999999999</v>
      </c>
      <c r="M93" s="183">
        <v>0</v>
      </c>
      <c r="N93" s="183">
        <v>0</v>
      </c>
      <c r="O93" s="183">
        <v>0</v>
      </c>
      <c r="P93" s="183">
        <v>2.9969999999999999</v>
      </c>
      <c r="Q93" s="183">
        <v>0</v>
      </c>
      <c r="R93" s="183">
        <v>0</v>
      </c>
      <c r="S93" s="183">
        <v>0</v>
      </c>
      <c r="T93" s="183">
        <v>0</v>
      </c>
      <c r="U93" s="183">
        <v>0</v>
      </c>
      <c r="V93" s="183">
        <v>0</v>
      </c>
      <c r="W93" s="183">
        <v>0</v>
      </c>
    </row>
    <row r="94" spans="1:23">
      <c r="A94" s="188">
        <v>44397</v>
      </c>
      <c r="B94" t="s">
        <v>261</v>
      </c>
      <c r="C94">
        <v>1</v>
      </c>
      <c r="D94" t="s">
        <v>15</v>
      </c>
      <c r="E94" t="s">
        <v>15</v>
      </c>
      <c r="F94" t="s">
        <v>160</v>
      </c>
      <c r="G94" s="183">
        <v>8.4580000000000002</v>
      </c>
      <c r="H94" s="183">
        <v>5.4610000000000003</v>
      </c>
      <c r="I94" s="183">
        <v>2.9969999999999999</v>
      </c>
      <c r="J94" s="183">
        <v>0</v>
      </c>
      <c r="K94" s="183">
        <v>0</v>
      </c>
      <c r="L94" s="183">
        <v>8.4580000000000002</v>
      </c>
      <c r="M94" s="183">
        <v>0</v>
      </c>
      <c r="N94" s="183">
        <v>0</v>
      </c>
      <c r="O94" s="183">
        <v>0</v>
      </c>
      <c r="P94" s="183">
        <v>8.4580000000000002</v>
      </c>
      <c r="Q94" s="183">
        <v>0</v>
      </c>
      <c r="R94" s="183">
        <v>0</v>
      </c>
      <c r="S94" s="183">
        <v>0</v>
      </c>
      <c r="T94" s="183">
        <v>0</v>
      </c>
      <c r="U94" s="183">
        <v>0</v>
      </c>
      <c r="V94" s="183">
        <v>0</v>
      </c>
      <c r="W94" s="183">
        <v>1.3320000000000001</v>
      </c>
    </row>
    <row r="95" spans="1:23">
      <c r="A95" s="188">
        <v>44397</v>
      </c>
      <c r="B95" t="s">
        <v>261</v>
      </c>
      <c r="C95">
        <v>1</v>
      </c>
      <c r="D95" t="s">
        <v>15</v>
      </c>
      <c r="E95" t="s">
        <v>15</v>
      </c>
      <c r="F95" t="s">
        <v>161</v>
      </c>
      <c r="G95" s="183">
        <v>29.113999999999901</v>
      </c>
      <c r="H95" s="183">
        <v>25.783999999999899</v>
      </c>
      <c r="I95" s="183">
        <v>2.1309999999999998</v>
      </c>
      <c r="J95" s="183">
        <v>1.1990000000000001</v>
      </c>
      <c r="K95" s="183">
        <v>0</v>
      </c>
      <c r="L95" s="183">
        <v>29.113999999999901</v>
      </c>
      <c r="M95" s="183">
        <v>0</v>
      </c>
      <c r="N95" s="183">
        <v>0</v>
      </c>
      <c r="O95" s="183">
        <v>0</v>
      </c>
      <c r="P95" s="183">
        <v>29.113999999999901</v>
      </c>
      <c r="Q95" s="183">
        <v>0</v>
      </c>
      <c r="R95" s="183">
        <v>0</v>
      </c>
      <c r="S95" s="183">
        <v>0</v>
      </c>
      <c r="T95" s="183">
        <v>0</v>
      </c>
      <c r="U95" s="183">
        <v>0</v>
      </c>
      <c r="V95" s="183">
        <v>0</v>
      </c>
      <c r="W95" s="183">
        <v>2.1320000000000001</v>
      </c>
    </row>
    <row r="96" spans="1:23">
      <c r="A96" s="188">
        <v>44397</v>
      </c>
      <c r="B96" t="s">
        <v>261</v>
      </c>
      <c r="C96">
        <v>1</v>
      </c>
      <c r="D96" t="s">
        <v>15</v>
      </c>
      <c r="E96" t="s">
        <v>15</v>
      </c>
      <c r="F96" t="s">
        <v>73</v>
      </c>
      <c r="G96" s="183">
        <v>0.86599999999999999</v>
      </c>
      <c r="H96" s="183">
        <v>0.86599999999999999</v>
      </c>
      <c r="I96" s="183">
        <v>0</v>
      </c>
      <c r="J96" s="183">
        <v>0</v>
      </c>
      <c r="K96" s="183">
        <v>0</v>
      </c>
      <c r="L96" s="183">
        <v>0.86599999999999999</v>
      </c>
      <c r="M96" s="183">
        <v>0</v>
      </c>
      <c r="N96" s="183">
        <v>0</v>
      </c>
      <c r="O96" s="183">
        <v>0</v>
      </c>
      <c r="P96" s="183">
        <v>0.86599999999999999</v>
      </c>
      <c r="Q96" s="183">
        <v>0</v>
      </c>
      <c r="R96" s="183">
        <v>0</v>
      </c>
      <c r="S96" s="183">
        <v>0</v>
      </c>
      <c r="T96" s="183">
        <v>0</v>
      </c>
      <c r="U96" s="183">
        <v>0</v>
      </c>
      <c r="V96" s="183">
        <v>0</v>
      </c>
      <c r="W96" s="183">
        <v>0</v>
      </c>
    </row>
    <row r="97" spans="1:23">
      <c r="A97" s="188">
        <v>44397</v>
      </c>
      <c r="B97" t="s">
        <v>261</v>
      </c>
      <c r="C97">
        <v>1</v>
      </c>
      <c r="D97" t="s">
        <v>14</v>
      </c>
      <c r="E97" t="s">
        <v>14</v>
      </c>
      <c r="F97" t="s">
        <v>119</v>
      </c>
      <c r="G97" s="183">
        <v>1133.86522700003</v>
      </c>
      <c r="H97" s="183">
        <v>1066.3853020000299</v>
      </c>
      <c r="I97" s="183">
        <v>47.726599</v>
      </c>
      <c r="J97" s="183">
        <v>19.753326000000001</v>
      </c>
      <c r="K97" s="183">
        <v>162.59995900000001</v>
      </c>
      <c r="L97" s="183">
        <v>0</v>
      </c>
      <c r="M97" s="183">
        <v>307.97284000000002</v>
      </c>
      <c r="N97" s="183">
        <v>28.579977</v>
      </c>
      <c r="O97" s="183">
        <v>0</v>
      </c>
      <c r="P97" s="183">
        <v>749.00564500000701</v>
      </c>
      <c r="Q97" s="183">
        <v>66.279925000000105</v>
      </c>
      <c r="R97" s="183">
        <v>4.0666599999999997</v>
      </c>
      <c r="S97" s="183">
        <v>0</v>
      </c>
      <c r="T97" s="183">
        <v>32.759954</v>
      </c>
      <c r="U97" s="183">
        <v>0</v>
      </c>
      <c r="V97" s="183">
        <v>26.559954000000001</v>
      </c>
      <c r="W97" s="183">
        <v>115.113178</v>
      </c>
    </row>
    <row r="98" spans="1:23">
      <c r="A98" s="188">
        <v>44397</v>
      </c>
      <c r="B98" t="s">
        <v>261</v>
      </c>
      <c r="C98">
        <v>1</v>
      </c>
      <c r="D98" t="s">
        <v>14</v>
      </c>
      <c r="E98" t="s">
        <v>14</v>
      </c>
      <c r="F98" t="s">
        <v>233</v>
      </c>
      <c r="G98" s="183">
        <v>11.666655</v>
      </c>
      <c r="H98" s="183">
        <v>11.666655</v>
      </c>
      <c r="I98" s="183">
        <v>0</v>
      </c>
      <c r="J98" s="183">
        <v>0</v>
      </c>
      <c r="K98" s="183">
        <v>0</v>
      </c>
      <c r="L98" s="183">
        <v>11.333322000000001</v>
      </c>
      <c r="M98" s="183">
        <v>0</v>
      </c>
      <c r="N98" s="183">
        <v>0</v>
      </c>
      <c r="O98" s="183">
        <v>0</v>
      </c>
      <c r="P98" s="183">
        <v>11.666655</v>
      </c>
      <c r="Q98" s="183">
        <v>0</v>
      </c>
      <c r="R98" s="183">
        <v>0</v>
      </c>
      <c r="S98" s="183">
        <v>0</v>
      </c>
      <c r="T98" s="183">
        <v>0</v>
      </c>
      <c r="U98" s="183">
        <v>0</v>
      </c>
      <c r="V98" s="183">
        <v>0</v>
      </c>
      <c r="W98" s="183">
        <v>1.333332</v>
      </c>
    </row>
    <row r="99" spans="1:23">
      <c r="A99" s="188">
        <v>44397</v>
      </c>
      <c r="B99" t="s">
        <v>261</v>
      </c>
      <c r="C99">
        <v>1</v>
      </c>
      <c r="D99" t="s">
        <v>14</v>
      </c>
      <c r="E99" t="s">
        <v>14</v>
      </c>
      <c r="F99" t="s">
        <v>234</v>
      </c>
      <c r="G99" s="183">
        <v>12.93332</v>
      </c>
      <c r="H99" s="183">
        <v>12.666653999999999</v>
      </c>
      <c r="I99" s="183">
        <v>0.26666600000000001</v>
      </c>
      <c r="J99" s="183">
        <v>0</v>
      </c>
      <c r="K99" s="183">
        <v>0</v>
      </c>
      <c r="L99" s="183">
        <v>12.93332</v>
      </c>
      <c r="M99" s="183">
        <v>0</v>
      </c>
      <c r="N99" s="183">
        <v>0</v>
      </c>
      <c r="O99" s="183">
        <v>0</v>
      </c>
      <c r="P99" s="183">
        <v>12.93332</v>
      </c>
      <c r="Q99" s="183">
        <v>0</v>
      </c>
      <c r="R99" s="183">
        <v>0</v>
      </c>
      <c r="S99" s="183">
        <v>0</v>
      </c>
      <c r="T99" s="183">
        <v>0.93333200000000005</v>
      </c>
      <c r="U99" s="183">
        <v>0</v>
      </c>
      <c r="V99" s="183">
        <v>0.93333200000000005</v>
      </c>
      <c r="W99" s="183">
        <v>1.333332</v>
      </c>
    </row>
    <row r="100" spans="1:23">
      <c r="A100" s="188">
        <v>44397</v>
      </c>
      <c r="B100" t="s">
        <v>261</v>
      </c>
      <c r="C100">
        <v>1</v>
      </c>
      <c r="D100" t="s">
        <v>14</v>
      </c>
      <c r="E100" t="s">
        <v>14</v>
      </c>
      <c r="F100" t="s">
        <v>73</v>
      </c>
      <c r="G100" s="183">
        <v>2.9333040000000001</v>
      </c>
      <c r="H100" s="183">
        <v>2.9333040000000001</v>
      </c>
      <c r="I100" s="183">
        <v>0</v>
      </c>
      <c r="J100" s="183">
        <v>0</v>
      </c>
      <c r="K100" s="183">
        <v>0.26666400000000001</v>
      </c>
      <c r="L100" s="183">
        <v>2.9333040000000001</v>
      </c>
      <c r="M100" s="183">
        <v>0</v>
      </c>
      <c r="N100" s="183">
        <v>0</v>
      </c>
      <c r="O100" s="183">
        <v>0</v>
      </c>
      <c r="P100" s="183">
        <v>0</v>
      </c>
      <c r="Q100" s="183">
        <v>0</v>
      </c>
      <c r="R100" s="183">
        <v>0</v>
      </c>
      <c r="S100" s="183">
        <v>0</v>
      </c>
      <c r="T100" s="183">
        <v>0</v>
      </c>
      <c r="U100" s="183">
        <v>0</v>
      </c>
      <c r="V100" s="183">
        <v>0</v>
      </c>
      <c r="W100" s="183">
        <v>0</v>
      </c>
    </row>
    <row r="101" spans="1:23">
      <c r="A101" s="188">
        <v>44397</v>
      </c>
      <c r="B101" t="s">
        <v>261</v>
      </c>
      <c r="C101">
        <v>1</v>
      </c>
      <c r="D101" t="s">
        <v>13</v>
      </c>
      <c r="E101" t="s">
        <v>52</v>
      </c>
      <c r="F101" t="s">
        <v>119</v>
      </c>
      <c r="G101" s="183">
        <v>2320.60398700016</v>
      </c>
      <c r="H101" s="183">
        <v>1689.7648190001</v>
      </c>
      <c r="I101" s="183">
        <v>619.77259800000104</v>
      </c>
      <c r="J101" s="183">
        <v>11.06657</v>
      </c>
      <c r="K101" s="183">
        <v>3.6</v>
      </c>
      <c r="L101" s="183">
        <v>0</v>
      </c>
      <c r="M101" s="183">
        <v>275.53297700000002</v>
      </c>
      <c r="N101" s="183">
        <v>60.9199410000002</v>
      </c>
      <c r="O101" s="183">
        <v>0</v>
      </c>
      <c r="P101" s="183">
        <v>1524.61837900009</v>
      </c>
      <c r="Q101" s="183">
        <v>69.999932999999999</v>
      </c>
      <c r="R101" s="183">
        <v>428.98613299999198</v>
      </c>
      <c r="S101" s="183">
        <v>343.36629399999799</v>
      </c>
      <c r="T101" s="183">
        <v>35.173298000000003</v>
      </c>
      <c r="U101" s="183">
        <v>0</v>
      </c>
      <c r="V101" s="183">
        <v>12.133319</v>
      </c>
      <c r="W101" s="183">
        <v>108.079892</v>
      </c>
    </row>
    <row r="102" spans="1:23">
      <c r="A102" s="188">
        <v>44397</v>
      </c>
      <c r="B102" t="s">
        <v>261</v>
      </c>
      <c r="C102">
        <v>1</v>
      </c>
      <c r="D102" t="s">
        <v>13</v>
      </c>
      <c r="E102" t="s">
        <v>52</v>
      </c>
      <c r="F102" t="s">
        <v>149</v>
      </c>
      <c r="G102" s="183">
        <v>53.666575000000101</v>
      </c>
      <c r="H102" s="183">
        <v>51.999910000000099</v>
      </c>
      <c r="I102" s="183">
        <v>1.6666650000000001</v>
      </c>
      <c r="J102" s="183">
        <v>0</v>
      </c>
      <c r="K102" s="183">
        <v>0</v>
      </c>
      <c r="L102" s="183">
        <v>51.199912000000097</v>
      </c>
      <c r="M102" s="183">
        <v>0</v>
      </c>
      <c r="N102" s="183">
        <v>0</v>
      </c>
      <c r="O102" s="183">
        <v>0</v>
      </c>
      <c r="P102" s="183">
        <v>31.399951999999999</v>
      </c>
      <c r="Q102" s="183">
        <v>0</v>
      </c>
      <c r="R102" s="183">
        <v>1.333332</v>
      </c>
      <c r="S102" s="183">
        <v>0.99999899999999997</v>
      </c>
      <c r="T102" s="183">
        <v>0</v>
      </c>
      <c r="U102" s="183">
        <v>0</v>
      </c>
      <c r="V102" s="183">
        <v>0</v>
      </c>
      <c r="W102" s="183">
        <v>8.3999860000000002</v>
      </c>
    </row>
    <row r="103" spans="1:23">
      <c r="A103" s="188">
        <v>44397</v>
      </c>
      <c r="B103" t="s">
        <v>261</v>
      </c>
      <c r="C103">
        <v>1</v>
      </c>
      <c r="D103" t="s">
        <v>13</v>
      </c>
      <c r="E103" t="s">
        <v>52</v>
      </c>
      <c r="F103" t="s">
        <v>150</v>
      </c>
      <c r="G103" s="183">
        <v>2.6666629999999998</v>
      </c>
      <c r="H103" s="183">
        <v>2.6666629999999998</v>
      </c>
      <c r="I103" s="183">
        <v>0</v>
      </c>
      <c r="J103" s="183">
        <v>0</v>
      </c>
      <c r="K103" s="183">
        <v>0</v>
      </c>
      <c r="L103" s="183">
        <v>2.6666629999999998</v>
      </c>
      <c r="M103" s="183">
        <v>0</v>
      </c>
      <c r="N103" s="183">
        <v>0</v>
      </c>
      <c r="O103" s="183">
        <v>0</v>
      </c>
      <c r="P103" s="183">
        <v>2.3333309999999998</v>
      </c>
      <c r="Q103" s="183">
        <v>0</v>
      </c>
      <c r="R103" s="183">
        <v>0</v>
      </c>
      <c r="S103" s="183">
        <v>0</v>
      </c>
      <c r="T103" s="183">
        <v>0</v>
      </c>
      <c r="U103" s="183">
        <v>0</v>
      </c>
      <c r="V103" s="183">
        <v>0</v>
      </c>
      <c r="W103" s="183">
        <v>0</v>
      </c>
    </row>
    <row r="104" spans="1:23">
      <c r="A104" s="188">
        <v>44397</v>
      </c>
      <c r="B104" t="s">
        <v>261</v>
      </c>
      <c r="C104">
        <v>1</v>
      </c>
      <c r="D104" t="s">
        <v>13</v>
      </c>
      <c r="E104" t="s">
        <v>52</v>
      </c>
      <c r="F104" t="s">
        <v>73</v>
      </c>
      <c r="G104" s="183">
        <v>0.46666600000000003</v>
      </c>
      <c r="H104" s="183">
        <v>0.46666600000000003</v>
      </c>
      <c r="I104" s="183">
        <v>0</v>
      </c>
      <c r="J104" s="183">
        <v>0</v>
      </c>
      <c r="K104" s="183">
        <v>0</v>
      </c>
      <c r="L104" s="183">
        <v>0.46666600000000003</v>
      </c>
      <c r="M104" s="183">
        <v>0</v>
      </c>
      <c r="N104" s="183">
        <v>0</v>
      </c>
      <c r="O104" s="183">
        <v>0</v>
      </c>
      <c r="P104" s="183">
        <v>0</v>
      </c>
      <c r="Q104" s="183">
        <v>0</v>
      </c>
      <c r="R104" s="183">
        <v>0</v>
      </c>
      <c r="S104" s="183">
        <v>0</v>
      </c>
      <c r="T104" s="183">
        <v>0</v>
      </c>
      <c r="U104" s="183">
        <v>0</v>
      </c>
      <c r="V104" s="183">
        <v>0</v>
      </c>
      <c r="W104" s="183">
        <v>0</v>
      </c>
    </row>
    <row r="105" spans="1:23">
      <c r="A105" s="188">
        <v>44397</v>
      </c>
      <c r="B105" t="s">
        <v>261</v>
      </c>
      <c r="C105">
        <v>1</v>
      </c>
      <c r="D105" t="s">
        <v>13</v>
      </c>
      <c r="E105" t="s">
        <v>100</v>
      </c>
      <c r="F105" t="s">
        <v>119</v>
      </c>
      <c r="G105" s="183">
        <v>1599.7315430000799</v>
      </c>
      <c r="H105" s="183">
        <v>1405.5918490000699</v>
      </c>
      <c r="I105" s="183">
        <v>142.19985800000001</v>
      </c>
      <c r="J105" s="183">
        <v>51.939836000000099</v>
      </c>
      <c r="K105" s="183">
        <v>5.3333300000000001</v>
      </c>
      <c r="L105" s="183">
        <v>0</v>
      </c>
      <c r="M105" s="183">
        <v>124.953115</v>
      </c>
      <c r="N105" s="183">
        <v>47.173280000000098</v>
      </c>
      <c r="O105" s="183">
        <v>0</v>
      </c>
      <c r="P105" s="183">
        <v>1450.39182700008</v>
      </c>
      <c r="Q105" s="183">
        <v>10.539987</v>
      </c>
      <c r="R105" s="183">
        <v>149.49984599999999</v>
      </c>
      <c r="S105" s="183">
        <v>109.866557</v>
      </c>
      <c r="T105" s="183">
        <v>25.439976999999999</v>
      </c>
      <c r="U105" s="183">
        <v>0.99999899999999997</v>
      </c>
      <c r="V105" s="183">
        <v>9.986656</v>
      </c>
      <c r="W105" s="183">
        <v>139.259851</v>
      </c>
    </row>
    <row r="106" spans="1:23">
      <c r="A106" s="188">
        <v>44397</v>
      </c>
      <c r="B106" t="s">
        <v>261</v>
      </c>
      <c r="C106">
        <v>1</v>
      </c>
      <c r="D106" t="s">
        <v>13</v>
      </c>
      <c r="E106" t="s">
        <v>100</v>
      </c>
      <c r="F106" t="s">
        <v>262</v>
      </c>
      <c r="G106" s="183">
        <v>3.5333299999999999</v>
      </c>
      <c r="H106" s="183">
        <v>3.5333299999999999</v>
      </c>
      <c r="I106" s="183">
        <v>0</v>
      </c>
      <c r="J106" s="183">
        <v>0</v>
      </c>
      <c r="K106" s="183">
        <v>0</v>
      </c>
      <c r="L106" s="183">
        <v>2.1999979999999999</v>
      </c>
      <c r="M106" s="183">
        <v>0</v>
      </c>
      <c r="N106" s="183">
        <v>0</v>
      </c>
      <c r="O106" s="183">
        <v>0</v>
      </c>
      <c r="P106" s="183">
        <v>3.5333299999999999</v>
      </c>
      <c r="Q106" s="183">
        <v>0</v>
      </c>
      <c r="R106" s="183">
        <v>0</v>
      </c>
      <c r="S106" s="183">
        <v>0</v>
      </c>
      <c r="T106" s="183">
        <v>0</v>
      </c>
      <c r="U106" s="183">
        <v>0</v>
      </c>
      <c r="V106" s="183">
        <v>0</v>
      </c>
      <c r="W106" s="183">
        <v>0.86666600000000005</v>
      </c>
    </row>
    <row r="107" spans="1:23">
      <c r="A107" s="188">
        <v>44397</v>
      </c>
      <c r="B107" t="s">
        <v>261</v>
      </c>
      <c r="C107">
        <v>1</v>
      </c>
      <c r="D107" t="s">
        <v>13</v>
      </c>
      <c r="E107" t="s">
        <v>100</v>
      </c>
      <c r="F107" t="s">
        <v>233</v>
      </c>
      <c r="G107" s="183">
        <v>17.339981999999999</v>
      </c>
      <c r="H107" s="183">
        <v>16.466650000000001</v>
      </c>
      <c r="I107" s="183">
        <v>0.79999900000000002</v>
      </c>
      <c r="J107" s="183">
        <v>7.3332999999999995E-2</v>
      </c>
      <c r="K107" s="183">
        <v>0</v>
      </c>
      <c r="L107" s="183">
        <v>16.673316</v>
      </c>
      <c r="M107" s="183">
        <v>0</v>
      </c>
      <c r="N107" s="183">
        <v>0</v>
      </c>
      <c r="O107" s="183">
        <v>0</v>
      </c>
      <c r="P107" s="183">
        <v>17.266649000000001</v>
      </c>
      <c r="Q107" s="183">
        <v>0</v>
      </c>
      <c r="R107" s="183">
        <v>0.79999900000000002</v>
      </c>
      <c r="S107" s="183">
        <v>0.79999900000000002</v>
      </c>
      <c r="T107" s="183">
        <v>0</v>
      </c>
      <c r="U107" s="183">
        <v>0</v>
      </c>
      <c r="V107" s="183">
        <v>0</v>
      </c>
      <c r="W107" s="183">
        <v>4.9999950000000002</v>
      </c>
    </row>
    <row r="108" spans="1:23">
      <c r="A108" s="188">
        <v>44397</v>
      </c>
      <c r="B108" t="s">
        <v>261</v>
      </c>
      <c r="C108">
        <v>1</v>
      </c>
      <c r="D108" t="s">
        <v>13</v>
      </c>
      <c r="E108" t="s">
        <v>100</v>
      </c>
      <c r="F108" t="s">
        <v>151</v>
      </c>
      <c r="G108" s="183">
        <v>45.133293000000101</v>
      </c>
      <c r="H108" s="183">
        <v>44.733293000000103</v>
      </c>
      <c r="I108" s="183">
        <v>0.4</v>
      </c>
      <c r="J108" s="183">
        <v>0</v>
      </c>
      <c r="K108" s="183">
        <v>0</v>
      </c>
      <c r="L108" s="183">
        <v>40.333297000000101</v>
      </c>
      <c r="M108" s="183">
        <v>0</v>
      </c>
      <c r="N108" s="183">
        <v>0.79999900000000002</v>
      </c>
      <c r="O108" s="183">
        <v>0</v>
      </c>
      <c r="P108" s="183">
        <v>45.066627000000103</v>
      </c>
      <c r="Q108" s="183">
        <v>0</v>
      </c>
      <c r="R108" s="183">
        <v>0.4</v>
      </c>
      <c r="S108" s="183">
        <v>0.4</v>
      </c>
      <c r="T108" s="183">
        <v>0</v>
      </c>
      <c r="U108" s="183">
        <v>0</v>
      </c>
      <c r="V108" s="183">
        <v>0</v>
      </c>
      <c r="W108" s="183">
        <v>12.066656</v>
      </c>
    </row>
    <row r="109" spans="1:23">
      <c r="A109" s="188">
        <v>44397</v>
      </c>
      <c r="B109" t="s">
        <v>261</v>
      </c>
      <c r="C109">
        <v>1</v>
      </c>
      <c r="D109" t="s">
        <v>13</v>
      </c>
      <c r="E109" t="s">
        <v>100</v>
      </c>
      <c r="F109" t="s">
        <v>152</v>
      </c>
      <c r="G109" s="183">
        <v>31.059968999999999</v>
      </c>
      <c r="H109" s="183">
        <v>28.553305000000002</v>
      </c>
      <c r="I109" s="183">
        <v>2.4666640000000002</v>
      </c>
      <c r="J109" s="183">
        <v>0.04</v>
      </c>
      <c r="K109" s="183">
        <v>0</v>
      </c>
      <c r="L109" s="183">
        <v>28.393305000000002</v>
      </c>
      <c r="M109" s="183">
        <v>0.33333299999999999</v>
      </c>
      <c r="N109" s="183">
        <v>0.99999899999999997</v>
      </c>
      <c r="O109" s="183">
        <v>0</v>
      </c>
      <c r="P109" s="183">
        <v>31.019969</v>
      </c>
      <c r="Q109" s="183">
        <v>0</v>
      </c>
      <c r="R109" s="183">
        <v>4.4666620000000004</v>
      </c>
      <c r="S109" s="183">
        <v>2.4666640000000002</v>
      </c>
      <c r="T109" s="183">
        <v>0</v>
      </c>
      <c r="U109" s="183">
        <v>0</v>
      </c>
      <c r="V109" s="183">
        <v>0</v>
      </c>
      <c r="W109" s="183">
        <v>4.3933289999999996</v>
      </c>
    </row>
    <row r="110" spans="1:23">
      <c r="A110" s="188">
        <v>44397</v>
      </c>
      <c r="B110" t="s">
        <v>261</v>
      </c>
      <c r="C110">
        <v>1</v>
      </c>
      <c r="D110" t="s">
        <v>13</v>
      </c>
      <c r="E110" t="s">
        <v>100</v>
      </c>
      <c r="F110" t="s">
        <v>199</v>
      </c>
      <c r="G110">
        <v>6.2666599999999999</v>
      </c>
      <c r="H110">
        <v>6.2666599999999999</v>
      </c>
      <c r="I110">
        <v>0</v>
      </c>
      <c r="J110">
        <v>0</v>
      </c>
      <c r="K110">
        <v>0</v>
      </c>
      <c r="L110">
        <v>6.2666599999999999</v>
      </c>
      <c r="M110">
        <v>0</v>
      </c>
      <c r="N110">
        <v>0.79999900000000002</v>
      </c>
      <c r="O110">
        <v>0</v>
      </c>
      <c r="P110">
        <v>6.2666599999999999</v>
      </c>
      <c r="Q110">
        <v>0</v>
      </c>
      <c r="R110">
        <v>0</v>
      </c>
      <c r="S110">
        <v>0</v>
      </c>
      <c r="T110">
        <v>0</v>
      </c>
      <c r="U110">
        <v>0</v>
      </c>
      <c r="V110">
        <v>0</v>
      </c>
      <c r="W110">
        <v>2.7999969999999998</v>
      </c>
    </row>
    <row r="111" spans="1:23">
      <c r="A111" s="188">
        <v>44397</v>
      </c>
      <c r="B111" t="s">
        <v>261</v>
      </c>
      <c r="C111">
        <v>1</v>
      </c>
      <c r="D111" t="s">
        <v>13</v>
      </c>
      <c r="E111" t="s">
        <v>101</v>
      </c>
      <c r="F111" t="s">
        <v>119</v>
      </c>
      <c r="G111">
        <v>1142.3253380000299</v>
      </c>
      <c r="H111">
        <v>903.43893300002401</v>
      </c>
      <c r="I111">
        <v>183.86647400000001</v>
      </c>
      <c r="J111">
        <v>55.019931</v>
      </c>
      <c r="K111">
        <v>79.999830000000102</v>
      </c>
      <c r="L111">
        <v>0</v>
      </c>
      <c r="M111">
        <v>149.393056</v>
      </c>
      <c r="N111">
        <v>29.446646999999999</v>
      </c>
      <c r="O111">
        <v>0</v>
      </c>
      <c r="P111">
        <v>945.56563000002495</v>
      </c>
      <c r="Q111">
        <v>27.999995999999999</v>
      </c>
      <c r="R111">
        <v>176.399832000001</v>
      </c>
      <c r="S111">
        <v>134.06653900000001</v>
      </c>
      <c r="T111">
        <v>8.4666619999999995</v>
      </c>
      <c r="U111">
        <v>0</v>
      </c>
      <c r="V111">
        <v>3.6666620000000001</v>
      </c>
      <c r="W111">
        <v>69.979946000000098</v>
      </c>
    </row>
    <row r="112" spans="1:23">
      <c r="A112" s="188">
        <v>44397</v>
      </c>
      <c r="B112" t="s">
        <v>261</v>
      </c>
      <c r="C112">
        <v>1</v>
      </c>
      <c r="D112" t="s">
        <v>13</v>
      </c>
      <c r="E112" t="s">
        <v>101</v>
      </c>
      <c r="F112" t="s">
        <v>153</v>
      </c>
      <c r="G112">
        <v>12.93332</v>
      </c>
      <c r="H112">
        <v>11.666655</v>
      </c>
      <c r="I112">
        <v>1.2666649999999999</v>
      </c>
      <c r="J112">
        <v>0</v>
      </c>
      <c r="K112">
        <v>0</v>
      </c>
      <c r="L112">
        <v>12.93332</v>
      </c>
      <c r="M112">
        <v>0</v>
      </c>
      <c r="N112">
        <v>0</v>
      </c>
      <c r="O112">
        <v>0</v>
      </c>
      <c r="P112">
        <v>12.93332</v>
      </c>
      <c r="Q112">
        <v>0</v>
      </c>
      <c r="R112">
        <v>1.2666649999999999</v>
      </c>
      <c r="S112">
        <v>1.2666649999999999</v>
      </c>
      <c r="T112">
        <v>0</v>
      </c>
      <c r="U112">
        <v>0</v>
      </c>
      <c r="V112">
        <v>0</v>
      </c>
      <c r="W112">
        <v>1.9999979999999999</v>
      </c>
    </row>
    <row r="113" spans="1:23">
      <c r="A113" s="188">
        <v>44397</v>
      </c>
      <c r="B113" t="s">
        <v>261</v>
      </c>
      <c r="C113">
        <v>1</v>
      </c>
      <c r="D113" t="s">
        <v>13</v>
      </c>
      <c r="E113" t="s">
        <v>101</v>
      </c>
      <c r="F113" t="s">
        <v>236</v>
      </c>
      <c r="G113">
        <v>5.1999950000000004</v>
      </c>
      <c r="H113">
        <v>5.1999950000000004</v>
      </c>
      <c r="I113">
        <v>0</v>
      </c>
      <c r="J113">
        <v>0</v>
      </c>
      <c r="K113">
        <v>0</v>
      </c>
      <c r="L113">
        <v>5.1999950000000004</v>
      </c>
      <c r="M113">
        <v>0</v>
      </c>
      <c r="N113">
        <v>0</v>
      </c>
      <c r="O113">
        <v>0</v>
      </c>
      <c r="P113">
        <v>5.1999950000000004</v>
      </c>
      <c r="Q113">
        <v>0</v>
      </c>
      <c r="R113">
        <v>0</v>
      </c>
      <c r="S113">
        <v>0</v>
      </c>
      <c r="T113">
        <v>0</v>
      </c>
      <c r="U113">
        <v>0</v>
      </c>
      <c r="V113">
        <v>0</v>
      </c>
      <c r="W113">
        <v>0</v>
      </c>
    </row>
    <row r="114" spans="1:23">
      <c r="A114" s="188">
        <v>44397</v>
      </c>
      <c r="B114" t="s">
        <v>261</v>
      </c>
      <c r="C114">
        <v>1</v>
      </c>
      <c r="D114" t="s">
        <v>13</v>
      </c>
      <c r="E114" t="s">
        <v>101</v>
      </c>
      <c r="F114" t="s">
        <v>237</v>
      </c>
      <c r="G114">
        <v>6.9999929999999999</v>
      </c>
      <c r="H114">
        <v>6.9999929999999999</v>
      </c>
      <c r="I114">
        <v>0</v>
      </c>
      <c r="J114">
        <v>0</v>
      </c>
      <c r="K114">
        <v>0</v>
      </c>
      <c r="L114">
        <v>5.999994</v>
      </c>
      <c r="M114">
        <v>0</v>
      </c>
      <c r="N114">
        <v>0</v>
      </c>
      <c r="O114">
        <v>0</v>
      </c>
      <c r="P114">
        <v>6.9999929999999999</v>
      </c>
      <c r="Q114">
        <v>0</v>
      </c>
      <c r="R114">
        <v>0</v>
      </c>
      <c r="S114">
        <v>0</v>
      </c>
      <c r="T114">
        <v>0</v>
      </c>
      <c r="U114">
        <v>0</v>
      </c>
      <c r="V114">
        <v>0</v>
      </c>
      <c r="W114">
        <v>0.99999899999999997</v>
      </c>
    </row>
    <row r="115" spans="1:23">
      <c r="A115" s="188">
        <v>44397</v>
      </c>
      <c r="B115" t="s">
        <v>261</v>
      </c>
      <c r="C115">
        <v>1</v>
      </c>
      <c r="D115" t="s">
        <v>12</v>
      </c>
      <c r="E115" t="s">
        <v>12</v>
      </c>
      <c r="F115" t="s">
        <v>119</v>
      </c>
      <c r="G115">
        <v>2120.6911450001498</v>
      </c>
      <c r="H115">
        <v>1567.84510000008</v>
      </c>
      <c r="I115">
        <v>545.51271899999404</v>
      </c>
      <c r="J115">
        <v>7.3333259999999996</v>
      </c>
      <c r="K115">
        <v>0</v>
      </c>
      <c r="L115">
        <v>0</v>
      </c>
      <c r="M115">
        <v>242.99971300000001</v>
      </c>
      <c r="N115">
        <v>37.159961000000003</v>
      </c>
      <c r="O115">
        <v>0</v>
      </c>
      <c r="P115">
        <v>1449.1318830000801</v>
      </c>
      <c r="Q115">
        <v>77.759983000000005</v>
      </c>
      <c r="R115">
        <v>449.96612999999502</v>
      </c>
      <c r="S115">
        <v>428.47953699999601</v>
      </c>
      <c r="T115">
        <v>37.406641999999998</v>
      </c>
      <c r="U115">
        <v>0</v>
      </c>
      <c r="V115">
        <v>12.186653</v>
      </c>
      <c r="W115">
        <v>104.48658399999999</v>
      </c>
    </row>
    <row r="116" spans="1:23">
      <c r="A116" s="188">
        <v>44397</v>
      </c>
      <c r="B116" t="s">
        <v>261</v>
      </c>
      <c r="C116">
        <v>1</v>
      </c>
      <c r="D116" t="s">
        <v>11</v>
      </c>
      <c r="E116" t="s">
        <v>11</v>
      </c>
      <c r="F116" t="s">
        <v>119</v>
      </c>
      <c r="G116">
        <v>801.54568900002596</v>
      </c>
      <c r="H116">
        <v>785.11907000002304</v>
      </c>
      <c r="I116">
        <v>12.206624</v>
      </c>
      <c r="J116">
        <v>4.2199949999999999</v>
      </c>
      <c r="K116">
        <v>59.999934000000202</v>
      </c>
      <c r="L116">
        <v>0</v>
      </c>
      <c r="M116">
        <v>69.333279000000005</v>
      </c>
      <c r="N116">
        <v>23.566635999999999</v>
      </c>
      <c r="O116">
        <v>0</v>
      </c>
      <c r="P116">
        <v>701.98579600001301</v>
      </c>
      <c r="Q116">
        <v>5.2799940000000003</v>
      </c>
      <c r="R116">
        <v>28.199966</v>
      </c>
      <c r="S116">
        <v>0</v>
      </c>
      <c r="T116">
        <v>22.053303</v>
      </c>
      <c r="U116">
        <v>0</v>
      </c>
      <c r="V116">
        <v>9.0266570000000002</v>
      </c>
      <c r="W116">
        <v>38.153288000000003</v>
      </c>
    </row>
    <row r="117" spans="1:23">
      <c r="A117" s="188">
        <v>44397</v>
      </c>
      <c r="B117" t="s">
        <v>261</v>
      </c>
      <c r="C117">
        <v>1</v>
      </c>
      <c r="D117" t="s">
        <v>11</v>
      </c>
      <c r="E117" t="s">
        <v>11</v>
      </c>
      <c r="F117" t="s">
        <v>135</v>
      </c>
      <c r="G117">
        <v>6.5333269999999999</v>
      </c>
      <c r="H117">
        <v>6.5333269999999999</v>
      </c>
      <c r="I117">
        <v>0</v>
      </c>
      <c r="J117">
        <v>0</v>
      </c>
      <c r="K117">
        <v>0</v>
      </c>
      <c r="L117">
        <v>6.1999940000000002</v>
      </c>
      <c r="M117">
        <v>0</v>
      </c>
      <c r="N117">
        <v>0</v>
      </c>
      <c r="O117">
        <v>0</v>
      </c>
      <c r="P117">
        <v>6.5333269999999999</v>
      </c>
      <c r="Q117">
        <v>0</v>
      </c>
      <c r="R117">
        <v>0</v>
      </c>
      <c r="S117">
        <v>0</v>
      </c>
      <c r="T117">
        <v>0</v>
      </c>
      <c r="U117">
        <v>0</v>
      </c>
      <c r="V117">
        <v>0</v>
      </c>
      <c r="W117">
        <v>0.66666599999999998</v>
      </c>
    </row>
    <row r="118" spans="1:23">
      <c r="A118" s="188">
        <v>44397</v>
      </c>
      <c r="B118" t="s">
        <v>261</v>
      </c>
      <c r="C118">
        <v>1</v>
      </c>
      <c r="D118" t="s">
        <v>11</v>
      </c>
      <c r="E118" t="s">
        <v>11</v>
      </c>
      <c r="F118" t="s">
        <v>154</v>
      </c>
      <c r="G118">
        <v>1.2666660000000001</v>
      </c>
      <c r="H118">
        <v>1.2666660000000001</v>
      </c>
      <c r="I118">
        <v>0</v>
      </c>
      <c r="J118">
        <v>0</v>
      </c>
      <c r="K118">
        <v>0</v>
      </c>
      <c r="L118">
        <v>1.2666660000000001</v>
      </c>
      <c r="M118">
        <v>0</v>
      </c>
      <c r="N118">
        <v>0</v>
      </c>
      <c r="O118">
        <v>0</v>
      </c>
      <c r="P118">
        <v>1.2666660000000001</v>
      </c>
      <c r="Q118">
        <v>0</v>
      </c>
      <c r="R118">
        <v>0</v>
      </c>
      <c r="S118">
        <v>0</v>
      </c>
      <c r="T118">
        <v>0</v>
      </c>
      <c r="U118">
        <v>0</v>
      </c>
      <c r="V118">
        <v>0</v>
      </c>
      <c r="W118">
        <v>0.2</v>
      </c>
    </row>
    <row r="119" spans="1:23">
      <c r="A119" s="188">
        <v>44397</v>
      </c>
      <c r="B119" t="s">
        <v>261</v>
      </c>
      <c r="C119">
        <v>1</v>
      </c>
      <c r="D119" t="s">
        <v>10</v>
      </c>
      <c r="E119" t="s">
        <v>10</v>
      </c>
      <c r="F119" t="s">
        <v>119</v>
      </c>
      <c r="G119">
        <v>1249.85194000008</v>
      </c>
      <c r="H119">
        <v>1236.3853040000699</v>
      </c>
      <c r="I119">
        <v>7.8</v>
      </c>
      <c r="J119">
        <v>5.6666359999999996</v>
      </c>
      <c r="K119">
        <v>0</v>
      </c>
      <c r="L119">
        <v>0</v>
      </c>
      <c r="M119">
        <v>91.786400000000199</v>
      </c>
      <c r="N119">
        <v>49.186621000000102</v>
      </c>
      <c r="O119">
        <v>0</v>
      </c>
      <c r="P119">
        <v>1207.0519890000701</v>
      </c>
      <c r="Q119">
        <v>0</v>
      </c>
      <c r="R119">
        <v>55.333279000000203</v>
      </c>
      <c r="S119">
        <v>0</v>
      </c>
      <c r="T119">
        <v>0</v>
      </c>
      <c r="U119">
        <v>0</v>
      </c>
      <c r="V119">
        <v>27.619971</v>
      </c>
      <c r="W119">
        <v>51.833288000000103</v>
      </c>
    </row>
    <row r="120" spans="1:23">
      <c r="A120" s="188">
        <v>44397</v>
      </c>
      <c r="B120" t="s">
        <v>261</v>
      </c>
      <c r="C120">
        <v>1</v>
      </c>
      <c r="D120" t="s">
        <v>9</v>
      </c>
      <c r="E120" t="s">
        <v>9</v>
      </c>
      <c r="F120" t="s">
        <v>119</v>
      </c>
      <c r="G120">
        <v>1858.51300000011</v>
      </c>
      <c r="H120">
        <v>1620.8740000000801</v>
      </c>
      <c r="I120">
        <v>211.52099999999999</v>
      </c>
      <c r="J120">
        <v>26.117999999999999</v>
      </c>
      <c r="K120">
        <v>72.706999999999795</v>
      </c>
      <c r="L120">
        <v>0</v>
      </c>
      <c r="M120">
        <v>460.51000000000101</v>
      </c>
      <c r="N120">
        <v>87.981999999999999</v>
      </c>
      <c r="O120">
        <v>158.126</v>
      </c>
      <c r="P120">
        <v>1289.8810000000301</v>
      </c>
      <c r="Q120">
        <v>35.420999999999999</v>
      </c>
      <c r="R120">
        <v>11.866</v>
      </c>
      <c r="S120">
        <v>0</v>
      </c>
      <c r="T120">
        <v>0</v>
      </c>
      <c r="U120">
        <v>0</v>
      </c>
      <c r="V120">
        <v>17.332000000000001</v>
      </c>
      <c r="W120">
        <v>71.171000000000006</v>
      </c>
    </row>
    <row r="121" spans="1:23">
      <c r="A121" s="188">
        <v>44397</v>
      </c>
      <c r="B121" t="s">
        <v>261</v>
      </c>
      <c r="C121">
        <v>1</v>
      </c>
      <c r="D121" t="s">
        <v>9</v>
      </c>
      <c r="E121" t="s">
        <v>9</v>
      </c>
      <c r="F121" t="s">
        <v>146</v>
      </c>
      <c r="G121">
        <v>9.7899999999999991</v>
      </c>
      <c r="H121">
        <v>9.7899999999999991</v>
      </c>
      <c r="I121">
        <v>0</v>
      </c>
      <c r="J121">
        <v>0</v>
      </c>
      <c r="K121">
        <v>0</v>
      </c>
      <c r="L121">
        <v>9.7899999999999991</v>
      </c>
      <c r="M121">
        <v>0</v>
      </c>
      <c r="N121">
        <v>0</v>
      </c>
      <c r="O121">
        <v>0</v>
      </c>
      <c r="P121">
        <v>1.3320000000000001</v>
      </c>
      <c r="Q121">
        <v>0</v>
      </c>
      <c r="R121">
        <v>0</v>
      </c>
      <c r="S121">
        <v>0</v>
      </c>
      <c r="T121">
        <v>0</v>
      </c>
      <c r="U121">
        <v>0</v>
      </c>
      <c r="V121">
        <v>0</v>
      </c>
      <c r="W121">
        <v>0</v>
      </c>
    </row>
    <row r="122" spans="1:23">
      <c r="A122" s="188">
        <v>44397</v>
      </c>
      <c r="B122" t="s">
        <v>261</v>
      </c>
      <c r="C122">
        <v>1</v>
      </c>
      <c r="D122" t="s">
        <v>9</v>
      </c>
      <c r="E122" t="s">
        <v>95</v>
      </c>
      <c r="F122" t="s">
        <v>119</v>
      </c>
      <c r="G122">
        <v>603.97100000001001</v>
      </c>
      <c r="H122">
        <v>600.30800000001</v>
      </c>
      <c r="I122">
        <v>3.6629999999999998</v>
      </c>
      <c r="J122">
        <v>0</v>
      </c>
      <c r="K122">
        <v>0</v>
      </c>
      <c r="L122">
        <v>0</v>
      </c>
      <c r="M122">
        <v>0</v>
      </c>
      <c r="N122">
        <v>5.0629999999999997</v>
      </c>
      <c r="O122">
        <v>0</v>
      </c>
      <c r="P122">
        <v>585.17700000001196</v>
      </c>
      <c r="Q122">
        <v>0</v>
      </c>
      <c r="R122">
        <v>51.216999999999899</v>
      </c>
      <c r="S122">
        <v>0</v>
      </c>
      <c r="T122">
        <v>0</v>
      </c>
      <c r="U122">
        <v>0</v>
      </c>
      <c r="V122">
        <v>7.0590000000000002</v>
      </c>
      <c r="W122">
        <v>9.1940000000000008</v>
      </c>
    </row>
    <row r="123" spans="1:23">
      <c r="A123" s="188">
        <v>44397</v>
      </c>
      <c r="B123" t="s">
        <v>261</v>
      </c>
      <c r="C123">
        <v>1</v>
      </c>
      <c r="D123" t="s">
        <v>9</v>
      </c>
      <c r="E123" t="s">
        <v>95</v>
      </c>
      <c r="F123" t="s">
        <v>135</v>
      </c>
      <c r="G123">
        <v>3.6629999999999998</v>
      </c>
      <c r="H123">
        <v>3.6629999999999998</v>
      </c>
      <c r="I123">
        <v>0</v>
      </c>
      <c r="J123">
        <v>0</v>
      </c>
      <c r="K123">
        <v>0</v>
      </c>
      <c r="L123">
        <v>3.6629999999999998</v>
      </c>
      <c r="M123">
        <v>0</v>
      </c>
      <c r="N123">
        <v>0</v>
      </c>
      <c r="O123">
        <v>0</v>
      </c>
      <c r="P123">
        <v>3.6629999999999998</v>
      </c>
      <c r="Q123">
        <v>0</v>
      </c>
      <c r="R123">
        <v>0</v>
      </c>
      <c r="S123">
        <v>0</v>
      </c>
      <c r="T123">
        <v>0</v>
      </c>
      <c r="U123">
        <v>0</v>
      </c>
      <c r="V123">
        <v>0</v>
      </c>
      <c r="W123">
        <v>0.66600000000000004</v>
      </c>
    </row>
    <row r="124" spans="1:23">
      <c r="A124" s="188">
        <v>44397</v>
      </c>
      <c r="B124" t="s">
        <v>261</v>
      </c>
      <c r="C124">
        <v>1</v>
      </c>
      <c r="D124" t="s">
        <v>9</v>
      </c>
      <c r="E124" t="s">
        <v>95</v>
      </c>
      <c r="F124" t="s">
        <v>242</v>
      </c>
      <c r="G124">
        <v>2.331</v>
      </c>
      <c r="H124">
        <v>2.331</v>
      </c>
      <c r="I124">
        <v>0</v>
      </c>
      <c r="J124">
        <v>0</v>
      </c>
      <c r="K124">
        <v>0</v>
      </c>
      <c r="L124">
        <v>2.331</v>
      </c>
      <c r="M124">
        <v>0</v>
      </c>
      <c r="N124">
        <v>0</v>
      </c>
      <c r="O124">
        <v>0</v>
      </c>
      <c r="P124">
        <v>2.331</v>
      </c>
      <c r="Q124">
        <v>0</v>
      </c>
      <c r="R124">
        <v>0</v>
      </c>
      <c r="S124">
        <v>0</v>
      </c>
      <c r="T124">
        <v>0</v>
      </c>
      <c r="U124">
        <v>0</v>
      </c>
      <c r="V124">
        <v>0</v>
      </c>
      <c r="W124">
        <v>0.66600000000000004</v>
      </c>
    </row>
    <row r="125" spans="1:23">
      <c r="A125" s="188">
        <v>44397</v>
      </c>
      <c r="B125" t="s">
        <v>261</v>
      </c>
      <c r="C125">
        <v>1</v>
      </c>
      <c r="D125" t="s">
        <v>9</v>
      </c>
      <c r="E125" t="s">
        <v>95</v>
      </c>
      <c r="F125" t="s">
        <v>158</v>
      </c>
      <c r="G125">
        <v>0.999</v>
      </c>
      <c r="H125">
        <v>0.999</v>
      </c>
      <c r="I125">
        <v>0</v>
      </c>
      <c r="J125">
        <v>0</v>
      </c>
      <c r="K125">
        <v>0</v>
      </c>
      <c r="L125">
        <v>0.999</v>
      </c>
      <c r="M125">
        <v>0</v>
      </c>
      <c r="N125">
        <v>0</v>
      </c>
      <c r="O125">
        <v>0</v>
      </c>
      <c r="P125">
        <v>0.999</v>
      </c>
      <c r="Q125">
        <v>0</v>
      </c>
      <c r="R125">
        <v>0</v>
      </c>
      <c r="S125">
        <v>0</v>
      </c>
      <c r="T125">
        <v>0</v>
      </c>
      <c r="U125">
        <v>0</v>
      </c>
      <c r="V125">
        <v>0</v>
      </c>
      <c r="W125">
        <v>0</v>
      </c>
    </row>
    <row r="126" spans="1:23">
      <c r="A126" s="188">
        <v>44397</v>
      </c>
      <c r="B126" t="s">
        <v>261</v>
      </c>
      <c r="C126">
        <v>1</v>
      </c>
      <c r="D126" t="s">
        <v>8</v>
      </c>
      <c r="E126" t="s">
        <v>8</v>
      </c>
      <c r="F126" t="s">
        <v>119</v>
      </c>
      <c r="G126">
        <v>1849.98500000018</v>
      </c>
      <c r="H126">
        <v>1658.12800000014</v>
      </c>
      <c r="I126">
        <v>184.41199999999901</v>
      </c>
      <c r="J126">
        <v>7.4450000000000101</v>
      </c>
      <c r="K126">
        <v>0</v>
      </c>
      <c r="L126">
        <v>0</v>
      </c>
      <c r="M126">
        <v>173.38200000000001</v>
      </c>
      <c r="N126">
        <v>95.980999999999895</v>
      </c>
      <c r="O126">
        <v>149.434</v>
      </c>
      <c r="P126">
        <v>887.15699999999401</v>
      </c>
      <c r="Q126">
        <v>13.645</v>
      </c>
      <c r="R126">
        <v>81.733999999999796</v>
      </c>
      <c r="S126">
        <v>0</v>
      </c>
      <c r="T126">
        <v>57.656999999999996</v>
      </c>
      <c r="U126">
        <v>0</v>
      </c>
      <c r="V126">
        <v>23.515999999999998</v>
      </c>
      <c r="W126">
        <v>101.447</v>
      </c>
    </row>
    <row r="127" spans="1:23">
      <c r="A127" s="188">
        <v>44397</v>
      </c>
      <c r="B127" t="s">
        <v>261</v>
      </c>
      <c r="C127">
        <v>1</v>
      </c>
      <c r="D127" t="s">
        <v>8</v>
      </c>
      <c r="E127" t="s">
        <v>8</v>
      </c>
      <c r="F127" t="s">
        <v>135</v>
      </c>
      <c r="G127">
        <v>10.724</v>
      </c>
      <c r="H127">
        <v>10.724</v>
      </c>
      <c r="I127">
        <v>0</v>
      </c>
      <c r="J127">
        <v>0</v>
      </c>
      <c r="K127">
        <v>0</v>
      </c>
      <c r="L127">
        <v>10.724</v>
      </c>
      <c r="M127">
        <v>0</v>
      </c>
      <c r="N127">
        <v>1.1319999999999999</v>
      </c>
      <c r="O127">
        <v>0</v>
      </c>
      <c r="P127">
        <v>6.3949999999999996</v>
      </c>
      <c r="Q127">
        <v>0</v>
      </c>
      <c r="R127">
        <v>0</v>
      </c>
      <c r="S127">
        <v>0</v>
      </c>
      <c r="T127">
        <v>0</v>
      </c>
      <c r="U127">
        <v>0</v>
      </c>
      <c r="V127">
        <v>0</v>
      </c>
      <c r="W127">
        <v>1.665</v>
      </c>
    </row>
    <row r="128" spans="1:23">
      <c r="A128" s="188">
        <v>44397</v>
      </c>
      <c r="B128" t="s">
        <v>261</v>
      </c>
      <c r="C128">
        <v>1</v>
      </c>
      <c r="D128" t="s">
        <v>8</v>
      </c>
      <c r="E128" t="s">
        <v>8</v>
      </c>
      <c r="F128" t="s">
        <v>201</v>
      </c>
      <c r="G128">
        <v>14.053000000000001</v>
      </c>
      <c r="H128">
        <v>14.053000000000001</v>
      </c>
      <c r="I128">
        <v>0</v>
      </c>
      <c r="J128">
        <v>0</v>
      </c>
      <c r="K128">
        <v>0</v>
      </c>
      <c r="L128">
        <v>14.053000000000001</v>
      </c>
      <c r="M128">
        <v>0</v>
      </c>
      <c r="N128">
        <v>0.66600000000000004</v>
      </c>
      <c r="O128">
        <v>0</v>
      </c>
      <c r="P128">
        <v>9.7240000000000002</v>
      </c>
      <c r="Q128">
        <v>0</v>
      </c>
      <c r="R128">
        <v>0</v>
      </c>
      <c r="S128">
        <v>0</v>
      </c>
      <c r="T128">
        <v>0</v>
      </c>
      <c r="U128">
        <v>0</v>
      </c>
      <c r="V128">
        <v>0</v>
      </c>
      <c r="W128">
        <v>2.9969999999999999</v>
      </c>
    </row>
    <row r="129" spans="1:23">
      <c r="A129" s="188">
        <v>44397</v>
      </c>
      <c r="B129" t="s">
        <v>261</v>
      </c>
      <c r="C129">
        <v>1</v>
      </c>
      <c r="D129" t="s">
        <v>8</v>
      </c>
      <c r="E129" t="s">
        <v>8</v>
      </c>
      <c r="F129" t="s">
        <v>215</v>
      </c>
      <c r="G129">
        <v>0.999</v>
      </c>
      <c r="H129">
        <v>0.999</v>
      </c>
      <c r="I129">
        <v>0</v>
      </c>
      <c r="J129">
        <v>0</v>
      </c>
      <c r="K129">
        <v>0</v>
      </c>
      <c r="L129">
        <v>0.999</v>
      </c>
      <c r="M129">
        <v>0</v>
      </c>
      <c r="N129">
        <v>0</v>
      </c>
      <c r="O129">
        <v>0</v>
      </c>
      <c r="P129">
        <v>0.999</v>
      </c>
      <c r="Q129">
        <v>0</v>
      </c>
      <c r="R129">
        <v>0</v>
      </c>
      <c r="S129">
        <v>0</v>
      </c>
      <c r="T129">
        <v>0</v>
      </c>
      <c r="U129">
        <v>0</v>
      </c>
      <c r="V129">
        <v>0</v>
      </c>
      <c r="W129">
        <v>0</v>
      </c>
    </row>
    <row r="130" spans="1:23">
      <c r="A130" s="188">
        <v>44397</v>
      </c>
      <c r="B130" t="s">
        <v>261</v>
      </c>
      <c r="C130">
        <v>1</v>
      </c>
      <c r="D130" t="s">
        <v>8</v>
      </c>
      <c r="E130" t="s">
        <v>8</v>
      </c>
      <c r="F130" t="s">
        <v>213</v>
      </c>
      <c r="G130">
        <v>1.3320000000000001</v>
      </c>
      <c r="H130">
        <v>1.3320000000000001</v>
      </c>
      <c r="I130">
        <v>0</v>
      </c>
      <c r="J130">
        <v>0</v>
      </c>
      <c r="K130">
        <v>0</v>
      </c>
      <c r="L130">
        <v>1.3320000000000001</v>
      </c>
      <c r="M130">
        <v>0</v>
      </c>
      <c r="N130">
        <v>0</v>
      </c>
      <c r="O130">
        <v>0</v>
      </c>
      <c r="P130">
        <v>1.3320000000000001</v>
      </c>
      <c r="Q130">
        <v>0</v>
      </c>
      <c r="R130">
        <v>0</v>
      </c>
      <c r="S130">
        <v>0</v>
      </c>
      <c r="T130">
        <v>0</v>
      </c>
      <c r="U130">
        <v>0</v>
      </c>
      <c r="V130">
        <v>0</v>
      </c>
      <c r="W130">
        <v>0</v>
      </c>
    </row>
    <row r="131" spans="1:23">
      <c r="A131" s="188">
        <v>44397</v>
      </c>
      <c r="B131" t="s">
        <v>261</v>
      </c>
      <c r="C131">
        <v>1</v>
      </c>
      <c r="D131" t="s">
        <v>8</v>
      </c>
      <c r="E131" t="s">
        <v>8</v>
      </c>
      <c r="F131" t="s">
        <v>163</v>
      </c>
      <c r="G131">
        <v>10.992000000000001</v>
      </c>
      <c r="H131">
        <v>10.992000000000001</v>
      </c>
      <c r="I131">
        <v>0</v>
      </c>
      <c r="J131">
        <v>0</v>
      </c>
      <c r="K131">
        <v>0</v>
      </c>
      <c r="L131">
        <v>10.992000000000001</v>
      </c>
      <c r="M131">
        <v>0</v>
      </c>
      <c r="N131">
        <v>1.3320000000000001</v>
      </c>
      <c r="O131">
        <v>0</v>
      </c>
      <c r="P131">
        <v>9.66</v>
      </c>
      <c r="Q131">
        <v>0</v>
      </c>
      <c r="R131">
        <v>0</v>
      </c>
      <c r="S131">
        <v>0</v>
      </c>
      <c r="T131">
        <v>0.66600000000000004</v>
      </c>
      <c r="U131">
        <v>0</v>
      </c>
      <c r="V131">
        <v>0</v>
      </c>
      <c r="W131">
        <v>0.33300000000000002</v>
      </c>
    </row>
    <row r="132" spans="1:23">
      <c r="A132" s="188">
        <v>44397</v>
      </c>
      <c r="B132" t="s">
        <v>261</v>
      </c>
      <c r="C132">
        <v>1</v>
      </c>
      <c r="D132" t="s">
        <v>8</v>
      </c>
      <c r="E132" t="s">
        <v>8</v>
      </c>
      <c r="F132" t="s">
        <v>73</v>
      </c>
      <c r="G132">
        <v>0.66600000000000004</v>
      </c>
      <c r="H132">
        <v>0.66600000000000004</v>
      </c>
      <c r="I132">
        <v>0</v>
      </c>
      <c r="J132">
        <v>0</v>
      </c>
      <c r="K132">
        <v>0</v>
      </c>
      <c r="L132">
        <v>0.66600000000000004</v>
      </c>
      <c r="M132">
        <v>0</v>
      </c>
      <c r="N132">
        <v>0</v>
      </c>
      <c r="O132">
        <v>0</v>
      </c>
      <c r="P132">
        <v>0.66600000000000004</v>
      </c>
      <c r="Q132">
        <v>0</v>
      </c>
      <c r="R132">
        <v>0</v>
      </c>
      <c r="S132">
        <v>0</v>
      </c>
      <c r="T132">
        <v>0</v>
      </c>
      <c r="U132">
        <v>0</v>
      </c>
      <c r="V132">
        <v>0</v>
      </c>
      <c r="W132">
        <v>0</v>
      </c>
    </row>
    <row r="133" spans="1:23">
      <c r="A133" s="188">
        <v>44397</v>
      </c>
      <c r="B133" t="s">
        <v>261</v>
      </c>
      <c r="C133">
        <v>1</v>
      </c>
      <c r="D133" t="s">
        <v>7</v>
      </c>
      <c r="E133" t="s">
        <v>7</v>
      </c>
      <c r="F133" t="s">
        <v>119</v>
      </c>
      <c r="G133">
        <v>1233.13859400004</v>
      </c>
      <c r="H133">
        <v>468.79944699999299</v>
      </c>
      <c r="I133">
        <v>758.80588100000602</v>
      </c>
      <c r="J133">
        <v>5.5332660000000002</v>
      </c>
      <c r="K133">
        <v>0</v>
      </c>
      <c r="L133">
        <v>0</v>
      </c>
      <c r="M133">
        <v>25.173296000000001</v>
      </c>
      <c r="N133">
        <v>60.899932000000199</v>
      </c>
      <c r="O133">
        <v>747.87257400000601</v>
      </c>
      <c r="P133">
        <v>386.332791999996</v>
      </c>
      <c r="Q133">
        <v>112.133236</v>
      </c>
      <c r="R133">
        <v>6.0666599999999997</v>
      </c>
      <c r="S133">
        <v>0</v>
      </c>
      <c r="T133">
        <v>5.9999919999999998</v>
      </c>
      <c r="U133">
        <v>0</v>
      </c>
      <c r="V133">
        <v>8.7733229999999995</v>
      </c>
      <c r="W133">
        <v>96.093247000000005</v>
      </c>
    </row>
    <row r="134" spans="1:23">
      <c r="A134" s="188">
        <v>44397</v>
      </c>
      <c r="B134" t="s">
        <v>261</v>
      </c>
      <c r="C134">
        <v>1</v>
      </c>
      <c r="D134" t="s">
        <v>7</v>
      </c>
      <c r="E134" t="s">
        <v>7</v>
      </c>
      <c r="F134" t="s">
        <v>209</v>
      </c>
      <c r="G134">
        <v>4.333329</v>
      </c>
      <c r="H134">
        <v>4.333329</v>
      </c>
      <c r="I134">
        <v>0</v>
      </c>
      <c r="J134">
        <v>0</v>
      </c>
      <c r="K134">
        <v>0</v>
      </c>
      <c r="L134">
        <v>4.333329</v>
      </c>
      <c r="M134">
        <v>0</v>
      </c>
      <c r="N134">
        <v>0</v>
      </c>
      <c r="O134">
        <v>0</v>
      </c>
      <c r="P134">
        <v>4.333329</v>
      </c>
      <c r="Q134">
        <v>0</v>
      </c>
      <c r="R134">
        <v>0</v>
      </c>
      <c r="S134">
        <v>0</v>
      </c>
      <c r="T134">
        <v>0</v>
      </c>
      <c r="U134">
        <v>0</v>
      </c>
      <c r="V134">
        <v>0</v>
      </c>
      <c r="W134">
        <v>1.6666650000000001</v>
      </c>
    </row>
    <row r="135" spans="1:23">
      <c r="A135" s="188">
        <v>44397</v>
      </c>
      <c r="B135" t="s">
        <v>261</v>
      </c>
      <c r="C135">
        <v>1</v>
      </c>
      <c r="D135" t="s">
        <v>7</v>
      </c>
      <c r="E135" t="s">
        <v>7</v>
      </c>
      <c r="F135" t="s">
        <v>210</v>
      </c>
      <c r="G135">
        <v>0.66666599999999998</v>
      </c>
      <c r="H135">
        <v>0.66666599999999998</v>
      </c>
      <c r="I135">
        <v>0</v>
      </c>
      <c r="J135">
        <v>0</v>
      </c>
      <c r="K135">
        <v>0</v>
      </c>
      <c r="L135">
        <v>0.66666599999999998</v>
      </c>
      <c r="M135">
        <v>0</v>
      </c>
      <c r="N135">
        <v>0</v>
      </c>
      <c r="O135">
        <v>0</v>
      </c>
      <c r="P135">
        <v>0.66666599999999998</v>
      </c>
      <c r="Q135">
        <v>0</v>
      </c>
      <c r="R135">
        <v>0</v>
      </c>
      <c r="S135">
        <v>0</v>
      </c>
      <c r="T135">
        <v>0</v>
      </c>
      <c r="U135">
        <v>0</v>
      </c>
      <c r="V135">
        <v>0</v>
      </c>
      <c r="W135">
        <v>0.66666599999999998</v>
      </c>
    </row>
    <row r="136" spans="1:23">
      <c r="A136" s="188">
        <v>44397</v>
      </c>
      <c r="B136" t="s">
        <v>261</v>
      </c>
      <c r="C136">
        <v>1</v>
      </c>
      <c r="D136" t="s">
        <v>35</v>
      </c>
      <c r="E136" t="s">
        <v>35</v>
      </c>
      <c r="F136" t="s">
        <v>119</v>
      </c>
      <c r="G136">
        <v>516.37942399999201</v>
      </c>
      <c r="H136">
        <v>511.01278899999102</v>
      </c>
      <c r="I136">
        <v>0</v>
      </c>
      <c r="J136">
        <v>5.3666349999999996</v>
      </c>
      <c r="K136">
        <v>26.066652000000001</v>
      </c>
      <c r="L136">
        <v>0</v>
      </c>
      <c r="M136">
        <v>31.693276000000001</v>
      </c>
      <c r="N136">
        <v>12.879985</v>
      </c>
      <c r="O136">
        <v>0</v>
      </c>
      <c r="P136">
        <v>372.29295899999698</v>
      </c>
      <c r="Q136">
        <v>18.186646</v>
      </c>
      <c r="R136">
        <v>2.533331</v>
      </c>
      <c r="S136">
        <v>0</v>
      </c>
      <c r="T136">
        <v>10.466658000000001</v>
      </c>
      <c r="U136">
        <v>0</v>
      </c>
      <c r="V136">
        <v>5.3466610000000001</v>
      </c>
      <c r="W136">
        <v>35.613298</v>
      </c>
    </row>
    <row r="137" spans="1:23">
      <c r="A137" s="188">
        <v>44397</v>
      </c>
      <c r="B137" t="s">
        <v>261</v>
      </c>
      <c r="C137">
        <v>1</v>
      </c>
      <c r="D137" t="s">
        <v>35</v>
      </c>
      <c r="E137" t="s">
        <v>35</v>
      </c>
      <c r="F137" t="s">
        <v>155</v>
      </c>
      <c r="G137">
        <v>1.333332</v>
      </c>
      <c r="H137">
        <v>1.333332</v>
      </c>
      <c r="I137">
        <v>0</v>
      </c>
      <c r="J137">
        <v>0</v>
      </c>
      <c r="K137">
        <v>0</v>
      </c>
      <c r="L137">
        <v>0.99999899999999997</v>
      </c>
      <c r="M137">
        <v>0</v>
      </c>
      <c r="N137">
        <v>0</v>
      </c>
      <c r="O137">
        <v>0</v>
      </c>
      <c r="P137">
        <v>0.66666599999999998</v>
      </c>
      <c r="Q137">
        <v>0</v>
      </c>
      <c r="R137">
        <v>0</v>
      </c>
      <c r="S137">
        <v>0</v>
      </c>
      <c r="T137">
        <v>0</v>
      </c>
      <c r="U137">
        <v>0</v>
      </c>
      <c r="V137">
        <v>0</v>
      </c>
      <c r="W137">
        <v>0</v>
      </c>
    </row>
    <row r="138" spans="1:23">
      <c r="A138" s="188">
        <v>44397</v>
      </c>
      <c r="B138" t="s">
        <v>261</v>
      </c>
      <c r="C138">
        <v>1</v>
      </c>
      <c r="D138" t="s">
        <v>35</v>
      </c>
      <c r="E138" t="s">
        <v>35</v>
      </c>
      <c r="F138" t="s">
        <v>142</v>
      </c>
      <c r="G138">
        <v>22.666644000000002</v>
      </c>
      <c r="H138">
        <v>22.666644000000002</v>
      </c>
      <c r="I138">
        <v>0</v>
      </c>
      <c r="J138">
        <v>0</v>
      </c>
      <c r="K138">
        <v>0</v>
      </c>
      <c r="L138">
        <v>22.666644000000002</v>
      </c>
      <c r="M138">
        <v>0</v>
      </c>
      <c r="N138">
        <v>0</v>
      </c>
      <c r="O138">
        <v>0</v>
      </c>
      <c r="P138">
        <v>0.66666599999999998</v>
      </c>
      <c r="Q138">
        <v>0</v>
      </c>
      <c r="R138">
        <v>0</v>
      </c>
      <c r="S138">
        <v>0</v>
      </c>
      <c r="T138">
        <v>0</v>
      </c>
      <c r="U138">
        <v>0</v>
      </c>
      <c r="V138">
        <v>0</v>
      </c>
      <c r="W138">
        <v>1.9999979999999999</v>
      </c>
    </row>
    <row r="139" spans="1:23">
      <c r="A139" s="188">
        <v>44397</v>
      </c>
      <c r="B139" t="s">
        <v>261</v>
      </c>
      <c r="C139">
        <v>1</v>
      </c>
      <c r="D139" t="s">
        <v>35</v>
      </c>
      <c r="E139" t="s">
        <v>35</v>
      </c>
      <c r="F139" t="s">
        <v>73</v>
      </c>
      <c r="G139">
        <v>1.113329</v>
      </c>
      <c r="H139">
        <v>0</v>
      </c>
      <c r="I139">
        <v>0</v>
      </c>
      <c r="J139">
        <v>1.113329</v>
      </c>
      <c r="K139">
        <v>0</v>
      </c>
      <c r="L139">
        <v>1.113329</v>
      </c>
      <c r="M139">
        <v>0</v>
      </c>
      <c r="N139">
        <v>0</v>
      </c>
      <c r="O139">
        <v>0</v>
      </c>
      <c r="P139">
        <v>1.113329</v>
      </c>
      <c r="Q139">
        <v>0</v>
      </c>
      <c r="R139">
        <v>0</v>
      </c>
      <c r="S139">
        <v>0</v>
      </c>
      <c r="T139">
        <v>0</v>
      </c>
      <c r="U139">
        <v>0</v>
      </c>
      <c r="V139">
        <v>0</v>
      </c>
      <c r="W139">
        <v>0</v>
      </c>
    </row>
    <row r="140" spans="1:23">
      <c r="A140" s="188">
        <v>44397</v>
      </c>
      <c r="B140" t="s">
        <v>261</v>
      </c>
      <c r="C140">
        <v>1</v>
      </c>
      <c r="D140" t="s">
        <v>6</v>
      </c>
      <c r="E140" t="s">
        <v>6</v>
      </c>
      <c r="F140" t="s">
        <v>119</v>
      </c>
      <c r="G140">
        <v>889.07232200002795</v>
      </c>
      <c r="H140">
        <v>407.59950899999399</v>
      </c>
      <c r="I140">
        <v>44.133265000000101</v>
      </c>
      <c r="J140">
        <v>437.33954799999401</v>
      </c>
      <c r="K140">
        <v>0</v>
      </c>
      <c r="L140">
        <v>0</v>
      </c>
      <c r="M140">
        <v>23.133310000000002</v>
      </c>
      <c r="N140">
        <v>57.699920000000198</v>
      </c>
      <c r="O140">
        <v>0</v>
      </c>
      <c r="P140">
        <v>873.29902400002698</v>
      </c>
      <c r="Q140">
        <v>0</v>
      </c>
      <c r="R140">
        <v>102.66655799999999</v>
      </c>
      <c r="S140">
        <v>34.533299</v>
      </c>
      <c r="T140">
        <v>11.133314</v>
      </c>
      <c r="U140">
        <v>0</v>
      </c>
      <c r="V140">
        <v>7.4666560000000004</v>
      </c>
      <c r="W140">
        <v>22.333303999999998</v>
      </c>
    </row>
    <row r="141" spans="1:23">
      <c r="A141" s="188">
        <v>44397</v>
      </c>
      <c r="B141" t="s">
        <v>261</v>
      </c>
      <c r="C141">
        <v>1</v>
      </c>
      <c r="D141" t="s">
        <v>6</v>
      </c>
      <c r="E141" t="s">
        <v>6</v>
      </c>
      <c r="F141" t="s">
        <v>246</v>
      </c>
      <c r="G141">
        <v>1.333332</v>
      </c>
      <c r="H141">
        <v>0</v>
      </c>
      <c r="I141">
        <v>0</v>
      </c>
      <c r="J141">
        <v>1.333332</v>
      </c>
      <c r="K141">
        <v>0</v>
      </c>
      <c r="L141">
        <v>1.333332</v>
      </c>
      <c r="M141">
        <v>0</v>
      </c>
      <c r="N141">
        <v>0</v>
      </c>
      <c r="O141">
        <v>0</v>
      </c>
      <c r="P141">
        <v>1.333332</v>
      </c>
      <c r="Q141">
        <v>0</v>
      </c>
      <c r="R141">
        <v>0</v>
      </c>
      <c r="S141">
        <v>0</v>
      </c>
      <c r="T141">
        <v>0</v>
      </c>
      <c r="U141">
        <v>0</v>
      </c>
      <c r="V141">
        <v>0</v>
      </c>
      <c r="W141">
        <v>0</v>
      </c>
    </row>
    <row r="142" spans="1:23">
      <c r="A142" s="188">
        <v>44397</v>
      </c>
      <c r="B142" t="s">
        <v>261</v>
      </c>
      <c r="C142">
        <v>1</v>
      </c>
      <c r="D142" t="s">
        <v>6</v>
      </c>
      <c r="E142" t="s">
        <v>6</v>
      </c>
      <c r="F142" t="s">
        <v>150</v>
      </c>
      <c r="G142">
        <v>4.1999959999999996</v>
      </c>
      <c r="H142">
        <v>1.6666650000000001</v>
      </c>
      <c r="I142">
        <v>0</v>
      </c>
      <c r="J142">
        <v>2.533331</v>
      </c>
      <c r="K142">
        <v>0</v>
      </c>
      <c r="L142">
        <v>4.1999959999999996</v>
      </c>
      <c r="M142">
        <v>0</v>
      </c>
      <c r="N142">
        <v>0</v>
      </c>
      <c r="O142">
        <v>0</v>
      </c>
      <c r="P142">
        <v>3.866663</v>
      </c>
      <c r="Q142">
        <v>0</v>
      </c>
      <c r="R142">
        <v>0</v>
      </c>
      <c r="S142">
        <v>0</v>
      </c>
      <c r="T142">
        <v>0</v>
      </c>
      <c r="U142">
        <v>0</v>
      </c>
      <c r="V142">
        <v>0</v>
      </c>
      <c r="W142">
        <v>0</v>
      </c>
    </row>
    <row r="143" spans="1:23">
      <c r="A143" s="188">
        <v>44397</v>
      </c>
      <c r="B143" t="s">
        <v>261</v>
      </c>
      <c r="C143">
        <v>1</v>
      </c>
      <c r="D143" t="s">
        <v>5</v>
      </c>
      <c r="E143" t="s">
        <v>5</v>
      </c>
      <c r="F143" t="s">
        <v>119</v>
      </c>
      <c r="G143">
        <v>920.81231100003299</v>
      </c>
      <c r="H143">
        <v>875.97235600002796</v>
      </c>
      <c r="I143">
        <v>44.799954999999997</v>
      </c>
      <c r="J143">
        <v>0.04</v>
      </c>
      <c r="K143">
        <v>0</v>
      </c>
      <c r="L143">
        <v>0</v>
      </c>
      <c r="M143">
        <v>76.566550000000106</v>
      </c>
      <c r="N143">
        <v>19.666644999999999</v>
      </c>
      <c r="O143">
        <v>0</v>
      </c>
      <c r="P143">
        <v>887.20569100003104</v>
      </c>
      <c r="Q143">
        <v>0</v>
      </c>
      <c r="R143">
        <v>0.13333300000000001</v>
      </c>
      <c r="S143">
        <v>0.13333300000000001</v>
      </c>
      <c r="T143">
        <v>6.6666569999999998</v>
      </c>
      <c r="U143">
        <v>0</v>
      </c>
      <c r="V143">
        <v>1.986664</v>
      </c>
      <c r="W143">
        <v>71.599923000000203</v>
      </c>
    </row>
    <row r="144" spans="1:23">
      <c r="A144" s="188">
        <v>44397</v>
      </c>
      <c r="B144" t="s">
        <v>261</v>
      </c>
      <c r="C144">
        <v>1</v>
      </c>
      <c r="D144" t="s">
        <v>5</v>
      </c>
      <c r="E144" t="s">
        <v>5</v>
      </c>
      <c r="F144" t="s">
        <v>238</v>
      </c>
      <c r="G144">
        <v>1.799998</v>
      </c>
      <c r="H144">
        <v>1.799998</v>
      </c>
      <c r="I144">
        <v>0</v>
      </c>
      <c r="J144">
        <v>0</v>
      </c>
      <c r="K144">
        <v>0</v>
      </c>
      <c r="L144">
        <v>1.799998</v>
      </c>
      <c r="M144">
        <v>0</v>
      </c>
      <c r="N144">
        <v>0</v>
      </c>
      <c r="O144">
        <v>0</v>
      </c>
      <c r="P144">
        <v>1.799998</v>
      </c>
      <c r="Q144">
        <v>0</v>
      </c>
      <c r="R144">
        <v>0</v>
      </c>
      <c r="S144">
        <v>0</v>
      </c>
      <c r="T144">
        <v>0</v>
      </c>
      <c r="U144">
        <v>0</v>
      </c>
      <c r="V144">
        <v>0</v>
      </c>
      <c r="W144">
        <v>0.66666599999999998</v>
      </c>
    </row>
    <row r="145" spans="1:23">
      <c r="A145" s="188">
        <v>44397</v>
      </c>
      <c r="B145" t="s">
        <v>261</v>
      </c>
      <c r="C145">
        <v>1</v>
      </c>
      <c r="D145" t="s">
        <v>5</v>
      </c>
      <c r="E145" t="s">
        <v>5</v>
      </c>
      <c r="F145" t="s">
        <v>138</v>
      </c>
      <c r="G145">
        <v>0.33333299999999999</v>
      </c>
      <c r="H145">
        <v>0.33333299999999999</v>
      </c>
      <c r="I145">
        <v>0</v>
      </c>
      <c r="J145">
        <v>0</v>
      </c>
      <c r="K145">
        <v>0</v>
      </c>
      <c r="L145">
        <v>0.33333299999999999</v>
      </c>
      <c r="M145">
        <v>0</v>
      </c>
      <c r="N145">
        <v>0</v>
      </c>
      <c r="O145">
        <v>0</v>
      </c>
      <c r="P145">
        <v>0.33333299999999999</v>
      </c>
      <c r="Q145">
        <v>0</v>
      </c>
      <c r="R145">
        <v>0</v>
      </c>
      <c r="S145">
        <v>0</v>
      </c>
      <c r="T145">
        <v>0</v>
      </c>
      <c r="U145">
        <v>0</v>
      </c>
      <c r="V145">
        <v>0</v>
      </c>
      <c r="W145">
        <v>0</v>
      </c>
    </row>
    <row r="146" spans="1:23">
      <c r="A146" s="188">
        <v>44397</v>
      </c>
      <c r="B146" t="s">
        <v>261</v>
      </c>
      <c r="C146">
        <v>1</v>
      </c>
      <c r="D146" t="s">
        <v>5</v>
      </c>
      <c r="E146" t="s">
        <v>5</v>
      </c>
      <c r="F146" t="s">
        <v>150</v>
      </c>
      <c r="G146">
        <v>2.6666639999999999</v>
      </c>
      <c r="H146">
        <v>2.6666639999999999</v>
      </c>
      <c r="I146">
        <v>0</v>
      </c>
      <c r="J146">
        <v>0</v>
      </c>
      <c r="K146">
        <v>0</v>
      </c>
      <c r="L146">
        <v>2.6666639999999999</v>
      </c>
      <c r="M146">
        <v>0</v>
      </c>
      <c r="N146">
        <v>0</v>
      </c>
      <c r="O146">
        <v>0</v>
      </c>
      <c r="P146">
        <v>2.6666639999999999</v>
      </c>
      <c r="Q146">
        <v>0</v>
      </c>
      <c r="R146">
        <v>0</v>
      </c>
      <c r="S146">
        <v>0</v>
      </c>
      <c r="T146">
        <v>0</v>
      </c>
      <c r="U146">
        <v>0</v>
      </c>
      <c r="V146">
        <v>0</v>
      </c>
      <c r="W146">
        <v>0.66666599999999998</v>
      </c>
    </row>
    <row r="147" spans="1:23">
      <c r="A147" s="188">
        <v>44397</v>
      </c>
      <c r="B147" t="s">
        <v>261</v>
      </c>
      <c r="C147">
        <v>1</v>
      </c>
      <c r="D147" t="s">
        <v>5</v>
      </c>
      <c r="E147" t="s">
        <v>5</v>
      </c>
      <c r="F147" t="s">
        <v>202</v>
      </c>
      <c r="G147">
        <v>2.6666639999999999</v>
      </c>
      <c r="H147">
        <v>2.6666639999999999</v>
      </c>
      <c r="I147">
        <v>0</v>
      </c>
      <c r="J147">
        <v>0</v>
      </c>
      <c r="K147">
        <v>0</v>
      </c>
      <c r="L147">
        <v>2.6666639999999999</v>
      </c>
      <c r="M147">
        <v>0</v>
      </c>
      <c r="N147">
        <v>0</v>
      </c>
      <c r="O147">
        <v>0</v>
      </c>
      <c r="P147">
        <v>2.6666639999999999</v>
      </c>
      <c r="Q147">
        <v>0</v>
      </c>
      <c r="R147">
        <v>0</v>
      </c>
      <c r="S147">
        <v>0</v>
      </c>
      <c r="T147">
        <v>0</v>
      </c>
      <c r="U147">
        <v>0</v>
      </c>
      <c r="V147">
        <v>0</v>
      </c>
      <c r="W147">
        <v>0</v>
      </c>
    </row>
    <row r="148" spans="1:23">
      <c r="A148" s="188">
        <v>44397</v>
      </c>
      <c r="B148" t="s">
        <v>261</v>
      </c>
      <c r="C148">
        <v>2</v>
      </c>
      <c r="D148" t="s">
        <v>33</v>
      </c>
      <c r="E148" t="s">
        <v>33</v>
      </c>
      <c r="F148" t="s">
        <v>119</v>
      </c>
      <c r="G148">
        <v>2456.7570980001001</v>
      </c>
      <c r="H148">
        <v>1892.8244790000499</v>
      </c>
      <c r="I148">
        <v>563.932618999993</v>
      </c>
      <c r="J148">
        <v>0</v>
      </c>
      <c r="K148">
        <v>273.826389000002</v>
      </c>
      <c r="L148">
        <v>0</v>
      </c>
      <c r="M148">
        <v>67.799936000000201</v>
      </c>
      <c r="N148">
        <v>61.399929000000199</v>
      </c>
      <c r="O148">
        <v>0</v>
      </c>
      <c r="P148">
        <v>781.02581000001601</v>
      </c>
      <c r="Q148">
        <v>238.55975900000001</v>
      </c>
      <c r="R148">
        <v>0.93333200000000005</v>
      </c>
      <c r="S148">
        <v>0</v>
      </c>
      <c r="T148">
        <v>40.866611000000098</v>
      </c>
      <c r="U148">
        <v>0.99999700000000002</v>
      </c>
      <c r="V148">
        <v>31.426625999999999</v>
      </c>
      <c r="W148">
        <v>201.95310699999899</v>
      </c>
    </row>
    <row r="149" spans="1:23">
      <c r="A149" s="188">
        <v>44397</v>
      </c>
      <c r="B149" t="s">
        <v>261</v>
      </c>
      <c r="C149">
        <v>2</v>
      </c>
      <c r="D149" t="s">
        <v>32</v>
      </c>
      <c r="E149" t="s">
        <v>32</v>
      </c>
      <c r="F149" t="s">
        <v>119</v>
      </c>
      <c r="G149">
        <v>9623.7109899970892</v>
      </c>
      <c r="H149">
        <v>5629.7417729988201</v>
      </c>
      <c r="I149">
        <v>3846.4763030004201</v>
      </c>
      <c r="J149">
        <v>147.49291399999899</v>
      </c>
      <c r="K149">
        <v>0</v>
      </c>
      <c r="L149">
        <v>0</v>
      </c>
      <c r="M149">
        <v>518.33277499999804</v>
      </c>
      <c r="N149">
        <v>91.219915</v>
      </c>
      <c r="O149">
        <v>0</v>
      </c>
      <c r="P149">
        <v>9466.4777449969406</v>
      </c>
      <c r="Q149">
        <v>61.486603000000002</v>
      </c>
      <c r="R149">
        <v>661.90605500000299</v>
      </c>
      <c r="S149">
        <v>550.27949699999203</v>
      </c>
      <c r="T149">
        <v>69.279942000000105</v>
      </c>
      <c r="U149">
        <v>2709.0773770002602</v>
      </c>
      <c r="V149">
        <v>8.5333249999999996</v>
      </c>
      <c r="W149">
        <v>117.579888</v>
      </c>
    </row>
    <row r="150" spans="1:23">
      <c r="A150" s="188">
        <v>44397</v>
      </c>
      <c r="B150" t="s">
        <v>261</v>
      </c>
      <c r="C150">
        <v>2</v>
      </c>
      <c r="D150" t="s">
        <v>32</v>
      </c>
      <c r="E150" t="s">
        <v>32</v>
      </c>
      <c r="F150" t="s">
        <v>128</v>
      </c>
      <c r="G150">
        <v>83.053255000000107</v>
      </c>
      <c r="H150">
        <v>78.866592000000097</v>
      </c>
      <c r="I150">
        <v>3.3199969999999999</v>
      </c>
      <c r="J150">
        <v>0.86666600000000005</v>
      </c>
      <c r="K150">
        <v>0</v>
      </c>
      <c r="L150">
        <v>83.053255000000107</v>
      </c>
      <c r="M150">
        <v>0.59999899999999995</v>
      </c>
      <c r="N150">
        <v>0</v>
      </c>
      <c r="O150">
        <v>0</v>
      </c>
      <c r="P150">
        <v>83.053255000000107</v>
      </c>
      <c r="Q150">
        <v>0</v>
      </c>
      <c r="R150">
        <v>16.413318</v>
      </c>
      <c r="S150">
        <v>3.3199969999999999</v>
      </c>
      <c r="T150">
        <v>0</v>
      </c>
      <c r="U150">
        <v>0</v>
      </c>
      <c r="V150">
        <v>0</v>
      </c>
      <c r="W150">
        <v>2.533331</v>
      </c>
    </row>
    <row r="151" spans="1:23">
      <c r="A151" s="188">
        <v>44397</v>
      </c>
      <c r="B151" t="s">
        <v>261</v>
      </c>
      <c r="C151">
        <v>2</v>
      </c>
      <c r="D151" t="s">
        <v>32</v>
      </c>
      <c r="E151" t="s">
        <v>32</v>
      </c>
      <c r="F151" t="s">
        <v>129</v>
      </c>
      <c r="G151">
        <v>78.799921000000097</v>
      </c>
      <c r="H151">
        <v>77.999922000000097</v>
      </c>
      <c r="I151">
        <v>0.46666600000000003</v>
      </c>
      <c r="J151">
        <v>0.33333299999999999</v>
      </c>
      <c r="K151">
        <v>0</v>
      </c>
      <c r="L151">
        <v>78.799921000000097</v>
      </c>
      <c r="M151">
        <v>0</v>
      </c>
      <c r="N151">
        <v>0</v>
      </c>
      <c r="O151">
        <v>0</v>
      </c>
      <c r="P151">
        <v>78.799921000000097</v>
      </c>
      <c r="Q151">
        <v>0</v>
      </c>
      <c r="R151">
        <v>8.7999910000000003</v>
      </c>
      <c r="S151">
        <v>0.46666600000000003</v>
      </c>
      <c r="T151">
        <v>0</v>
      </c>
      <c r="U151">
        <v>0</v>
      </c>
      <c r="V151">
        <v>0</v>
      </c>
      <c r="W151">
        <v>3.6666629999999998</v>
      </c>
    </row>
    <row r="152" spans="1:23">
      <c r="A152" s="188">
        <v>44397</v>
      </c>
      <c r="B152" t="s">
        <v>261</v>
      </c>
      <c r="C152">
        <v>2</v>
      </c>
      <c r="D152" t="s">
        <v>32</v>
      </c>
      <c r="E152" t="s">
        <v>32</v>
      </c>
      <c r="F152" t="s">
        <v>130</v>
      </c>
      <c r="G152">
        <v>56.293277000000202</v>
      </c>
      <c r="H152">
        <v>54.733279000000202</v>
      </c>
      <c r="I152">
        <v>1.2533319999999999</v>
      </c>
      <c r="J152">
        <v>0.30666599999999999</v>
      </c>
      <c r="K152">
        <v>0</v>
      </c>
      <c r="L152">
        <v>56.293277000000202</v>
      </c>
      <c r="M152">
        <v>0</v>
      </c>
      <c r="N152">
        <v>0</v>
      </c>
      <c r="O152">
        <v>0</v>
      </c>
      <c r="P152">
        <v>56.293277000000202</v>
      </c>
      <c r="Q152">
        <v>0</v>
      </c>
      <c r="R152">
        <v>3.65333</v>
      </c>
      <c r="S152">
        <v>1.2533319999999999</v>
      </c>
      <c r="T152">
        <v>0</v>
      </c>
      <c r="U152">
        <v>0</v>
      </c>
      <c r="V152">
        <v>0</v>
      </c>
      <c r="W152">
        <v>0</v>
      </c>
    </row>
    <row r="153" spans="1:23">
      <c r="A153" s="188">
        <v>44397</v>
      </c>
      <c r="B153" t="s">
        <v>261</v>
      </c>
      <c r="C153">
        <v>2</v>
      </c>
      <c r="D153" t="s">
        <v>32</v>
      </c>
      <c r="E153" t="s">
        <v>32</v>
      </c>
      <c r="F153" t="s">
        <v>195</v>
      </c>
      <c r="G153">
        <v>92.533239999999907</v>
      </c>
      <c r="H153">
        <v>87.533244999999994</v>
      </c>
      <c r="I153">
        <v>4.9999950000000002</v>
      </c>
      <c r="J153">
        <v>0</v>
      </c>
      <c r="K153">
        <v>0</v>
      </c>
      <c r="L153">
        <v>92.533239999999907</v>
      </c>
      <c r="M153">
        <v>0</v>
      </c>
      <c r="N153">
        <v>0</v>
      </c>
      <c r="O153">
        <v>0</v>
      </c>
      <c r="P153">
        <v>92.533239999999907</v>
      </c>
      <c r="Q153">
        <v>0</v>
      </c>
      <c r="R153">
        <v>8.9999909999999996</v>
      </c>
      <c r="S153">
        <v>4.9999950000000002</v>
      </c>
      <c r="T153">
        <v>0.99999899999999997</v>
      </c>
      <c r="U153">
        <v>0</v>
      </c>
      <c r="V153">
        <v>0</v>
      </c>
      <c r="W153">
        <v>0.99999899999999997</v>
      </c>
    </row>
    <row r="154" spans="1:23">
      <c r="A154" s="188">
        <v>44397</v>
      </c>
      <c r="B154" t="s">
        <v>261</v>
      </c>
      <c r="C154">
        <v>2</v>
      </c>
      <c r="D154" t="s">
        <v>32</v>
      </c>
      <c r="E154" t="s">
        <v>32</v>
      </c>
      <c r="F154" t="s">
        <v>131</v>
      </c>
      <c r="G154">
        <v>22.933309000000001</v>
      </c>
      <c r="H154">
        <v>22.933309000000001</v>
      </c>
      <c r="I154">
        <v>0</v>
      </c>
      <c r="J154">
        <v>0</v>
      </c>
      <c r="K154">
        <v>0</v>
      </c>
      <c r="L154">
        <v>22.933309000000001</v>
      </c>
      <c r="M154">
        <v>0</v>
      </c>
      <c r="N154">
        <v>0</v>
      </c>
      <c r="O154">
        <v>0</v>
      </c>
      <c r="P154">
        <v>22.933309000000001</v>
      </c>
      <c r="Q154">
        <v>0</v>
      </c>
      <c r="R154">
        <v>0.99999899999999997</v>
      </c>
      <c r="S154">
        <v>0</v>
      </c>
      <c r="T154">
        <v>0</v>
      </c>
      <c r="U154">
        <v>0</v>
      </c>
      <c r="V154">
        <v>0</v>
      </c>
      <c r="W154">
        <v>0</v>
      </c>
    </row>
    <row r="155" spans="1:23">
      <c r="A155" s="188">
        <v>44397</v>
      </c>
      <c r="B155" t="s">
        <v>261</v>
      </c>
      <c r="C155">
        <v>2</v>
      </c>
      <c r="D155" t="s">
        <v>32</v>
      </c>
      <c r="E155" t="s">
        <v>32</v>
      </c>
      <c r="F155" t="s">
        <v>220</v>
      </c>
      <c r="G155">
        <v>28.266632000000001</v>
      </c>
      <c r="H155">
        <v>28.266632000000001</v>
      </c>
      <c r="I155">
        <v>0</v>
      </c>
      <c r="J155">
        <v>0</v>
      </c>
      <c r="K155">
        <v>0</v>
      </c>
      <c r="L155">
        <v>28.266632000000001</v>
      </c>
      <c r="M155">
        <v>0</v>
      </c>
      <c r="N155">
        <v>0</v>
      </c>
      <c r="O155">
        <v>0</v>
      </c>
      <c r="P155">
        <v>28.266632000000001</v>
      </c>
      <c r="Q155">
        <v>0</v>
      </c>
      <c r="R155">
        <v>0</v>
      </c>
      <c r="S155">
        <v>0</v>
      </c>
      <c r="T155">
        <v>0.93333200000000005</v>
      </c>
      <c r="U155">
        <v>0</v>
      </c>
      <c r="V155">
        <v>0</v>
      </c>
      <c r="W155">
        <v>2.5333299999999999</v>
      </c>
    </row>
    <row r="156" spans="1:23">
      <c r="A156" s="188">
        <v>44397</v>
      </c>
      <c r="B156" t="s">
        <v>261</v>
      </c>
      <c r="C156">
        <v>2</v>
      </c>
      <c r="D156" t="s">
        <v>32</v>
      </c>
      <c r="E156" t="s">
        <v>32</v>
      </c>
      <c r="F156" t="s">
        <v>132</v>
      </c>
      <c r="G156">
        <v>45.333281000000099</v>
      </c>
      <c r="H156">
        <v>45.333281000000099</v>
      </c>
      <c r="I156">
        <v>0</v>
      </c>
      <c r="J156">
        <v>0</v>
      </c>
      <c r="K156">
        <v>0</v>
      </c>
      <c r="L156">
        <v>45.333281000000099</v>
      </c>
      <c r="M156">
        <v>0</v>
      </c>
      <c r="N156">
        <v>0</v>
      </c>
      <c r="O156">
        <v>0</v>
      </c>
      <c r="P156">
        <v>44.733282000000102</v>
      </c>
      <c r="Q156">
        <v>0</v>
      </c>
      <c r="R156">
        <v>0</v>
      </c>
      <c r="S156">
        <v>0</v>
      </c>
      <c r="T156">
        <v>0</v>
      </c>
      <c r="U156">
        <v>0</v>
      </c>
      <c r="V156">
        <v>0</v>
      </c>
      <c r="W156">
        <v>0</v>
      </c>
    </row>
    <row r="157" spans="1:23">
      <c r="A157" s="188">
        <v>44397</v>
      </c>
      <c r="B157" t="s">
        <v>261</v>
      </c>
      <c r="C157">
        <v>2</v>
      </c>
      <c r="D157" t="s">
        <v>32</v>
      </c>
      <c r="E157" t="s">
        <v>32</v>
      </c>
      <c r="F157" t="s">
        <v>133</v>
      </c>
      <c r="G157">
        <v>110.066557</v>
      </c>
      <c r="H157">
        <v>105.399895</v>
      </c>
      <c r="I157">
        <v>3.9999959999999999</v>
      </c>
      <c r="J157">
        <v>0.66666599999999998</v>
      </c>
      <c r="K157">
        <v>0</v>
      </c>
      <c r="L157">
        <v>110.066557</v>
      </c>
      <c r="M157">
        <v>0</v>
      </c>
      <c r="N157">
        <v>0</v>
      </c>
      <c r="O157">
        <v>0</v>
      </c>
      <c r="P157">
        <v>110.066557</v>
      </c>
      <c r="Q157">
        <v>0</v>
      </c>
      <c r="R157">
        <v>15.066651999999999</v>
      </c>
      <c r="S157">
        <v>3.6666629999999998</v>
      </c>
      <c r="T157">
        <v>0</v>
      </c>
      <c r="U157">
        <v>0</v>
      </c>
      <c r="V157">
        <v>0</v>
      </c>
      <c r="W157">
        <v>8.1333249999999992</v>
      </c>
    </row>
    <row r="158" spans="1:23">
      <c r="A158" s="188">
        <v>44397</v>
      </c>
      <c r="B158" t="s">
        <v>261</v>
      </c>
      <c r="C158">
        <v>2</v>
      </c>
      <c r="D158" t="s">
        <v>32</v>
      </c>
      <c r="E158" t="s">
        <v>32</v>
      </c>
      <c r="F158" t="s">
        <v>134</v>
      </c>
      <c r="G158">
        <v>30.666646</v>
      </c>
      <c r="H158">
        <v>28.733312999999999</v>
      </c>
      <c r="I158">
        <v>1.933333</v>
      </c>
      <c r="J158">
        <v>0</v>
      </c>
      <c r="K158">
        <v>0</v>
      </c>
      <c r="L158">
        <v>30.666646</v>
      </c>
      <c r="M158">
        <v>0</v>
      </c>
      <c r="N158">
        <v>0</v>
      </c>
      <c r="O158">
        <v>0</v>
      </c>
      <c r="P158">
        <v>30.666646</v>
      </c>
      <c r="Q158">
        <v>0</v>
      </c>
      <c r="R158">
        <v>4.866663</v>
      </c>
      <c r="S158">
        <v>1.933333</v>
      </c>
      <c r="T158">
        <v>0</v>
      </c>
      <c r="U158">
        <v>0</v>
      </c>
      <c r="V158">
        <v>0</v>
      </c>
      <c r="W158">
        <v>0</v>
      </c>
    </row>
    <row r="159" spans="1:23">
      <c r="A159" s="188">
        <v>44397</v>
      </c>
      <c r="B159" t="s">
        <v>261</v>
      </c>
      <c r="C159">
        <v>2</v>
      </c>
      <c r="D159" t="s">
        <v>32</v>
      </c>
      <c r="E159" t="s">
        <v>32</v>
      </c>
      <c r="F159" t="s">
        <v>221</v>
      </c>
      <c r="G159">
        <v>21.266645</v>
      </c>
      <c r="H159">
        <v>21.266645</v>
      </c>
      <c r="I159">
        <v>0</v>
      </c>
      <c r="J159">
        <v>0</v>
      </c>
      <c r="K159">
        <v>0</v>
      </c>
      <c r="L159">
        <v>21.266645</v>
      </c>
      <c r="M159">
        <v>0</v>
      </c>
      <c r="N159">
        <v>0</v>
      </c>
      <c r="O159">
        <v>0</v>
      </c>
      <c r="P159">
        <v>21.266645</v>
      </c>
      <c r="Q159">
        <v>0</v>
      </c>
      <c r="R159">
        <v>0</v>
      </c>
      <c r="S159">
        <v>0</v>
      </c>
      <c r="T159">
        <v>0</v>
      </c>
      <c r="U159">
        <v>0</v>
      </c>
      <c r="V159">
        <v>0</v>
      </c>
      <c r="W159">
        <v>0.33333299999999999</v>
      </c>
    </row>
    <row r="160" spans="1:23">
      <c r="A160" s="188">
        <v>44397</v>
      </c>
      <c r="B160" t="s">
        <v>261</v>
      </c>
      <c r="C160">
        <v>2</v>
      </c>
      <c r="D160" t="s">
        <v>32</v>
      </c>
      <c r="E160" t="s">
        <v>32</v>
      </c>
      <c r="F160" t="s">
        <v>166</v>
      </c>
      <c r="G160">
        <v>120.46656</v>
      </c>
      <c r="H160">
        <v>116.66656399999999</v>
      </c>
      <c r="I160">
        <v>2.5999970000000001</v>
      </c>
      <c r="J160">
        <v>1.199999</v>
      </c>
      <c r="K160">
        <v>0</v>
      </c>
      <c r="L160">
        <v>120.46656</v>
      </c>
      <c r="M160">
        <v>0</v>
      </c>
      <c r="N160">
        <v>0</v>
      </c>
      <c r="O160">
        <v>0</v>
      </c>
      <c r="P160">
        <v>120.46656</v>
      </c>
      <c r="Q160">
        <v>0</v>
      </c>
      <c r="R160">
        <v>18.733315999999999</v>
      </c>
      <c r="S160">
        <v>2.5999970000000001</v>
      </c>
      <c r="T160">
        <v>0</v>
      </c>
      <c r="U160">
        <v>0</v>
      </c>
      <c r="V160">
        <v>0</v>
      </c>
      <c r="W160">
        <v>0</v>
      </c>
    </row>
    <row r="161" spans="1:23">
      <c r="A161" s="188">
        <v>44397</v>
      </c>
      <c r="B161" t="s">
        <v>261</v>
      </c>
      <c r="C161">
        <v>2</v>
      </c>
      <c r="D161" t="s">
        <v>32</v>
      </c>
      <c r="E161" t="s">
        <v>32</v>
      </c>
      <c r="F161" t="s">
        <v>142</v>
      </c>
      <c r="G161">
        <v>29.719963</v>
      </c>
      <c r="H161">
        <v>27.466632000000001</v>
      </c>
      <c r="I161">
        <v>2.2533310000000002</v>
      </c>
      <c r="J161">
        <v>0</v>
      </c>
      <c r="K161">
        <v>0</v>
      </c>
      <c r="L161">
        <v>29.719963</v>
      </c>
      <c r="M161">
        <v>0</v>
      </c>
      <c r="N161">
        <v>0</v>
      </c>
      <c r="O161">
        <v>0</v>
      </c>
      <c r="P161">
        <v>29.719963</v>
      </c>
      <c r="Q161">
        <v>0</v>
      </c>
      <c r="R161">
        <v>3.3199960000000002</v>
      </c>
      <c r="S161">
        <v>2.2533310000000002</v>
      </c>
      <c r="T161">
        <v>0.79999900000000002</v>
      </c>
      <c r="U161">
        <v>0</v>
      </c>
      <c r="V161">
        <v>0</v>
      </c>
      <c r="W161">
        <v>0</v>
      </c>
    </row>
    <row r="162" spans="1:23">
      <c r="A162" s="188">
        <v>44397</v>
      </c>
      <c r="B162" t="s">
        <v>261</v>
      </c>
      <c r="C162">
        <v>2</v>
      </c>
      <c r="D162" t="s">
        <v>32</v>
      </c>
      <c r="E162" t="s">
        <v>32</v>
      </c>
      <c r="F162" t="s">
        <v>73</v>
      </c>
      <c r="G162">
        <v>57.399949000000198</v>
      </c>
      <c r="H162">
        <v>56.799950000000202</v>
      </c>
      <c r="I162">
        <v>0</v>
      </c>
      <c r="J162">
        <v>0.59999899999999995</v>
      </c>
      <c r="K162">
        <v>0</v>
      </c>
      <c r="L162">
        <v>57.399949000000198</v>
      </c>
      <c r="M162">
        <v>0</v>
      </c>
      <c r="N162">
        <v>1.5333330000000001</v>
      </c>
      <c r="O162">
        <v>0</v>
      </c>
      <c r="P162">
        <v>57.399949000000198</v>
      </c>
      <c r="Q162">
        <v>0</v>
      </c>
      <c r="R162">
        <v>2.266664</v>
      </c>
      <c r="S162">
        <v>0</v>
      </c>
      <c r="T162">
        <v>0.6</v>
      </c>
      <c r="U162">
        <v>0</v>
      </c>
      <c r="V162">
        <v>0</v>
      </c>
      <c r="W162">
        <v>1.866665</v>
      </c>
    </row>
    <row r="163" spans="1:23">
      <c r="A163" s="188">
        <v>44397</v>
      </c>
      <c r="B163" t="s">
        <v>261</v>
      </c>
      <c r="C163">
        <v>2</v>
      </c>
      <c r="D163" t="s">
        <v>31</v>
      </c>
      <c r="E163" t="s">
        <v>31</v>
      </c>
      <c r="F163" t="s">
        <v>119</v>
      </c>
      <c r="G163">
        <v>1643.43142300009</v>
      </c>
      <c r="H163">
        <v>1439.0984000000699</v>
      </c>
      <c r="I163">
        <v>183.926464000001</v>
      </c>
      <c r="J163">
        <v>20.406559000000001</v>
      </c>
      <c r="K163">
        <v>2.6666639999999999</v>
      </c>
      <c r="L163">
        <v>0</v>
      </c>
      <c r="M163">
        <v>55.63326</v>
      </c>
      <c r="N163">
        <v>116.319869</v>
      </c>
      <c r="O163">
        <v>0</v>
      </c>
      <c r="P163">
        <v>1260.4719350000501</v>
      </c>
      <c r="Q163">
        <v>43.493307000000001</v>
      </c>
      <c r="R163">
        <v>0</v>
      </c>
      <c r="S163">
        <v>0</v>
      </c>
      <c r="T163">
        <v>53.433266000000003</v>
      </c>
      <c r="U163">
        <v>82.733255000000099</v>
      </c>
      <c r="V163">
        <v>14.606649000000001</v>
      </c>
      <c r="W163">
        <v>112.946547</v>
      </c>
    </row>
    <row r="164" spans="1:23">
      <c r="A164" s="188">
        <v>44397</v>
      </c>
      <c r="B164" t="s">
        <v>261</v>
      </c>
      <c r="C164">
        <v>2</v>
      </c>
      <c r="D164" t="s">
        <v>31</v>
      </c>
      <c r="E164" t="s">
        <v>31</v>
      </c>
      <c r="F164" t="s">
        <v>155</v>
      </c>
      <c r="G164">
        <v>3.9333290000000001</v>
      </c>
      <c r="H164">
        <v>3.9333290000000001</v>
      </c>
      <c r="I164">
        <v>0</v>
      </c>
      <c r="J164">
        <v>0</v>
      </c>
      <c r="K164">
        <v>0</v>
      </c>
      <c r="L164">
        <v>3.9333290000000001</v>
      </c>
      <c r="M164">
        <v>0</v>
      </c>
      <c r="N164">
        <v>0</v>
      </c>
      <c r="O164">
        <v>0</v>
      </c>
      <c r="P164">
        <v>3.9333290000000001</v>
      </c>
      <c r="Q164">
        <v>0</v>
      </c>
      <c r="R164">
        <v>0</v>
      </c>
      <c r="S164">
        <v>0</v>
      </c>
      <c r="T164">
        <v>0</v>
      </c>
      <c r="U164">
        <v>0</v>
      </c>
      <c r="V164">
        <v>0</v>
      </c>
      <c r="W164">
        <v>1.133332</v>
      </c>
    </row>
    <row r="165" spans="1:23">
      <c r="A165" s="188">
        <v>44397</v>
      </c>
      <c r="B165" t="s">
        <v>261</v>
      </c>
      <c r="C165">
        <v>2</v>
      </c>
      <c r="D165" t="s">
        <v>31</v>
      </c>
      <c r="E165" t="s">
        <v>31</v>
      </c>
      <c r="F165" t="s">
        <v>159</v>
      </c>
      <c r="G165">
        <v>39.333294000000002</v>
      </c>
      <c r="H165">
        <v>39.333294000000002</v>
      </c>
      <c r="I165">
        <v>0</v>
      </c>
      <c r="J165">
        <v>0</v>
      </c>
      <c r="K165">
        <v>0</v>
      </c>
      <c r="L165">
        <v>39.333294000000002</v>
      </c>
      <c r="M165">
        <v>0</v>
      </c>
      <c r="N165">
        <v>0</v>
      </c>
      <c r="O165">
        <v>0</v>
      </c>
      <c r="P165">
        <v>39.333294000000002</v>
      </c>
      <c r="Q165">
        <v>0</v>
      </c>
      <c r="R165">
        <v>0</v>
      </c>
      <c r="S165">
        <v>0</v>
      </c>
      <c r="T165">
        <v>0</v>
      </c>
      <c r="U165">
        <v>0</v>
      </c>
      <c r="V165">
        <v>0</v>
      </c>
      <c r="W165">
        <v>7.9999919999999998</v>
      </c>
    </row>
    <row r="166" spans="1:23">
      <c r="A166" s="188">
        <v>44397</v>
      </c>
      <c r="B166" t="s">
        <v>261</v>
      </c>
      <c r="C166">
        <v>2</v>
      </c>
      <c r="D166" t="s">
        <v>31</v>
      </c>
      <c r="E166" t="s">
        <v>31</v>
      </c>
      <c r="F166" t="s">
        <v>73</v>
      </c>
      <c r="G166">
        <v>2.02</v>
      </c>
      <c r="H166">
        <v>0</v>
      </c>
      <c r="I166">
        <v>0</v>
      </c>
      <c r="J166">
        <v>2.02</v>
      </c>
      <c r="K166">
        <v>0</v>
      </c>
      <c r="L166">
        <v>2.02</v>
      </c>
      <c r="M166">
        <v>0</v>
      </c>
      <c r="N166">
        <v>0</v>
      </c>
      <c r="O166">
        <v>0</v>
      </c>
      <c r="P166">
        <v>0</v>
      </c>
      <c r="Q166">
        <v>0</v>
      </c>
      <c r="R166">
        <v>0</v>
      </c>
      <c r="S166">
        <v>0</v>
      </c>
      <c r="T166">
        <v>0</v>
      </c>
      <c r="U166">
        <v>0</v>
      </c>
      <c r="V166">
        <v>0</v>
      </c>
      <c r="W166">
        <v>0</v>
      </c>
    </row>
    <row r="167" spans="1:23">
      <c r="A167" s="188">
        <v>44397</v>
      </c>
      <c r="B167" t="s">
        <v>261</v>
      </c>
      <c r="C167">
        <v>2</v>
      </c>
      <c r="D167" t="s">
        <v>30</v>
      </c>
      <c r="E167" t="s">
        <v>30</v>
      </c>
      <c r="F167" t="s">
        <v>119</v>
      </c>
      <c r="G167">
        <v>1841.0113020001099</v>
      </c>
      <c r="H167">
        <v>1210.8785840000501</v>
      </c>
      <c r="I167">
        <v>629.766054999998</v>
      </c>
      <c r="J167">
        <v>0.36666300000000002</v>
      </c>
      <c r="K167">
        <v>0</v>
      </c>
      <c r="L167">
        <v>0</v>
      </c>
      <c r="M167">
        <v>95.666577999999802</v>
      </c>
      <c r="N167">
        <v>73.559904000000103</v>
      </c>
      <c r="O167">
        <v>0</v>
      </c>
      <c r="P167">
        <v>1752.3915080001</v>
      </c>
      <c r="Q167">
        <v>0</v>
      </c>
      <c r="R167">
        <v>0.99999899999999997</v>
      </c>
      <c r="S167">
        <v>0</v>
      </c>
      <c r="T167">
        <v>43.506617000000098</v>
      </c>
      <c r="U167">
        <v>485.93949099999003</v>
      </c>
      <c r="V167">
        <v>6.3866610000000001</v>
      </c>
      <c r="W167">
        <v>44.886614000000101</v>
      </c>
    </row>
    <row r="168" spans="1:23">
      <c r="A168" s="188">
        <v>44397</v>
      </c>
      <c r="B168" t="s">
        <v>261</v>
      </c>
      <c r="C168">
        <v>2</v>
      </c>
      <c r="D168" t="s">
        <v>29</v>
      </c>
      <c r="E168" t="s">
        <v>29</v>
      </c>
      <c r="F168" t="s">
        <v>119</v>
      </c>
      <c r="G168">
        <v>2175.76300000025</v>
      </c>
      <c r="H168">
        <v>1259.62700000003</v>
      </c>
      <c r="I168">
        <v>916.13599999998405</v>
      </c>
      <c r="J168">
        <v>0</v>
      </c>
      <c r="K168">
        <v>0</v>
      </c>
      <c r="L168">
        <v>0</v>
      </c>
      <c r="M168">
        <v>80.523999999999901</v>
      </c>
      <c r="N168">
        <v>4.9950000000000001</v>
      </c>
      <c r="O168">
        <v>0</v>
      </c>
      <c r="P168">
        <v>2175.3630000002499</v>
      </c>
      <c r="Q168">
        <v>0</v>
      </c>
      <c r="R168">
        <v>147.731999999999</v>
      </c>
      <c r="S168">
        <v>126.685</v>
      </c>
      <c r="T168">
        <v>14.452</v>
      </c>
      <c r="U168">
        <v>776.13099999999497</v>
      </c>
      <c r="V168">
        <v>0</v>
      </c>
      <c r="W168">
        <v>10.856</v>
      </c>
    </row>
    <row r="169" spans="1:23">
      <c r="A169" s="188">
        <v>44397</v>
      </c>
      <c r="B169" t="s">
        <v>261</v>
      </c>
      <c r="C169">
        <v>2</v>
      </c>
      <c r="D169" t="s">
        <v>29</v>
      </c>
      <c r="E169" t="s">
        <v>29</v>
      </c>
      <c r="F169" t="s">
        <v>248</v>
      </c>
      <c r="G169">
        <v>8.9250000000000007</v>
      </c>
      <c r="H169">
        <v>8.9250000000000007</v>
      </c>
      <c r="I169">
        <v>0</v>
      </c>
      <c r="J169">
        <v>0</v>
      </c>
      <c r="K169">
        <v>0</v>
      </c>
      <c r="L169">
        <v>8.9250000000000007</v>
      </c>
      <c r="M169">
        <v>0</v>
      </c>
      <c r="N169">
        <v>0</v>
      </c>
      <c r="O169">
        <v>0</v>
      </c>
      <c r="P169">
        <v>8.9250000000000007</v>
      </c>
      <c r="Q169">
        <v>0</v>
      </c>
      <c r="R169">
        <v>0</v>
      </c>
      <c r="S169">
        <v>0</v>
      </c>
      <c r="T169">
        <v>0</v>
      </c>
      <c r="U169">
        <v>0</v>
      </c>
      <c r="V169">
        <v>0</v>
      </c>
      <c r="W169">
        <v>1.0660000000000001</v>
      </c>
    </row>
    <row r="170" spans="1:23">
      <c r="A170" s="188">
        <v>44397</v>
      </c>
      <c r="B170" t="s">
        <v>261</v>
      </c>
      <c r="C170">
        <v>2</v>
      </c>
      <c r="D170" t="s">
        <v>29</v>
      </c>
      <c r="E170" t="s">
        <v>29</v>
      </c>
      <c r="F170" t="s">
        <v>156</v>
      </c>
      <c r="G170">
        <v>14.792</v>
      </c>
      <c r="H170">
        <v>13.193</v>
      </c>
      <c r="I170">
        <v>1.599</v>
      </c>
      <c r="J170">
        <v>0</v>
      </c>
      <c r="K170">
        <v>0</v>
      </c>
      <c r="L170">
        <v>14.792</v>
      </c>
      <c r="M170">
        <v>0</v>
      </c>
      <c r="N170">
        <v>0</v>
      </c>
      <c r="O170">
        <v>0</v>
      </c>
      <c r="P170">
        <v>14.459</v>
      </c>
      <c r="Q170">
        <v>0</v>
      </c>
      <c r="R170">
        <v>1.599</v>
      </c>
      <c r="S170">
        <v>1.599</v>
      </c>
      <c r="T170">
        <v>0</v>
      </c>
      <c r="U170">
        <v>0</v>
      </c>
      <c r="V170">
        <v>0</v>
      </c>
      <c r="W170">
        <v>0</v>
      </c>
    </row>
    <row r="171" spans="1:23">
      <c r="A171" s="188">
        <v>44397</v>
      </c>
      <c r="B171" t="s">
        <v>261</v>
      </c>
      <c r="C171">
        <v>2</v>
      </c>
      <c r="D171" t="s">
        <v>29</v>
      </c>
      <c r="E171" t="s">
        <v>29</v>
      </c>
      <c r="F171" t="s">
        <v>73</v>
      </c>
      <c r="G171">
        <v>8.798</v>
      </c>
      <c r="H171">
        <v>8.798</v>
      </c>
      <c r="I171">
        <v>0</v>
      </c>
      <c r="J171">
        <v>0</v>
      </c>
      <c r="K171">
        <v>0</v>
      </c>
      <c r="L171">
        <v>8.798</v>
      </c>
      <c r="M171">
        <v>0</v>
      </c>
      <c r="N171">
        <v>0</v>
      </c>
      <c r="O171">
        <v>0</v>
      </c>
      <c r="P171">
        <v>8.798</v>
      </c>
      <c r="Q171">
        <v>0</v>
      </c>
      <c r="R171">
        <v>0</v>
      </c>
      <c r="S171">
        <v>0</v>
      </c>
      <c r="T171">
        <v>0.73299999999999998</v>
      </c>
      <c r="U171">
        <v>0</v>
      </c>
      <c r="V171">
        <v>0</v>
      </c>
      <c r="W171">
        <v>0</v>
      </c>
    </row>
    <row r="172" spans="1:23">
      <c r="A172" s="188">
        <v>44397</v>
      </c>
      <c r="B172" t="s">
        <v>261</v>
      </c>
      <c r="C172">
        <v>2</v>
      </c>
      <c r="D172" t="s">
        <v>28</v>
      </c>
      <c r="E172" t="s">
        <v>28</v>
      </c>
      <c r="F172" t="s">
        <v>119</v>
      </c>
      <c r="G172">
        <v>1818.1180110001101</v>
      </c>
      <c r="H172">
        <v>1230.31865000006</v>
      </c>
      <c r="I172">
        <v>578.29939799999897</v>
      </c>
      <c r="J172">
        <v>9.4999629999999993</v>
      </c>
      <c r="K172">
        <v>0</v>
      </c>
      <c r="L172">
        <v>0</v>
      </c>
      <c r="M172">
        <v>116.82652400000001</v>
      </c>
      <c r="N172">
        <v>85.999913000000006</v>
      </c>
      <c r="O172">
        <v>152.16650799999999</v>
      </c>
      <c r="P172">
        <v>1420.55189200009</v>
      </c>
      <c r="Q172">
        <v>9.6466569999999994</v>
      </c>
      <c r="R172">
        <v>8.666658</v>
      </c>
      <c r="S172">
        <v>0</v>
      </c>
      <c r="T172">
        <v>41.453288000000001</v>
      </c>
      <c r="U172">
        <v>418.532905999994</v>
      </c>
      <c r="V172">
        <v>32.086624999999998</v>
      </c>
      <c r="W172">
        <v>109.106559</v>
      </c>
    </row>
    <row r="173" spans="1:23">
      <c r="A173" s="188">
        <v>44397</v>
      </c>
      <c r="B173" t="s">
        <v>261</v>
      </c>
      <c r="C173">
        <v>2</v>
      </c>
      <c r="D173" t="s">
        <v>28</v>
      </c>
      <c r="E173" t="s">
        <v>28</v>
      </c>
      <c r="F173" t="s">
        <v>135</v>
      </c>
      <c r="G173">
        <v>100.399899</v>
      </c>
      <c r="H173">
        <v>100.399899</v>
      </c>
      <c r="I173">
        <v>0</v>
      </c>
      <c r="J173">
        <v>0</v>
      </c>
      <c r="K173">
        <v>0</v>
      </c>
      <c r="L173">
        <v>100.399899</v>
      </c>
      <c r="M173">
        <v>0</v>
      </c>
      <c r="N173">
        <v>0</v>
      </c>
      <c r="O173">
        <v>0</v>
      </c>
      <c r="P173">
        <v>100.399899</v>
      </c>
      <c r="Q173">
        <v>0</v>
      </c>
      <c r="R173">
        <v>0.99999899999999997</v>
      </c>
      <c r="S173">
        <v>0</v>
      </c>
      <c r="T173">
        <v>0</v>
      </c>
      <c r="U173">
        <v>0</v>
      </c>
      <c r="V173">
        <v>0</v>
      </c>
      <c r="W173">
        <v>12.333321</v>
      </c>
    </row>
    <row r="174" spans="1:23">
      <c r="A174" s="188">
        <v>44397</v>
      </c>
      <c r="B174" t="s">
        <v>261</v>
      </c>
      <c r="C174">
        <v>2</v>
      </c>
      <c r="D174" t="s">
        <v>28</v>
      </c>
      <c r="E174" t="s">
        <v>28</v>
      </c>
      <c r="F174" t="s">
        <v>136</v>
      </c>
      <c r="G174">
        <v>11.666655</v>
      </c>
      <c r="H174">
        <v>11.666655</v>
      </c>
      <c r="I174">
        <v>0</v>
      </c>
      <c r="J174">
        <v>0</v>
      </c>
      <c r="K174">
        <v>0</v>
      </c>
      <c r="L174">
        <v>11.666655</v>
      </c>
      <c r="M174">
        <v>0</v>
      </c>
      <c r="N174">
        <v>0</v>
      </c>
      <c r="O174">
        <v>0</v>
      </c>
      <c r="P174">
        <v>11.666655</v>
      </c>
      <c r="Q174">
        <v>0</v>
      </c>
      <c r="R174">
        <v>0</v>
      </c>
      <c r="S174">
        <v>0</v>
      </c>
      <c r="T174">
        <v>0</v>
      </c>
      <c r="U174">
        <v>0</v>
      </c>
      <c r="V174">
        <v>0</v>
      </c>
      <c r="W174">
        <v>4.333329</v>
      </c>
    </row>
    <row r="175" spans="1:23">
      <c r="A175" s="188">
        <v>44397</v>
      </c>
      <c r="B175" t="s">
        <v>261</v>
      </c>
      <c r="C175">
        <v>2</v>
      </c>
      <c r="D175" t="s">
        <v>28</v>
      </c>
      <c r="E175" t="s">
        <v>28</v>
      </c>
      <c r="F175" t="s">
        <v>137</v>
      </c>
      <c r="G175">
        <v>14.666651999999999</v>
      </c>
      <c r="H175">
        <v>14.666651999999999</v>
      </c>
      <c r="I175">
        <v>0</v>
      </c>
      <c r="J175">
        <v>0</v>
      </c>
      <c r="K175">
        <v>0</v>
      </c>
      <c r="L175">
        <v>14.666651999999999</v>
      </c>
      <c r="M175">
        <v>0</v>
      </c>
      <c r="N175">
        <v>0</v>
      </c>
      <c r="O175">
        <v>0</v>
      </c>
      <c r="P175">
        <v>14.666651999999999</v>
      </c>
      <c r="Q175">
        <v>0</v>
      </c>
      <c r="R175">
        <v>0</v>
      </c>
      <c r="S175">
        <v>0</v>
      </c>
      <c r="T175">
        <v>0</v>
      </c>
      <c r="U175">
        <v>0</v>
      </c>
      <c r="V175">
        <v>0</v>
      </c>
      <c r="W175">
        <v>0.99999899999999997</v>
      </c>
    </row>
    <row r="176" spans="1:23">
      <c r="A176" s="188">
        <v>44397</v>
      </c>
      <c r="B176" t="s">
        <v>261</v>
      </c>
      <c r="C176">
        <v>2</v>
      </c>
      <c r="D176" t="s">
        <v>28</v>
      </c>
      <c r="E176" t="s">
        <v>28</v>
      </c>
      <c r="F176" t="s">
        <v>222</v>
      </c>
      <c r="G176">
        <v>49.466613000000102</v>
      </c>
      <c r="H176">
        <v>49.466613000000102</v>
      </c>
      <c r="I176">
        <v>0</v>
      </c>
      <c r="J176">
        <v>0</v>
      </c>
      <c r="K176">
        <v>0</v>
      </c>
      <c r="L176">
        <v>49.466613000000102</v>
      </c>
      <c r="M176">
        <v>0</v>
      </c>
      <c r="N176">
        <v>0</v>
      </c>
      <c r="O176">
        <v>0</v>
      </c>
      <c r="P176">
        <v>49.466613000000102</v>
      </c>
      <c r="Q176">
        <v>0</v>
      </c>
      <c r="R176">
        <v>0</v>
      </c>
      <c r="S176">
        <v>0</v>
      </c>
      <c r="T176">
        <v>0</v>
      </c>
      <c r="U176">
        <v>0</v>
      </c>
      <c r="V176">
        <v>0</v>
      </c>
      <c r="W176">
        <v>4.2666620000000002</v>
      </c>
    </row>
    <row r="177" spans="1:23">
      <c r="A177" s="188">
        <v>44397</v>
      </c>
      <c r="B177" t="s">
        <v>261</v>
      </c>
      <c r="C177">
        <v>2</v>
      </c>
      <c r="D177" t="s">
        <v>28</v>
      </c>
      <c r="E177" t="s">
        <v>28</v>
      </c>
      <c r="F177" t="s">
        <v>73</v>
      </c>
      <c r="G177">
        <v>4.799995</v>
      </c>
      <c r="H177">
        <v>4.799995</v>
      </c>
      <c r="I177">
        <v>0</v>
      </c>
      <c r="J177">
        <v>0</v>
      </c>
      <c r="K177">
        <v>0</v>
      </c>
      <c r="L177">
        <v>4.799995</v>
      </c>
      <c r="M177">
        <v>0</v>
      </c>
      <c r="N177">
        <v>0</v>
      </c>
      <c r="O177">
        <v>0</v>
      </c>
      <c r="P177">
        <v>4.799995</v>
      </c>
      <c r="Q177">
        <v>0</v>
      </c>
      <c r="R177">
        <v>0</v>
      </c>
      <c r="S177">
        <v>0</v>
      </c>
      <c r="T177">
        <v>0</v>
      </c>
      <c r="U177">
        <v>0</v>
      </c>
      <c r="V177">
        <v>0</v>
      </c>
      <c r="W177">
        <v>0</v>
      </c>
    </row>
    <row r="178" spans="1:23">
      <c r="A178" s="188">
        <v>44397</v>
      </c>
      <c r="B178" t="s">
        <v>261</v>
      </c>
      <c r="C178">
        <v>2</v>
      </c>
      <c r="D178" t="s">
        <v>27</v>
      </c>
      <c r="E178" t="s">
        <v>27</v>
      </c>
      <c r="F178" t="s">
        <v>119</v>
      </c>
      <c r="G178">
        <v>5781.71299999861</v>
      </c>
      <c r="H178">
        <v>3799.6950000002298</v>
      </c>
      <c r="I178">
        <v>1949.97400000022</v>
      </c>
      <c r="J178">
        <v>32.044000000000104</v>
      </c>
      <c r="K178">
        <v>0</v>
      </c>
      <c r="L178">
        <v>0</v>
      </c>
      <c r="M178">
        <v>295.79000000000002</v>
      </c>
      <c r="N178">
        <v>105.001</v>
      </c>
      <c r="O178">
        <v>15.004</v>
      </c>
      <c r="P178">
        <v>5686.8679999987098</v>
      </c>
      <c r="Q178">
        <v>0</v>
      </c>
      <c r="R178">
        <v>39.9119999999999</v>
      </c>
      <c r="S178">
        <v>0</v>
      </c>
      <c r="T178">
        <v>29.588999999999999</v>
      </c>
      <c r="U178">
        <v>1873.8570000002101</v>
      </c>
      <c r="V178">
        <v>21.131</v>
      </c>
      <c r="W178">
        <v>110.43300000000001</v>
      </c>
    </row>
    <row r="179" spans="1:23">
      <c r="A179" s="188">
        <v>44397</v>
      </c>
      <c r="B179" t="s">
        <v>261</v>
      </c>
      <c r="C179">
        <v>2</v>
      </c>
      <c r="D179" t="s">
        <v>27</v>
      </c>
      <c r="E179" t="s">
        <v>27</v>
      </c>
      <c r="F179" t="s">
        <v>135</v>
      </c>
      <c r="G179">
        <v>57.342999999999797</v>
      </c>
      <c r="H179">
        <v>57.342999999999797</v>
      </c>
      <c r="I179">
        <v>0</v>
      </c>
      <c r="J179">
        <v>0</v>
      </c>
      <c r="K179">
        <v>0</v>
      </c>
      <c r="L179">
        <v>57.342999999999797</v>
      </c>
      <c r="M179">
        <v>0</v>
      </c>
      <c r="N179">
        <v>2.5310000000000001</v>
      </c>
      <c r="O179">
        <v>0</v>
      </c>
      <c r="P179">
        <v>57.342999999999797</v>
      </c>
      <c r="Q179">
        <v>0</v>
      </c>
      <c r="R179">
        <v>0</v>
      </c>
      <c r="S179">
        <v>0</v>
      </c>
      <c r="T179">
        <v>0</v>
      </c>
      <c r="U179">
        <v>0</v>
      </c>
      <c r="V179">
        <v>0</v>
      </c>
      <c r="W179">
        <v>6.86</v>
      </c>
    </row>
    <row r="180" spans="1:23">
      <c r="A180" s="188">
        <v>44397</v>
      </c>
      <c r="B180" t="s">
        <v>261</v>
      </c>
      <c r="C180">
        <v>2</v>
      </c>
      <c r="D180" t="s">
        <v>27</v>
      </c>
      <c r="E180" t="s">
        <v>27</v>
      </c>
      <c r="F180" t="s">
        <v>242</v>
      </c>
      <c r="G180">
        <v>36.962999999999901</v>
      </c>
      <c r="H180">
        <v>36.962999999999901</v>
      </c>
      <c r="I180">
        <v>0</v>
      </c>
      <c r="J180">
        <v>0</v>
      </c>
      <c r="K180">
        <v>0</v>
      </c>
      <c r="L180">
        <v>36.962999999999901</v>
      </c>
      <c r="M180">
        <v>0</v>
      </c>
      <c r="N180">
        <v>0.66600000000000004</v>
      </c>
      <c r="O180">
        <v>0</v>
      </c>
      <c r="P180">
        <v>36.962999999999901</v>
      </c>
      <c r="Q180">
        <v>0</v>
      </c>
      <c r="R180">
        <v>0</v>
      </c>
      <c r="S180">
        <v>0</v>
      </c>
      <c r="T180">
        <v>0</v>
      </c>
      <c r="U180">
        <v>0</v>
      </c>
      <c r="V180">
        <v>0</v>
      </c>
      <c r="W180">
        <v>2.331</v>
      </c>
    </row>
    <row r="181" spans="1:23">
      <c r="A181" s="188">
        <v>44397</v>
      </c>
      <c r="B181" t="s">
        <v>261</v>
      </c>
      <c r="C181">
        <v>2</v>
      </c>
      <c r="D181" t="s">
        <v>27</v>
      </c>
      <c r="E181" t="s">
        <v>27</v>
      </c>
      <c r="F181" t="s">
        <v>138</v>
      </c>
      <c r="G181">
        <v>62.933000000000099</v>
      </c>
      <c r="H181">
        <v>62.933000000000099</v>
      </c>
      <c r="I181">
        <v>0</v>
      </c>
      <c r="J181">
        <v>0</v>
      </c>
      <c r="K181">
        <v>0</v>
      </c>
      <c r="L181">
        <v>62.933000000000099</v>
      </c>
      <c r="M181">
        <v>0</v>
      </c>
      <c r="N181">
        <v>0</v>
      </c>
      <c r="O181">
        <v>0</v>
      </c>
      <c r="P181">
        <v>34.716999999999899</v>
      </c>
      <c r="Q181">
        <v>0</v>
      </c>
      <c r="R181">
        <v>0</v>
      </c>
      <c r="S181">
        <v>0</v>
      </c>
      <c r="T181">
        <v>0</v>
      </c>
      <c r="U181">
        <v>0</v>
      </c>
      <c r="V181">
        <v>0</v>
      </c>
      <c r="W181">
        <v>1.1339999999999999</v>
      </c>
    </row>
    <row r="182" spans="1:23">
      <c r="A182" s="188">
        <v>44397</v>
      </c>
      <c r="B182" t="s">
        <v>261</v>
      </c>
      <c r="C182">
        <v>2</v>
      </c>
      <c r="D182" t="s">
        <v>27</v>
      </c>
      <c r="E182" t="s">
        <v>27</v>
      </c>
      <c r="F182" t="s">
        <v>211</v>
      </c>
      <c r="G182">
        <v>27.71</v>
      </c>
      <c r="H182">
        <v>27.71</v>
      </c>
      <c r="I182">
        <v>0</v>
      </c>
      <c r="J182">
        <v>0</v>
      </c>
      <c r="K182">
        <v>0</v>
      </c>
      <c r="L182">
        <v>27.71</v>
      </c>
      <c r="M182">
        <v>0</v>
      </c>
      <c r="N182">
        <v>2.5310000000000001</v>
      </c>
      <c r="O182">
        <v>0</v>
      </c>
      <c r="P182">
        <v>27.71</v>
      </c>
      <c r="Q182">
        <v>0</v>
      </c>
      <c r="R182">
        <v>0</v>
      </c>
      <c r="S182">
        <v>0</v>
      </c>
      <c r="T182">
        <v>0</v>
      </c>
      <c r="U182">
        <v>0</v>
      </c>
      <c r="V182">
        <v>0</v>
      </c>
      <c r="W182">
        <v>3.198</v>
      </c>
    </row>
    <row r="183" spans="1:23">
      <c r="A183" s="188">
        <v>44397</v>
      </c>
      <c r="B183" t="s">
        <v>261</v>
      </c>
      <c r="C183">
        <v>2</v>
      </c>
      <c r="D183" t="s">
        <v>27</v>
      </c>
      <c r="E183" t="s">
        <v>27</v>
      </c>
      <c r="F183" t="s">
        <v>73</v>
      </c>
      <c r="G183">
        <v>0.33300000000000002</v>
      </c>
      <c r="H183">
        <v>0.33300000000000002</v>
      </c>
      <c r="I183">
        <v>0</v>
      </c>
      <c r="J183">
        <v>0</v>
      </c>
      <c r="K183">
        <v>0</v>
      </c>
      <c r="L183">
        <v>0.33300000000000002</v>
      </c>
      <c r="M183">
        <v>0</v>
      </c>
      <c r="N183">
        <v>0</v>
      </c>
      <c r="O183">
        <v>0</v>
      </c>
      <c r="P183">
        <v>0.33300000000000002</v>
      </c>
      <c r="Q183">
        <v>0</v>
      </c>
      <c r="R183">
        <v>0</v>
      </c>
      <c r="S183">
        <v>0</v>
      </c>
      <c r="T183">
        <v>0</v>
      </c>
      <c r="U183">
        <v>0</v>
      </c>
      <c r="V183">
        <v>0</v>
      </c>
      <c r="W183">
        <v>0</v>
      </c>
    </row>
    <row r="184" spans="1:23">
      <c r="A184" s="188">
        <v>44397</v>
      </c>
      <c r="B184" t="s">
        <v>261</v>
      </c>
      <c r="C184">
        <v>2</v>
      </c>
      <c r="D184" t="s">
        <v>26</v>
      </c>
      <c r="E184" t="s">
        <v>26</v>
      </c>
      <c r="F184" t="s">
        <v>119</v>
      </c>
      <c r="G184">
        <v>2872.6501560001102</v>
      </c>
      <c r="H184">
        <v>2562.5305290001102</v>
      </c>
      <c r="I184">
        <v>308.886305999998</v>
      </c>
      <c r="J184">
        <v>1.2333209999999999</v>
      </c>
      <c r="K184">
        <v>0</v>
      </c>
      <c r="L184">
        <v>0</v>
      </c>
      <c r="M184">
        <v>203.95987700000001</v>
      </c>
      <c r="N184">
        <v>181.033108</v>
      </c>
      <c r="O184">
        <v>0</v>
      </c>
      <c r="P184">
        <v>1332.1120060000601</v>
      </c>
      <c r="Q184">
        <v>122.173186</v>
      </c>
      <c r="R184">
        <v>25.213297000000001</v>
      </c>
      <c r="S184">
        <v>0</v>
      </c>
      <c r="T184">
        <v>32.159958000000003</v>
      </c>
      <c r="U184">
        <v>108.46653499999999</v>
      </c>
      <c r="V184">
        <v>39.299959999999999</v>
      </c>
      <c r="W184">
        <v>234.65304699999999</v>
      </c>
    </row>
    <row r="185" spans="1:23">
      <c r="A185" s="188">
        <v>44397</v>
      </c>
      <c r="B185" t="s">
        <v>261</v>
      </c>
      <c r="C185">
        <v>2</v>
      </c>
      <c r="D185" t="s">
        <v>26</v>
      </c>
      <c r="E185" t="s">
        <v>26</v>
      </c>
      <c r="F185" t="s">
        <v>242</v>
      </c>
      <c r="G185">
        <v>6.6666590000000001</v>
      </c>
      <c r="H185">
        <v>6.6666590000000001</v>
      </c>
      <c r="I185">
        <v>0</v>
      </c>
      <c r="J185">
        <v>0</v>
      </c>
      <c r="K185">
        <v>0</v>
      </c>
      <c r="L185">
        <v>5.8666609999999997</v>
      </c>
      <c r="M185">
        <v>0</v>
      </c>
      <c r="N185">
        <v>0</v>
      </c>
      <c r="O185">
        <v>0</v>
      </c>
      <c r="P185">
        <v>5.6666610000000004</v>
      </c>
      <c r="Q185">
        <v>0</v>
      </c>
      <c r="R185">
        <v>0</v>
      </c>
      <c r="S185">
        <v>0</v>
      </c>
      <c r="T185">
        <v>0</v>
      </c>
      <c r="U185">
        <v>0</v>
      </c>
      <c r="V185">
        <v>0</v>
      </c>
      <c r="W185">
        <v>1.199999</v>
      </c>
    </row>
    <row r="186" spans="1:23">
      <c r="A186" s="188">
        <v>44397</v>
      </c>
      <c r="B186" t="s">
        <v>261</v>
      </c>
      <c r="C186">
        <v>2</v>
      </c>
      <c r="D186" t="s">
        <v>26</v>
      </c>
      <c r="E186" t="s">
        <v>26</v>
      </c>
      <c r="F186" t="s">
        <v>243</v>
      </c>
      <c r="G186">
        <v>14.999985000000001</v>
      </c>
      <c r="H186">
        <v>14.999985000000001</v>
      </c>
      <c r="I186">
        <v>0</v>
      </c>
      <c r="J186">
        <v>0</v>
      </c>
      <c r="K186">
        <v>0</v>
      </c>
      <c r="L186">
        <v>14.999985000000001</v>
      </c>
      <c r="M186">
        <v>0</v>
      </c>
      <c r="N186">
        <v>0</v>
      </c>
      <c r="O186">
        <v>0</v>
      </c>
      <c r="P186">
        <v>14.999985000000001</v>
      </c>
      <c r="Q186">
        <v>0</v>
      </c>
      <c r="R186">
        <v>0</v>
      </c>
      <c r="S186">
        <v>0</v>
      </c>
      <c r="T186">
        <v>0</v>
      </c>
      <c r="U186">
        <v>0</v>
      </c>
      <c r="V186">
        <v>0</v>
      </c>
      <c r="W186">
        <v>4.333329</v>
      </c>
    </row>
    <row r="187" spans="1:23">
      <c r="A187" s="188">
        <v>44397</v>
      </c>
      <c r="B187" t="s">
        <v>261</v>
      </c>
      <c r="C187">
        <v>2</v>
      </c>
      <c r="D187" t="s">
        <v>26</v>
      </c>
      <c r="E187" t="s">
        <v>26</v>
      </c>
      <c r="F187" t="s">
        <v>266</v>
      </c>
      <c r="G187">
        <v>7.9999919999999998</v>
      </c>
      <c r="H187">
        <v>7.9999919999999998</v>
      </c>
      <c r="I187">
        <v>0</v>
      </c>
      <c r="J187">
        <v>0</v>
      </c>
      <c r="K187">
        <v>0</v>
      </c>
      <c r="L187">
        <v>7.9999919999999998</v>
      </c>
      <c r="M187">
        <v>0</v>
      </c>
      <c r="N187">
        <v>0</v>
      </c>
      <c r="O187">
        <v>0</v>
      </c>
      <c r="P187">
        <v>7.6666590000000001</v>
      </c>
      <c r="Q187">
        <v>0</v>
      </c>
      <c r="R187">
        <v>0</v>
      </c>
      <c r="S187">
        <v>0</v>
      </c>
      <c r="T187">
        <v>0</v>
      </c>
      <c r="U187">
        <v>0</v>
      </c>
      <c r="V187">
        <v>0</v>
      </c>
      <c r="W187">
        <v>0.99999899999999997</v>
      </c>
    </row>
    <row r="188" spans="1:23">
      <c r="A188" s="188">
        <v>44397</v>
      </c>
      <c r="B188" t="s">
        <v>261</v>
      </c>
      <c r="C188">
        <v>2</v>
      </c>
      <c r="D188" t="s">
        <v>26</v>
      </c>
      <c r="E188" t="s">
        <v>26</v>
      </c>
      <c r="F188" t="s">
        <v>159</v>
      </c>
      <c r="G188">
        <v>11.333322000000001</v>
      </c>
      <c r="H188">
        <v>11.333322000000001</v>
      </c>
      <c r="I188">
        <v>0</v>
      </c>
      <c r="J188">
        <v>0</v>
      </c>
      <c r="K188">
        <v>0</v>
      </c>
      <c r="L188">
        <v>10.333323</v>
      </c>
      <c r="M188">
        <v>0</v>
      </c>
      <c r="N188">
        <v>0</v>
      </c>
      <c r="O188">
        <v>0</v>
      </c>
      <c r="P188">
        <v>7.6666590000000001</v>
      </c>
      <c r="Q188">
        <v>0</v>
      </c>
      <c r="R188">
        <v>0</v>
      </c>
      <c r="S188">
        <v>0</v>
      </c>
      <c r="T188">
        <v>0</v>
      </c>
      <c r="U188">
        <v>0</v>
      </c>
      <c r="V188">
        <v>0</v>
      </c>
      <c r="W188">
        <v>0.99999899999999997</v>
      </c>
    </row>
    <row r="189" spans="1:23">
      <c r="A189" s="188">
        <v>44397</v>
      </c>
      <c r="B189" t="s">
        <v>261</v>
      </c>
      <c r="C189">
        <v>2</v>
      </c>
      <c r="D189" t="s">
        <v>26</v>
      </c>
      <c r="E189" t="s">
        <v>26</v>
      </c>
      <c r="F189" t="s">
        <v>73</v>
      </c>
      <c r="G189">
        <v>1.1999899999999999</v>
      </c>
      <c r="H189">
        <v>0</v>
      </c>
      <c r="I189">
        <v>0</v>
      </c>
      <c r="J189">
        <v>1.1999899999999999</v>
      </c>
      <c r="K189">
        <v>0</v>
      </c>
      <c r="L189">
        <v>1.1999899999999999</v>
      </c>
      <c r="M189">
        <v>0</v>
      </c>
      <c r="N189">
        <v>0.39999600000000002</v>
      </c>
      <c r="O189">
        <v>0</v>
      </c>
      <c r="P189">
        <v>0.2</v>
      </c>
      <c r="Q189">
        <v>0</v>
      </c>
      <c r="R189">
        <v>0</v>
      </c>
      <c r="S189">
        <v>0</v>
      </c>
      <c r="T189">
        <v>0</v>
      </c>
      <c r="U189">
        <v>0</v>
      </c>
      <c r="V189">
        <v>0</v>
      </c>
      <c r="W189">
        <v>0</v>
      </c>
    </row>
    <row r="190" spans="1:23">
      <c r="A190" s="188">
        <v>44397</v>
      </c>
      <c r="B190" t="s">
        <v>261</v>
      </c>
      <c r="C190">
        <v>2</v>
      </c>
      <c r="D190" t="s">
        <v>25</v>
      </c>
      <c r="E190" t="s">
        <v>25</v>
      </c>
      <c r="F190" t="s">
        <v>119</v>
      </c>
      <c r="G190">
        <v>4831.8277569995698</v>
      </c>
      <c r="H190">
        <v>3510.9029330001799</v>
      </c>
      <c r="I190">
        <v>1262.7986960000801</v>
      </c>
      <c r="J190">
        <v>58.126127999999497</v>
      </c>
      <c r="K190">
        <v>240.799891</v>
      </c>
      <c r="L190">
        <v>0</v>
      </c>
      <c r="M190">
        <v>206.026296999999</v>
      </c>
      <c r="N190">
        <v>54.373259000000097</v>
      </c>
      <c r="O190">
        <v>0</v>
      </c>
      <c r="P190">
        <v>4445.23472699999</v>
      </c>
      <c r="Q190">
        <v>30.386631999999999</v>
      </c>
      <c r="R190">
        <v>2.3333300000000001</v>
      </c>
      <c r="S190">
        <v>2.266664</v>
      </c>
      <c r="T190">
        <v>31.059972999999999</v>
      </c>
      <c r="U190">
        <v>1209.13208700007</v>
      </c>
      <c r="V190">
        <v>9.626652</v>
      </c>
      <c r="W190">
        <v>252.37979100000001</v>
      </c>
    </row>
    <row r="191" spans="1:23">
      <c r="A191" s="188">
        <v>44397</v>
      </c>
      <c r="B191" t="s">
        <v>261</v>
      </c>
      <c r="C191">
        <v>2</v>
      </c>
      <c r="D191" t="s">
        <v>25</v>
      </c>
      <c r="E191" t="s">
        <v>25</v>
      </c>
      <c r="F191" t="s">
        <v>135</v>
      </c>
      <c r="G191">
        <v>236.779728000002</v>
      </c>
      <c r="H191">
        <v>199.846450000001</v>
      </c>
      <c r="I191">
        <v>35.333294000000002</v>
      </c>
      <c r="J191">
        <v>1.5999840000000001</v>
      </c>
      <c r="K191">
        <v>0</v>
      </c>
      <c r="L191">
        <v>85.866579999999999</v>
      </c>
      <c r="M191">
        <v>0.246665</v>
      </c>
      <c r="N191">
        <v>10.799988000000001</v>
      </c>
      <c r="O191">
        <v>0</v>
      </c>
      <c r="P191">
        <v>236.779728000002</v>
      </c>
      <c r="Q191">
        <v>0</v>
      </c>
      <c r="R191">
        <v>1.133332</v>
      </c>
      <c r="S191">
        <v>1.133332</v>
      </c>
      <c r="T191">
        <v>0</v>
      </c>
      <c r="U191">
        <v>34.199961999999999</v>
      </c>
      <c r="V191">
        <v>1.9999979999999999</v>
      </c>
      <c r="W191">
        <v>19.733305999999999</v>
      </c>
    </row>
    <row r="192" spans="1:23">
      <c r="A192" s="188">
        <v>44397</v>
      </c>
      <c r="B192" t="s">
        <v>261</v>
      </c>
      <c r="C192">
        <v>2</v>
      </c>
      <c r="D192" t="s">
        <v>25</v>
      </c>
      <c r="E192" t="s">
        <v>25</v>
      </c>
      <c r="F192" t="s">
        <v>242</v>
      </c>
      <c r="G192">
        <v>78.999920000000103</v>
      </c>
      <c r="H192">
        <v>78.999920000000103</v>
      </c>
      <c r="I192">
        <v>0</v>
      </c>
      <c r="J192">
        <v>0</v>
      </c>
      <c r="K192">
        <v>0</v>
      </c>
      <c r="L192">
        <v>78.999920000000103</v>
      </c>
      <c r="M192">
        <v>0</v>
      </c>
      <c r="N192">
        <v>0</v>
      </c>
      <c r="O192">
        <v>0</v>
      </c>
      <c r="P192">
        <v>78.999920000000103</v>
      </c>
      <c r="Q192">
        <v>0</v>
      </c>
      <c r="R192">
        <v>0</v>
      </c>
      <c r="S192">
        <v>0</v>
      </c>
      <c r="T192">
        <v>0</v>
      </c>
      <c r="U192">
        <v>0</v>
      </c>
      <c r="V192">
        <v>0</v>
      </c>
      <c r="W192">
        <v>4.4666620000000004</v>
      </c>
    </row>
    <row r="193" spans="1:23">
      <c r="A193" s="188">
        <v>44397</v>
      </c>
      <c r="B193" t="s">
        <v>261</v>
      </c>
      <c r="C193">
        <v>2</v>
      </c>
      <c r="D193" t="s">
        <v>25</v>
      </c>
      <c r="E193" t="s">
        <v>25</v>
      </c>
      <c r="F193" t="s">
        <v>139</v>
      </c>
      <c r="G193">
        <v>48.466549999999998</v>
      </c>
      <c r="H193">
        <v>48.266551999999997</v>
      </c>
      <c r="I193">
        <v>0</v>
      </c>
      <c r="J193">
        <v>0.19999800000000001</v>
      </c>
      <c r="K193">
        <v>0</v>
      </c>
      <c r="L193">
        <v>48.466549999999998</v>
      </c>
      <c r="M193">
        <v>0</v>
      </c>
      <c r="N193">
        <v>0</v>
      </c>
      <c r="O193">
        <v>0</v>
      </c>
      <c r="P193">
        <v>34.799911000000101</v>
      </c>
      <c r="Q193">
        <v>0</v>
      </c>
      <c r="R193">
        <v>0</v>
      </c>
      <c r="S193">
        <v>0</v>
      </c>
      <c r="T193">
        <v>0</v>
      </c>
      <c r="U193">
        <v>0</v>
      </c>
      <c r="V193">
        <v>0</v>
      </c>
      <c r="W193">
        <v>3.5999910000000002</v>
      </c>
    </row>
    <row r="194" spans="1:23">
      <c r="A194" s="188">
        <v>44397</v>
      </c>
      <c r="B194" t="s">
        <v>261</v>
      </c>
      <c r="C194">
        <v>2</v>
      </c>
      <c r="D194" t="s">
        <v>25</v>
      </c>
      <c r="E194" t="s">
        <v>25</v>
      </c>
      <c r="F194" t="s">
        <v>267</v>
      </c>
      <c r="G194">
        <v>6.3999930000000003</v>
      </c>
      <c r="H194">
        <v>6.3999930000000003</v>
      </c>
      <c r="I194">
        <v>0</v>
      </c>
      <c r="J194">
        <v>0</v>
      </c>
      <c r="K194">
        <v>0</v>
      </c>
      <c r="L194">
        <v>6.3999930000000003</v>
      </c>
      <c r="M194">
        <v>0</v>
      </c>
      <c r="N194">
        <v>0</v>
      </c>
      <c r="O194">
        <v>0</v>
      </c>
      <c r="P194">
        <v>6.3999930000000003</v>
      </c>
      <c r="Q194">
        <v>0</v>
      </c>
      <c r="R194">
        <v>0</v>
      </c>
      <c r="S194">
        <v>0</v>
      </c>
      <c r="T194">
        <v>0</v>
      </c>
      <c r="U194">
        <v>0</v>
      </c>
      <c r="V194">
        <v>0</v>
      </c>
      <c r="W194">
        <v>0.99999899999999997</v>
      </c>
    </row>
    <row r="195" spans="1:23">
      <c r="A195" s="188">
        <v>44397</v>
      </c>
      <c r="B195" t="s">
        <v>261</v>
      </c>
      <c r="C195">
        <v>2</v>
      </c>
      <c r="D195" t="s">
        <v>25</v>
      </c>
      <c r="E195" t="s">
        <v>25</v>
      </c>
      <c r="F195" t="s">
        <v>140</v>
      </c>
      <c r="G195">
        <v>16.266649999999998</v>
      </c>
      <c r="H195">
        <v>16.199984000000001</v>
      </c>
      <c r="I195">
        <v>0</v>
      </c>
      <c r="J195">
        <v>6.6666000000000003E-2</v>
      </c>
      <c r="K195">
        <v>0</v>
      </c>
      <c r="L195">
        <v>16.266649999999998</v>
      </c>
      <c r="M195">
        <v>0</v>
      </c>
      <c r="N195">
        <v>0</v>
      </c>
      <c r="O195">
        <v>0</v>
      </c>
      <c r="P195">
        <v>16.266649999999998</v>
      </c>
      <c r="Q195">
        <v>0</v>
      </c>
      <c r="R195">
        <v>0</v>
      </c>
      <c r="S195">
        <v>0</v>
      </c>
      <c r="T195">
        <v>0</v>
      </c>
      <c r="U195">
        <v>0</v>
      </c>
      <c r="V195">
        <v>0</v>
      </c>
      <c r="W195">
        <v>0</v>
      </c>
    </row>
    <row r="196" spans="1:23">
      <c r="A196" s="188">
        <v>44397</v>
      </c>
      <c r="B196" t="s">
        <v>261</v>
      </c>
      <c r="C196">
        <v>2</v>
      </c>
      <c r="D196" t="s">
        <v>25</v>
      </c>
      <c r="E196" t="s">
        <v>25</v>
      </c>
      <c r="F196" t="s">
        <v>141</v>
      </c>
      <c r="G196">
        <v>85.839912999999996</v>
      </c>
      <c r="H196">
        <v>85.839912999999996</v>
      </c>
      <c r="I196">
        <v>0</v>
      </c>
      <c r="J196">
        <v>0</v>
      </c>
      <c r="K196">
        <v>0.24</v>
      </c>
      <c r="L196">
        <v>85.839912999999996</v>
      </c>
      <c r="M196">
        <v>0</v>
      </c>
      <c r="N196">
        <v>0</v>
      </c>
      <c r="O196">
        <v>0</v>
      </c>
      <c r="P196">
        <v>85.599913000000001</v>
      </c>
      <c r="Q196">
        <v>0</v>
      </c>
      <c r="R196">
        <v>0</v>
      </c>
      <c r="S196">
        <v>0</v>
      </c>
      <c r="T196">
        <v>0</v>
      </c>
      <c r="U196">
        <v>0</v>
      </c>
      <c r="V196">
        <v>0</v>
      </c>
      <c r="W196">
        <v>9.4666569999999997</v>
      </c>
    </row>
    <row r="197" spans="1:23">
      <c r="A197" s="188">
        <v>44397</v>
      </c>
      <c r="B197" t="s">
        <v>261</v>
      </c>
      <c r="C197">
        <v>2</v>
      </c>
      <c r="D197" t="s">
        <v>25</v>
      </c>
      <c r="E197" t="s">
        <v>25</v>
      </c>
      <c r="F197" t="s">
        <v>202</v>
      </c>
      <c r="G197">
        <v>18.466657000000001</v>
      </c>
      <c r="H197">
        <v>18.466657000000001</v>
      </c>
      <c r="I197">
        <v>0</v>
      </c>
      <c r="J197">
        <v>0</v>
      </c>
      <c r="K197">
        <v>0</v>
      </c>
      <c r="L197">
        <v>18.466657000000001</v>
      </c>
      <c r="M197">
        <v>0</v>
      </c>
      <c r="N197">
        <v>0</v>
      </c>
      <c r="O197">
        <v>0</v>
      </c>
      <c r="P197">
        <v>18.466657000000001</v>
      </c>
      <c r="Q197">
        <v>0</v>
      </c>
      <c r="R197">
        <v>0</v>
      </c>
      <c r="S197">
        <v>0</v>
      </c>
      <c r="T197">
        <v>0</v>
      </c>
      <c r="U197">
        <v>0</v>
      </c>
      <c r="V197">
        <v>0</v>
      </c>
      <c r="W197">
        <v>4.3999980000000001</v>
      </c>
    </row>
    <row r="198" spans="1:23">
      <c r="A198" s="188">
        <v>44397</v>
      </c>
      <c r="B198" t="s">
        <v>261</v>
      </c>
      <c r="C198">
        <v>2</v>
      </c>
      <c r="D198" t="s">
        <v>25</v>
      </c>
      <c r="E198" t="s">
        <v>25</v>
      </c>
      <c r="F198" t="s">
        <v>142</v>
      </c>
      <c r="G198">
        <v>52.666627000000098</v>
      </c>
      <c r="H198">
        <v>52.666627000000098</v>
      </c>
      <c r="I198">
        <v>0</v>
      </c>
      <c r="J198">
        <v>0</v>
      </c>
      <c r="K198">
        <v>0</v>
      </c>
      <c r="L198">
        <v>52.666627000000098</v>
      </c>
      <c r="M198">
        <v>0</v>
      </c>
      <c r="N198">
        <v>0</v>
      </c>
      <c r="O198">
        <v>0</v>
      </c>
      <c r="P198">
        <v>52.666627000000098</v>
      </c>
      <c r="Q198">
        <v>0</v>
      </c>
      <c r="R198">
        <v>0</v>
      </c>
      <c r="S198">
        <v>0</v>
      </c>
      <c r="T198">
        <v>0</v>
      </c>
      <c r="U198">
        <v>0</v>
      </c>
      <c r="V198">
        <v>0</v>
      </c>
      <c r="W198">
        <v>5.3333279999999998</v>
      </c>
    </row>
    <row r="199" spans="1:23">
      <c r="A199" s="188">
        <v>44397</v>
      </c>
      <c r="B199" t="s">
        <v>261</v>
      </c>
      <c r="C199">
        <v>2</v>
      </c>
      <c r="D199" t="s">
        <v>25</v>
      </c>
      <c r="E199" t="s">
        <v>25</v>
      </c>
      <c r="F199" t="s">
        <v>73</v>
      </c>
      <c r="G199">
        <v>1.333332</v>
      </c>
      <c r="H199">
        <v>1.333332</v>
      </c>
      <c r="I199">
        <v>0</v>
      </c>
      <c r="J199">
        <v>0</v>
      </c>
      <c r="K199">
        <v>0</v>
      </c>
      <c r="L199">
        <v>1.333332</v>
      </c>
      <c r="M199">
        <v>0</v>
      </c>
      <c r="N199">
        <v>0</v>
      </c>
      <c r="O199">
        <v>0</v>
      </c>
      <c r="P199">
        <v>1.333332</v>
      </c>
      <c r="Q199">
        <v>0</v>
      </c>
      <c r="R199">
        <v>0</v>
      </c>
      <c r="S199">
        <v>0</v>
      </c>
      <c r="T199">
        <v>0</v>
      </c>
      <c r="U199">
        <v>0</v>
      </c>
      <c r="V199">
        <v>0</v>
      </c>
      <c r="W199">
        <v>0.33333299999999999</v>
      </c>
    </row>
    <row r="200" spans="1:23">
      <c r="A200" s="188">
        <v>44397</v>
      </c>
      <c r="B200" t="s">
        <v>261</v>
      </c>
      <c r="C200">
        <v>2</v>
      </c>
      <c r="D200" t="s">
        <v>24</v>
      </c>
      <c r="E200" t="s">
        <v>24</v>
      </c>
      <c r="F200" t="s">
        <v>119</v>
      </c>
      <c r="G200">
        <v>5437.7674139988703</v>
      </c>
      <c r="H200">
        <v>3567.3762750002402</v>
      </c>
      <c r="I200">
        <v>1825.25149900013</v>
      </c>
      <c r="J200">
        <v>45.139639999999901</v>
      </c>
      <c r="K200">
        <v>2.199999</v>
      </c>
      <c r="L200">
        <v>0</v>
      </c>
      <c r="M200">
        <v>495.11950899999999</v>
      </c>
      <c r="N200">
        <v>94.359897000000004</v>
      </c>
      <c r="O200">
        <v>283.43976400000003</v>
      </c>
      <c r="P200">
        <v>4577.8220419997997</v>
      </c>
      <c r="Q200">
        <v>44.846617000000002</v>
      </c>
      <c r="R200">
        <v>634.11268800000505</v>
      </c>
      <c r="S200">
        <v>336.95965699999903</v>
      </c>
      <c r="T200">
        <v>83.459903000000097</v>
      </c>
      <c r="U200">
        <v>938.39908300004004</v>
      </c>
      <c r="V200">
        <v>44.079951000000001</v>
      </c>
      <c r="W200">
        <v>216.87975599999999</v>
      </c>
    </row>
    <row r="201" spans="1:23">
      <c r="A201" s="188">
        <v>44397</v>
      </c>
      <c r="B201" t="s">
        <v>261</v>
      </c>
      <c r="C201">
        <v>2</v>
      </c>
      <c r="D201" t="s">
        <v>24</v>
      </c>
      <c r="E201" t="s">
        <v>24</v>
      </c>
      <c r="F201" t="s">
        <v>223</v>
      </c>
      <c r="G201">
        <v>27.599972999999999</v>
      </c>
      <c r="H201">
        <v>26.733307</v>
      </c>
      <c r="I201">
        <v>0.86666600000000005</v>
      </c>
      <c r="J201">
        <v>0</v>
      </c>
      <c r="K201">
        <v>0</v>
      </c>
      <c r="L201">
        <v>27.266639999999999</v>
      </c>
      <c r="M201">
        <v>0</v>
      </c>
      <c r="N201">
        <v>0</v>
      </c>
      <c r="O201">
        <v>0</v>
      </c>
      <c r="P201">
        <v>27.266639999999999</v>
      </c>
      <c r="Q201">
        <v>0</v>
      </c>
      <c r="R201">
        <v>0.86666600000000005</v>
      </c>
      <c r="S201">
        <v>0.86666600000000005</v>
      </c>
      <c r="T201">
        <v>0</v>
      </c>
      <c r="U201">
        <v>0</v>
      </c>
      <c r="V201">
        <v>0</v>
      </c>
      <c r="W201">
        <v>3.9999959999999999</v>
      </c>
    </row>
    <row r="202" spans="1:23">
      <c r="A202" s="188">
        <v>44397</v>
      </c>
      <c r="B202" t="s">
        <v>261</v>
      </c>
      <c r="C202">
        <v>2</v>
      </c>
      <c r="D202" t="s">
        <v>24</v>
      </c>
      <c r="E202" t="s">
        <v>24</v>
      </c>
      <c r="F202" t="s">
        <v>137</v>
      </c>
      <c r="G202">
        <v>0.99999899999999997</v>
      </c>
      <c r="H202">
        <v>0.99999899999999997</v>
      </c>
      <c r="I202">
        <v>0</v>
      </c>
      <c r="J202">
        <v>0</v>
      </c>
      <c r="K202">
        <v>0</v>
      </c>
      <c r="L202">
        <v>0.99999899999999997</v>
      </c>
      <c r="M202">
        <v>0</v>
      </c>
      <c r="N202">
        <v>0</v>
      </c>
      <c r="O202">
        <v>0</v>
      </c>
      <c r="P202">
        <v>0.99999899999999997</v>
      </c>
      <c r="Q202">
        <v>0</v>
      </c>
      <c r="R202">
        <v>0</v>
      </c>
      <c r="S202">
        <v>0</v>
      </c>
      <c r="T202">
        <v>0</v>
      </c>
      <c r="U202">
        <v>0</v>
      </c>
      <c r="V202">
        <v>0</v>
      </c>
      <c r="W202">
        <v>0</v>
      </c>
    </row>
    <row r="203" spans="1:23">
      <c r="A203" s="188">
        <v>44397</v>
      </c>
      <c r="B203" t="s">
        <v>261</v>
      </c>
      <c r="C203">
        <v>2</v>
      </c>
      <c r="D203" t="s">
        <v>24</v>
      </c>
      <c r="E203" t="s">
        <v>24</v>
      </c>
      <c r="F203" t="s">
        <v>73</v>
      </c>
      <c r="G203">
        <v>0.99999899999999997</v>
      </c>
      <c r="H203">
        <v>0.99999899999999997</v>
      </c>
      <c r="I203">
        <v>0</v>
      </c>
      <c r="J203">
        <v>0</v>
      </c>
      <c r="K203">
        <v>0</v>
      </c>
      <c r="L203">
        <v>0.99999899999999997</v>
      </c>
      <c r="M203">
        <v>0</v>
      </c>
      <c r="N203">
        <v>0</v>
      </c>
      <c r="O203">
        <v>0</v>
      </c>
      <c r="P203">
        <v>0.99999899999999997</v>
      </c>
      <c r="Q203">
        <v>0</v>
      </c>
      <c r="R203">
        <v>0</v>
      </c>
      <c r="S203">
        <v>0</v>
      </c>
      <c r="T203">
        <v>0</v>
      </c>
      <c r="U203">
        <v>0</v>
      </c>
      <c r="V203">
        <v>0</v>
      </c>
      <c r="W203">
        <v>0</v>
      </c>
    </row>
    <row r="204" spans="1:23">
      <c r="A204" s="188">
        <v>44397</v>
      </c>
      <c r="B204" t="s">
        <v>261</v>
      </c>
      <c r="C204">
        <v>2</v>
      </c>
      <c r="D204" t="s">
        <v>23</v>
      </c>
      <c r="E204" t="s">
        <v>23</v>
      </c>
      <c r="F204" t="s">
        <v>119</v>
      </c>
      <c r="G204">
        <v>6271.82661499814</v>
      </c>
      <c r="H204">
        <v>4422.7952300000998</v>
      </c>
      <c r="I204">
        <v>1695.89821500011</v>
      </c>
      <c r="J204">
        <v>153.13317000000001</v>
      </c>
      <c r="K204">
        <v>19.666647000000001</v>
      </c>
      <c r="L204">
        <v>0</v>
      </c>
      <c r="M204">
        <v>357.35966799999801</v>
      </c>
      <c r="N204">
        <v>78.699907000000096</v>
      </c>
      <c r="O204">
        <v>0</v>
      </c>
      <c r="P204">
        <v>5593.5072809988096</v>
      </c>
      <c r="Q204">
        <v>126.959874</v>
      </c>
      <c r="R204">
        <v>210.56644100000099</v>
      </c>
      <c r="S204">
        <v>206.14644600000099</v>
      </c>
      <c r="T204">
        <v>56.753259000000099</v>
      </c>
      <c r="U204">
        <v>1219.3987150000701</v>
      </c>
      <c r="V204">
        <v>51.926610000000203</v>
      </c>
      <c r="W204">
        <v>252.47971600000099</v>
      </c>
    </row>
    <row r="205" spans="1:23">
      <c r="A205" s="188">
        <v>44397</v>
      </c>
      <c r="B205" t="s">
        <v>261</v>
      </c>
      <c r="C205">
        <v>2</v>
      </c>
      <c r="D205" t="s">
        <v>22</v>
      </c>
      <c r="E205" t="s">
        <v>22</v>
      </c>
      <c r="F205" t="s">
        <v>119</v>
      </c>
      <c r="G205">
        <v>1451.0583670000799</v>
      </c>
      <c r="H205">
        <v>996.15217000004202</v>
      </c>
      <c r="I205">
        <v>454.80619699999301</v>
      </c>
      <c r="J205">
        <v>0.1</v>
      </c>
      <c r="K205">
        <v>5.5999860000000004</v>
      </c>
      <c r="L205">
        <v>0</v>
      </c>
      <c r="M205">
        <v>120.79983300000001</v>
      </c>
      <c r="N205">
        <v>52.306597000000103</v>
      </c>
      <c r="O205">
        <v>123.826528</v>
      </c>
      <c r="P205">
        <v>1240.79856000007</v>
      </c>
      <c r="Q205">
        <v>72.799974000000006</v>
      </c>
      <c r="R205">
        <v>0</v>
      </c>
      <c r="S205">
        <v>0</v>
      </c>
      <c r="T205">
        <v>8.6333190000000002</v>
      </c>
      <c r="U205">
        <v>330.97966899999898</v>
      </c>
      <c r="V205">
        <v>23.853307999999998</v>
      </c>
      <c r="W205">
        <v>132.36650800000001</v>
      </c>
    </row>
    <row r="206" spans="1:23">
      <c r="A206" s="188">
        <v>44397</v>
      </c>
      <c r="B206" t="s">
        <v>261</v>
      </c>
      <c r="C206">
        <v>2</v>
      </c>
      <c r="D206" t="s">
        <v>22</v>
      </c>
      <c r="E206" t="s">
        <v>22</v>
      </c>
      <c r="F206" t="s">
        <v>224</v>
      </c>
      <c r="G206">
        <v>8.0666550000000008</v>
      </c>
      <c r="H206">
        <v>8.0666550000000008</v>
      </c>
      <c r="I206">
        <v>0</v>
      </c>
      <c r="J206">
        <v>0</v>
      </c>
      <c r="K206">
        <v>0</v>
      </c>
      <c r="L206">
        <v>8.0666550000000008</v>
      </c>
      <c r="M206">
        <v>0</v>
      </c>
      <c r="N206">
        <v>0</v>
      </c>
      <c r="O206">
        <v>0</v>
      </c>
      <c r="P206">
        <v>8.0666550000000008</v>
      </c>
      <c r="Q206">
        <v>0</v>
      </c>
      <c r="R206">
        <v>0</v>
      </c>
      <c r="S206">
        <v>0</v>
      </c>
      <c r="T206">
        <v>0</v>
      </c>
      <c r="U206">
        <v>0</v>
      </c>
      <c r="V206">
        <v>0</v>
      </c>
      <c r="W206">
        <v>4.5999930000000004</v>
      </c>
    </row>
    <row r="207" spans="1:23">
      <c r="A207" s="188">
        <v>44397</v>
      </c>
      <c r="B207" t="s">
        <v>261</v>
      </c>
      <c r="C207">
        <v>2</v>
      </c>
      <c r="D207" t="s">
        <v>22</v>
      </c>
      <c r="E207" t="s">
        <v>22</v>
      </c>
      <c r="F207" t="s">
        <v>157</v>
      </c>
      <c r="G207">
        <v>28.333304999999999</v>
      </c>
      <c r="H207">
        <v>28.333304999999999</v>
      </c>
      <c r="I207">
        <v>0</v>
      </c>
      <c r="J207">
        <v>0</v>
      </c>
      <c r="K207">
        <v>0</v>
      </c>
      <c r="L207">
        <v>27.333306</v>
      </c>
      <c r="M207">
        <v>0</v>
      </c>
      <c r="N207">
        <v>0</v>
      </c>
      <c r="O207">
        <v>0</v>
      </c>
      <c r="P207">
        <v>28.333304999999999</v>
      </c>
      <c r="Q207">
        <v>0</v>
      </c>
      <c r="R207">
        <v>0</v>
      </c>
      <c r="S207">
        <v>0</v>
      </c>
      <c r="T207">
        <v>0</v>
      </c>
      <c r="U207">
        <v>0</v>
      </c>
      <c r="V207">
        <v>1.9999979999999999</v>
      </c>
      <c r="W207">
        <v>7.6666590000000001</v>
      </c>
    </row>
    <row r="208" spans="1:23">
      <c r="A208" s="188">
        <v>44397</v>
      </c>
      <c r="B208" t="s">
        <v>261</v>
      </c>
      <c r="C208">
        <v>2</v>
      </c>
      <c r="D208" t="s">
        <v>22</v>
      </c>
      <c r="E208" t="s">
        <v>22</v>
      </c>
      <c r="F208" t="s">
        <v>225</v>
      </c>
      <c r="G208">
        <v>43.599957000000103</v>
      </c>
      <c r="H208">
        <v>43.599957000000103</v>
      </c>
      <c r="I208">
        <v>0</v>
      </c>
      <c r="J208">
        <v>0</v>
      </c>
      <c r="K208">
        <v>0</v>
      </c>
      <c r="L208">
        <v>43.599957000000103</v>
      </c>
      <c r="M208">
        <v>0</v>
      </c>
      <c r="N208">
        <v>0</v>
      </c>
      <c r="O208">
        <v>0</v>
      </c>
      <c r="P208">
        <v>43.599957000000103</v>
      </c>
      <c r="Q208">
        <v>0</v>
      </c>
      <c r="R208">
        <v>0</v>
      </c>
      <c r="S208">
        <v>0</v>
      </c>
      <c r="T208">
        <v>0</v>
      </c>
      <c r="U208">
        <v>0</v>
      </c>
      <c r="V208">
        <v>0</v>
      </c>
      <c r="W208">
        <v>5.3999949999999997</v>
      </c>
    </row>
    <row r="209" spans="1:23">
      <c r="A209" s="188">
        <v>44397</v>
      </c>
      <c r="B209" t="s">
        <v>261</v>
      </c>
      <c r="C209">
        <v>2</v>
      </c>
      <c r="D209" t="s">
        <v>22</v>
      </c>
      <c r="E209" t="s">
        <v>22</v>
      </c>
      <c r="F209" t="s">
        <v>73</v>
      </c>
      <c r="G209">
        <v>5.5999930000000004</v>
      </c>
      <c r="H209">
        <v>5.5999930000000004</v>
      </c>
      <c r="I209">
        <v>0</v>
      </c>
      <c r="J209">
        <v>0</v>
      </c>
      <c r="K209">
        <v>0</v>
      </c>
      <c r="L209">
        <v>5.5999930000000004</v>
      </c>
      <c r="M209">
        <v>0</v>
      </c>
      <c r="N209">
        <v>0</v>
      </c>
      <c r="O209">
        <v>0</v>
      </c>
      <c r="P209">
        <v>5.5999930000000004</v>
      </c>
      <c r="Q209">
        <v>0</v>
      </c>
      <c r="R209">
        <v>0</v>
      </c>
      <c r="S209">
        <v>0</v>
      </c>
      <c r="T209">
        <v>0</v>
      </c>
      <c r="U209">
        <v>0</v>
      </c>
      <c r="V209">
        <v>0</v>
      </c>
      <c r="W209">
        <v>2.266664</v>
      </c>
    </row>
    <row r="210" spans="1:23">
      <c r="A210" s="188">
        <v>44397</v>
      </c>
      <c r="B210" t="s">
        <v>261</v>
      </c>
      <c r="C210">
        <v>2</v>
      </c>
      <c r="D210" t="s">
        <v>21</v>
      </c>
      <c r="E210" t="s">
        <v>21</v>
      </c>
      <c r="F210" t="s">
        <v>119</v>
      </c>
      <c r="G210">
        <v>6558.0136449976399</v>
      </c>
      <c r="H210">
        <v>3492.9634150002898</v>
      </c>
      <c r="I210">
        <v>2958.16383100026</v>
      </c>
      <c r="J210">
        <v>106.886399</v>
      </c>
      <c r="K210">
        <v>2.1999979999999999</v>
      </c>
      <c r="L210">
        <v>0</v>
      </c>
      <c r="M210">
        <v>449.66656200000102</v>
      </c>
      <c r="N210">
        <v>101.319925</v>
      </c>
      <c r="O210">
        <v>0</v>
      </c>
      <c r="P210">
        <v>6131.5143059980301</v>
      </c>
      <c r="Q210">
        <v>43.893309000000002</v>
      </c>
      <c r="R210">
        <v>818.43257100002199</v>
      </c>
      <c r="S210">
        <v>723.95263200001295</v>
      </c>
      <c r="T210">
        <v>105.313219</v>
      </c>
      <c r="U210">
        <v>1907.1781610001599</v>
      </c>
      <c r="V210">
        <v>91.979958999999994</v>
      </c>
      <c r="W210">
        <v>272.53304000000099</v>
      </c>
    </row>
    <row r="211" spans="1:23">
      <c r="A211" s="188">
        <v>44397</v>
      </c>
      <c r="B211" t="s">
        <v>261</v>
      </c>
      <c r="C211">
        <v>2</v>
      </c>
      <c r="D211" t="s">
        <v>21</v>
      </c>
      <c r="E211" t="s">
        <v>21</v>
      </c>
      <c r="F211" t="s">
        <v>143</v>
      </c>
      <c r="G211">
        <v>46.199950000000101</v>
      </c>
      <c r="H211">
        <v>45.199951000000098</v>
      </c>
      <c r="I211">
        <v>0.99999899999999997</v>
      </c>
      <c r="J211">
        <v>0</v>
      </c>
      <c r="K211">
        <v>0</v>
      </c>
      <c r="L211">
        <v>46.199950000000101</v>
      </c>
      <c r="M211">
        <v>0</v>
      </c>
      <c r="N211">
        <v>0</v>
      </c>
      <c r="O211">
        <v>0</v>
      </c>
      <c r="P211">
        <v>44.666622000000103</v>
      </c>
      <c r="Q211">
        <v>0</v>
      </c>
      <c r="R211">
        <v>3.7999960000000002</v>
      </c>
      <c r="S211">
        <v>0.99999899999999997</v>
      </c>
      <c r="T211">
        <v>0</v>
      </c>
      <c r="U211">
        <v>0</v>
      </c>
      <c r="V211">
        <v>0</v>
      </c>
      <c r="W211">
        <v>8.133324</v>
      </c>
    </row>
    <row r="212" spans="1:23">
      <c r="A212" s="188">
        <v>44397</v>
      </c>
      <c r="B212" t="s">
        <v>261</v>
      </c>
      <c r="C212">
        <v>2</v>
      </c>
      <c r="D212" t="s">
        <v>21</v>
      </c>
      <c r="E212" t="s">
        <v>21</v>
      </c>
      <c r="F212" t="s">
        <v>135</v>
      </c>
      <c r="G212">
        <v>71.399928000000202</v>
      </c>
      <c r="H212">
        <v>71.399928000000202</v>
      </c>
      <c r="I212">
        <v>0</v>
      </c>
      <c r="J212">
        <v>0</v>
      </c>
      <c r="K212">
        <v>0</v>
      </c>
      <c r="L212">
        <v>71.399928000000202</v>
      </c>
      <c r="M212">
        <v>0</v>
      </c>
      <c r="N212">
        <v>0</v>
      </c>
      <c r="O212">
        <v>0</v>
      </c>
      <c r="P212">
        <v>71.333262000000204</v>
      </c>
      <c r="Q212">
        <v>0</v>
      </c>
      <c r="R212">
        <v>0.99999899999999997</v>
      </c>
      <c r="S212">
        <v>0</v>
      </c>
      <c r="T212">
        <v>0.99999899999999997</v>
      </c>
      <c r="U212">
        <v>0</v>
      </c>
      <c r="V212">
        <v>0.99999899999999997</v>
      </c>
      <c r="W212">
        <v>13.333320000000001</v>
      </c>
    </row>
    <row r="213" spans="1:23">
      <c r="A213" s="188">
        <v>44397</v>
      </c>
      <c r="B213" t="s">
        <v>261</v>
      </c>
      <c r="C213">
        <v>2</v>
      </c>
      <c r="D213" t="s">
        <v>21</v>
      </c>
      <c r="E213" t="s">
        <v>21</v>
      </c>
      <c r="F213" t="s">
        <v>212</v>
      </c>
      <c r="G213">
        <v>25.679974999999999</v>
      </c>
      <c r="H213">
        <v>25.346641999999999</v>
      </c>
      <c r="I213">
        <v>0.33333299999999999</v>
      </c>
      <c r="J213">
        <v>0</v>
      </c>
      <c r="K213">
        <v>0</v>
      </c>
      <c r="L213">
        <v>25.679974999999999</v>
      </c>
      <c r="M213">
        <v>0</v>
      </c>
      <c r="N213">
        <v>0</v>
      </c>
      <c r="O213">
        <v>0</v>
      </c>
      <c r="P213">
        <v>25.679974999999999</v>
      </c>
      <c r="Q213">
        <v>0</v>
      </c>
      <c r="R213">
        <v>0.33333299999999999</v>
      </c>
      <c r="S213">
        <v>0.33333299999999999</v>
      </c>
      <c r="T213">
        <v>0</v>
      </c>
      <c r="U213">
        <v>0</v>
      </c>
      <c r="V213">
        <v>1.333332</v>
      </c>
      <c r="W213">
        <v>3.6666629999999998</v>
      </c>
    </row>
    <row r="214" spans="1:23">
      <c r="A214" s="188">
        <v>44397</v>
      </c>
      <c r="B214" t="s">
        <v>261</v>
      </c>
      <c r="C214">
        <v>2</v>
      </c>
      <c r="D214" t="s">
        <v>21</v>
      </c>
      <c r="E214" t="s">
        <v>21</v>
      </c>
      <c r="F214" t="s">
        <v>224</v>
      </c>
      <c r="G214">
        <v>22.466626000000002</v>
      </c>
      <c r="H214">
        <v>21.933292999999999</v>
      </c>
      <c r="I214">
        <v>0.53333299999999995</v>
      </c>
      <c r="J214">
        <v>0</v>
      </c>
      <c r="K214">
        <v>0</v>
      </c>
      <c r="L214">
        <v>22.466626000000002</v>
      </c>
      <c r="M214">
        <v>0</v>
      </c>
      <c r="N214">
        <v>0</v>
      </c>
      <c r="O214">
        <v>0</v>
      </c>
      <c r="P214">
        <v>4.9999950000000002</v>
      </c>
      <c r="Q214">
        <v>0</v>
      </c>
      <c r="R214">
        <v>1.2666649999999999</v>
      </c>
      <c r="S214">
        <v>0.53333299999999995</v>
      </c>
      <c r="T214">
        <v>0</v>
      </c>
      <c r="U214">
        <v>0</v>
      </c>
      <c r="V214">
        <v>0</v>
      </c>
      <c r="W214">
        <v>4.933325</v>
      </c>
    </row>
    <row r="215" spans="1:23">
      <c r="A215" s="188">
        <v>44397</v>
      </c>
      <c r="B215" t="s">
        <v>261</v>
      </c>
      <c r="C215">
        <v>2</v>
      </c>
      <c r="D215" t="s">
        <v>21</v>
      </c>
      <c r="E215" t="s">
        <v>21</v>
      </c>
      <c r="F215" t="s">
        <v>226</v>
      </c>
      <c r="G215">
        <v>140.39985300000001</v>
      </c>
      <c r="H215">
        <v>140.19985299999999</v>
      </c>
      <c r="I215">
        <v>0</v>
      </c>
      <c r="J215">
        <v>0.2</v>
      </c>
      <c r="K215">
        <v>0</v>
      </c>
      <c r="L215">
        <v>140.39985300000001</v>
      </c>
      <c r="M215">
        <v>0</v>
      </c>
      <c r="N215">
        <v>0</v>
      </c>
      <c r="O215">
        <v>0</v>
      </c>
      <c r="P215">
        <v>140.39985300000001</v>
      </c>
      <c r="Q215">
        <v>0</v>
      </c>
      <c r="R215">
        <v>1.9999979999999999</v>
      </c>
      <c r="S215">
        <v>0</v>
      </c>
      <c r="T215">
        <v>0</v>
      </c>
      <c r="U215">
        <v>0</v>
      </c>
      <c r="V215">
        <v>0</v>
      </c>
      <c r="W215">
        <v>19.399979999999999</v>
      </c>
    </row>
    <row r="216" spans="1:23">
      <c r="A216" s="188">
        <v>44397</v>
      </c>
      <c r="B216" t="s">
        <v>261</v>
      </c>
      <c r="C216">
        <v>2</v>
      </c>
      <c r="D216" t="s">
        <v>21</v>
      </c>
      <c r="E216" t="s">
        <v>21</v>
      </c>
      <c r="F216" t="s">
        <v>227</v>
      </c>
      <c r="G216">
        <v>68.199929000000196</v>
      </c>
      <c r="H216">
        <v>67.8665960000002</v>
      </c>
      <c r="I216">
        <v>0.33333299999999999</v>
      </c>
      <c r="J216">
        <v>0</v>
      </c>
      <c r="K216">
        <v>0</v>
      </c>
      <c r="L216">
        <v>68.199929000000196</v>
      </c>
      <c r="M216">
        <v>0</v>
      </c>
      <c r="N216">
        <v>0</v>
      </c>
      <c r="O216">
        <v>0</v>
      </c>
      <c r="P216">
        <v>67.866599000000207</v>
      </c>
      <c r="Q216">
        <v>0</v>
      </c>
      <c r="R216">
        <v>2.6666639999999999</v>
      </c>
      <c r="S216">
        <v>0.33333299999999999</v>
      </c>
      <c r="T216">
        <v>0</v>
      </c>
      <c r="U216">
        <v>0</v>
      </c>
      <c r="V216">
        <v>0</v>
      </c>
      <c r="W216">
        <v>2.999997</v>
      </c>
    </row>
    <row r="217" spans="1:23">
      <c r="A217" s="188">
        <v>44397</v>
      </c>
      <c r="B217" t="s">
        <v>261</v>
      </c>
      <c r="C217">
        <v>2</v>
      </c>
      <c r="D217" t="s">
        <v>21</v>
      </c>
      <c r="E217" t="s">
        <v>21</v>
      </c>
      <c r="F217" t="s">
        <v>144</v>
      </c>
      <c r="G217">
        <v>49.6132840000001</v>
      </c>
      <c r="H217">
        <v>49.466618000000103</v>
      </c>
      <c r="I217">
        <v>0</v>
      </c>
      <c r="J217">
        <v>0.14666599999999999</v>
      </c>
      <c r="K217">
        <v>0</v>
      </c>
      <c r="L217">
        <v>49.6132840000001</v>
      </c>
      <c r="M217">
        <v>0</v>
      </c>
      <c r="N217">
        <v>0</v>
      </c>
      <c r="O217">
        <v>0</v>
      </c>
      <c r="P217">
        <v>49.466618000000103</v>
      </c>
      <c r="Q217">
        <v>0</v>
      </c>
      <c r="R217">
        <v>0.86666600000000005</v>
      </c>
      <c r="S217">
        <v>0</v>
      </c>
      <c r="T217">
        <v>0</v>
      </c>
      <c r="U217">
        <v>0</v>
      </c>
      <c r="V217">
        <v>0</v>
      </c>
      <c r="W217">
        <v>4.2666630000000003</v>
      </c>
    </row>
    <row r="218" spans="1:23">
      <c r="A218" s="188">
        <v>44397</v>
      </c>
      <c r="B218" t="s">
        <v>261</v>
      </c>
      <c r="C218">
        <v>2</v>
      </c>
      <c r="D218" t="s">
        <v>21</v>
      </c>
      <c r="E218" t="s">
        <v>21</v>
      </c>
      <c r="F218" t="s">
        <v>214</v>
      </c>
      <c r="G218">
        <v>3.3999929999999998</v>
      </c>
      <c r="H218">
        <v>3.3999929999999998</v>
      </c>
      <c r="I218">
        <v>0</v>
      </c>
      <c r="J218">
        <v>0</v>
      </c>
      <c r="K218">
        <v>0</v>
      </c>
      <c r="L218">
        <v>3.3999929999999998</v>
      </c>
      <c r="M218">
        <v>0</v>
      </c>
      <c r="N218">
        <v>0</v>
      </c>
      <c r="O218">
        <v>0</v>
      </c>
      <c r="P218">
        <v>3.3999929999999998</v>
      </c>
      <c r="Q218">
        <v>0</v>
      </c>
      <c r="R218">
        <v>0</v>
      </c>
      <c r="S218">
        <v>0</v>
      </c>
      <c r="T218">
        <v>0</v>
      </c>
      <c r="U218">
        <v>0</v>
      </c>
      <c r="V218">
        <v>0</v>
      </c>
      <c r="W218">
        <v>0.79999799999999999</v>
      </c>
    </row>
    <row r="219" spans="1:23">
      <c r="A219" s="188">
        <v>44397</v>
      </c>
      <c r="B219" t="s">
        <v>261</v>
      </c>
      <c r="C219">
        <v>2</v>
      </c>
      <c r="D219" t="s">
        <v>21</v>
      </c>
      <c r="E219" t="s">
        <v>21</v>
      </c>
      <c r="F219" t="s">
        <v>73</v>
      </c>
      <c r="G219">
        <v>2.999997</v>
      </c>
      <c r="H219">
        <v>2.999997</v>
      </c>
      <c r="I219">
        <v>0</v>
      </c>
      <c r="J219">
        <v>0</v>
      </c>
      <c r="K219">
        <v>0</v>
      </c>
      <c r="L219">
        <v>2.999997</v>
      </c>
      <c r="M219">
        <v>0</v>
      </c>
      <c r="N219">
        <v>0</v>
      </c>
      <c r="O219">
        <v>0</v>
      </c>
      <c r="P219">
        <v>2.6666639999999999</v>
      </c>
      <c r="Q219">
        <v>0</v>
      </c>
      <c r="R219">
        <v>0</v>
      </c>
      <c r="S219">
        <v>0</v>
      </c>
      <c r="T219">
        <v>0</v>
      </c>
      <c r="U219">
        <v>0</v>
      </c>
      <c r="V219">
        <v>0</v>
      </c>
      <c r="W219">
        <v>0</v>
      </c>
    </row>
    <row r="220" spans="1:23">
      <c r="A220" s="188">
        <v>44397</v>
      </c>
      <c r="B220" t="s">
        <v>261</v>
      </c>
      <c r="C220">
        <v>2</v>
      </c>
      <c r="D220" t="s">
        <v>20</v>
      </c>
      <c r="E220" t="s">
        <v>20</v>
      </c>
      <c r="F220" t="s">
        <v>119</v>
      </c>
      <c r="G220">
        <v>5591.7612379992197</v>
      </c>
      <c r="H220">
        <v>3896.86968700027</v>
      </c>
      <c r="I220">
        <v>1618.6583100001201</v>
      </c>
      <c r="J220">
        <v>76.233241000000106</v>
      </c>
      <c r="K220">
        <v>0.66666599999999998</v>
      </c>
      <c r="L220">
        <v>0</v>
      </c>
      <c r="M220">
        <v>1319.9523880000099</v>
      </c>
      <c r="N220">
        <v>73.379935000000103</v>
      </c>
      <c r="O220">
        <v>0</v>
      </c>
      <c r="P220">
        <v>4684.8622959998602</v>
      </c>
      <c r="Q220">
        <v>94.886556999999996</v>
      </c>
      <c r="R220">
        <v>211.78644200000201</v>
      </c>
      <c r="S220">
        <v>200.03979000000101</v>
      </c>
      <c r="T220">
        <v>85.599907000000101</v>
      </c>
      <c r="U220">
        <v>1262.27871100008</v>
      </c>
      <c r="V220">
        <v>44.933288000000097</v>
      </c>
      <c r="W220">
        <v>189.67314300000001</v>
      </c>
    </row>
    <row r="221" spans="1:23">
      <c r="A221" s="188">
        <v>44397</v>
      </c>
      <c r="B221" t="s">
        <v>261</v>
      </c>
      <c r="C221">
        <v>2</v>
      </c>
      <c r="D221" t="s">
        <v>20</v>
      </c>
      <c r="E221" t="s">
        <v>20</v>
      </c>
      <c r="F221" t="s">
        <v>228</v>
      </c>
      <c r="G221">
        <v>36.859957999999999</v>
      </c>
      <c r="H221">
        <v>36.859957999999999</v>
      </c>
      <c r="I221">
        <v>0</v>
      </c>
      <c r="J221">
        <v>0</v>
      </c>
      <c r="K221">
        <v>0</v>
      </c>
      <c r="L221">
        <v>35.993291999999997</v>
      </c>
      <c r="M221">
        <v>0</v>
      </c>
      <c r="N221">
        <v>0</v>
      </c>
      <c r="O221">
        <v>0</v>
      </c>
      <c r="P221">
        <v>35.926625999999999</v>
      </c>
      <c r="Q221">
        <v>0</v>
      </c>
      <c r="R221">
        <v>1.819998</v>
      </c>
      <c r="S221">
        <v>0</v>
      </c>
      <c r="T221">
        <v>0</v>
      </c>
      <c r="U221">
        <v>0</v>
      </c>
      <c r="V221">
        <v>0</v>
      </c>
      <c r="W221">
        <v>5.1533280000000001</v>
      </c>
    </row>
    <row r="222" spans="1:23">
      <c r="A222" s="188">
        <v>44397</v>
      </c>
      <c r="B222" t="s">
        <v>261</v>
      </c>
      <c r="C222">
        <v>2</v>
      </c>
      <c r="D222" t="s">
        <v>20</v>
      </c>
      <c r="E222" t="s">
        <v>20</v>
      </c>
      <c r="F222" t="s">
        <v>249</v>
      </c>
      <c r="G222">
        <v>88.586574999999996</v>
      </c>
      <c r="H222">
        <v>88.246576000000005</v>
      </c>
      <c r="I222">
        <v>0.339999</v>
      </c>
      <c r="J222">
        <v>0</v>
      </c>
      <c r="K222">
        <v>0</v>
      </c>
      <c r="L222">
        <v>83.579914000000002</v>
      </c>
      <c r="M222">
        <v>0</v>
      </c>
      <c r="N222">
        <v>0</v>
      </c>
      <c r="O222">
        <v>0</v>
      </c>
      <c r="P222">
        <v>86.246579999999994</v>
      </c>
      <c r="Q222">
        <v>1.173332</v>
      </c>
      <c r="R222">
        <v>0.99999899999999997</v>
      </c>
      <c r="S222">
        <v>0.33333299999999999</v>
      </c>
      <c r="T222">
        <v>0</v>
      </c>
      <c r="U222">
        <v>0</v>
      </c>
      <c r="V222">
        <v>0.99999899999999997</v>
      </c>
      <c r="W222">
        <v>10.999988999999999</v>
      </c>
    </row>
    <row r="223" spans="1:23">
      <c r="A223" s="188">
        <v>44397</v>
      </c>
      <c r="B223" t="s">
        <v>261</v>
      </c>
      <c r="C223">
        <v>2</v>
      </c>
      <c r="D223" t="s">
        <v>20</v>
      </c>
      <c r="E223" t="s">
        <v>20</v>
      </c>
      <c r="F223" t="s">
        <v>145</v>
      </c>
      <c r="G223">
        <v>34.573298000000001</v>
      </c>
      <c r="H223">
        <v>34.573298000000001</v>
      </c>
      <c r="I223">
        <v>0</v>
      </c>
      <c r="J223">
        <v>0</v>
      </c>
      <c r="K223">
        <v>0</v>
      </c>
      <c r="L223">
        <v>33.239966000000003</v>
      </c>
      <c r="M223">
        <v>0</v>
      </c>
      <c r="N223">
        <v>0</v>
      </c>
      <c r="O223">
        <v>0</v>
      </c>
      <c r="P223">
        <v>31.173302</v>
      </c>
      <c r="Q223">
        <v>1.173332</v>
      </c>
      <c r="R223">
        <v>0.99999899999999997</v>
      </c>
      <c r="S223">
        <v>0</v>
      </c>
      <c r="T223">
        <v>0</v>
      </c>
      <c r="U223">
        <v>0</v>
      </c>
      <c r="V223">
        <v>0</v>
      </c>
      <c r="W223">
        <v>9.7333230000000004</v>
      </c>
    </row>
    <row r="224" spans="1:23">
      <c r="A224" s="188">
        <v>44397</v>
      </c>
      <c r="B224" t="s">
        <v>261</v>
      </c>
      <c r="C224">
        <v>2</v>
      </c>
      <c r="D224" t="s">
        <v>20</v>
      </c>
      <c r="E224" t="s">
        <v>20</v>
      </c>
      <c r="F224" t="s">
        <v>244</v>
      </c>
      <c r="G224">
        <v>35.019964000000002</v>
      </c>
      <c r="H224">
        <v>33.819965000000003</v>
      </c>
      <c r="I224">
        <v>1.199999</v>
      </c>
      <c r="J224">
        <v>0</v>
      </c>
      <c r="K224">
        <v>0</v>
      </c>
      <c r="L224">
        <v>33.486632</v>
      </c>
      <c r="M224">
        <v>0</v>
      </c>
      <c r="N224">
        <v>0</v>
      </c>
      <c r="O224">
        <v>0</v>
      </c>
      <c r="P224">
        <v>32.613301</v>
      </c>
      <c r="Q224">
        <v>2.3466640000000001</v>
      </c>
      <c r="R224">
        <v>3.7799960000000001</v>
      </c>
      <c r="S224">
        <v>1.199999</v>
      </c>
      <c r="T224">
        <v>0</v>
      </c>
      <c r="U224">
        <v>0</v>
      </c>
      <c r="V224">
        <v>0</v>
      </c>
      <c r="W224">
        <v>0.66666599999999998</v>
      </c>
    </row>
    <row r="225" spans="1:23">
      <c r="A225" s="188">
        <v>44397</v>
      </c>
      <c r="B225" t="s">
        <v>261</v>
      </c>
      <c r="C225">
        <v>2</v>
      </c>
      <c r="D225" t="s">
        <v>20</v>
      </c>
      <c r="E225" t="s">
        <v>20</v>
      </c>
      <c r="F225" t="s">
        <v>146</v>
      </c>
      <c r="G225">
        <v>38.733294000000001</v>
      </c>
      <c r="H225">
        <v>38.666628000000003</v>
      </c>
      <c r="I225">
        <v>6.6666000000000003E-2</v>
      </c>
      <c r="J225">
        <v>0</v>
      </c>
      <c r="K225">
        <v>0</v>
      </c>
      <c r="L225">
        <v>37.666629</v>
      </c>
      <c r="M225">
        <v>0.33333299999999999</v>
      </c>
      <c r="N225">
        <v>0</v>
      </c>
      <c r="O225">
        <v>0</v>
      </c>
      <c r="P225">
        <v>26.933301</v>
      </c>
      <c r="Q225">
        <v>0</v>
      </c>
      <c r="R225">
        <v>0.99999899999999997</v>
      </c>
      <c r="S225">
        <v>0</v>
      </c>
      <c r="T225">
        <v>0</v>
      </c>
      <c r="U225">
        <v>0</v>
      </c>
      <c r="V225">
        <v>0</v>
      </c>
      <c r="W225">
        <v>2.6666639999999999</v>
      </c>
    </row>
    <row r="226" spans="1:23">
      <c r="A226" s="188">
        <v>44397</v>
      </c>
      <c r="B226" t="s">
        <v>261</v>
      </c>
      <c r="C226">
        <v>2</v>
      </c>
      <c r="D226" t="s">
        <v>20</v>
      </c>
      <c r="E226" t="s">
        <v>20</v>
      </c>
      <c r="F226" t="s">
        <v>194</v>
      </c>
      <c r="G226">
        <v>64.933243000000203</v>
      </c>
      <c r="H226">
        <v>64.933243000000203</v>
      </c>
      <c r="I226">
        <v>0</v>
      </c>
      <c r="J226">
        <v>0</v>
      </c>
      <c r="K226">
        <v>0</v>
      </c>
      <c r="L226">
        <v>60.193248000000203</v>
      </c>
      <c r="M226">
        <v>0.33333299999999999</v>
      </c>
      <c r="N226">
        <v>0</v>
      </c>
      <c r="O226">
        <v>0</v>
      </c>
      <c r="P226">
        <v>48.933268000000098</v>
      </c>
      <c r="Q226">
        <v>1.4066650000000001</v>
      </c>
      <c r="R226">
        <v>0</v>
      </c>
      <c r="S226">
        <v>0</v>
      </c>
      <c r="T226">
        <v>0</v>
      </c>
      <c r="U226">
        <v>0</v>
      </c>
      <c r="V226">
        <v>0</v>
      </c>
      <c r="W226">
        <v>7.5999889999999999</v>
      </c>
    </row>
    <row r="227" spans="1:23">
      <c r="A227" s="188">
        <v>44397</v>
      </c>
      <c r="B227" t="s">
        <v>261</v>
      </c>
      <c r="C227">
        <v>2</v>
      </c>
      <c r="D227" t="s">
        <v>20</v>
      </c>
      <c r="E227" t="s">
        <v>20</v>
      </c>
      <c r="F227" t="s">
        <v>73</v>
      </c>
      <c r="G227">
        <v>1.733331</v>
      </c>
      <c r="H227">
        <v>1.3999980000000001</v>
      </c>
      <c r="I227">
        <v>0.33333299999999999</v>
      </c>
      <c r="J227">
        <v>0</v>
      </c>
      <c r="K227">
        <v>0</v>
      </c>
      <c r="L227">
        <v>1.733331</v>
      </c>
      <c r="M227">
        <v>0</v>
      </c>
      <c r="N227">
        <v>0</v>
      </c>
      <c r="O227">
        <v>0</v>
      </c>
      <c r="P227">
        <v>1.733331</v>
      </c>
      <c r="Q227">
        <v>0</v>
      </c>
      <c r="R227">
        <v>0.33333299999999999</v>
      </c>
      <c r="S227">
        <v>0.33333299999999999</v>
      </c>
      <c r="T227">
        <v>0</v>
      </c>
      <c r="U227">
        <v>0</v>
      </c>
      <c r="V227">
        <v>0</v>
      </c>
      <c r="W227">
        <v>6.6666000000000003E-2</v>
      </c>
    </row>
    <row r="228" spans="1:23">
      <c r="A228" s="188">
        <v>44397</v>
      </c>
      <c r="B228" t="s">
        <v>261</v>
      </c>
      <c r="C228">
        <v>2</v>
      </c>
      <c r="D228" t="s">
        <v>19</v>
      </c>
      <c r="E228" t="s">
        <v>19</v>
      </c>
      <c r="F228" t="s">
        <v>119</v>
      </c>
      <c r="G228">
        <v>2337.52417200016</v>
      </c>
      <c r="H228">
        <v>1924.22466100008</v>
      </c>
      <c r="I228">
        <v>413.29951099999602</v>
      </c>
      <c r="J228">
        <v>0</v>
      </c>
      <c r="K228">
        <v>57.266615000000002</v>
      </c>
      <c r="L228">
        <v>0</v>
      </c>
      <c r="M228">
        <v>251.26657699999899</v>
      </c>
      <c r="N228">
        <v>77.859923000000194</v>
      </c>
      <c r="O228">
        <v>0</v>
      </c>
      <c r="P228">
        <v>2013.5379820001001</v>
      </c>
      <c r="Q228">
        <v>99.546571999999898</v>
      </c>
      <c r="R228">
        <v>80.579918000000205</v>
      </c>
      <c r="S228">
        <v>0</v>
      </c>
      <c r="T228">
        <v>39.026631000000002</v>
      </c>
      <c r="U228">
        <v>152.26651699999999</v>
      </c>
      <c r="V228">
        <v>16.439985</v>
      </c>
      <c r="W228">
        <v>182.246478</v>
      </c>
    </row>
    <row r="229" spans="1:23">
      <c r="A229" s="188">
        <v>44397</v>
      </c>
      <c r="B229" t="s">
        <v>261</v>
      </c>
      <c r="C229">
        <v>2</v>
      </c>
      <c r="D229" t="s">
        <v>19</v>
      </c>
      <c r="E229" t="s">
        <v>19</v>
      </c>
      <c r="F229" t="s">
        <v>268</v>
      </c>
      <c r="G229">
        <v>6.3333269999999997</v>
      </c>
      <c r="H229">
        <v>6.3333269999999997</v>
      </c>
      <c r="I229">
        <v>0</v>
      </c>
      <c r="J229">
        <v>0</v>
      </c>
      <c r="K229">
        <v>0</v>
      </c>
      <c r="L229">
        <v>6.3333269999999997</v>
      </c>
      <c r="M229">
        <v>0</v>
      </c>
      <c r="N229">
        <v>0</v>
      </c>
      <c r="O229">
        <v>0</v>
      </c>
      <c r="P229">
        <v>6.3333269999999997</v>
      </c>
      <c r="Q229">
        <v>0</v>
      </c>
      <c r="R229">
        <v>0</v>
      </c>
      <c r="S229">
        <v>0</v>
      </c>
      <c r="T229">
        <v>0</v>
      </c>
      <c r="U229">
        <v>0</v>
      </c>
      <c r="V229">
        <v>0</v>
      </c>
      <c r="W229">
        <v>1.9999979999999999</v>
      </c>
    </row>
    <row r="230" spans="1:23">
      <c r="A230" s="188">
        <v>44397</v>
      </c>
      <c r="B230" t="s">
        <v>261</v>
      </c>
      <c r="C230">
        <v>2</v>
      </c>
      <c r="D230" t="s">
        <v>19</v>
      </c>
      <c r="E230" t="s">
        <v>19</v>
      </c>
      <c r="F230" t="s">
        <v>197</v>
      </c>
      <c r="G230">
        <v>20.733312999999999</v>
      </c>
      <c r="H230">
        <v>20.733312999999999</v>
      </c>
      <c r="I230">
        <v>0</v>
      </c>
      <c r="J230">
        <v>0</v>
      </c>
      <c r="K230">
        <v>0</v>
      </c>
      <c r="L230">
        <v>20.733312999999999</v>
      </c>
      <c r="M230">
        <v>0</v>
      </c>
      <c r="N230">
        <v>0</v>
      </c>
      <c r="O230">
        <v>0</v>
      </c>
      <c r="P230">
        <v>20.733312999999999</v>
      </c>
      <c r="Q230">
        <v>0</v>
      </c>
      <c r="R230">
        <v>0.99999899999999997</v>
      </c>
      <c r="S230">
        <v>0</v>
      </c>
      <c r="T230">
        <v>0</v>
      </c>
      <c r="U230">
        <v>0</v>
      </c>
      <c r="V230">
        <v>0</v>
      </c>
      <c r="W230">
        <v>4.6666619999999996</v>
      </c>
    </row>
    <row r="231" spans="1:23">
      <c r="A231" s="188">
        <v>44397</v>
      </c>
      <c r="B231" t="s">
        <v>261</v>
      </c>
      <c r="C231">
        <v>2</v>
      </c>
      <c r="D231" t="s">
        <v>19</v>
      </c>
      <c r="E231" t="s">
        <v>19</v>
      </c>
      <c r="F231" t="s">
        <v>229</v>
      </c>
      <c r="G231">
        <v>42.999957000000101</v>
      </c>
      <c r="H231">
        <v>42.999957000000101</v>
      </c>
      <c r="I231">
        <v>0</v>
      </c>
      <c r="J231">
        <v>0</v>
      </c>
      <c r="K231">
        <v>0</v>
      </c>
      <c r="L231">
        <v>42.999957000000101</v>
      </c>
      <c r="M231">
        <v>0</v>
      </c>
      <c r="N231">
        <v>0</v>
      </c>
      <c r="O231">
        <v>0</v>
      </c>
      <c r="P231">
        <v>42.999957000000101</v>
      </c>
      <c r="Q231">
        <v>0</v>
      </c>
      <c r="R231">
        <v>5.6666610000000004</v>
      </c>
      <c r="S231">
        <v>0</v>
      </c>
      <c r="T231">
        <v>0</v>
      </c>
      <c r="U231">
        <v>0</v>
      </c>
      <c r="V231">
        <v>0</v>
      </c>
      <c r="W231">
        <v>4.9999950000000002</v>
      </c>
    </row>
    <row r="232" spans="1:23">
      <c r="A232" s="188">
        <v>44397</v>
      </c>
      <c r="B232" t="s">
        <v>261</v>
      </c>
      <c r="C232">
        <v>2</v>
      </c>
      <c r="D232" t="s">
        <v>19</v>
      </c>
      <c r="E232" t="s">
        <v>19</v>
      </c>
      <c r="F232" t="s">
        <v>138</v>
      </c>
      <c r="G232">
        <v>88.3332359999999</v>
      </c>
      <c r="H232">
        <v>88.3332359999999</v>
      </c>
      <c r="I232">
        <v>0</v>
      </c>
      <c r="J232">
        <v>0</v>
      </c>
      <c r="K232">
        <v>0</v>
      </c>
      <c r="L232">
        <v>67.933252999999993</v>
      </c>
      <c r="M232">
        <v>0</v>
      </c>
      <c r="N232">
        <v>0</v>
      </c>
      <c r="O232">
        <v>0</v>
      </c>
      <c r="P232">
        <v>72.999936000000005</v>
      </c>
      <c r="Q232">
        <v>0</v>
      </c>
      <c r="R232">
        <v>0.99999899999999997</v>
      </c>
      <c r="S232">
        <v>0</v>
      </c>
      <c r="T232">
        <v>0</v>
      </c>
      <c r="U232">
        <v>0</v>
      </c>
      <c r="V232">
        <v>0</v>
      </c>
      <c r="W232">
        <v>3.2666629999999999</v>
      </c>
    </row>
    <row r="233" spans="1:23">
      <c r="A233" s="188">
        <v>44397</v>
      </c>
      <c r="B233" t="s">
        <v>261</v>
      </c>
      <c r="C233">
        <v>2</v>
      </c>
      <c r="D233" t="s">
        <v>19</v>
      </c>
      <c r="E233" t="s">
        <v>19</v>
      </c>
      <c r="F233" t="s">
        <v>230</v>
      </c>
      <c r="G233">
        <v>29.19997</v>
      </c>
      <c r="H233">
        <v>29.133303999999999</v>
      </c>
      <c r="I233">
        <v>6.6666000000000003E-2</v>
      </c>
      <c r="J233">
        <v>0</v>
      </c>
      <c r="K233">
        <v>0</v>
      </c>
      <c r="L233">
        <v>29.19997</v>
      </c>
      <c r="M233">
        <v>0</v>
      </c>
      <c r="N233">
        <v>0</v>
      </c>
      <c r="O233">
        <v>0</v>
      </c>
      <c r="P233">
        <v>29.19997</v>
      </c>
      <c r="Q233">
        <v>0</v>
      </c>
      <c r="R233">
        <v>1.799998</v>
      </c>
      <c r="S233">
        <v>0</v>
      </c>
      <c r="T233">
        <v>0</v>
      </c>
      <c r="U233">
        <v>0</v>
      </c>
      <c r="V233">
        <v>0</v>
      </c>
      <c r="W233">
        <v>3.9999959999999999</v>
      </c>
    </row>
    <row r="234" spans="1:23">
      <c r="A234" s="188">
        <v>44397</v>
      </c>
      <c r="B234" t="s">
        <v>261</v>
      </c>
      <c r="C234">
        <v>2</v>
      </c>
      <c r="D234" t="s">
        <v>19</v>
      </c>
      <c r="E234" t="s">
        <v>19</v>
      </c>
      <c r="F234" t="s">
        <v>198</v>
      </c>
      <c r="G234">
        <v>44.399949000000099</v>
      </c>
      <c r="H234">
        <v>44.399949000000099</v>
      </c>
      <c r="I234">
        <v>0</v>
      </c>
      <c r="J234">
        <v>0</v>
      </c>
      <c r="K234">
        <v>0</v>
      </c>
      <c r="L234">
        <v>44.399949000000099</v>
      </c>
      <c r="M234">
        <v>0</v>
      </c>
      <c r="N234">
        <v>0</v>
      </c>
      <c r="O234">
        <v>0</v>
      </c>
      <c r="P234">
        <v>44.399949000000099</v>
      </c>
      <c r="Q234">
        <v>0</v>
      </c>
      <c r="R234">
        <v>3.1999960000000001</v>
      </c>
      <c r="S234">
        <v>0</v>
      </c>
      <c r="T234">
        <v>0</v>
      </c>
      <c r="U234">
        <v>0</v>
      </c>
      <c r="V234">
        <v>0</v>
      </c>
      <c r="W234">
        <v>3.7999960000000002</v>
      </c>
    </row>
    <row r="235" spans="1:23">
      <c r="A235" s="188">
        <v>44397</v>
      </c>
      <c r="B235" t="s">
        <v>261</v>
      </c>
      <c r="C235">
        <v>2</v>
      </c>
      <c r="D235" t="s">
        <v>19</v>
      </c>
      <c r="E235" t="s">
        <v>19</v>
      </c>
      <c r="F235" t="s">
        <v>151</v>
      </c>
      <c r="G235">
        <v>16.86665</v>
      </c>
      <c r="H235">
        <v>16.86665</v>
      </c>
      <c r="I235">
        <v>0</v>
      </c>
      <c r="J235">
        <v>0</v>
      </c>
      <c r="K235">
        <v>0</v>
      </c>
      <c r="L235">
        <v>16.86665</v>
      </c>
      <c r="M235">
        <v>0</v>
      </c>
      <c r="N235">
        <v>0</v>
      </c>
      <c r="O235">
        <v>0</v>
      </c>
      <c r="P235">
        <v>16.86665</v>
      </c>
      <c r="Q235">
        <v>0</v>
      </c>
      <c r="R235">
        <v>0</v>
      </c>
      <c r="S235">
        <v>0</v>
      </c>
      <c r="T235">
        <v>0</v>
      </c>
      <c r="U235">
        <v>0</v>
      </c>
      <c r="V235">
        <v>0</v>
      </c>
      <c r="W235">
        <v>5.3333279999999998</v>
      </c>
    </row>
    <row r="236" spans="1:23">
      <c r="A236" s="188">
        <v>44397</v>
      </c>
      <c r="B236" t="s">
        <v>261</v>
      </c>
      <c r="C236">
        <v>2</v>
      </c>
      <c r="D236" t="s">
        <v>19</v>
      </c>
      <c r="E236" t="s">
        <v>19</v>
      </c>
      <c r="F236" t="s">
        <v>240</v>
      </c>
      <c r="G236">
        <v>4.9999950000000002</v>
      </c>
      <c r="H236">
        <v>4.9999950000000002</v>
      </c>
      <c r="I236">
        <v>0</v>
      </c>
      <c r="J236">
        <v>0</v>
      </c>
      <c r="K236">
        <v>0</v>
      </c>
      <c r="L236">
        <v>4.9999950000000002</v>
      </c>
      <c r="M236">
        <v>0</v>
      </c>
      <c r="N236">
        <v>0</v>
      </c>
      <c r="O236">
        <v>0</v>
      </c>
      <c r="P236">
        <v>4.9999950000000002</v>
      </c>
      <c r="Q236">
        <v>0</v>
      </c>
      <c r="R236">
        <v>0</v>
      </c>
      <c r="S236">
        <v>0</v>
      </c>
      <c r="T236">
        <v>0</v>
      </c>
      <c r="U236">
        <v>0</v>
      </c>
      <c r="V236">
        <v>0</v>
      </c>
      <c r="W236">
        <v>0</v>
      </c>
    </row>
    <row r="237" spans="1:23">
      <c r="A237" s="188">
        <v>44397</v>
      </c>
      <c r="B237" t="s">
        <v>261</v>
      </c>
      <c r="C237">
        <v>2</v>
      </c>
      <c r="D237" t="s">
        <v>19</v>
      </c>
      <c r="E237" t="s">
        <v>19</v>
      </c>
      <c r="F237" t="s">
        <v>147</v>
      </c>
      <c r="G237">
        <v>50.799949000000197</v>
      </c>
      <c r="H237">
        <v>50.733283000000199</v>
      </c>
      <c r="I237">
        <v>6.6666000000000003E-2</v>
      </c>
      <c r="J237">
        <v>0</v>
      </c>
      <c r="K237">
        <v>0</v>
      </c>
      <c r="L237">
        <v>50.133283000000098</v>
      </c>
      <c r="M237">
        <v>0</v>
      </c>
      <c r="N237">
        <v>1.9999979999999999</v>
      </c>
      <c r="O237">
        <v>0</v>
      </c>
      <c r="P237">
        <v>50.799949000000197</v>
      </c>
      <c r="Q237">
        <v>0</v>
      </c>
      <c r="R237">
        <v>0.66666599999999998</v>
      </c>
      <c r="S237">
        <v>0</v>
      </c>
      <c r="T237">
        <v>0</v>
      </c>
      <c r="U237">
        <v>0</v>
      </c>
      <c r="V237">
        <v>0</v>
      </c>
      <c r="W237">
        <v>4.333329</v>
      </c>
    </row>
    <row r="238" spans="1:23">
      <c r="A238" s="188">
        <v>44397</v>
      </c>
      <c r="B238" t="s">
        <v>261</v>
      </c>
      <c r="C238">
        <v>2</v>
      </c>
      <c r="D238" t="s">
        <v>19</v>
      </c>
      <c r="E238" t="s">
        <v>19</v>
      </c>
      <c r="F238" t="s">
        <v>231</v>
      </c>
      <c r="G238">
        <v>32.466636000000001</v>
      </c>
      <c r="H238">
        <v>32.466636000000001</v>
      </c>
      <c r="I238">
        <v>0</v>
      </c>
      <c r="J238">
        <v>0</v>
      </c>
      <c r="K238">
        <v>0</v>
      </c>
      <c r="L238">
        <v>31.666636</v>
      </c>
      <c r="M238">
        <v>0</v>
      </c>
      <c r="N238">
        <v>1</v>
      </c>
      <c r="O238">
        <v>0</v>
      </c>
      <c r="P238">
        <v>32.466636000000001</v>
      </c>
      <c r="Q238">
        <v>0</v>
      </c>
      <c r="R238">
        <v>2.3333309999999998</v>
      </c>
      <c r="S238">
        <v>0</v>
      </c>
      <c r="T238">
        <v>0</v>
      </c>
      <c r="U238">
        <v>0</v>
      </c>
      <c r="V238">
        <v>0</v>
      </c>
      <c r="W238">
        <v>10.666657000000001</v>
      </c>
    </row>
    <row r="239" spans="1:23">
      <c r="A239" s="188">
        <v>44397</v>
      </c>
      <c r="B239" t="s">
        <v>261</v>
      </c>
      <c r="C239">
        <v>2</v>
      </c>
      <c r="D239" t="s">
        <v>19</v>
      </c>
      <c r="E239" t="s">
        <v>19</v>
      </c>
      <c r="F239" t="s">
        <v>73</v>
      </c>
      <c r="G239">
        <v>1.0666659999999999</v>
      </c>
      <c r="H239">
        <v>1.0666659999999999</v>
      </c>
      <c r="I239">
        <v>0</v>
      </c>
      <c r="J239">
        <v>0</v>
      </c>
      <c r="K239">
        <v>0</v>
      </c>
      <c r="L239">
        <v>1.0666659999999999</v>
      </c>
      <c r="M239">
        <v>0</v>
      </c>
      <c r="N239">
        <v>0</v>
      </c>
      <c r="O239">
        <v>0</v>
      </c>
      <c r="P239">
        <v>1.0666659999999999</v>
      </c>
      <c r="Q239">
        <v>0</v>
      </c>
      <c r="R239">
        <v>0</v>
      </c>
      <c r="S239">
        <v>0</v>
      </c>
      <c r="T239">
        <v>0</v>
      </c>
      <c r="U239">
        <v>0</v>
      </c>
      <c r="V239">
        <v>0</v>
      </c>
      <c r="W239">
        <v>0</v>
      </c>
    </row>
    <row r="240" spans="1:23">
      <c r="A240" s="188">
        <v>44397</v>
      </c>
      <c r="B240" t="s">
        <v>261</v>
      </c>
      <c r="C240">
        <v>2</v>
      </c>
      <c r="D240" t="s">
        <v>18</v>
      </c>
      <c r="E240" t="s">
        <v>18</v>
      </c>
      <c r="F240" t="s">
        <v>119</v>
      </c>
      <c r="G240">
        <v>2321.7150000002598</v>
      </c>
      <c r="H240">
        <v>1708.3850000001501</v>
      </c>
      <c r="I240">
        <v>607.36300000000904</v>
      </c>
      <c r="J240">
        <v>5.9669999999999996</v>
      </c>
      <c r="K240">
        <v>0.66600000000000004</v>
      </c>
      <c r="L240">
        <v>0</v>
      </c>
      <c r="M240">
        <v>423.07500000000198</v>
      </c>
      <c r="N240">
        <v>52.713000000000001</v>
      </c>
      <c r="O240">
        <v>0</v>
      </c>
      <c r="P240">
        <v>2207.05300000024</v>
      </c>
      <c r="Q240">
        <v>131.55500000000001</v>
      </c>
      <c r="R240">
        <v>19.114000000000001</v>
      </c>
      <c r="S240">
        <v>0</v>
      </c>
      <c r="T240">
        <v>57.567999999999998</v>
      </c>
      <c r="U240">
        <v>450.42600000001403</v>
      </c>
      <c r="V240">
        <v>40.244999999999997</v>
      </c>
      <c r="W240">
        <v>137.01</v>
      </c>
    </row>
    <row r="241" spans="1:23">
      <c r="A241" s="188">
        <v>44397</v>
      </c>
      <c r="B241" t="s">
        <v>261</v>
      </c>
      <c r="C241">
        <v>2</v>
      </c>
      <c r="D241" t="s">
        <v>18</v>
      </c>
      <c r="E241" t="s">
        <v>18</v>
      </c>
      <c r="F241" t="s">
        <v>202</v>
      </c>
      <c r="G241">
        <v>43.27</v>
      </c>
      <c r="H241">
        <v>43.27</v>
      </c>
      <c r="I241">
        <v>0</v>
      </c>
      <c r="J241">
        <v>0</v>
      </c>
      <c r="K241">
        <v>0</v>
      </c>
      <c r="L241">
        <v>43.27</v>
      </c>
      <c r="M241">
        <v>0</v>
      </c>
      <c r="N241">
        <v>0</v>
      </c>
      <c r="O241">
        <v>0</v>
      </c>
      <c r="P241">
        <v>40.6</v>
      </c>
      <c r="Q241">
        <v>0</v>
      </c>
      <c r="R241">
        <v>0</v>
      </c>
      <c r="S241">
        <v>0</v>
      </c>
      <c r="T241">
        <v>0</v>
      </c>
      <c r="U241">
        <v>0</v>
      </c>
      <c r="V241">
        <v>0</v>
      </c>
      <c r="W241">
        <v>1</v>
      </c>
    </row>
    <row r="242" spans="1:23">
      <c r="A242" s="188">
        <v>44397</v>
      </c>
      <c r="B242" t="s">
        <v>261</v>
      </c>
      <c r="C242">
        <v>2</v>
      </c>
      <c r="D242" t="s">
        <v>17</v>
      </c>
      <c r="E242" t="s">
        <v>17</v>
      </c>
      <c r="F242" t="s">
        <v>119</v>
      </c>
      <c r="G242">
        <v>4457.8049999999002</v>
      </c>
      <c r="H242">
        <v>3234.3240000002302</v>
      </c>
      <c r="I242">
        <v>1100.837</v>
      </c>
      <c r="J242">
        <v>122.644000000001</v>
      </c>
      <c r="K242">
        <v>402.71099999999899</v>
      </c>
      <c r="L242">
        <v>0</v>
      </c>
      <c r="M242">
        <v>84.810999999999794</v>
      </c>
      <c r="N242">
        <v>77.056999999999903</v>
      </c>
      <c r="O242">
        <v>0</v>
      </c>
      <c r="P242">
        <v>4196.4700000002103</v>
      </c>
      <c r="Q242">
        <v>175.66499999999999</v>
      </c>
      <c r="R242">
        <v>67.836999999999904</v>
      </c>
      <c r="S242">
        <v>0.8</v>
      </c>
      <c r="T242">
        <v>62.058999999999997</v>
      </c>
      <c r="U242">
        <v>1099.6369999999999</v>
      </c>
      <c r="V242">
        <v>50.64</v>
      </c>
      <c r="W242">
        <v>355.70900000000103</v>
      </c>
    </row>
    <row r="243" spans="1:23">
      <c r="A243" s="188">
        <v>44397</v>
      </c>
      <c r="B243" t="s">
        <v>261</v>
      </c>
      <c r="C243">
        <v>2</v>
      </c>
      <c r="D243" t="s">
        <v>17</v>
      </c>
      <c r="E243" t="s">
        <v>17</v>
      </c>
      <c r="F243" t="s">
        <v>208</v>
      </c>
      <c r="G243">
        <v>34.565999999999903</v>
      </c>
      <c r="H243">
        <v>34.565999999999903</v>
      </c>
      <c r="I243">
        <v>0</v>
      </c>
      <c r="J243">
        <v>0</v>
      </c>
      <c r="K243">
        <v>0</v>
      </c>
      <c r="L243">
        <v>34.565999999999903</v>
      </c>
      <c r="M243">
        <v>0</v>
      </c>
      <c r="N243">
        <v>0</v>
      </c>
      <c r="O243">
        <v>0</v>
      </c>
      <c r="P243">
        <v>34.565999999999903</v>
      </c>
      <c r="Q243">
        <v>0</v>
      </c>
      <c r="R243">
        <v>0.999</v>
      </c>
      <c r="S243">
        <v>0</v>
      </c>
      <c r="T243">
        <v>0</v>
      </c>
      <c r="U243">
        <v>0</v>
      </c>
      <c r="V243">
        <v>0</v>
      </c>
      <c r="W243">
        <v>0.999</v>
      </c>
    </row>
    <row r="244" spans="1:23">
      <c r="A244" s="188">
        <v>44397</v>
      </c>
      <c r="B244" t="s">
        <v>261</v>
      </c>
      <c r="C244">
        <v>2</v>
      </c>
      <c r="D244" t="s">
        <v>17</v>
      </c>
      <c r="E244" t="s">
        <v>17</v>
      </c>
      <c r="F244" t="s">
        <v>148</v>
      </c>
      <c r="G244">
        <v>29.037999999999901</v>
      </c>
      <c r="H244">
        <v>29.037999999999901</v>
      </c>
      <c r="I244">
        <v>0</v>
      </c>
      <c r="J244">
        <v>0</v>
      </c>
      <c r="K244">
        <v>0</v>
      </c>
      <c r="L244">
        <v>29.037999999999901</v>
      </c>
      <c r="M244">
        <v>0</v>
      </c>
      <c r="N244">
        <v>0</v>
      </c>
      <c r="O244">
        <v>0</v>
      </c>
      <c r="P244">
        <v>29.037999999999901</v>
      </c>
      <c r="Q244">
        <v>0</v>
      </c>
      <c r="R244">
        <v>0</v>
      </c>
      <c r="S244">
        <v>0</v>
      </c>
      <c r="T244">
        <v>0</v>
      </c>
      <c r="U244">
        <v>0</v>
      </c>
      <c r="V244">
        <v>0</v>
      </c>
      <c r="W244">
        <v>3.0640000000000001</v>
      </c>
    </row>
    <row r="245" spans="1:23">
      <c r="A245" s="188">
        <v>44397</v>
      </c>
      <c r="B245" t="s">
        <v>261</v>
      </c>
      <c r="C245">
        <v>2</v>
      </c>
      <c r="D245" t="s">
        <v>17</v>
      </c>
      <c r="E245" t="s">
        <v>17</v>
      </c>
      <c r="F245" t="s">
        <v>232</v>
      </c>
      <c r="G245">
        <v>68.668999999999798</v>
      </c>
      <c r="H245">
        <v>68.668999999999798</v>
      </c>
      <c r="I245">
        <v>0</v>
      </c>
      <c r="J245">
        <v>0</v>
      </c>
      <c r="K245">
        <v>7.5970000000000004</v>
      </c>
      <c r="L245">
        <v>68.668999999999798</v>
      </c>
      <c r="M245">
        <v>0</v>
      </c>
      <c r="N245">
        <v>0</v>
      </c>
      <c r="O245">
        <v>0</v>
      </c>
      <c r="P245">
        <v>68.668999999999798</v>
      </c>
      <c r="Q245">
        <v>0</v>
      </c>
      <c r="R245">
        <v>0</v>
      </c>
      <c r="S245">
        <v>0</v>
      </c>
      <c r="T245">
        <v>0</v>
      </c>
      <c r="U245">
        <v>0</v>
      </c>
      <c r="V245">
        <v>0</v>
      </c>
      <c r="W245">
        <v>9.5950000000000006</v>
      </c>
    </row>
    <row r="246" spans="1:23">
      <c r="A246" s="188">
        <v>44397</v>
      </c>
      <c r="B246" t="s">
        <v>261</v>
      </c>
      <c r="C246">
        <v>2</v>
      </c>
      <c r="D246" t="s">
        <v>17</v>
      </c>
      <c r="E246" t="s">
        <v>17</v>
      </c>
      <c r="F246" t="s">
        <v>142</v>
      </c>
      <c r="G246">
        <v>10.132</v>
      </c>
      <c r="H246">
        <v>9.1329999999999991</v>
      </c>
      <c r="I246">
        <v>0.999</v>
      </c>
      <c r="J246">
        <v>0</v>
      </c>
      <c r="K246">
        <v>0</v>
      </c>
      <c r="L246">
        <v>10.132</v>
      </c>
      <c r="M246">
        <v>0</v>
      </c>
      <c r="N246">
        <v>0</v>
      </c>
      <c r="O246">
        <v>0</v>
      </c>
      <c r="P246">
        <v>4.3289999999999997</v>
      </c>
      <c r="Q246">
        <v>0</v>
      </c>
      <c r="R246">
        <v>0</v>
      </c>
      <c r="S246">
        <v>0</v>
      </c>
      <c r="T246">
        <v>0</v>
      </c>
      <c r="U246">
        <v>0.999</v>
      </c>
      <c r="V246">
        <v>0</v>
      </c>
      <c r="W246">
        <v>0</v>
      </c>
    </row>
    <row r="247" spans="1:23">
      <c r="A247" s="188">
        <v>44397</v>
      </c>
      <c r="B247" t="s">
        <v>261</v>
      </c>
      <c r="C247">
        <v>2</v>
      </c>
      <c r="D247" t="s">
        <v>17</v>
      </c>
      <c r="E247" t="s">
        <v>17</v>
      </c>
      <c r="F247" t="s">
        <v>73</v>
      </c>
      <c r="G247">
        <v>6.1950000000000003</v>
      </c>
      <c r="H247">
        <v>5.5289999999999999</v>
      </c>
      <c r="I247">
        <v>0.66600000000000004</v>
      </c>
      <c r="J247">
        <v>0</v>
      </c>
      <c r="K247">
        <v>0</v>
      </c>
      <c r="L247">
        <v>6.1950000000000003</v>
      </c>
      <c r="M247">
        <v>0</v>
      </c>
      <c r="N247">
        <v>0</v>
      </c>
      <c r="O247">
        <v>0</v>
      </c>
      <c r="P247">
        <v>5.3280000000000003</v>
      </c>
      <c r="Q247">
        <v>0</v>
      </c>
      <c r="R247">
        <v>0</v>
      </c>
      <c r="S247">
        <v>0</v>
      </c>
      <c r="T247">
        <v>0</v>
      </c>
      <c r="U247">
        <v>0.66600000000000004</v>
      </c>
      <c r="V247">
        <v>0</v>
      </c>
      <c r="W247">
        <v>0</v>
      </c>
    </row>
    <row r="248" spans="1:23">
      <c r="A248" s="188">
        <v>44397</v>
      </c>
      <c r="B248" t="s">
        <v>261</v>
      </c>
      <c r="C248">
        <v>2</v>
      </c>
      <c r="D248" t="s">
        <v>16</v>
      </c>
      <c r="E248" t="s">
        <v>16</v>
      </c>
      <c r="F248" t="s">
        <v>119</v>
      </c>
      <c r="G248">
        <v>1481.71100000006</v>
      </c>
      <c r="H248">
        <v>897.33400000000097</v>
      </c>
      <c r="I248">
        <v>584.37700000001098</v>
      </c>
      <c r="J248">
        <v>0</v>
      </c>
      <c r="K248">
        <v>0</v>
      </c>
      <c r="L248">
        <v>0</v>
      </c>
      <c r="M248">
        <v>108.732</v>
      </c>
      <c r="N248">
        <v>64.137999999999906</v>
      </c>
      <c r="O248">
        <v>132.694999999999</v>
      </c>
      <c r="P248">
        <v>836.32099999999195</v>
      </c>
      <c r="Q248">
        <v>95.768999999999906</v>
      </c>
      <c r="R248">
        <v>47.889999999999901</v>
      </c>
      <c r="S248">
        <v>51.885999999999797</v>
      </c>
      <c r="T248">
        <v>35.449999999999903</v>
      </c>
      <c r="U248">
        <v>330.60800000000398</v>
      </c>
      <c r="V248">
        <v>9.3160000000000007</v>
      </c>
      <c r="W248">
        <v>102.292</v>
      </c>
    </row>
    <row r="249" spans="1:23">
      <c r="A249" s="188">
        <v>44397</v>
      </c>
      <c r="B249" t="s">
        <v>261</v>
      </c>
      <c r="C249">
        <v>2</v>
      </c>
      <c r="D249" t="s">
        <v>16</v>
      </c>
      <c r="E249" t="s">
        <v>16</v>
      </c>
      <c r="F249" t="s">
        <v>135</v>
      </c>
      <c r="G249">
        <v>39.360999999999898</v>
      </c>
      <c r="H249">
        <v>38.361999999999902</v>
      </c>
      <c r="I249">
        <v>0.999</v>
      </c>
      <c r="J249">
        <v>0</v>
      </c>
      <c r="K249">
        <v>0</v>
      </c>
      <c r="L249">
        <v>39.360999999999898</v>
      </c>
      <c r="M249">
        <v>0</v>
      </c>
      <c r="N249">
        <v>0</v>
      </c>
      <c r="O249">
        <v>0</v>
      </c>
      <c r="P249">
        <v>39.027999999999899</v>
      </c>
      <c r="Q249">
        <v>0</v>
      </c>
      <c r="R249">
        <v>0.999</v>
      </c>
      <c r="S249">
        <v>0.999</v>
      </c>
      <c r="T249">
        <v>0</v>
      </c>
      <c r="U249">
        <v>0</v>
      </c>
      <c r="V249">
        <v>0</v>
      </c>
      <c r="W249">
        <v>3.53</v>
      </c>
    </row>
    <row r="250" spans="1:23">
      <c r="A250" s="188">
        <v>44397</v>
      </c>
      <c r="B250" t="s">
        <v>261</v>
      </c>
      <c r="C250">
        <v>2</v>
      </c>
      <c r="D250" t="s">
        <v>16</v>
      </c>
      <c r="E250" t="s">
        <v>16</v>
      </c>
      <c r="F250" t="s">
        <v>73</v>
      </c>
      <c r="G250">
        <v>1.998</v>
      </c>
      <c r="H250">
        <v>1.998</v>
      </c>
      <c r="I250">
        <v>0</v>
      </c>
      <c r="J250">
        <v>0</v>
      </c>
      <c r="K250">
        <v>0</v>
      </c>
      <c r="L250">
        <v>1.998</v>
      </c>
      <c r="M250">
        <v>0</v>
      </c>
      <c r="N250">
        <v>0</v>
      </c>
      <c r="O250">
        <v>0</v>
      </c>
      <c r="P250">
        <v>1.998</v>
      </c>
      <c r="Q250">
        <v>0</v>
      </c>
      <c r="R250">
        <v>0</v>
      </c>
      <c r="S250">
        <v>0</v>
      </c>
      <c r="T250">
        <v>0</v>
      </c>
      <c r="U250">
        <v>0</v>
      </c>
      <c r="V250">
        <v>0</v>
      </c>
      <c r="W250">
        <v>0.999</v>
      </c>
    </row>
    <row r="251" spans="1:23">
      <c r="A251" s="188">
        <v>44397</v>
      </c>
      <c r="B251" t="s">
        <v>261</v>
      </c>
      <c r="C251">
        <v>2</v>
      </c>
      <c r="D251" t="s">
        <v>15</v>
      </c>
      <c r="E251" t="s">
        <v>15</v>
      </c>
      <c r="F251" t="s">
        <v>119</v>
      </c>
      <c r="G251">
        <v>6797.0439999977698</v>
      </c>
      <c r="H251">
        <v>3534.88100000027</v>
      </c>
      <c r="I251">
        <v>3245.1170000002699</v>
      </c>
      <c r="J251">
        <v>17.045999999999999</v>
      </c>
      <c r="K251">
        <v>0</v>
      </c>
      <c r="L251">
        <v>0</v>
      </c>
      <c r="M251">
        <v>283.46400000000102</v>
      </c>
      <c r="N251">
        <v>52.754999999999903</v>
      </c>
      <c r="O251">
        <v>0</v>
      </c>
      <c r="P251">
        <v>6766.16099999781</v>
      </c>
      <c r="Q251">
        <v>30.452999999999999</v>
      </c>
      <c r="R251">
        <v>145.60899999999901</v>
      </c>
      <c r="S251">
        <v>145.60899999999901</v>
      </c>
      <c r="T251">
        <v>85.923999999999793</v>
      </c>
      <c r="U251">
        <v>2041.3560000002301</v>
      </c>
      <c r="V251">
        <v>13.707000000000001</v>
      </c>
      <c r="W251">
        <v>75.7349999999998</v>
      </c>
    </row>
    <row r="252" spans="1:23">
      <c r="A252" s="188">
        <v>44397</v>
      </c>
      <c r="B252" t="s">
        <v>261</v>
      </c>
      <c r="C252">
        <v>2</v>
      </c>
      <c r="D252" t="s">
        <v>15</v>
      </c>
      <c r="E252" t="s">
        <v>15</v>
      </c>
      <c r="F252" t="s">
        <v>246</v>
      </c>
      <c r="G252">
        <v>27.837999999999901</v>
      </c>
      <c r="H252">
        <v>24.507999999999999</v>
      </c>
      <c r="I252">
        <v>3.33</v>
      </c>
      <c r="J252">
        <v>0</v>
      </c>
      <c r="K252">
        <v>0</v>
      </c>
      <c r="L252">
        <v>27.837999999999901</v>
      </c>
      <c r="M252">
        <v>0</v>
      </c>
      <c r="N252">
        <v>0</v>
      </c>
      <c r="O252">
        <v>0</v>
      </c>
      <c r="P252">
        <v>27.837999999999901</v>
      </c>
      <c r="Q252">
        <v>0</v>
      </c>
      <c r="R252">
        <v>0.999</v>
      </c>
      <c r="S252">
        <v>0.999</v>
      </c>
      <c r="T252">
        <v>0.999</v>
      </c>
      <c r="U252">
        <v>0</v>
      </c>
      <c r="V252">
        <v>0</v>
      </c>
      <c r="W252">
        <v>5.8609999999999998</v>
      </c>
    </row>
    <row r="253" spans="1:23">
      <c r="A253" s="188">
        <v>44397</v>
      </c>
      <c r="B253" t="s">
        <v>261</v>
      </c>
      <c r="C253">
        <v>2</v>
      </c>
      <c r="D253" t="s">
        <v>15</v>
      </c>
      <c r="E253" t="s">
        <v>15</v>
      </c>
      <c r="F253" t="s">
        <v>138</v>
      </c>
      <c r="G253">
        <v>36.506999999999998</v>
      </c>
      <c r="H253">
        <v>36.173999999999999</v>
      </c>
      <c r="I253">
        <v>0.33300000000000002</v>
      </c>
      <c r="J253">
        <v>0</v>
      </c>
      <c r="K253">
        <v>0</v>
      </c>
      <c r="L253">
        <v>36.506999999999998</v>
      </c>
      <c r="M253">
        <v>0</v>
      </c>
      <c r="N253">
        <v>0</v>
      </c>
      <c r="O253">
        <v>0</v>
      </c>
      <c r="P253">
        <v>19.047000000000001</v>
      </c>
      <c r="Q253">
        <v>0</v>
      </c>
      <c r="R253">
        <v>0</v>
      </c>
      <c r="S253">
        <v>0</v>
      </c>
      <c r="T253">
        <v>0</v>
      </c>
      <c r="U253">
        <v>0</v>
      </c>
      <c r="V253">
        <v>0</v>
      </c>
      <c r="W253">
        <v>1.0329999999999999</v>
      </c>
    </row>
    <row r="254" spans="1:23">
      <c r="A254" s="188">
        <v>44397</v>
      </c>
      <c r="B254" t="s">
        <v>261</v>
      </c>
      <c r="C254">
        <v>2</v>
      </c>
      <c r="D254" t="s">
        <v>15</v>
      </c>
      <c r="E254" t="s">
        <v>15</v>
      </c>
      <c r="F254" t="s">
        <v>241</v>
      </c>
      <c r="G254">
        <v>3.33</v>
      </c>
      <c r="H254">
        <v>3.33</v>
      </c>
      <c r="I254">
        <v>0</v>
      </c>
      <c r="J254">
        <v>0</v>
      </c>
      <c r="K254">
        <v>0</v>
      </c>
      <c r="L254">
        <v>3.33</v>
      </c>
      <c r="M254">
        <v>0</v>
      </c>
      <c r="N254">
        <v>0</v>
      </c>
      <c r="O254">
        <v>0</v>
      </c>
      <c r="P254">
        <v>3.33</v>
      </c>
      <c r="Q254">
        <v>0</v>
      </c>
      <c r="R254">
        <v>0</v>
      </c>
      <c r="S254">
        <v>0</v>
      </c>
      <c r="T254">
        <v>0</v>
      </c>
      <c r="U254">
        <v>0</v>
      </c>
      <c r="V254">
        <v>0</v>
      </c>
      <c r="W254">
        <v>0</v>
      </c>
    </row>
    <row r="255" spans="1:23">
      <c r="A255" s="188">
        <v>44397</v>
      </c>
      <c r="B255" t="s">
        <v>261</v>
      </c>
      <c r="C255">
        <v>2</v>
      </c>
      <c r="D255" t="s">
        <v>15</v>
      </c>
      <c r="E255" t="s">
        <v>15</v>
      </c>
      <c r="F255" t="s">
        <v>160</v>
      </c>
      <c r="G255">
        <v>42.834999999999901</v>
      </c>
      <c r="H255">
        <v>38.838999999999899</v>
      </c>
      <c r="I255">
        <v>3.996</v>
      </c>
      <c r="J255">
        <v>0</v>
      </c>
      <c r="K255">
        <v>0</v>
      </c>
      <c r="L255">
        <v>42.834999999999901</v>
      </c>
      <c r="M255">
        <v>0</v>
      </c>
      <c r="N255">
        <v>0</v>
      </c>
      <c r="O255">
        <v>0</v>
      </c>
      <c r="P255">
        <v>42.834999999999901</v>
      </c>
      <c r="Q255">
        <v>0</v>
      </c>
      <c r="R255">
        <v>0</v>
      </c>
      <c r="S255">
        <v>0</v>
      </c>
      <c r="T255">
        <v>0</v>
      </c>
      <c r="U255">
        <v>0</v>
      </c>
      <c r="V255">
        <v>0</v>
      </c>
      <c r="W255">
        <v>4.1970000000000001</v>
      </c>
    </row>
    <row r="256" spans="1:23">
      <c r="A256" s="188">
        <v>44397</v>
      </c>
      <c r="B256" t="s">
        <v>261</v>
      </c>
      <c r="C256">
        <v>2</v>
      </c>
      <c r="D256" t="s">
        <v>15</v>
      </c>
      <c r="E256" t="s">
        <v>15</v>
      </c>
      <c r="F256" t="s">
        <v>161</v>
      </c>
      <c r="G256">
        <v>65.727000000000004</v>
      </c>
      <c r="H256">
        <v>63.584000000000003</v>
      </c>
      <c r="I256">
        <v>2.1429999999999998</v>
      </c>
      <c r="J256">
        <v>0</v>
      </c>
      <c r="K256">
        <v>0</v>
      </c>
      <c r="L256">
        <v>65.727000000000004</v>
      </c>
      <c r="M256">
        <v>0</v>
      </c>
      <c r="N256">
        <v>0</v>
      </c>
      <c r="O256">
        <v>0</v>
      </c>
      <c r="P256">
        <v>65.727000000000004</v>
      </c>
      <c r="Q256">
        <v>0</v>
      </c>
      <c r="R256">
        <v>0</v>
      </c>
      <c r="S256">
        <v>0</v>
      </c>
      <c r="T256">
        <v>0</v>
      </c>
      <c r="U256">
        <v>0.999</v>
      </c>
      <c r="V256">
        <v>0</v>
      </c>
      <c r="W256">
        <v>2.0659999999999998</v>
      </c>
    </row>
    <row r="257" spans="1:23">
      <c r="A257" s="188">
        <v>44397</v>
      </c>
      <c r="B257" t="s">
        <v>261</v>
      </c>
      <c r="C257">
        <v>2</v>
      </c>
      <c r="D257" t="s">
        <v>15</v>
      </c>
      <c r="E257" t="s">
        <v>15</v>
      </c>
      <c r="F257" t="s">
        <v>73</v>
      </c>
      <c r="G257">
        <v>2.0659999999999998</v>
      </c>
      <c r="H257">
        <v>1.8660000000000001</v>
      </c>
      <c r="I257">
        <v>0.2</v>
      </c>
      <c r="J257">
        <v>0</v>
      </c>
      <c r="K257">
        <v>0</v>
      </c>
      <c r="L257">
        <v>2.0659999999999998</v>
      </c>
      <c r="M257">
        <v>0</v>
      </c>
      <c r="N257">
        <v>0</v>
      </c>
      <c r="O257">
        <v>0</v>
      </c>
      <c r="P257">
        <v>2.0659999999999998</v>
      </c>
      <c r="Q257">
        <v>0</v>
      </c>
      <c r="R257">
        <v>0</v>
      </c>
      <c r="S257">
        <v>0</v>
      </c>
      <c r="T257">
        <v>0</v>
      </c>
      <c r="U257">
        <v>0.2</v>
      </c>
      <c r="V257">
        <v>0</v>
      </c>
      <c r="W257">
        <v>0</v>
      </c>
    </row>
    <row r="258" spans="1:23">
      <c r="A258" s="188">
        <v>44397</v>
      </c>
      <c r="B258" t="s">
        <v>261</v>
      </c>
      <c r="C258">
        <v>2</v>
      </c>
      <c r="D258" t="s">
        <v>14</v>
      </c>
      <c r="E258" t="s">
        <v>14</v>
      </c>
      <c r="F258" t="s">
        <v>119</v>
      </c>
      <c r="G258">
        <v>2773.4839620001198</v>
      </c>
      <c r="H258">
        <v>2471.2842390001101</v>
      </c>
      <c r="I258">
        <v>272.12641500000001</v>
      </c>
      <c r="J258">
        <v>30.073308000000001</v>
      </c>
      <c r="K258">
        <v>373.06658199998799</v>
      </c>
      <c r="L258">
        <v>0</v>
      </c>
      <c r="M258">
        <v>733.11931099999902</v>
      </c>
      <c r="N258">
        <v>58.719951000000101</v>
      </c>
      <c r="O258">
        <v>0</v>
      </c>
      <c r="P258">
        <v>2175.3243350000798</v>
      </c>
      <c r="Q258">
        <v>183.10650799999999</v>
      </c>
      <c r="R258">
        <v>14.406650000000001</v>
      </c>
      <c r="S258">
        <v>0</v>
      </c>
      <c r="T258">
        <v>48.473277000000103</v>
      </c>
      <c r="U258">
        <v>112.39987600000001</v>
      </c>
      <c r="V258">
        <v>49.906590999999999</v>
      </c>
      <c r="W258">
        <v>269.88633199999902</v>
      </c>
    </row>
    <row r="259" spans="1:23">
      <c r="A259" s="188">
        <v>44397</v>
      </c>
      <c r="B259" t="s">
        <v>261</v>
      </c>
      <c r="C259">
        <v>2</v>
      </c>
      <c r="D259" t="s">
        <v>14</v>
      </c>
      <c r="E259" t="s">
        <v>14</v>
      </c>
      <c r="F259" t="s">
        <v>233</v>
      </c>
      <c r="G259">
        <v>36.333297000000002</v>
      </c>
      <c r="H259">
        <v>36.333297000000002</v>
      </c>
      <c r="I259">
        <v>0</v>
      </c>
      <c r="J259">
        <v>0</v>
      </c>
      <c r="K259">
        <v>0</v>
      </c>
      <c r="L259">
        <v>35.999963999999999</v>
      </c>
      <c r="M259">
        <v>0</v>
      </c>
      <c r="N259">
        <v>0</v>
      </c>
      <c r="O259">
        <v>0</v>
      </c>
      <c r="P259">
        <v>36.333297000000002</v>
      </c>
      <c r="Q259">
        <v>0</v>
      </c>
      <c r="R259">
        <v>0.66666599999999998</v>
      </c>
      <c r="S259">
        <v>0</v>
      </c>
      <c r="T259">
        <v>0</v>
      </c>
      <c r="U259">
        <v>0</v>
      </c>
      <c r="V259">
        <v>0</v>
      </c>
      <c r="W259">
        <v>5.3333279999999998</v>
      </c>
    </row>
    <row r="260" spans="1:23">
      <c r="A260" s="188">
        <v>44397</v>
      </c>
      <c r="B260" t="s">
        <v>261</v>
      </c>
      <c r="C260">
        <v>2</v>
      </c>
      <c r="D260" t="s">
        <v>14</v>
      </c>
      <c r="E260" t="s">
        <v>14</v>
      </c>
      <c r="F260" t="s">
        <v>234</v>
      </c>
      <c r="G260">
        <v>34.666629999999998</v>
      </c>
      <c r="H260">
        <v>33.333300000000001</v>
      </c>
      <c r="I260">
        <v>1.3333299999999999</v>
      </c>
      <c r="J260">
        <v>0</v>
      </c>
      <c r="K260">
        <v>0</v>
      </c>
      <c r="L260">
        <v>34.666629999999998</v>
      </c>
      <c r="M260">
        <v>0</v>
      </c>
      <c r="N260">
        <v>0.99999899999999997</v>
      </c>
      <c r="O260">
        <v>0</v>
      </c>
      <c r="P260">
        <v>34.666629999999998</v>
      </c>
      <c r="Q260">
        <v>0</v>
      </c>
      <c r="R260">
        <v>0</v>
      </c>
      <c r="S260">
        <v>0</v>
      </c>
      <c r="T260">
        <v>4.3333269999999997</v>
      </c>
      <c r="U260">
        <v>0</v>
      </c>
      <c r="V260">
        <v>3.3333279999999998</v>
      </c>
      <c r="W260">
        <v>6.6666600000000003</v>
      </c>
    </row>
    <row r="261" spans="1:23">
      <c r="A261" s="188">
        <v>44397</v>
      </c>
      <c r="B261" t="s">
        <v>261</v>
      </c>
      <c r="C261">
        <v>2</v>
      </c>
      <c r="D261" t="s">
        <v>14</v>
      </c>
      <c r="E261" t="s">
        <v>14</v>
      </c>
      <c r="F261" t="s">
        <v>73</v>
      </c>
      <c r="G261">
        <v>22.066652000000001</v>
      </c>
      <c r="H261">
        <v>21.866651999999998</v>
      </c>
      <c r="I261">
        <v>0</v>
      </c>
      <c r="J261">
        <v>0.2</v>
      </c>
      <c r="K261">
        <v>16.8</v>
      </c>
      <c r="L261">
        <v>22.066652000000001</v>
      </c>
      <c r="M261">
        <v>0</v>
      </c>
      <c r="N261">
        <v>0</v>
      </c>
      <c r="O261">
        <v>0</v>
      </c>
      <c r="P261">
        <v>3.9999959999999999</v>
      </c>
      <c r="Q261">
        <v>0</v>
      </c>
      <c r="R261">
        <v>0.66666599999999998</v>
      </c>
      <c r="S261">
        <v>0</v>
      </c>
      <c r="T261">
        <v>0</v>
      </c>
      <c r="U261">
        <v>0</v>
      </c>
      <c r="V261">
        <v>0</v>
      </c>
      <c r="W261">
        <v>0.66666599999999998</v>
      </c>
    </row>
    <row r="262" spans="1:23">
      <c r="A262" s="188">
        <v>44397</v>
      </c>
      <c r="B262" t="s">
        <v>261</v>
      </c>
      <c r="C262">
        <v>2</v>
      </c>
      <c r="D262" t="s">
        <v>13</v>
      </c>
      <c r="E262" t="s">
        <v>52</v>
      </c>
      <c r="F262" t="s">
        <v>119</v>
      </c>
      <c r="G262">
        <v>4745.3542899998502</v>
      </c>
      <c r="H262">
        <v>3386.8758720003402</v>
      </c>
      <c r="I262">
        <v>1317.77856600008</v>
      </c>
      <c r="J262">
        <v>40.699852</v>
      </c>
      <c r="K262">
        <v>0</v>
      </c>
      <c r="L262">
        <v>0</v>
      </c>
      <c r="M262">
        <v>377.93294400000099</v>
      </c>
      <c r="N262">
        <v>98.699881000000005</v>
      </c>
      <c r="O262">
        <v>0</v>
      </c>
      <c r="P262">
        <v>4404.5615450001796</v>
      </c>
      <c r="Q262">
        <v>71.959919999999997</v>
      </c>
      <c r="R262">
        <v>615.27257799999904</v>
      </c>
      <c r="S262">
        <v>505.33278499999</v>
      </c>
      <c r="T262">
        <v>51.306609000000101</v>
      </c>
      <c r="U262">
        <v>588.66604999999799</v>
      </c>
      <c r="V262">
        <v>23.599974</v>
      </c>
      <c r="W262">
        <v>214.539751</v>
      </c>
    </row>
    <row r="263" spans="1:23">
      <c r="A263" s="188">
        <v>44397</v>
      </c>
      <c r="B263" t="s">
        <v>261</v>
      </c>
      <c r="C263">
        <v>2</v>
      </c>
      <c r="D263" t="s">
        <v>13</v>
      </c>
      <c r="E263" t="s">
        <v>52</v>
      </c>
      <c r="F263" t="s">
        <v>149</v>
      </c>
      <c r="G263">
        <v>93.733172999999695</v>
      </c>
      <c r="H263">
        <v>89.399844999999701</v>
      </c>
      <c r="I263">
        <v>4.3333279999999998</v>
      </c>
      <c r="J263">
        <v>0</v>
      </c>
      <c r="K263">
        <v>0</v>
      </c>
      <c r="L263">
        <v>89.199845999999695</v>
      </c>
      <c r="M263">
        <v>0</v>
      </c>
      <c r="N263">
        <v>0</v>
      </c>
      <c r="O263">
        <v>0</v>
      </c>
      <c r="P263">
        <v>70.866524999999996</v>
      </c>
      <c r="Q263">
        <v>0</v>
      </c>
      <c r="R263">
        <v>5.5333269999999999</v>
      </c>
      <c r="S263">
        <v>4.3333279999999998</v>
      </c>
      <c r="T263">
        <v>0.99999899999999997</v>
      </c>
      <c r="U263">
        <v>0</v>
      </c>
      <c r="V263">
        <v>0.33333299999999999</v>
      </c>
      <c r="W263">
        <v>18.199967999999998</v>
      </c>
    </row>
    <row r="264" spans="1:23">
      <c r="A264" s="188">
        <v>44397</v>
      </c>
      <c r="B264" t="s">
        <v>261</v>
      </c>
      <c r="C264">
        <v>2</v>
      </c>
      <c r="D264" t="s">
        <v>13</v>
      </c>
      <c r="E264" t="s">
        <v>52</v>
      </c>
      <c r="F264" t="s">
        <v>235</v>
      </c>
      <c r="G264">
        <v>51.679953000000197</v>
      </c>
      <c r="H264">
        <v>51.679953000000197</v>
      </c>
      <c r="I264">
        <v>0</v>
      </c>
      <c r="J264">
        <v>0</v>
      </c>
      <c r="K264">
        <v>0</v>
      </c>
      <c r="L264">
        <v>51.679953000000197</v>
      </c>
      <c r="M264">
        <v>0</v>
      </c>
      <c r="N264">
        <v>0</v>
      </c>
      <c r="O264">
        <v>0</v>
      </c>
      <c r="P264">
        <v>41.599962000000097</v>
      </c>
      <c r="Q264">
        <v>0</v>
      </c>
      <c r="R264">
        <v>0.86666600000000005</v>
      </c>
      <c r="S264">
        <v>0</v>
      </c>
      <c r="T264">
        <v>0</v>
      </c>
      <c r="U264">
        <v>0</v>
      </c>
      <c r="V264">
        <v>0</v>
      </c>
      <c r="W264">
        <v>17.559982999999999</v>
      </c>
    </row>
    <row r="265" spans="1:23">
      <c r="A265" s="188">
        <v>44397</v>
      </c>
      <c r="B265" t="s">
        <v>261</v>
      </c>
      <c r="C265">
        <v>2</v>
      </c>
      <c r="D265" t="s">
        <v>13</v>
      </c>
      <c r="E265" t="s">
        <v>52</v>
      </c>
      <c r="F265" t="s">
        <v>150</v>
      </c>
      <c r="G265">
        <v>11.999988</v>
      </c>
      <c r="H265">
        <v>11.999988</v>
      </c>
      <c r="I265">
        <v>0</v>
      </c>
      <c r="J265">
        <v>0</v>
      </c>
      <c r="K265">
        <v>0</v>
      </c>
      <c r="L265">
        <v>11.999988</v>
      </c>
      <c r="M265">
        <v>0</v>
      </c>
      <c r="N265">
        <v>0</v>
      </c>
      <c r="O265">
        <v>0</v>
      </c>
      <c r="P265">
        <v>11.999988</v>
      </c>
      <c r="Q265">
        <v>0</v>
      </c>
      <c r="R265">
        <v>0</v>
      </c>
      <c r="S265">
        <v>0</v>
      </c>
      <c r="T265">
        <v>0</v>
      </c>
      <c r="U265">
        <v>0</v>
      </c>
      <c r="V265">
        <v>0</v>
      </c>
      <c r="W265">
        <v>2.999997</v>
      </c>
    </row>
    <row r="266" spans="1:23">
      <c r="A266" s="188">
        <v>44397</v>
      </c>
      <c r="B266" t="s">
        <v>261</v>
      </c>
      <c r="C266">
        <v>2</v>
      </c>
      <c r="D266" t="s">
        <v>13</v>
      </c>
      <c r="E266" t="s">
        <v>100</v>
      </c>
      <c r="F266" t="s">
        <v>119</v>
      </c>
      <c r="G266">
        <v>3388.70299300027</v>
      </c>
      <c r="H266">
        <v>2759.0305010002198</v>
      </c>
      <c r="I266">
        <v>552.06610399999397</v>
      </c>
      <c r="J266">
        <v>77.606388000000294</v>
      </c>
      <c r="K266">
        <v>0</v>
      </c>
      <c r="L266">
        <v>0</v>
      </c>
      <c r="M266">
        <v>403.61945900000097</v>
      </c>
      <c r="N266">
        <v>64.299933000000195</v>
      </c>
      <c r="O266">
        <v>0</v>
      </c>
      <c r="P266">
        <v>3000.4169210002701</v>
      </c>
      <c r="Q266">
        <v>71.613258999999999</v>
      </c>
      <c r="R266">
        <v>181.97981100000101</v>
      </c>
      <c r="S266">
        <v>70.5332590000002</v>
      </c>
      <c r="T266">
        <v>47.479955000000103</v>
      </c>
      <c r="U266">
        <v>446.93287999999302</v>
      </c>
      <c r="V266">
        <v>14.813316</v>
      </c>
      <c r="W266">
        <v>222.72643900000099</v>
      </c>
    </row>
    <row r="267" spans="1:23">
      <c r="A267" s="188">
        <v>44397</v>
      </c>
      <c r="B267" t="s">
        <v>261</v>
      </c>
      <c r="C267">
        <v>2</v>
      </c>
      <c r="D267" t="s">
        <v>13</v>
      </c>
      <c r="E267" t="s">
        <v>100</v>
      </c>
      <c r="F267" t="s">
        <v>262</v>
      </c>
      <c r="G267">
        <v>19.399985000000001</v>
      </c>
      <c r="H267">
        <v>19.399985000000001</v>
      </c>
      <c r="I267">
        <v>0</v>
      </c>
      <c r="J267">
        <v>0</v>
      </c>
      <c r="K267">
        <v>0</v>
      </c>
      <c r="L267">
        <v>19.399985000000001</v>
      </c>
      <c r="M267">
        <v>0</v>
      </c>
      <c r="N267">
        <v>1.866665</v>
      </c>
      <c r="O267">
        <v>0</v>
      </c>
      <c r="P267">
        <v>19.333318999999999</v>
      </c>
      <c r="Q267">
        <v>0</v>
      </c>
      <c r="R267">
        <v>0</v>
      </c>
      <c r="S267">
        <v>0</v>
      </c>
      <c r="T267">
        <v>0</v>
      </c>
      <c r="U267">
        <v>0</v>
      </c>
      <c r="V267">
        <v>0</v>
      </c>
      <c r="W267">
        <v>5.9999950000000002</v>
      </c>
    </row>
    <row r="268" spans="1:23">
      <c r="A268" s="188">
        <v>44397</v>
      </c>
      <c r="B268" t="s">
        <v>261</v>
      </c>
      <c r="C268">
        <v>2</v>
      </c>
      <c r="D268" t="s">
        <v>13</v>
      </c>
      <c r="E268" t="s">
        <v>100</v>
      </c>
      <c r="F268" t="s">
        <v>233</v>
      </c>
      <c r="G268">
        <v>84.653245999999996</v>
      </c>
      <c r="H268">
        <v>83.386581000000007</v>
      </c>
      <c r="I268">
        <v>1.2666649999999999</v>
      </c>
      <c r="J268">
        <v>0</v>
      </c>
      <c r="K268">
        <v>0</v>
      </c>
      <c r="L268">
        <v>82.986581000000001</v>
      </c>
      <c r="M268">
        <v>6.6666000000000003E-2</v>
      </c>
      <c r="N268">
        <v>0</v>
      </c>
      <c r="O268">
        <v>0</v>
      </c>
      <c r="P268">
        <v>84.119915000000006</v>
      </c>
      <c r="Q268">
        <v>0.58666600000000002</v>
      </c>
      <c r="R268">
        <v>9.2666570000000004</v>
      </c>
      <c r="S268">
        <v>1.2666649999999999</v>
      </c>
      <c r="T268">
        <v>0</v>
      </c>
      <c r="U268">
        <v>0</v>
      </c>
      <c r="V268">
        <v>0</v>
      </c>
      <c r="W268">
        <v>16.733315000000001</v>
      </c>
    </row>
    <row r="269" spans="1:23">
      <c r="A269" s="188">
        <v>44397</v>
      </c>
      <c r="B269" t="s">
        <v>261</v>
      </c>
      <c r="C269">
        <v>2</v>
      </c>
      <c r="D269" t="s">
        <v>13</v>
      </c>
      <c r="E269" t="s">
        <v>100</v>
      </c>
      <c r="F269" t="s">
        <v>151</v>
      </c>
      <c r="G269">
        <v>107.253193</v>
      </c>
      <c r="H269">
        <v>106.71986</v>
      </c>
      <c r="I269">
        <v>0.53333299999999995</v>
      </c>
      <c r="J269">
        <v>0</v>
      </c>
      <c r="K269">
        <v>0</v>
      </c>
      <c r="L269">
        <v>107.253193</v>
      </c>
      <c r="M269">
        <v>0</v>
      </c>
      <c r="N269">
        <v>1.5333319999999999</v>
      </c>
      <c r="O269">
        <v>0</v>
      </c>
      <c r="P269">
        <v>103.45320599999999</v>
      </c>
      <c r="Q269">
        <v>0.58666600000000002</v>
      </c>
      <c r="R269">
        <v>1.999997</v>
      </c>
      <c r="S269">
        <v>0.53333299999999995</v>
      </c>
      <c r="T269">
        <v>0.66666599999999998</v>
      </c>
      <c r="U269">
        <v>0</v>
      </c>
      <c r="V269">
        <v>0</v>
      </c>
      <c r="W269">
        <v>29.099965999999998</v>
      </c>
    </row>
    <row r="270" spans="1:23">
      <c r="A270" s="188">
        <v>44397</v>
      </c>
      <c r="B270" t="s">
        <v>261</v>
      </c>
      <c r="C270">
        <v>2</v>
      </c>
      <c r="D270" t="s">
        <v>13</v>
      </c>
      <c r="E270" t="s">
        <v>100</v>
      </c>
      <c r="F270" t="s">
        <v>152</v>
      </c>
      <c r="G270">
        <v>65.733279000000294</v>
      </c>
      <c r="H270">
        <v>62.866616000000299</v>
      </c>
      <c r="I270">
        <v>2.866663</v>
      </c>
      <c r="J270">
        <v>0</v>
      </c>
      <c r="K270">
        <v>0</v>
      </c>
      <c r="L270">
        <v>64.733280000000306</v>
      </c>
      <c r="M270">
        <v>0</v>
      </c>
      <c r="N270">
        <v>0.99999899999999997</v>
      </c>
      <c r="O270">
        <v>0</v>
      </c>
      <c r="P270">
        <v>65.733279000000294</v>
      </c>
      <c r="Q270">
        <v>0</v>
      </c>
      <c r="R270">
        <v>10.093323</v>
      </c>
      <c r="S270">
        <v>2.866663</v>
      </c>
      <c r="T270">
        <v>0</v>
      </c>
      <c r="U270">
        <v>0</v>
      </c>
      <c r="V270">
        <v>0</v>
      </c>
      <c r="W270">
        <v>8.546659</v>
      </c>
    </row>
    <row r="271" spans="1:23">
      <c r="A271" s="188">
        <v>44397</v>
      </c>
      <c r="B271" t="s">
        <v>261</v>
      </c>
      <c r="C271">
        <v>2</v>
      </c>
      <c r="D271" t="s">
        <v>13</v>
      </c>
      <c r="E271" t="s">
        <v>100</v>
      </c>
      <c r="F271" t="s">
        <v>199</v>
      </c>
      <c r="G271">
        <v>25.599974</v>
      </c>
      <c r="H271">
        <v>25.599974</v>
      </c>
      <c r="I271">
        <v>0</v>
      </c>
      <c r="J271">
        <v>0</v>
      </c>
      <c r="K271">
        <v>0</v>
      </c>
      <c r="L271">
        <v>25.199974999999998</v>
      </c>
      <c r="M271">
        <v>0</v>
      </c>
      <c r="N271">
        <v>0</v>
      </c>
      <c r="O271">
        <v>0</v>
      </c>
      <c r="P271">
        <v>25.533308000000002</v>
      </c>
      <c r="Q271">
        <v>0</v>
      </c>
      <c r="R271">
        <v>0</v>
      </c>
      <c r="S271">
        <v>0</v>
      </c>
      <c r="T271">
        <v>0</v>
      </c>
      <c r="U271">
        <v>0</v>
      </c>
      <c r="V271">
        <v>0</v>
      </c>
      <c r="W271">
        <v>5.4666610000000002</v>
      </c>
    </row>
    <row r="272" spans="1:23">
      <c r="A272" s="188">
        <v>44397</v>
      </c>
      <c r="B272" t="s">
        <v>261</v>
      </c>
      <c r="C272">
        <v>2</v>
      </c>
      <c r="D272" t="s">
        <v>13</v>
      </c>
      <c r="E272" t="s">
        <v>100</v>
      </c>
      <c r="F272" t="s">
        <v>73</v>
      </c>
      <c r="G272">
        <v>1.333332</v>
      </c>
      <c r="H272">
        <v>1.333332</v>
      </c>
      <c r="I272">
        <v>0</v>
      </c>
      <c r="J272">
        <v>0</v>
      </c>
      <c r="K272">
        <v>0</v>
      </c>
      <c r="L272">
        <v>1.333332</v>
      </c>
      <c r="M272">
        <v>0</v>
      </c>
      <c r="N272">
        <v>0</v>
      </c>
      <c r="O272">
        <v>0</v>
      </c>
      <c r="P272">
        <v>1.333332</v>
      </c>
      <c r="Q272">
        <v>0</v>
      </c>
      <c r="R272">
        <v>0.53333299999999995</v>
      </c>
      <c r="S272">
        <v>0</v>
      </c>
      <c r="T272">
        <v>0</v>
      </c>
      <c r="U272">
        <v>0</v>
      </c>
      <c r="V272">
        <v>0</v>
      </c>
      <c r="W272">
        <v>0</v>
      </c>
    </row>
    <row r="273" spans="1:23">
      <c r="A273" s="188">
        <v>44397</v>
      </c>
      <c r="B273" t="s">
        <v>261</v>
      </c>
      <c r="C273">
        <v>2</v>
      </c>
      <c r="D273" t="s">
        <v>13</v>
      </c>
      <c r="E273" t="s">
        <v>101</v>
      </c>
      <c r="F273" t="s">
        <v>119</v>
      </c>
      <c r="G273">
        <v>3798.2433620002098</v>
      </c>
      <c r="H273">
        <v>3095.7574100001498</v>
      </c>
      <c r="I273">
        <v>657.73267600000497</v>
      </c>
      <c r="J273">
        <v>44.753276</v>
      </c>
      <c r="K273">
        <v>1127.065652</v>
      </c>
      <c r="L273">
        <v>0</v>
      </c>
      <c r="M273">
        <v>325.43981200000098</v>
      </c>
      <c r="N273">
        <v>53.2799610000001</v>
      </c>
      <c r="O273">
        <v>0</v>
      </c>
      <c r="P273">
        <v>2434.7779180001598</v>
      </c>
      <c r="Q273">
        <v>169.71993900000001</v>
      </c>
      <c r="R273">
        <v>229.06646800000101</v>
      </c>
      <c r="S273">
        <v>102.466577</v>
      </c>
      <c r="T273">
        <v>22.346654999999998</v>
      </c>
      <c r="U273">
        <v>416.93291399999498</v>
      </c>
      <c r="V273">
        <v>8.2466570000000008</v>
      </c>
      <c r="W273">
        <v>148.326539</v>
      </c>
    </row>
    <row r="274" spans="1:23">
      <c r="A274" s="188">
        <v>44397</v>
      </c>
      <c r="B274" t="s">
        <v>261</v>
      </c>
      <c r="C274">
        <v>2</v>
      </c>
      <c r="D274" t="s">
        <v>13</v>
      </c>
      <c r="E274" t="s">
        <v>101</v>
      </c>
      <c r="F274" t="s">
        <v>153</v>
      </c>
      <c r="G274">
        <v>49.266629000000101</v>
      </c>
      <c r="H274">
        <v>49.266629000000101</v>
      </c>
      <c r="I274">
        <v>0</v>
      </c>
      <c r="J274">
        <v>0</v>
      </c>
      <c r="K274">
        <v>0</v>
      </c>
      <c r="L274">
        <v>48.933296000000098</v>
      </c>
      <c r="M274">
        <v>0</v>
      </c>
      <c r="N274">
        <v>0</v>
      </c>
      <c r="O274">
        <v>0</v>
      </c>
      <c r="P274">
        <v>49.266629000000101</v>
      </c>
      <c r="Q274">
        <v>0</v>
      </c>
      <c r="R274">
        <v>4.9333299999999998</v>
      </c>
      <c r="S274">
        <v>0</v>
      </c>
      <c r="T274">
        <v>0</v>
      </c>
      <c r="U274">
        <v>0</v>
      </c>
      <c r="V274">
        <v>0</v>
      </c>
      <c r="W274">
        <v>5.3333300000000001</v>
      </c>
    </row>
    <row r="275" spans="1:23">
      <c r="A275" s="188">
        <v>44397</v>
      </c>
      <c r="B275" t="s">
        <v>261</v>
      </c>
      <c r="C275">
        <v>2</v>
      </c>
      <c r="D275" t="s">
        <v>13</v>
      </c>
      <c r="E275" t="s">
        <v>101</v>
      </c>
      <c r="F275" t="s">
        <v>236</v>
      </c>
      <c r="G275">
        <v>7.0666589999999996</v>
      </c>
      <c r="H275">
        <v>7.0666589999999996</v>
      </c>
      <c r="I275">
        <v>0</v>
      </c>
      <c r="J275">
        <v>0</v>
      </c>
      <c r="K275">
        <v>0</v>
      </c>
      <c r="L275">
        <v>7.0666589999999996</v>
      </c>
      <c r="M275">
        <v>0</v>
      </c>
      <c r="N275">
        <v>0</v>
      </c>
      <c r="O275">
        <v>0</v>
      </c>
      <c r="P275">
        <v>7.0666589999999996</v>
      </c>
      <c r="Q275">
        <v>0</v>
      </c>
      <c r="R275">
        <v>0</v>
      </c>
      <c r="S275">
        <v>0</v>
      </c>
      <c r="T275">
        <v>0</v>
      </c>
      <c r="U275">
        <v>0</v>
      </c>
      <c r="V275">
        <v>0</v>
      </c>
      <c r="W275">
        <v>0</v>
      </c>
    </row>
    <row r="276" spans="1:23">
      <c r="A276" s="188">
        <v>44397</v>
      </c>
      <c r="B276" t="s">
        <v>261</v>
      </c>
      <c r="C276">
        <v>2</v>
      </c>
      <c r="D276" t="s">
        <v>13</v>
      </c>
      <c r="E276" t="s">
        <v>101</v>
      </c>
      <c r="F276" t="s">
        <v>237</v>
      </c>
      <c r="G276">
        <v>29.133302</v>
      </c>
      <c r="H276">
        <v>29.133302</v>
      </c>
      <c r="I276">
        <v>0</v>
      </c>
      <c r="J276">
        <v>0</v>
      </c>
      <c r="K276">
        <v>1.333332</v>
      </c>
      <c r="L276">
        <v>28.466636000000001</v>
      </c>
      <c r="M276">
        <v>0</v>
      </c>
      <c r="N276">
        <v>0</v>
      </c>
      <c r="O276">
        <v>0</v>
      </c>
      <c r="P276">
        <v>27.799969999999998</v>
      </c>
      <c r="Q276">
        <v>0</v>
      </c>
      <c r="R276">
        <v>0</v>
      </c>
      <c r="S276">
        <v>0</v>
      </c>
      <c r="T276">
        <v>0</v>
      </c>
      <c r="U276">
        <v>0</v>
      </c>
      <c r="V276">
        <v>0</v>
      </c>
      <c r="W276">
        <v>5.4666610000000002</v>
      </c>
    </row>
    <row r="277" spans="1:23">
      <c r="A277" s="188">
        <v>44397</v>
      </c>
      <c r="B277" t="s">
        <v>261</v>
      </c>
      <c r="C277">
        <v>2</v>
      </c>
      <c r="D277" t="s">
        <v>13</v>
      </c>
      <c r="E277" t="s">
        <v>101</v>
      </c>
      <c r="F277" t="s">
        <v>73</v>
      </c>
      <c r="G277">
        <v>2.9999980000000002</v>
      </c>
      <c r="H277">
        <v>2.799998</v>
      </c>
      <c r="I277">
        <v>0.2</v>
      </c>
      <c r="J277">
        <v>0</v>
      </c>
      <c r="K277">
        <v>0</v>
      </c>
      <c r="L277">
        <v>2.9999980000000002</v>
      </c>
      <c r="M277">
        <v>0</v>
      </c>
      <c r="N277">
        <v>0.4</v>
      </c>
      <c r="O277">
        <v>0</v>
      </c>
      <c r="P277">
        <v>2.9999980000000002</v>
      </c>
      <c r="Q277">
        <v>0</v>
      </c>
      <c r="R277">
        <v>0.2</v>
      </c>
      <c r="S277">
        <v>0.2</v>
      </c>
      <c r="T277">
        <v>0</v>
      </c>
      <c r="U277">
        <v>0</v>
      </c>
      <c r="V277">
        <v>0</v>
      </c>
      <c r="W277">
        <v>0.4</v>
      </c>
    </row>
    <row r="278" spans="1:23">
      <c r="A278" s="188">
        <v>44397</v>
      </c>
      <c r="B278" t="s">
        <v>261</v>
      </c>
      <c r="C278">
        <v>2</v>
      </c>
      <c r="D278" t="s">
        <v>12</v>
      </c>
      <c r="E278" t="s">
        <v>12</v>
      </c>
      <c r="F278" t="s">
        <v>119</v>
      </c>
      <c r="G278">
        <v>4264.2017420002703</v>
      </c>
      <c r="H278">
        <v>3167.4097080002998</v>
      </c>
      <c r="I278">
        <v>1089.7920410000499</v>
      </c>
      <c r="J278">
        <v>6.9999929999999999</v>
      </c>
      <c r="K278">
        <v>0</v>
      </c>
      <c r="L278">
        <v>0</v>
      </c>
      <c r="M278">
        <v>266.59962000000098</v>
      </c>
      <c r="N278">
        <v>60.986588000000197</v>
      </c>
      <c r="O278">
        <v>0</v>
      </c>
      <c r="P278">
        <v>2472.6107030001999</v>
      </c>
      <c r="Q278">
        <v>89.839985999999996</v>
      </c>
      <c r="R278">
        <v>711.63909600001602</v>
      </c>
      <c r="S278">
        <v>516.45273899999404</v>
      </c>
      <c r="T278">
        <v>63.833284000000099</v>
      </c>
      <c r="U278">
        <v>336.64630599999799</v>
      </c>
      <c r="V278">
        <v>19.066642999999999</v>
      </c>
      <c r="W278">
        <v>190.09980899999999</v>
      </c>
    </row>
    <row r="279" spans="1:23">
      <c r="A279" s="188">
        <v>44397</v>
      </c>
      <c r="B279" t="s">
        <v>261</v>
      </c>
      <c r="C279">
        <v>2</v>
      </c>
      <c r="D279" t="s">
        <v>11</v>
      </c>
      <c r="E279" t="s">
        <v>11</v>
      </c>
      <c r="F279" t="s">
        <v>119</v>
      </c>
      <c r="G279">
        <v>3380.1493810003299</v>
      </c>
      <c r="H279">
        <v>2672.8237230002001</v>
      </c>
      <c r="I279">
        <v>705.67900300001395</v>
      </c>
      <c r="J279">
        <v>1.646655</v>
      </c>
      <c r="K279">
        <v>254.86636400000199</v>
      </c>
      <c r="L279">
        <v>0</v>
      </c>
      <c r="M279">
        <v>218.00642099999899</v>
      </c>
      <c r="N279">
        <v>72.013261000000199</v>
      </c>
      <c r="O279">
        <v>0</v>
      </c>
      <c r="P279">
        <v>2874.0098880002802</v>
      </c>
      <c r="Q279">
        <v>85.146569999999898</v>
      </c>
      <c r="R279">
        <v>47.053279000000103</v>
      </c>
      <c r="S279">
        <v>0</v>
      </c>
      <c r="T279">
        <v>65.446597000000196</v>
      </c>
      <c r="U279">
        <v>651.41246900000601</v>
      </c>
      <c r="V279">
        <v>18.426646000000002</v>
      </c>
      <c r="W279">
        <v>106.96656</v>
      </c>
    </row>
    <row r="280" spans="1:23">
      <c r="A280" s="188">
        <v>44397</v>
      </c>
      <c r="B280" t="s">
        <v>261</v>
      </c>
      <c r="C280">
        <v>2</v>
      </c>
      <c r="D280" t="s">
        <v>11</v>
      </c>
      <c r="E280" t="s">
        <v>11</v>
      </c>
      <c r="F280" t="s">
        <v>135</v>
      </c>
      <c r="G280">
        <v>43.599956000000098</v>
      </c>
      <c r="H280">
        <v>43.599956000000098</v>
      </c>
      <c r="I280">
        <v>0</v>
      </c>
      <c r="J280">
        <v>0</v>
      </c>
      <c r="K280">
        <v>0</v>
      </c>
      <c r="L280">
        <v>43.599956000000098</v>
      </c>
      <c r="M280">
        <v>0</v>
      </c>
      <c r="N280">
        <v>0</v>
      </c>
      <c r="O280">
        <v>0</v>
      </c>
      <c r="P280">
        <v>43.333290000000098</v>
      </c>
      <c r="Q280">
        <v>0</v>
      </c>
      <c r="R280">
        <v>0</v>
      </c>
      <c r="S280">
        <v>0</v>
      </c>
      <c r="T280">
        <v>0</v>
      </c>
      <c r="U280">
        <v>0</v>
      </c>
      <c r="V280">
        <v>0</v>
      </c>
      <c r="W280">
        <v>4.9999950000000002</v>
      </c>
    </row>
    <row r="281" spans="1:23">
      <c r="A281" s="188">
        <v>44397</v>
      </c>
      <c r="B281" t="s">
        <v>261</v>
      </c>
      <c r="C281">
        <v>2</v>
      </c>
      <c r="D281" t="s">
        <v>11</v>
      </c>
      <c r="E281" t="s">
        <v>11</v>
      </c>
      <c r="F281" t="s">
        <v>154</v>
      </c>
      <c r="G281">
        <v>9.4666569999999997</v>
      </c>
      <c r="H281">
        <v>9.4666569999999997</v>
      </c>
      <c r="I281">
        <v>0</v>
      </c>
      <c r="J281">
        <v>0</v>
      </c>
      <c r="K281">
        <v>0</v>
      </c>
      <c r="L281">
        <v>9.4666569999999997</v>
      </c>
      <c r="M281">
        <v>0</v>
      </c>
      <c r="N281">
        <v>0</v>
      </c>
      <c r="O281">
        <v>0</v>
      </c>
      <c r="P281">
        <v>9.4666569999999997</v>
      </c>
      <c r="Q281">
        <v>0</v>
      </c>
      <c r="R281">
        <v>0</v>
      </c>
      <c r="S281">
        <v>0</v>
      </c>
      <c r="T281">
        <v>0</v>
      </c>
      <c r="U281">
        <v>0</v>
      </c>
      <c r="V281">
        <v>0</v>
      </c>
      <c r="W281">
        <v>0.99999899999999997</v>
      </c>
    </row>
    <row r="282" spans="1:23">
      <c r="A282" s="188">
        <v>44397</v>
      </c>
      <c r="B282" t="s">
        <v>261</v>
      </c>
      <c r="C282">
        <v>2</v>
      </c>
      <c r="D282" t="s">
        <v>11</v>
      </c>
      <c r="E282" t="s">
        <v>11</v>
      </c>
      <c r="F282" t="s">
        <v>73</v>
      </c>
      <c r="G282">
        <v>1.333332</v>
      </c>
      <c r="H282">
        <v>1.333332</v>
      </c>
      <c r="I282">
        <v>0</v>
      </c>
      <c r="J282">
        <v>0</v>
      </c>
      <c r="K282">
        <v>0</v>
      </c>
      <c r="L282">
        <v>1.333332</v>
      </c>
      <c r="M282">
        <v>0</v>
      </c>
      <c r="N282">
        <v>0</v>
      </c>
      <c r="O282">
        <v>0</v>
      </c>
      <c r="P282">
        <v>1.333332</v>
      </c>
      <c r="Q282">
        <v>0</v>
      </c>
      <c r="R282">
        <v>0</v>
      </c>
      <c r="S282">
        <v>0</v>
      </c>
      <c r="T282">
        <v>0</v>
      </c>
      <c r="U282">
        <v>0</v>
      </c>
      <c r="V282">
        <v>0</v>
      </c>
      <c r="W282">
        <v>0.33333299999999999</v>
      </c>
    </row>
    <row r="283" spans="1:23">
      <c r="A283" s="188">
        <v>44397</v>
      </c>
      <c r="B283" t="s">
        <v>261</v>
      </c>
      <c r="C283">
        <v>2</v>
      </c>
      <c r="D283" t="s">
        <v>10</v>
      </c>
      <c r="E283" t="s">
        <v>10</v>
      </c>
      <c r="F283" t="s">
        <v>119</v>
      </c>
      <c r="G283">
        <v>3979.3757780003102</v>
      </c>
      <c r="H283">
        <v>2701.39707800019</v>
      </c>
      <c r="I283">
        <v>1259.05211700008</v>
      </c>
      <c r="J283">
        <v>18.926583000000001</v>
      </c>
      <c r="K283">
        <v>0</v>
      </c>
      <c r="L283">
        <v>0</v>
      </c>
      <c r="M283">
        <v>220.899531</v>
      </c>
      <c r="N283">
        <v>85.639910999999998</v>
      </c>
      <c r="O283">
        <v>0</v>
      </c>
      <c r="P283">
        <v>3813.41607700029</v>
      </c>
      <c r="Q283">
        <v>64.133279000000101</v>
      </c>
      <c r="R283">
        <v>76.586589000000103</v>
      </c>
      <c r="S283">
        <v>0</v>
      </c>
      <c r="T283">
        <v>12.366652999999999</v>
      </c>
      <c r="U283">
        <v>1238.7188120000801</v>
      </c>
      <c r="V283">
        <v>54.659930000000102</v>
      </c>
      <c r="W283">
        <v>97.406568000000107</v>
      </c>
    </row>
    <row r="284" spans="1:23">
      <c r="A284" s="188">
        <v>44397</v>
      </c>
      <c r="B284" t="s">
        <v>261</v>
      </c>
      <c r="C284">
        <v>2</v>
      </c>
      <c r="D284" t="s">
        <v>9</v>
      </c>
      <c r="E284" t="s">
        <v>9</v>
      </c>
      <c r="F284" t="s">
        <v>119</v>
      </c>
      <c r="G284">
        <v>6422.7499999984702</v>
      </c>
      <c r="H284">
        <v>5427.5589999991898</v>
      </c>
      <c r="I284">
        <v>962.86999999998795</v>
      </c>
      <c r="J284">
        <v>32.321000000000097</v>
      </c>
      <c r="K284">
        <v>418.731000000005</v>
      </c>
      <c r="L284">
        <v>0</v>
      </c>
      <c r="M284">
        <v>773.20600000000502</v>
      </c>
      <c r="N284">
        <v>205.988</v>
      </c>
      <c r="O284">
        <v>172.571</v>
      </c>
      <c r="P284">
        <v>4401.7120000000104</v>
      </c>
      <c r="Q284">
        <v>310.06700000000097</v>
      </c>
      <c r="R284">
        <v>38.253</v>
      </c>
      <c r="S284">
        <v>0</v>
      </c>
      <c r="T284">
        <v>34.494999999999997</v>
      </c>
      <c r="U284">
        <v>771.13900000000206</v>
      </c>
      <c r="V284">
        <v>45.661999999999999</v>
      </c>
      <c r="W284">
        <v>262.50199999999899</v>
      </c>
    </row>
    <row r="285" spans="1:23">
      <c r="A285" s="188">
        <v>44397</v>
      </c>
      <c r="B285" t="s">
        <v>261</v>
      </c>
      <c r="C285">
        <v>2</v>
      </c>
      <c r="D285" t="s">
        <v>9</v>
      </c>
      <c r="E285" t="s">
        <v>9</v>
      </c>
      <c r="F285" t="s">
        <v>146</v>
      </c>
      <c r="G285">
        <v>39.734999999999999</v>
      </c>
      <c r="H285">
        <v>37.737000000000002</v>
      </c>
      <c r="I285">
        <v>1.998</v>
      </c>
      <c r="J285">
        <v>0</v>
      </c>
      <c r="K285">
        <v>0</v>
      </c>
      <c r="L285">
        <v>39.734999999999999</v>
      </c>
      <c r="M285">
        <v>0</v>
      </c>
      <c r="N285">
        <v>0</v>
      </c>
      <c r="O285">
        <v>0</v>
      </c>
      <c r="P285">
        <v>6.27</v>
      </c>
      <c r="Q285">
        <v>0</v>
      </c>
      <c r="R285">
        <v>0</v>
      </c>
      <c r="S285">
        <v>0</v>
      </c>
      <c r="T285">
        <v>0</v>
      </c>
      <c r="U285">
        <v>1.998</v>
      </c>
      <c r="V285">
        <v>0</v>
      </c>
      <c r="W285">
        <v>0</v>
      </c>
    </row>
    <row r="286" spans="1:23">
      <c r="A286" s="188">
        <v>44397</v>
      </c>
      <c r="B286" t="s">
        <v>261</v>
      </c>
      <c r="C286">
        <v>2</v>
      </c>
      <c r="D286" t="s">
        <v>9</v>
      </c>
      <c r="E286" t="s">
        <v>95</v>
      </c>
      <c r="F286" t="s">
        <v>119</v>
      </c>
      <c r="G286">
        <v>3465.7460000003798</v>
      </c>
      <c r="H286">
        <v>2676.8040000002702</v>
      </c>
      <c r="I286">
        <v>784.06899999999905</v>
      </c>
      <c r="J286">
        <v>4.8730000000000002</v>
      </c>
      <c r="K286">
        <v>0</v>
      </c>
      <c r="L286">
        <v>0</v>
      </c>
      <c r="M286">
        <v>0</v>
      </c>
      <c r="N286">
        <v>31.7149999999999</v>
      </c>
      <c r="O286">
        <v>0</v>
      </c>
      <c r="P286">
        <v>3017.6410000003498</v>
      </c>
      <c r="Q286">
        <v>12.826000000000001</v>
      </c>
      <c r="R286">
        <v>102.974</v>
      </c>
      <c r="S286">
        <v>0</v>
      </c>
      <c r="T286">
        <v>39.031999999999897</v>
      </c>
      <c r="U286">
        <v>753.02700000000095</v>
      </c>
      <c r="V286">
        <v>16.05</v>
      </c>
      <c r="W286">
        <v>39.036999999999999</v>
      </c>
    </row>
    <row r="287" spans="1:23">
      <c r="A287" s="188">
        <v>44397</v>
      </c>
      <c r="B287" t="s">
        <v>261</v>
      </c>
      <c r="C287">
        <v>2</v>
      </c>
      <c r="D287" t="s">
        <v>9</v>
      </c>
      <c r="E287" t="s">
        <v>95</v>
      </c>
      <c r="F287" t="s">
        <v>135</v>
      </c>
      <c r="G287">
        <v>45.4879999999999</v>
      </c>
      <c r="H287">
        <v>44.821999999999903</v>
      </c>
      <c r="I287">
        <v>0.66600000000000004</v>
      </c>
      <c r="J287">
        <v>0</v>
      </c>
      <c r="K287">
        <v>0</v>
      </c>
      <c r="L287">
        <v>45.4879999999999</v>
      </c>
      <c r="M287">
        <v>0</v>
      </c>
      <c r="N287">
        <v>0</v>
      </c>
      <c r="O287">
        <v>0</v>
      </c>
      <c r="P287">
        <v>44.954999999999899</v>
      </c>
      <c r="Q287">
        <v>0</v>
      </c>
      <c r="R287">
        <v>0</v>
      </c>
      <c r="S287">
        <v>0</v>
      </c>
      <c r="T287">
        <v>0</v>
      </c>
      <c r="U287">
        <v>0.66600000000000004</v>
      </c>
      <c r="V287">
        <v>0</v>
      </c>
      <c r="W287">
        <v>1.665</v>
      </c>
    </row>
    <row r="288" spans="1:23">
      <c r="A288" s="188">
        <v>44397</v>
      </c>
      <c r="B288" t="s">
        <v>261</v>
      </c>
      <c r="C288">
        <v>2</v>
      </c>
      <c r="D288" t="s">
        <v>9</v>
      </c>
      <c r="E288" t="s">
        <v>95</v>
      </c>
      <c r="F288" t="s">
        <v>242</v>
      </c>
      <c r="G288">
        <v>24.443000000000001</v>
      </c>
      <c r="H288">
        <v>24.443000000000001</v>
      </c>
      <c r="I288">
        <v>0</v>
      </c>
      <c r="J288">
        <v>0</v>
      </c>
      <c r="K288">
        <v>0</v>
      </c>
      <c r="L288">
        <v>24.443000000000001</v>
      </c>
      <c r="M288">
        <v>0</v>
      </c>
      <c r="N288">
        <v>0</v>
      </c>
      <c r="O288">
        <v>0</v>
      </c>
      <c r="P288">
        <v>24.11</v>
      </c>
      <c r="Q288">
        <v>0</v>
      </c>
      <c r="R288">
        <v>0</v>
      </c>
      <c r="S288">
        <v>0</v>
      </c>
      <c r="T288">
        <v>0</v>
      </c>
      <c r="U288">
        <v>0</v>
      </c>
      <c r="V288">
        <v>0</v>
      </c>
      <c r="W288">
        <v>3.6629999999999998</v>
      </c>
    </row>
    <row r="289" spans="1:23">
      <c r="A289" s="188">
        <v>44397</v>
      </c>
      <c r="B289" t="s">
        <v>261</v>
      </c>
      <c r="C289">
        <v>2</v>
      </c>
      <c r="D289" t="s">
        <v>9</v>
      </c>
      <c r="E289" t="s">
        <v>95</v>
      </c>
      <c r="F289" t="s">
        <v>158</v>
      </c>
      <c r="G289">
        <v>19.381</v>
      </c>
      <c r="H289">
        <v>19.381</v>
      </c>
      <c r="I289">
        <v>0</v>
      </c>
      <c r="J289">
        <v>0</v>
      </c>
      <c r="K289">
        <v>0</v>
      </c>
      <c r="L289">
        <v>19.381</v>
      </c>
      <c r="M289">
        <v>0</v>
      </c>
      <c r="N289">
        <v>0</v>
      </c>
      <c r="O289">
        <v>0</v>
      </c>
      <c r="P289">
        <v>19.381</v>
      </c>
      <c r="Q289">
        <v>0</v>
      </c>
      <c r="R289">
        <v>0</v>
      </c>
      <c r="S289">
        <v>0</v>
      </c>
      <c r="T289">
        <v>0.999</v>
      </c>
      <c r="U289">
        <v>0</v>
      </c>
      <c r="V289">
        <v>0</v>
      </c>
      <c r="W289">
        <v>0.66600000000000004</v>
      </c>
    </row>
    <row r="290" spans="1:23">
      <c r="A290" s="188">
        <v>44397</v>
      </c>
      <c r="B290" t="s">
        <v>261</v>
      </c>
      <c r="C290">
        <v>2</v>
      </c>
      <c r="D290" t="s">
        <v>8</v>
      </c>
      <c r="E290" t="s">
        <v>8</v>
      </c>
      <c r="F290" t="s">
        <v>119</v>
      </c>
      <c r="G290">
        <v>4878.3869999997296</v>
      </c>
      <c r="H290">
        <v>3429.2690000003699</v>
      </c>
      <c r="I290">
        <v>1438.2670000000801</v>
      </c>
      <c r="J290">
        <v>10.851000000000001</v>
      </c>
      <c r="K290">
        <v>0</v>
      </c>
      <c r="L290">
        <v>0</v>
      </c>
      <c r="M290">
        <v>243.01</v>
      </c>
      <c r="N290">
        <v>160.974999999999</v>
      </c>
      <c r="O290">
        <v>149.774</v>
      </c>
      <c r="P290">
        <v>4586.2510000000302</v>
      </c>
      <c r="Q290">
        <v>45.487000000000002</v>
      </c>
      <c r="R290">
        <v>140.761</v>
      </c>
      <c r="S290">
        <v>0</v>
      </c>
      <c r="T290">
        <v>90.7289999999998</v>
      </c>
      <c r="U290">
        <v>1149.1680000000099</v>
      </c>
      <c r="V290">
        <v>37.177999999999898</v>
      </c>
      <c r="W290">
        <v>183.34599999999901</v>
      </c>
    </row>
    <row r="291" spans="1:23">
      <c r="A291" s="188">
        <v>44397</v>
      </c>
      <c r="B291" t="s">
        <v>261</v>
      </c>
      <c r="C291">
        <v>2</v>
      </c>
      <c r="D291" t="s">
        <v>8</v>
      </c>
      <c r="E291" t="s">
        <v>8</v>
      </c>
      <c r="F291" t="s">
        <v>135</v>
      </c>
      <c r="G291">
        <v>38.096999999999902</v>
      </c>
      <c r="H291">
        <v>38.096999999999902</v>
      </c>
      <c r="I291">
        <v>0</v>
      </c>
      <c r="J291">
        <v>0</v>
      </c>
      <c r="K291">
        <v>0</v>
      </c>
      <c r="L291">
        <v>38.096999999999902</v>
      </c>
      <c r="M291">
        <v>0</v>
      </c>
      <c r="N291">
        <v>1.665</v>
      </c>
      <c r="O291">
        <v>0</v>
      </c>
      <c r="P291">
        <v>38.096999999999902</v>
      </c>
      <c r="Q291">
        <v>0</v>
      </c>
      <c r="R291">
        <v>0</v>
      </c>
      <c r="S291">
        <v>0</v>
      </c>
      <c r="T291">
        <v>0</v>
      </c>
      <c r="U291">
        <v>0</v>
      </c>
      <c r="V291">
        <v>0.999</v>
      </c>
      <c r="W291">
        <v>6.3940000000000001</v>
      </c>
    </row>
    <row r="292" spans="1:23">
      <c r="A292" s="188">
        <v>44397</v>
      </c>
      <c r="B292" t="s">
        <v>261</v>
      </c>
      <c r="C292">
        <v>2</v>
      </c>
      <c r="D292" t="s">
        <v>8</v>
      </c>
      <c r="E292" t="s">
        <v>8</v>
      </c>
      <c r="F292" t="s">
        <v>201</v>
      </c>
      <c r="G292">
        <v>41.092999999999897</v>
      </c>
      <c r="H292">
        <v>41.092999999999897</v>
      </c>
      <c r="I292">
        <v>0</v>
      </c>
      <c r="J292">
        <v>0</v>
      </c>
      <c r="K292">
        <v>0</v>
      </c>
      <c r="L292">
        <v>41.092999999999897</v>
      </c>
      <c r="M292">
        <v>0</v>
      </c>
      <c r="N292">
        <v>0.86599999999999999</v>
      </c>
      <c r="O292">
        <v>0</v>
      </c>
      <c r="P292">
        <v>41.092999999999897</v>
      </c>
      <c r="Q292">
        <v>0</v>
      </c>
      <c r="R292">
        <v>0</v>
      </c>
      <c r="S292">
        <v>0</v>
      </c>
      <c r="T292">
        <v>0</v>
      </c>
      <c r="U292">
        <v>0</v>
      </c>
      <c r="V292">
        <v>0</v>
      </c>
      <c r="W292">
        <v>5.3280000000000003</v>
      </c>
    </row>
    <row r="293" spans="1:23">
      <c r="A293" s="188">
        <v>44397</v>
      </c>
      <c r="B293" t="s">
        <v>261</v>
      </c>
      <c r="C293">
        <v>2</v>
      </c>
      <c r="D293" t="s">
        <v>8</v>
      </c>
      <c r="E293" t="s">
        <v>8</v>
      </c>
      <c r="F293" t="s">
        <v>215</v>
      </c>
      <c r="G293">
        <v>1.3320000000000001</v>
      </c>
      <c r="H293">
        <v>1.3320000000000001</v>
      </c>
      <c r="I293">
        <v>0</v>
      </c>
      <c r="J293">
        <v>0</v>
      </c>
      <c r="K293">
        <v>0</v>
      </c>
      <c r="L293">
        <v>1.3320000000000001</v>
      </c>
      <c r="M293">
        <v>0</v>
      </c>
      <c r="N293">
        <v>0</v>
      </c>
      <c r="O293">
        <v>0</v>
      </c>
      <c r="P293">
        <v>1.3320000000000001</v>
      </c>
      <c r="Q293">
        <v>0</v>
      </c>
      <c r="R293">
        <v>0</v>
      </c>
      <c r="S293">
        <v>0</v>
      </c>
      <c r="T293">
        <v>0</v>
      </c>
      <c r="U293">
        <v>0</v>
      </c>
      <c r="V293">
        <v>0</v>
      </c>
      <c r="W293">
        <v>0</v>
      </c>
    </row>
    <row r="294" spans="1:23">
      <c r="A294" s="188">
        <v>44397</v>
      </c>
      <c r="B294" t="s">
        <v>261</v>
      </c>
      <c r="C294">
        <v>2</v>
      </c>
      <c r="D294" t="s">
        <v>8</v>
      </c>
      <c r="E294" t="s">
        <v>8</v>
      </c>
      <c r="F294" t="s">
        <v>163</v>
      </c>
      <c r="G294">
        <v>34.566999999999901</v>
      </c>
      <c r="H294">
        <v>34.566999999999901</v>
      </c>
      <c r="I294">
        <v>0</v>
      </c>
      <c r="J294">
        <v>0</v>
      </c>
      <c r="K294">
        <v>0</v>
      </c>
      <c r="L294">
        <v>34.566999999999901</v>
      </c>
      <c r="M294">
        <v>0</v>
      </c>
      <c r="N294">
        <v>2.7309999999999999</v>
      </c>
      <c r="O294">
        <v>0</v>
      </c>
      <c r="P294">
        <v>34.566999999999901</v>
      </c>
      <c r="Q294">
        <v>0</v>
      </c>
      <c r="R294">
        <v>0</v>
      </c>
      <c r="S294">
        <v>0</v>
      </c>
      <c r="T294">
        <v>0.999</v>
      </c>
      <c r="U294">
        <v>0</v>
      </c>
      <c r="V294">
        <v>0</v>
      </c>
      <c r="W294">
        <v>0</v>
      </c>
    </row>
    <row r="295" spans="1:23">
      <c r="A295" s="188">
        <v>44397</v>
      </c>
      <c r="B295" t="s">
        <v>261</v>
      </c>
      <c r="C295">
        <v>2</v>
      </c>
      <c r="D295" t="s">
        <v>7</v>
      </c>
      <c r="E295" t="s">
        <v>7</v>
      </c>
      <c r="F295" t="s">
        <v>119</v>
      </c>
      <c r="G295">
        <v>2682.25005600021</v>
      </c>
      <c r="H295">
        <v>1600.76464500008</v>
      </c>
      <c r="I295">
        <v>1033.1256120000201</v>
      </c>
      <c r="J295">
        <v>48.359798999999903</v>
      </c>
      <c r="K295">
        <v>0</v>
      </c>
      <c r="L295">
        <v>0</v>
      </c>
      <c r="M295">
        <v>53.9665770000001</v>
      </c>
      <c r="N295">
        <v>131.533152</v>
      </c>
      <c r="O295">
        <v>778.91937200000802</v>
      </c>
      <c r="P295">
        <v>1856.2643210000899</v>
      </c>
      <c r="Q295">
        <v>116.146592</v>
      </c>
      <c r="R295">
        <v>9.9333199999999895</v>
      </c>
      <c r="S295">
        <v>0</v>
      </c>
      <c r="T295">
        <v>60.239851000000002</v>
      </c>
      <c r="U295">
        <v>228.866383000002</v>
      </c>
      <c r="V295">
        <v>10.959987999999999</v>
      </c>
      <c r="W295">
        <v>240.38638500000101</v>
      </c>
    </row>
    <row r="296" spans="1:23">
      <c r="A296" s="188">
        <v>44397</v>
      </c>
      <c r="B296" t="s">
        <v>261</v>
      </c>
      <c r="C296">
        <v>2</v>
      </c>
      <c r="D296" t="s">
        <v>7</v>
      </c>
      <c r="E296" t="s">
        <v>7</v>
      </c>
      <c r="F296" t="s">
        <v>209</v>
      </c>
      <c r="G296">
        <v>36.533289000000003</v>
      </c>
      <c r="H296">
        <v>36.533289000000003</v>
      </c>
      <c r="I296">
        <v>0</v>
      </c>
      <c r="J296">
        <v>0</v>
      </c>
      <c r="K296">
        <v>0</v>
      </c>
      <c r="L296">
        <v>36.533289000000003</v>
      </c>
      <c r="M296">
        <v>0</v>
      </c>
      <c r="N296">
        <v>0.99999899999999997</v>
      </c>
      <c r="O296">
        <v>0</v>
      </c>
      <c r="P296">
        <v>36.533289000000003</v>
      </c>
      <c r="Q296">
        <v>0</v>
      </c>
      <c r="R296">
        <v>0</v>
      </c>
      <c r="S296">
        <v>0</v>
      </c>
      <c r="T296">
        <v>0</v>
      </c>
      <c r="U296">
        <v>0</v>
      </c>
      <c r="V296">
        <v>0.99999899999999997</v>
      </c>
      <c r="W296">
        <v>16.933313999999999</v>
      </c>
    </row>
    <row r="297" spans="1:23">
      <c r="A297" s="188">
        <v>44397</v>
      </c>
      <c r="B297" t="s">
        <v>261</v>
      </c>
      <c r="C297">
        <v>2</v>
      </c>
      <c r="D297" t="s">
        <v>7</v>
      </c>
      <c r="E297" t="s">
        <v>7</v>
      </c>
      <c r="F297" t="s">
        <v>210</v>
      </c>
      <c r="G297">
        <v>24.333307000000001</v>
      </c>
      <c r="H297">
        <v>24.333307000000001</v>
      </c>
      <c r="I297">
        <v>0</v>
      </c>
      <c r="J297">
        <v>0</v>
      </c>
      <c r="K297">
        <v>0</v>
      </c>
      <c r="L297">
        <v>24.333307000000001</v>
      </c>
      <c r="M297">
        <v>0</v>
      </c>
      <c r="N297">
        <v>0</v>
      </c>
      <c r="O297">
        <v>0</v>
      </c>
      <c r="P297">
        <v>24.333307000000001</v>
      </c>
      <c r="Q297">
        <v>0</v>
      </c>
      <c r="R297">
        <v>4.8666609999999997</v>
      </c>
      <c r="S297">
        <v>0</v>
      </c>
      <c r="T297">
        <v>0</v>
      </c>
      <c r="U297">
        <v>0</v>
      </c>
      <c r="V297">
        <v>0</v>
      </c>
      <c r="W297">
        <v>14.666651</v>
      </c>
    </row>
    <row r="298" spans="1:23">
      <c r="A298" s="188">
        <v>44397</v>
      </c>
      <c r="B298" t="s">
        <v>261</v>
      </c>
      <c r="C298">
        <v>2</v>
      </c>
      <c r="D298" t="s">
        <v>35</v>
      </c>
      <c r="E298" t="s">
        <v>35</v>
      </c>
      <c r="F298" t="s">
        <v>119</v>
      </c>
      <c r="G298">
        <v>2788.30358700025</v>
      </c>
      <c r="H298">
        <v>1959.7511870001199</v>
      </c>
      <c r="I298">
        <v>819.53248400002599</v>
      </c>
      <c r="J298">
        <v>9.0199160000000003</v>
      </c>
      <c r="K298">
        <v>34.293314000000002</v>
      </c>
      <c r="L298">
        <v>0</v>
      </c>
      <c r="M298">
        <v>134.68650299999999</v>
      </c>
      <c r="N298">
        <v>47.953265000000101</v>
      </c>
      <c r="O298">
        <v>0</v>
      </c>
      <c r="P298">
        <v>727.179254000014</v>
      </c>
      <c r="Q298">
        <v>140.639985</v>
      </c>
      <c r="R298">
        <v>9.4666569999999908</v>
      </c>
      <c r="S298">
        <v>0</v>
      </c>
      <c r="T298">
        <v>34.466616999999999</v>
      </c>
      <c r="U298">
        <v>816.99917600002505</v>
      </c>
      <c r="V298">
        <v>11.666651</v>
      </c>
      <c r="W298">
        <v>65.739914000000098</v>
      </c>
    </row>
    <row r="299" spans="1:23">
      <c r="A299" s="188">
        <v>44397</v>
      </c>
      <c r="B299" t="s">
        <v>261</v>
      </c>
      <c r="C299">
        <v>2</v>
      </c>
      <c r="D299" t="s">
        <v>35</v>
      </c>
      <c r="E299" t="s">
        <v>35</v>
      </c>
      <c r="F299" t="s">
        <v>155</v>
      </c>
      <c r="G299">
        <v>7.4666579999999998</v>
      </c>
      <c r="H299">
        <v>7.4666579999999998</v>
      </c>
      <c r="I299">
        <v>0</v>
      </c>
      <c r="J299">
        <v>0</v>
      </c>
      <c r="K299">
        <v>0</v>
      </c>
      <c r="L299">
        <v>6.7999919999999996</v>
      </c>
      <c r="M299">
        <v>0</v>
      </c>
      <c r="N299">
        <v>0</v>
      </c>
      <c r="O299">
        <v>0</v>
      </c>
      <c r="P299">
        <v>0</v>
      </c>
      <c r="Q299">
        <v>0</v>
      </c>
      <c r="R299">
        <v>0</v>
      </c>
      <c r="S299">
        <v>0</v>
      </c>
      <c r="T299">
        <v>0</v>
      </c>
      <c r="U299">
        <v>0</v>
      </c>
      <c r="V299">
        <v>0</v>
      </c>
      <c r="W299">
        <v>0.33333299999999999</v>
      </c>
    </row>
    <row r="300" spans="1:23">
      <c r="A300" s="188">
        <v>44397</v>
      </c>
      <c r="B300" t="s">
        <v>261</v>
      </c>
      <c r="C300">
        <v>2</v>
      </c>
      <c r="D300" t="s">
        <v>35</v>
      </c>
      <c r="E300" t="s">
        <v>35</v>
      </c>
      <c r="F300" t="s">
        <v>161</v>
      </c>
      <c r="G300">
        <v>4.1999969999999998</v>
      </c>
      <c r="H300">
        <v>4.1999969999999998</v>
      </c>
      <c r="I300">
        <v>0</v>
      </c>
      <c r="J300">
        <v>0</v>
      </c>
      <c r="K300">
        <v>0</v>
      </c>
      <c r="L300">
        <v>4.1999969999999998</v>
      </c>
      <c r="M300">
        <v>0</v>
      </c>
      <c r="N300">
        <v>0</v>
      </c>
      <c r="O300">
        <v>0</v>
      </c>
      <c r="P300">
        <v>2.5333320000000001</v>
      </c>
      <c r="Q300">
        <v>0</v>
      </c>
      <c r="R300">
        <v>0</v>
      </c>
      <c r="S300">
        <v>0</v>
      </c>
      <c r="T300">
        <v>0</v>
      </c>
      <c r="U300">
        <v>0</v>
      </c>
      <c r="V300">
        <v>0</v>
      </c>
      <c r="W300">
        <v>0</v>
      </c>
    </row>
    <row r="301" spans="1:23">
      <c r="A301" s="188">
        <v>44397</v>
      </c>
      <c r="B301" t="s">
        <v>261</v>
      </c>
      <c r="C301">
        <v>2</v>
      </c>
      <c r="D301" t="s">
        <v>35</v>
      </c>
      <c r="E301" t="s">
        <v>35</v>
      </c>
      <c r="F301" t="s">
        <v>142</v>
      </c>
      <c r="G301">
        <v>19.333314000000001</v>
      </c>
      <c r="H301">
        <v>19.333314000000001</v>
      </c>
      <c r="I301">
        <v>0</v>
      </c>
      <c r="J301">
        <v>0</v>
      </c>
      <c r="K301">
        <v>0</v>
      </c>
      <c r="L301">
        <v>18.666647999999999</v>
      </c>
      <c r="M301">
        <v>0</v>
      </c>
      <c r="N301">
        <v>0</v>
      </c>
      <c r="O301">
        <v>0</v>
      </c>
      <c r="P301">
        <v>0.66666599999999998</v>
      </c>
      <c r="Q301">
        <v>0</v>
      </c>
      <c r="R301">
        <v>0</v>
      </c>
      <c r="S301">
        <v>0</v>
      </c>
      <c r="T301">
        <v>0</v>
      </c>
      <c r="U301">
        <v>0</v>
      </c>
      <c r="V301">
        <v>0</v>
      </c>
      <c r="W301">
        <v>1.9999979999999999</v>
      </c>
    </row>
    <row r="302" spans="1:23">
      <c r="A302" s="188">
        <v>44397</v>
      </c>
      <c r="B302" t="s">
        <v>261</v>
      </c>
      <c r="C302">
        <v>2</v>
      </c>
      <c r="D302" t="s">
        <v>35</v>
      </c>
      <c r="E302" t="s">
        <v>35</v>
      </c>
      <c r="F302" t="s">
        <v>73</v>
      </c>
      <c r="G302">
        <v>1.6399900000000001</v>
      </c>
      <c r="H302">
        <v>0</v>
      </c>
      <c r="I302">
        <v>0</v>
      </c>
      <c r="J302">
        <v>1.6399900000000001</v>
      </c>
      <c r="K302">
        <v>0</v>
      </c>
      <c r="L302">
        <v>1.6399900000000001</v>
      </c>
      <c r="M302">
        <v>0</v>
      </c>
      <c r="N302">
        <v>0</v>
      </c>
      <c r="O302">
        <v>0</v>
      </c>
      <c r="P302">
        <v>1.6399900000000001</v>
      </c>
      <c r="Q302">
        <v>0</v>
      </c>
      <c r="R302">
        <v>0</v>
      </c>
      <c r="S302">
        <v>0</v>
      </c>
      <c r="T302">
        <v>0</v>
      </c>
      <c r="U302">
        <v>0</v>
      </c>
      <c r="V302">
        <v>0</v>
      </c>
      <c r="W302">
        <v>0</v>
      </c>
    </row>
    <row r="303" spans="1:23">
      <c r="A303" s="188">
        <v>44397</v>
      </c>
      <c r="B303" t="s">
        <v>261</v>
      </c>
      <c r="C303">
        <v>2</v>
      </c>
      <c r="D303" t="s">
        <v>6</v>
      </c>
      <c r="E303" t="s">
        <v>6</v>
      </c>
      <c r="F303" t="s">
        <v>119</v>
      </c>
      <c r="G303">
        <v>3215.9831220003098</v>
      </c>
      <c r="H303">
        <v>1069.4188340000501</v>
      </c>
      <c r="I303">
        <v>328.159641999999</v>
      </c>
      <c r="J303">
        <v>1818.40464600013</v>
      </c>
      <c r="K303">
        <v>0</v>
      </c>
      <c r="L303">
        <v>0</v>
      </c>
      <c r="M303">
        <v>103.399885</v>
      </c>
      <c r="N303">
        <v>126.16651899999999</v>
      </c>
      <c r="O303">
        <v>0</v>
      </c>
      <c r="P303">
        <v>3179.2499810003101</v>
      </c>
      <c r="Q303">
        <v>25.813303999999999</v>
      </c>
      <c r="R303">
        <v>169.19982099999999</v>
      </c>
      <c r="S303">
        <v>79.666586000000095</v>
      </c>
      <c r="T303">
        <v>32.559952000000003</v>
      </c>
      <c r="U303">
        <v>239.33310100000301</v>
      </c>
      <c r="V303">
        <v>17.026648999999999</v>
      </c>
      <c r="W303">
        <v>45.673283000000097</v>
      </c>
    </row>
    <row r="304" spans="1:23">
      <c r="A304" s="188">
        <v>44397</v>
      </c>
      <c r="B304" t="s">
        <v>261</v>
      </c>
      <c r="C304">
        <v>2</v>
      </c>
      <c r="D304" t="s">
        <v>6</v>
      </c>
      <c r="E304" t="s">
        <v>6</v>
      </c>
      <c r="F304" t="s">
        <v>246</v>
      </c>
      <c r="G304">
        <v>24.666642</v>
      </c>
      <c r="H304">
        <v>20.999979</v>
      </c>
      <c r="I304">
        <v>0</v>
      </c>
      <c r="J304">
        <v>3.6666629999999998</v>
      </c>
      <c r="K304">
        <v>0</v>
      </c>
      <c r="L304">
        <v>24.666642</v>
      </c>
      <c r="M304">
        <v>0</v>
      </c>
      <c r="N304">
        <v>0</v>
      </c>
      <c r="O304">
        <v>0</v>
      </c>
      <c r="P304">
        <v>24.666642</v>
      </c>
      <c r="Q304">
        <v>0</v>
      </c>
      <c r="R304">
        <v>0</v>
      </c>
      <c r="S304">
        <v>0</v>
      </c>
      <c r="T304">
        <v>0</v>
      </c>
      <c r="U304">
        <v>0</v>
      </c>
      <c r="V304">
        <v>0</v>
      </c>
      <c r="W304">
        <v>1.6666650000000001</v>
      </c>
    </row>
    <row r="305" spans="1:23">
      <c r="A305" s="188">
        <v>44397</v>
      </c>
      <c r="B305" t="s">
        <v>261</v>
      </c>
      <c r="C305">
        <v>2</v>
      </c>
      <c r="D305" t="s">
        <v>6</v>
      </c>
      <c r="E305" t="s">
        <v>6</v>
      </c>
      <c r="F305" t="s">
        <v>150</v>
      </c>
      <c r="G305">
        <v>37.533296</v>
      </c>
      <c r="H305">
        <v>33.333300000000001</v>
      </c>
      <c r="I305">
        <v>1.333332</v>
      </c>
      <c r="J305">
        <v>2.8666640000000001</v>
      </c>
      <c r="K305">
        <v>0</v>
      </c>
      <c r="L305">
        <v>37.533296</v>
      </c>
      <c r="M305">
        <v>0</v>
      </c>
      <c r="N305">
        <v>0</v>
      </c>
      <c r="O305">
        <v>0</v>
      </c>
      <c r="P305">
        <v>37.533296</v>
      </c>
      <c r="Q305">
        <v>0</v>
      </c>
      <c r="R305">
        <v>0.99999899999999997</v>
      </c>
      <c r="S305">
        <v>0.66666599999999998</v>
      </c>
      <c r="T305">
        <v>0</v>
      </c>
      <c r="U305">
        <v>0.66666599999999998</v>
      </c>
      <c r="V305">
        <v>0</v>
      </c>
      <c r="W305">
        <v>3.9999959999999999</v>
      </c>
    </row>
    <row r="306" spans="1:23">
      <c r="A306" s="188">
        <v>44397</v>
      </c>
      <c r="B306" t="s">
        <v>261</v>
      </c>
      <c r="C306">
        <v>2</v>
      </c>
      <c r="D306" t="s">
        <v>6</v>
      </c>
      <c r="E306" t="s">
        <v>6</v>
      </c>
      <c r="F306" t="s">
        <v>73</v>
      </c>
      <c r="G306">
        <v>4.9999950000000002</v>
      </c>
      <c r="H306">
        <v>4.9999950000000002</v>
      </c>
      <c r="I306">
        <v>0</v>
      </c>
      <c r="J306">
        <v>0</v>
      </c>
      <c r="K306">
        <v>0</v>
      </c>
      <c r="L306">
        <v>4.9999950000000002</v>
      </c>
      <c r="M306">
        <v>0</v>
      </c>
      <c r="N306">
        <v>0</v>
      </c>
      <c r="O306">
        <v>0</v>
      </c>
      <c r="P306">
        <v>4.9999950000000002</v>
      </c>
      <c r="Q306">
        <v>0</v>
      </c>
      <c r="R306">
        <v>0</v>
      </c>
      <c r="S306">
        <v>0</v>
      </c>
      <c r="T306">
        <v>0</v>
      </c>
      <c r="U306">
        <v>0</v>
      </c>
      <c r="V306">
        <v>0</v>
      </c>
      <c r="W306">
        <v>0</v>
      </c>
    </row>
    <row r="307" spans="1:23">
      <c r="A307" s="188">
        <v>44397</v>
      </c>
      <c r="B307" t="s">
        <v>261</v>
      </c>
      <c r="C307">
        <v>2</v>
      </c>
      <c r="D307" t="s">
        <v>5</v>
      </c>
      <c r="E307" t="s">
        <v>5</v>
      </c>
      <c r="F307" t="s">
        <v>119</v>
      </c>
      <c r="G307">
        <v>3500.9496460002902</v>
      </c>
      <c r="H307">
        <v>2767.1503840002201</v>
      </c>
      <c r="I307">
        <v>733.499262000013</v>
      </c>
      <c r="J307">
        <v>0.3</v>
      </c>
      <c r="K307">
        <v>0</v>
      </c>
      <c r="L307">
        <v>0</v>
      </c>
      <c r="M307">
        <v>289.29297299999803</v>
      </c>
      <c r="N307">
        <v>18.533313</v>
      </c>
      <c r="O307">
        <v>0</v>
      </c>
      <c r="P307">
        <v>3427.18975500028</v>
      </c>
      <c r="Q307">
        <v>0</v>
      </c>
      <c r="R307">
        <v>7.433325</v>
      </c>
      <c r="S307">
        <v>6.1666600000000003</v>
      </c>
      <c r="T307">
        <v>15.599983</v>
      </c>
      <c r="U307">
        <v>675.53265400000896</v>
      </c>
      <c r="V307">
        <v>4.4466619999999999</v>
      </c>
      <c r="W307">
        <v>145.09316999999999</v>
      </c>
    </row>
    <row r="308" spans="1:23">
      <c r="A308" s="188">
        <v>44397</v>
      </c>
      <c r="B308" t="s">
        <v>261</v>
      </c>
      <c r="C308">
        <v>2</v>
      </c>
      <c r="D308" t="s">
        <v>5</v>
      </c>
      <c r="E308" t="s">
        <v>5</v>
      </c>
      <c r="F308" t="s">
        <v>238</v>
      </c>
      <c r="G308">
        <v>54.999945000000203</v>
      </c>
      <c r="H308">
        <v>54.999945000000203</v>
      </c>
      <c r="I308">
        <v>0</v>
      </c>
      <c r="J308">
        <v>0</v>
      </c>
      <c r="K308">
        <v>0</v>
      </c>
      <c r="L308">
        <v>54.999945000000203</v>
      </c>
      <c r="M308">
        <v>0</v>
      </c>
      <c r="N308">
        <v>0</v>
      </c>
      <c r="O308">
        <v>0</v>
      </c>
      <c r="P308">
        <v>54.999945000000203</v>
      </c>
      <c r="Q308">
        <v>0</v>
      </c>
      <c r="R308">
        <v>0</v>
      </c>
      <c r="S308">
        <v>0</v>
      </c>
      <c r="T308">
        <v>0</v>
      </c>
      <c r="U308">
        <v>0</v>
      </c>
      <c r="V308">
        <v>0</v>
      </c>
      <c r="W308">
        <v>3.9999959999999999</v>
      </c>
    </row>
    <row r="309" spans="1:23">
      <c r="A309" s="188">
        <v>44397</v>
      </c>
      <c r="B309" t="s">
        <v>261</v>
      </c>
      <c r="C309">
        <v>2</v>
      </c>
      <c r="D309" t="s">
        <v>5</v>
      </c>
      <c r="E309" t="s">
        <v>5</v>
      </c>
      <c r="F309" t="s">
        <v>138</v>
      </c>
      <c r="G309">
        <v>51.866604000000102</v>
      </c>
      <c r="H309">
        <v>51.866604000000102</v>
      </c>
      <c r="I309">
        <v>0</v>
      </c>
      <c r="J309">
        <v>0</v>
      </c>
      <c r="K309">
        <v>0</v>
      </c>
      <c r="L309">
        <v>51.866604000000102</v>
      </c>
      <c r="M309">
        <v>0</v>
      </c>
      <c r="N309">
        <v>0</v>
      </c>
      <c r="O309">
        <v>0</v>
      </c>
      <c r="P309">
        <v>30.266622000000002</v>
      </c>
      <c r="Q309">
        <v>0</v>
      </c>
      <c r="R309">
        <v>1.333331</v>
      </c>
      <c r="S309">
        <v>0</v>
      </c>
      <c r="T309">
        <v>0</v>
      </c>
      <c r="U309">
        <v>0</v>
      </c>
      <c r="V309">
        <v>0</v>
      </c>
      <c r="W309">
        <v>5.4666600000000001</v>
      </c>
    </row>
    <row r="310" spans="1:23">
      <c r="A310" s="188">
        <v>44397</v>
      </c>
      <c r="B310" t="s">
        <v>261</v>
      </c>
      <c r="C310">
        <v>2</v>
      </c>
      <c r="D310" t="s">
        <v>5</v>
      </c>
      <c r="E310" t="s">
        <v>5</v>
      </c>
      <c r="F310" t="s">
        <v>150</v>
      </c>
      <c r="G310">
        <v>25.399978000000001</v>
      </c>
      <c r="H310">
        <v>25.399978000000001</v>
      </c>
      <c r="I310">
        <v>0</v>
      </c>
      <c r="J310">
        <v>0</v>
      </c>
      <c r="K310">
        <v>0</v>
      </c>
      <c r="L310">
        <v>25.399978000000001</v>
      </c>
      <c r="M310">
        <v>0</v>
      </c>
      <c r="N310">
        <v>0</v>
      </c>
      <c r="O310">
        <v>0</v>
      </c>
      <c r="P310">
        <v>25.399978000000001</v>
      </c>
      <c r="Q310">
        <v>0</v>
      </c>
      <c r="R310">
        <v>0</v>
      </c>
      <c r="S310">
        <v>0</v>
      </c>
      <c r="T310">
        <v>0</v>
      </c>
      <c r="U310">
        <v>0</v>
      </c>
      <c r="V310">
        <v>0</v>
      </c>
      <c r="W310">
        <v>1.7333320000000001</v>
      </c>
    </row>
    <row r="311" spans="1:23">
      <c r="A311" s="188">
        <v>44397</v>
      </c>
      <c r="B311" t="s">
        <v>261</v>
      </c>
      <c r="C311">
        <v>2</v>
      </c>
      <c r="D311" t="s">
        <v>5</v>
      </c>
      <c r="E311" t="s">
        <v>5</v>
      </c>
      <c r="F311" t="s">
        <v>202</v>
      </c>
      <c r="G311">
        <v>83.533263000000204</v>
      </c>
      <c r="H311">
        <v>83.533263000000204</v>
      </c>
      <c r="I311">
        <v>0</v>
      </c>
      <c r="J311">
        <v>0</v>
      </c>
      <c r="K311">
        <v>0</v>
      </c>
      <c r="L311">
        <v>83.533263000000204</v>
      </c>
      <c r="M311">
        <v>0</v>
      </c>
      <c r="N311">
        <v>0</v>
      </c>
      <c r="O311">
        <v>0</v>
      </c>
      <c r="P311">
        <v>83.533263000000204</v>
      </c>
      <c r="Q311">
        <v>0</v>
      </c>
      <c r="R311">
        <v>0</v>
      </c>
      <c r="S311">
        <v>0</v>
      </c>
      <c r="T311">
        <v>0</v>
      </c>
      <c r="U311">
        <v>0</v>
      </c>
      <c r="V311">
        <v>0</v>
      </c>
      <c r="W311">
        <v>1.7333320000000001</v>
      </c>
    </row>
    <row r="312" spans="1:23">
      <c r="A312" s="188">
        <v>44397</v>
      </c>
      <c r="B312" t="s">
        <v>261</v>
      </c>
      <c r="C312">
        <v>2</v>
      </c>
      <c r="D312" t="s">
        <v>5</v>
      </c>
      <c r="E312" t="s">
        <v>5</v>
      </c>
      <c r="F312" t="s">
        <v>73</v>
      </c>
      <c r="G312">
        <v>3.3333300000000001</v>
      </c>
      <c r="H312">
        <v>3.3333300000000001</v>
      </c>
      <c r="I312">
        <v>0</v>
      </c>
      <c r="J312">
        <v>0</v>
      </c>
      <c r="K312">
        <v>0</v>
      </c>
      <c r="L312">
        <v>3.3333300000000001</v>
      </c>
      <c r="M312">
        <v>0</v>
      </c>
      <c r="N312">
        <v>0</v>
      </c>
      <c r="O312">
        <v>0</v>
      </c>
      <c r="P312">
        <v>3.3333300000000001</v>
      </c>
      <c r="Q312">
        <v>0</v>
      </c>
      <c r="R312">
        <v>0</v>
      </c>
      <c r="S312">
        <v>0</v>
      </c>
      <c r="T312">
        <v>0</v>
      </c>
      <c r="U312">
        <v>0</v>
      </c>
      <c r="V312">
        <v>0</v>
      </c>
      <c r="W312">
        <v>0</v>
      </c>
    </row>
    <row r="313" spans="1:23">
      <c r="A313" s="188">
        <v>44397</v>
      </c>
      <c r="B313" t="s">
        <v>261</v>
      </c>
      <c r="C313">
        <v>3</v>
      </c>
      <c r="D313" t="s">
        <v>33</v>
      </c>
      <c r="E313" t="s">
        <v>33</v>
      </c>
      <c r="F313" t="s">
        <v>119</v>
      </c>
      <c r="G313">
        <v>2536.8370370000798</v>
      </c>
      <c r="H313">
        <v>2174.1041100000698</v>
      </c>
      <c r="I313">
        <v>362.73292699999598</v>
      </c>
      <c r="J313">
        <v>0</v>
      </c>
      <c r="K313">
        <v>686.572524000003</v>
      </c>
      <c r="L313">
        <v>0</v>
      </c>
      <c r="M313">
        <v>61.6666090000003</v>
      </c>
      <c r="N313">
        <v>77.259902000000096</v>
      </c>
      <c r="O313">
        <v>0</v>
      </c>
      <c r="P313">
        <v>775.70581700001696</v>
      </c>
      <c r="Q313">
        <v>206.30643900000001</v>
      </c>
      <c r="R313">
        <v>0.79999900000000002</v>
      </c>
      <c r="S313">
        <v>0</v>
      </c>
      <c r="T313">
        <v>76.946568000000198</v>
      </c>
      <c r="U313">
        <v>2.266664</v>
      </c>
      <c r="V313">
        <v>26.786638</v>
      </c>
      <c r="W313">
        <v>222.80643900000001</v>
      </c>
    </row>
    <row r="314" spans="1:23">
      <c r="A314" s="188">
        <v>44397</v>
      </c>
      <c r="B314" t="s">
        <v>261</v>
      </c>
      <c r="C314">
        <v>3</v>
      </c>
      <c r="D314" t="s">
        <v>32</v>
      </c>
      <c r="E314" t="s">
        <v>32</v>
      </c>
      <c r="F314" t="s">
        <v>119</v>
      </c>
      <c r="G314">
        <v>9556.9443309973394</v>
      </c>
      <c r="H314">
        <v>5511.2950389989601</v>
      </c>
      <c r="I314">
        <v>3907.0629820004501</v>
      </c>
      <c r="J314">
        <v>138.58631000000099</v>
      </c>
      <c r="K314">
        <v>0</v>
      </c>
      <c r="L314">
        <v>0</v>
      </c>
      <c r="M314">
        <v>579.86602200000004</v>
      </c>
      <c r="N314">
        <v>97.586573000000001</v>
      </c>
      <c r="O314">
        <v>0</v>
      </c>
      <c r="P314">
        <v>9201.3913059970691</v>
      </c>
      <c r="Q314">
        <v>62.259931000000101</v>
      </c>
      <c r="R314">
        <v>653.31938300000195</v>
      </c>
      <c r="S314">
        <v>510.64619199998901</v>
      </c>
      <c r="T314">
        <v>62.086599000000199</v>
      </c>
      <c r="U314">
        <v>2710.97748100028</v>
      </c>
      <c r="V314">
        <v>14.066653000000001</v>
      </c>
      <c r="W314">
        <v>130.60654299999999</v>
      </c>
    </row>
    <row r="315" spans="1:23">
      <c r="A315" s="188">
        <v>44397</v>
      </c>
      <c r="B315" t="s">
        <v>261</v>
      </c>
      <c r="C315">
        <v>3</v>
      </c>
      <c r="D315" t="s">
        <v>32</v>
      </c>
      <c r="E315" t="s">
        <v>32</v>
      </c>
      <c r="F315" t="s">
        <v>128</v>
      </c>
      <c r="G315">
        <v>86.039922000000004</v>
      </c>
      <c r="H315">
        <v>81.413260000000093</v>
      </c>
      <c r="I315">
        <v>3.0933299999999999</v>
      </c>
      <c r="J315">
        <v>1.5333319999999999</v>
      </c>
      <c r="K315">
        <v>0</v>
      </c>
      <c r="L315">
        <v>86.039922000000004</v>
      </c>
      <c r="M315">
        <v>0.4</v>
      </c>
      <c r="N315">
        <v>0</v>
      </c>
      <c r="O315">
        <v>0</v>
      </c>
      <c r="P315">
        <v>84.066589000000107</v>
      </c>
      <c r="Q315">
        <v>0</v>
      </c>
      <c r="R315">
        <v>14.519985999999999</v>
      </c>
      <c r="S315">
        <v>3.0933299999999999</v>
      </c>
      <c r="T315">
        <v>0</v>
      </c>
      <c r="U315">
        <v>0</v>
      </c>
      <c r="V315">
        <v>0</v>
      </c>
      <c r="W315">
        <v>2.5999979999999998</v>
      </c>
    </row>
    <row r="316" spans="1:23">
      <c r="A316" s="188">
        <v>44397</v>
      </c>
      <c r="B316" t="s">
        <v>261</v>
      </c>
      <c r="C316">
        <v>3</v>
      </c>
      <c r="D316" t="s">
        <v>32</v>
      </c>
      <c r="E316" t="s">
        <v>32</v>
      </c>
      <c r="F316" t="s">
        <v>129</v>
      </c>
      <c r="G316">
        <v>68.599932000000194</v>
      </c>
      <c r="H316">
        <v>67.133267000000203</v>
      </c>
      <c r="I316">
        <v>1.133332</v>
      </c>
      <c r="J316">
        <v>0.33333299999999999</v>
      </c>
      <c r="K316">
        <v>0</v>
      </c>
      <c r="L316">
        <v>68.599932000000194</v>
      </c>
      <c r="M316">
        <v>0</v>
      </c>
      <c r="N316">
        <v>0</v>
      </c>
      <c r="O316">
        <v>0</v>
      </c>
      <c r="P316">
        <v>68.599932000000194</v>
      </c>
      <c r="Q316">
        <v>0</v>
      </c>
      <c r="R316">
        <v>8.7999910000000003</v>
      </c>
      <c r="S316">
        <v>1.133332</v>
      </c>
      <c r="T316">
        <v>0</v>
      </c>
      <c r="U316">
        <v>0</v>
      </c>
      <c r="V316">
        <v>0</v>
      </c>
      <c r="W316">
        <v>2.999997</v>
      </c>
    </row>
    <row r="317" spans="1:23">
      <c r="A317" s="188">
        <v>44397</v>
      </c>
      <c r="B317" t="s">
        <v>261</v>
      </c>
      <c r="C317">
        <v>3</v>
      </c>
      <c r="D317" t="s">
        <v>32</v>
      </c>
      <c r="E317" t="s">
        <v>32</v>
      </c>
      <c r="F317" t="s">
        <v>130</v>
      </c>
      <c r="G317">
        <v>78.133255000000105</v>
      </c>
      <c r="H317">
        <v>76.9332560000001</v>
      </c>
      <c r="I317">
        <v>1.199999</v>
      </c>
      <c r="J317">
        <v>0</v>
      </c>
      <c r="K317">
        <v>0</v>
      </c>
      <c r="L317">
        <v>78.133255000000105</v>
      </c>
      <c r="M317">
        <v>0</v>
      </c>
      <c r="N317">
        <v>0</v>
      </c>
      <c r="O317">
        <v>0</v>
      </c>
      <c r="P317">
        <v>78.133255000000105</v>
      </c>
      <c r="Q317">
        <v>0</v>
      </c>
      <c r="R317">
        <v>5.1999950000000004</v>
      </c>
      <c r="S317">
        <v>1.0666659999999999</v>
      </c>
      <c r="T317">
        <v>0</v>
      </c>
      <c r="U317">
        <v>0</v>
      </c>
      <c r="V317">
        <v>0</v>
      </c>
      <c r="W317">
        <v>2.999997</v>
      </c>
    </row>
    <row r="318" spans="1:23">
      <c r="A318" s="188">
        <v>44397</v>
      </c>
      <c r="B318" t="s">
        <v>261</v>
      </c>
      <c r="C318">
        <v>3</v>
      </c>
      <c r="D318" t="s">
        <v>32</v>
      </c>
      <c r="E318" t="s">
        <v>32</v>
      </c>
      <c r="F318" t="s">
        <v>195</v>
      </c>
      <c r="G318">
        <v>96.9332339999998</v>
      </c>
      <c r="H318">
        <v>92.533237999999898</v>
      </c>
      <c r="I318">
        <v>4.3999959999999998</v>
      </c>
      <c r="J318">
        <v>0</v>
      </c>
      <c r="K318">
        <v>0</v>
      </c>
      <c r="L318">
        <v>96.9332339999998</v>
      </c>
      <c r="M318">
        <v>0</v>
      </c>
      <c r="N318">
        <v>0</v>
      </c>
      <c r="O318">
        <v>0</v>
      </c>
      <c r="P318">
        <v>96.9332339999998</v>
      </c>
      <c r="Q318">
        <v>0</v>
      </c>
      <c r="R318">
        <v>8.666658</v>
      </c>
      <c r="S318">
        <v>4.3999959999999998</v>
      </c>
      <c r="T318">
        <v>0.66666599999999998</v>
      </c>
      <c r="U318">
        <v>0</v>
      </c>
      <c r="V318">
        <v>0</v>
      </c>
      <c r="W318">
        <v>1.333332</v>
      </c>
    </row>
    <row r="319" spans="1:23">
      <c r="A319" s="188">
        <v>44397</v>
      </c>
      <c r="B319" t="s">
        <v>261</v>
      </c>
      <c r="C319">
        <v>3</v>
      </c>
      <c r="D319" t="s">
        <v>32</v>
      </c>
      <c r="E319" t="s">
        <v>32</v>
      </c>
      <c r="F319" t="s">
        <v>131</v>
      </c>
      <c r="G319">
        <v>16.799985</v>
      </c>
      <c r="H319">
        <v>16.799985</v>
      </c>
      <c r="I319">
        <v>0</v>
      </c>
      <c r="J319">
        <v>0</v>
      </c>
      <c r="K319">
        <v>0</v>
      </c>
      <c r="L319">
        <v>16.799985</v>
      </c>
      <c r="M319">
        <v>0</v>
      </c>
      <c r="N319">
        <v>0</v>
      </c>
      <c r="O319">
        <v>0</v>
      </c>
      <c r="P319">
        <v>16.799985</v>
      </c>
      <c r="Q319">
        <v>0</v>
      </c>
      <c r="R319">
        <v>1.399999</v>
      </c>
      <c r="S319">
        <v>0</v>
      </c>
      <c r="T319">
        <v>0</v>
      </c>
      <c r="U319">
        <v>0</v>
      </c>
      <c r="V319">
        <v>0</v>
      </c>
      <c r="W319">
        <v>0</v>
      </c>
    </row>
    <row r="320" spans="1:23">
      <c r="A320" s="188">
        <v>44397</v>
      </c>
      <c r="B320" t="s">
        <v>261</v>
      </c>
      <c r="C320">
        <v>3</v>
      </c>
      <c r="D320" t="s">
        <v>32</v>
      </c>
      <c r="E320" t="s">
        <v>32</v>
      </c>
      <c r="F320" t="s">
        <v>220</v>
      </c>
      <c r="G320">
        <v>27.399968000000001</v>
      </c>
      <c r="H320">
        <v>27.399968000000001</v>
      </c>
      <c r="I320">
        <v>0</v>
      </c>
      <c r="J320">
        <v>0</v>
      </c>
      <c r="K320">
        <v>0</v>
      </c>
      <c r="L320">
        <v>27.399968000000001</v>
      </c>
      <c r="M320">
        <v>0</v>
      </c>
      <c r="N320">
        <v>0</v>
      </c>
      <c r="O320">
        <v>0</v>
      </c>
      <c r="P320">
        <v>27.399968000000001</v>
      </c>
      <c r="Q320">
        <v>0</v>
      </c>
      <c r="R320">
        <v>0</v>
      </c>
      <c r="S320">
        <v>0</v>
      </c>
      <c r="T320">
        <v>0.73333199999999998</v>
      </c>
      <c r="U320">
        <v>0</v>
      </c>
      <c r="V320">
        <v>0</v>
      </c>
      <c r="W320">
        <v>3.1333289999999998</v>
      </c>
    </row>
    <row r="321" spans="1:23">
      <c r="A321" s="188">
        <v>44397</v>
      </c>
      <c r="B321" t="s">
        <v>261</v>
      </c>
      <c r="C321">
        <v>3</v>
      </c>
      <c r="D321" t="s">
        <v>32</v>
      </c>
      <c r="E321" t="s">
        <v>32</v>
      </c>
      <c r="F321" t="s">
        <v>132</v>
      </c>
      <c r="G321">
        <v>38.933284</v>
      </c>
      <c r="H321">
        <v>38.933284</v>
      </c>
      <c r="I321">
        <v>0</v>
      </c>
      <c r="J321">
        <v>0</v>
      </c>
      <c r="K321">
        <v>0</v>
      </c>
      <c r="L321">
        <v>38.933284</v>
      </c>
      <c r="M321">
        <v>0</v>
      </c>
      <c r="N321">
        <v>0</v>
      </c>
      <c r="O321">
        <v>0</v>
      </c>
      <c r="P321">
        <v>38.933284</v>
      </c>
      <c r="Q321">
        <v>0</v>
      </c>
      <c r="R321">
        <v>0</v>
      </c>
      <c r="S321">
        <v>0</v>
      </c>
      <c r="T321">
        <v>0</v>
      </c>
      <c r="U321">
        <v>0</v>
      </c>
      <c r="V321">
        <v>0</v>
      </c>
      <c r="W321">
        <v>0</v>
      </c>
    </row>
    <row r="322" spans="1:23">
      <c r="A322" s="188">
        <v>44397</v>
      </c>
      <c r="B322" t="s">
        <v>261</v>
      </c>
      <c r="C322">
        <v>3</v>
      </c>
      <c r="D322" t="s">
        <v>32</v>
      </c>
      <c r="E322" t="s">
        <v>32</v>
      </c>
      <c r="F322" t="s">
        <v>133</v>
      </c>
      <c r="G322">
        <v>117.86654799999999</v>
      </c>
      <c r="H322">
        <v>115.133218</v>
      </c>
      <c r="I322">
        <v>2.3999969999999999</v>
      </c>
      <c r="J322">
        <v>0.33333299999999999</v>
      </c>
      <c r="K322">
        <v>0</v>
      </c>
      <c r="L322">
        <v>117.86654799999999</v>
      </c>
      <c r="M322">
        <v>0</v>
      </c>
      <c r="N322">
        <v>0</v>
      </c>
      <c r="O322">
        <v>0</v>
      </c>
      <c r="P322">
        <v>117.86654799999999</v>
      </c>
      <c r="Q322">
        <v>0</v>
      </c>
      <c r="R322">
        <v>15.666650000000001</v>
      </c>
      <c r="S322">
        <v>2.3999969999999999</v>
      </c>
      <c r="T322">
        <v>0</v>
      </c>
      <c r="U322">
        <v>0</v>
      </c>
      <c r="V322">
        <v>0</v>
      </c>
      <c r="W322">
        <v>7.1333260000000003</v>
      </c>
    </row>
    <row r="323" spans="1:23">
      <c r="A323" s="188">
        <v>44397</v>
      </c>
      <c r="B323" t="s">
        <v>261</v>
      </c>
      <c r="C323">
        <v>3</v>
      </c>
      <c r="D323" t="s">
        <v>32</v>
      </c>
      <c r="E323" t="s">
        <v>32</v>
      </c>
      <c r="F323" t="s">
        <v>134</v>
      </c>
      <c r="G323">
        <v>36.226638000000001</v>
      </c>
      <c r="H323">
        <v>30.559974</v>
      </c>
      <c r="I323">
        <v>5.3999980000000001</v>
      </c>
      <c r="J323">
        <v>0.26666600000000001</v>
      </c>
      <c r="K323">
        <v>0</v>
      </c>
      <c r="L323">
        <v>36.226638000000001</v>
      </c>
      <c r="M323">
        <v>0</v>
      </c>
      <c r="N323">
        <v>0</v>
      </c>
      <c r="O323">
        <v>0</v>
      </c>
      <c r="P323">
        <v>36.066637999999998</v>
      </c>
      <c r="Q323">
        <v>0</v>
      </c>
      <c r="R323">
        <v>7.9333280000000004</v>
      </c>
      <c r="S323">
        <v>5.3999980000000001</v>
      </c>
      <c r="T323">
        <v>0</v>
      </c>
      <c r="U323">
        <v>0</v>
      </c>
      <c r="V323">
        <v>0</v>
      </c>
      <c r="W323">
        <v>0</v>
      </c>
    </row>
    <row r="324" spans="1:23">
      <c r="A324" s="188">
        <v>44397</v>
      </c>
      <c r="B324" t="s">
        <v>261</v>
      </c>
      <c r="C324">
        <v>3</v>
      </c>
      <c r="D324" t="s">
        <v>32</v>
      </c>
      <c r="E324" t="s">
        <v>32</v>
      </c>
      <c r="F324" t="s">
        <v>221</v>
      </c>
      <c r="G324">
        <v>18.999977999999999</v>
      </c>
      <c r="H324">
        <v>18.999977999999999</v>
      </c>
      <c r="I324">
        <v>0</v>
      </c>
      <c r="J324">
        <v>0</v>
      </c>
      <c r="K324">
        <v>0</v>
      </c>
      <c r="L324">
        <v>18.999977999999999</v>
      </c>
      <c r="M324">
        <v>0</v>
      </c>
      <c r="N324">
        <v>0</v>
      </c>
      <c r="O324">
        <v>0</v>
      </c>
      <c r="P324">
        <v>18.999977999999999</v>
      </c>
      <c r="Q324">
        <v>0</v>
      </c>
      <c r="R324">
        <v>0</v>
      </c>
      <c r="S324">
        <v>0</v>
      </c>
      <c r="T324">
        <v>0</v>
      </c>
      <c r="U324">
        <v>0</v>
      </c>
      <c r="V324">
        <v>0</v>
      </c>
      <c r="W324">
        <v>0.2</v>
      </c>
    </row>
    <row r="325" spans="1:23">
      <c r="A325" s="188">
        <v>44397</v>
      </c>
      <c r="B325" t="s">
        <v>261</v>
      </c>
      <c r="C325">
        <v>3</v>
      </c>
      <c r="D325" t="s">
        <v>32</v>
      </c>
      <c r="E325" t="s">
        <v>32</v>
      </c>
      <c r="F325" t="s">
        <v>166</v>
      </c>
      <c r="G325">
        <v>112.993208</v>
      </c>
      <c r="H325">
        <v>110.333212</v>
      </c>
      <c r="I325">
        <v>1.726664</v>
      </c>
      <c r="J325">
        <v>0.93333200000000005</v>
      </c>
      <c r="K325">
        <v>0</v>
      </c>
      <c r="L325">
        <v>112.993208</v>
      </c>
      <c r="M325">
        <v>0</v>
      </c>
      <c r="N325">
        <v>0</v>
      </c>
      <c r="O325">
        <v>0</v>
      </c>
      <c r="P325">
        <v>112.993208</v>
      </c>
      <c r="Q325">
        <v>0</v>
      </c>
      <c r="R325">
        <v>15.859980999999999</v>
      </c>
      <c r="S325">
        <v>1.726664</v>
      </c>
      <c r="T325">
        <v>0</v>
      </c>
      <c r="U325">
        <v>0</v>
      </c>
      <c r="V325">
        <v>0</v>
      </c>
      <c r="W325">
        <v>0</v>
      </c>
    </row>
    <row r="326" spans="1:23">
      <c r="A326" s="188">
        <v>44397</v>
      </c>
      <c r="B326" t="s">
        <v>261</v>
      </c>
      <c r="C326">
        <v>3</v>
      </c>
      <c r="D326" t="s">
        <v>32</v>
      </c>
      <c r="E326" t="s">
        <v>32</v>
      </c>
      <c r="F326" t="s">
        <v>142</v>
      </c>
      <c r="G326">
        <v>23.959959999999999</v>
      </c>
      <c r="H326">
        <v>22.999962</v>
      </c>
      <c r="I326">
        <v>0.95999800000000002</v>
      </c>
      <c r="J326">
        <v>0</v>
      </c>
      <c r="K326">
        <v>0</v>
      </c>
      <c r="L326">
        <v>23.959959999999999</v>
      </c>
      <c r="M326">
        <v>0</v>
      </c>
      <c r="N326">
        <v>0</v>
      </c>
      <c r="O326">
        <v>0</v>
      </c>
      <c r="P326">
        <v>23.399961000000001</v>
      </c>
      <c r="Q326">
        <v>0</v>
      </c>
      <c r="R326">
        <v>3.493328</v>
      </c>
      <c r="S326">
        <v>0.95999800000000002</v>
      </c>
      <c r="T326">
        <v>0.46666600000000003</v>
      </c>
      <c r="U326">
        <v>0</v>
      </c>
      <c r="V326">
        <v>0</v>
      </c>
      <c r="W326">
        <v>0</v>
      </c>
    </row>
    <row r="327" spans="1:23">
      <c r="A327" s="188">
        <v>44397</v>
      </c>
      <c r="B327" t="s">
        <v>261</v>
      </c>
      <c r="C327">
        <v>3</v>
      </c>
      <c r="D327" t="s">
        <v>32</v>
      </c>
      <c r="E327" t="s">
        <v>32</v>
      </c>
      <c r="F327" t="s">
        <v>73</v>
      </c>
      <c r="G327">
        <v>46.866624000000101</v>
      </c>
      <c r="H327">
        <v>46.866624000000101</v>
      </c>
      <c r="I327">
        <v>0</v>
      </c>
      <c r="J327">
        <v>0</v>
      </c>
      <c r="K327">
        <v>0</v>
      </c>
      <c r="L327">
        <v>46.866624000000101</v>
      </c>
      <c r="M327">
        <v>0</v>
      </c>
      <c r="N327">
        <v>0.8</v>
      </c>
      <c r="O327">
        <v>0</v>
      </c>
      <c r="P327">
        <v>46.866624000000101</v>
      </c>
      <c r="Q327">
        <v>0</v>
      </c>
      <c r="R327">
        <v>1.5333319999999999</v>
      </c>
      <c r="S327">
        <v>0</v>
      </c>
      <c r="T327">
        <v>0.4</v>
      </c>
      <c r="U327">
        <v>0</v>
      </c>
      <c r="V327">
        <v>0</v>
      </c>
      <c r="W327">
        <v>0.73333300000000001</v>
      </c>
    </row>
    <row r="328" spans="1:23">
      <c r="A328" s="188">
        <v>44397</v>
      </c>
      <c r="B328" t="s">
        <v>261</v>
      </c>
      <c r="C328">
        <v>3</v>
      </c>
      <c r="D328" t="s">
        <v>31</v>
      </c>
      <c r="E328" t="s">
        <v>31</v>
      </c>
      <c r="F328" t="s">
        <v>119</v>
      </c>
      <c r="G328">
        <v>1562.30482900007</v>
      </c>
      <c r="H328">
        <v>1348.89850600006</v>
      </c>
      <c r="I328">
        <v>183.473125000001</v>
      </c>
      <c r="J328">
        <v>29.933197999999901</v>
      </c>
      <c r="K328">
        <v>1.9999979999999999</v>
      </c>
      <c r="L328">
        <v>0</v>
      </c>
      <c r="M328">
        <v>51.019944000000102</v>
      </c>
      <c r="N328">
        <v>107.49320899999999</v>
      </c>
      <c r="O328">
        <v>0</v>
      </c>
      <c r="P328">
        <v>1556.22484300007</v>
      </c>
      <c r="Q328">
        <v>36.67998</v>
      </c>
      <c r="R328">
        <v>5.3332999999999998E-2</v>
      </c>
      <c r="S328">
        <v>0</v>
      </c>
      <c r="T328">
        <v>76.153236000000106</v>
      </c>
      <c r="U328">
        <v>71.066606000000206</v>
      </c>
      <c r="V328">
        <v>6.3199940000000003</v>
      </c>
      <c r="W328">
        <v>113.09321799999999</v>
      </c>
    </row>
    <row r="329" spans="1:23">
      <c r="A329" s="188">
        <v>44397</v>
      </c>
      <c r="B329" t="s">
        <v>261</v>
      </c>
      <c r="C329">
        <v>3</v>
      </c>
      <c r="D329" t="s">
        <v>31</v>
      </c>
      <c r="E329" t="s">
        <v>31</v>
      </c>
      <c r="F329" t="s">
        <v>155</v>
      </c>
      <c r="G329">
        <v>4.2666620000000002</v>
      </c>
      <c r="H329">
        <v>4.2666620000000002</v>
      </c>
      <c r="I329">
        <v>0</v>
      </c>
      <c r="J329">
        <v>0</v>
      </c>
      <c r="K329">
        <v>0</v>
      </c>
      <c r="L329">
        <v>4.2666620000000002</v>
      </c>
      <c r="M329">
        <v>0</v>
      </c>
      <c r="N329">
        <v>0</v>
      </c>
      <c r="O329">
        <v>0</v>
      </c>
      <c r="P329">
        <v>4.2666620000000002</v>
      </c>
      <c r="Q329">
        <v>0</v>
      </c>
      <c r="R329">
        <v>0</v>
      </c>
      <c r="S329">
        <v>0</v>
      </c>
      <c r="T329">
        <v>0</v>
      </c>
      <c r="U329">
        <v>0</v>
      </c>
      <c r="V329">
        <v>0</v>
      </c>
      <c r="W329">
        <v>1.133332</v>
      </c>
    </row>
    <row r="330" spans="1:23">
      <c r="A330" s="188">
        <v>44397</v>
      </c>
      <c r="B330" t="s">
        <v>261</v>
      </c>
      <c r="C330">
        <v>3</v>
      </c>
      <c r="D330" t="s">
        <v>31</v>
      </c>
      <c r="E330" t="s">
        <v>31</v>
      </c>
      <c r="F330" t="s">
        <v>159</v>
      </c>
      <c r="G330">
        <v>38.999960999999999</v>
      </c>
      <c r="H330">
        <v>38.999960999999999</v>
      </c>
      <c r="I330">
        <v>0</v>
      </c>
      <c r="J330">
        <v>0</v>
      </c>
      <c r="K330">
        <v>0</v>
      </c>
      <c r="L330">
        <v>38.999960999999999</v>
      </c>
      <c r="M330">
        <v>0</v>
      </c>
      <c r="N330">
        <v>0</v>
      </c>
      <c r="O330">
        <v>0</v>
      </c>
      <c r="P330">
        <v>38.999960999999999</v>
      </c>
      <c r="Q330">
        <v>0</v>
      </c>
      <c r="R330">
        <v>0</v>
      </c>
      <c r="S330">
        <v>0</v>
      </c>
      <c r="T330">
        <v>0</v>
      </c>
      <c r="U330">
        <v>0</v>
      </c>
      <c r="V330">
        <v>0</v>
      </c>
      <c r="W330">
        <v>9.6666570000000007</v>
      </c>
    </row>
    <row r="331" spans="1:23">
      <c r="A331" s="188">
        <v>44397</v>
      </c>
      <c r="B331" t="s">
        <v>261</v>
      </c>
      <c r="C331">
        <v>3</v>
      </c>
      <c r="D331" t="s">
        <v>31</v>
      </c>
      <c r="E331" t="s">
        <v>31</v>
      </c>
      <c r="F331" t="s">
        <v>73</v>
      </c>
      <c r="G331">
        <v>0.66666599999999998</v>
      </c>
      <c r="H331">
        <v>0.66666599999999998</v>
      </c>
      <c r="I331">
        <v>0</v>
      </c>
      <c r="J331">
        <v>0</v>
      </c>
      <c r="K331">
        <v>0</v>
      </c>
      <c r="L331">
        <v>0.66666599999999998</v>
      </c>
      <c r="M331">
        <v>0</v>
      </c>
      <c r="N331">
        <v>0</v>
      </c>
      <c r="O331">
        <v>0</v>
      </c>
      <c r="P331">
        <v>0.66666599999999998</v>
      </c>
      <c r="Q331">
        <v>0</v>
      </c>
      <c r="R331">
        <v>0</v>
      </c>
      <c r="S331">
        <v>0</v>
      </c>
      <c r="T331">
        <v>0</v>
      </c>
      <c r="U331">
        <v>0</v>
      </c>
      <c r="V331">
        <v>0</v>
      </c>
      <c r="W331">
        <v>0</v>
      </c>
    </row>
    <row r="332" spans="1:23">
      <c r="A332" s="188">
        <v>44397</v>
      </c>
      <c r="B332" t="s">
        <v>261</v>
      </c>
      <c r="C332">
        <v>3</v>
      </c>
      <c r="D332" t="s">
        <v>30</v>
      </c>
      <c r="E332" t="s">
        <v>30</v>
      </c>
      <c r="F332" t="s">
        <v>119</v>
      </c>
      <c r="G332">
        <v>1717.7380510001001</v>
      </c>
      <c r="H332">
        <v>1133.7253450000501</v>
      </c>
      <c r="I332">
        <v>584.01270599999998</v>
      </c>
      <c r="J332">
        <v>0</v>
      </c>
      <c r="K332">
        <v>0</v>
      </c>
      <c r="L332">
        <v>0</v>
      </c>
      <c r="M332">
        <v>99.8866060000001</v>
      </c>
      <c r="N332">
        <v>87.806544000000002</v>
      </c>
      <c r="O332">
        <v>0</v>
      </c>
      <c r="P332">
        <v>1610.5715660000999</v>
      </c>
      <c r="Q332">
        <v>0</v>
      </c>
      <c r="R332">
        <v>0</v>
      </c>
      <c r="S332">
        <v>0</v>
      </c>
      <c r="T332">
        <v>68.539920000000194</v>
      </c>
      <c r="U332">
        <v>447.61950299999199</v>
      </c>
      <c r="V332">
        <v>10.673323999999999</v>
      </c>
      <c r="W332">
        <v>50.879937000000098</v>
      </c>
    </row>
    <row r="333" spans="1:23">
      <c r="A333" s="188">
        <v>44397</v>
      </c>
      <c r="B333" t="s">
        <v>261</v>
      </c>
      <c r="C333">
        <v>3</v>
      </c>
      <c r="D333" t="s">
        <v>29</v>
      </c>
      <c r="E333" t="s">
        <v>29</v>
      </c>
      <c r="F333" t="s">
        <v>119</v>
      </c>
      <c r="G333">
        <v>2045.47400000021</v>
      </c>
      <c r="H333">
        <v>1064.97899999998</v>
      </c>
      <c r="I333">
        <v>980.49499999997602</v>
      </c>
      <c r="J333">
        <v>0</v>
      </c>
      <c r="K333">
        <v>0</v>
      </c>
      <c r="L333">
        <v>0</v>
      </c>
      <c r="M333">
        <v>94.585999999999899</v>
      </c>
      <c r="N333">
        <v>5.8639999999999999</v>
      </c>
      <c r="O333">
        <v>0</v>
      </c>
      <c r="P333">
        <v>2044.34100000021</v>
      </c>
      <c r="Q333">
        <v>0</v>
      </c>
      <c r="R333">
        <v>106.10599999999999</v>
      </c>
      <c r="S333">
        <v>95.847999999999701</v>
      </c>
      <c r="T333">
        <v>12.26</v>
      </c>
      <c r="U333">
        <v>753.77799999999695</v>
      </c>
      <c r="V333">
        <v>0</v>
      </c>
      <c r="W333">
        <v>12.257999999999999</v>
      </c>
    </row>
    <row r="334" spans="1:23">
      <c r="A334" s="188">
        <v>44397</v>
      </c>
      <c r="B334" t="s">
        <v>261</v>
      </c>
      <c r="C334">
        <v>3</v>
      </c>
      <c r="D334" t="s">
        <v>29</v>
      </c>
      <c r="E334" t="s">
        <v>29</v>
      </c>
      <c r="F334" t="s">
        <v>248</v>
      </c>
      <c r="G334">
        <v>18.449000000000002</v>
      </c>
      <c r="H334">
        <v>18.449000000000002</v>
      </c>
      <c r="I334">
        <v>0</v>
      </c>
      <c r="J334">
        <v>0</v>
      </c>
      <c r="K334">
        <v>0</v>
      </c>
      <c r="L334">
        <v>18.449000000000002</v>
      </c>
      <c r="M334">
        <v>0</v>
      </c>
      <c r="N334">
        <v>0</v>
      </c>
      <c r="O334">
        <v>0</v>
      </c>
      <c r="P334">
        <v>18.449000000000002</v>
      </c>
      <c r="Q334">
        <v>0</v>
      </c>
      <c r="R334">
        <v>0</v>
      </c>
      <c r="S334">
        <v>0</v>
      </c>
      <c r="T334">
        <v>1.3320000000000001</v>
      </c>
      <c r="U334">
        <v>0</v>
      </c>
      <c r="V334">
        <v>0</v>
      </c>
      <c r="W334">
        <v>0.999</v>
      </c>
    </row>
    <row r="335" spans="1:23">
      <c r="A335" s="188">
        <v>44397</v>
      </c>
      <c r="B335" t="s">
        <v>261</v>
      </c>
      <c r="C335">
        <v>3</v>
      </c>
      <c r="D335" t="s">
        <v>29</v>
      </c>
      <c r="E335" t="s">
        <v>29</v>
      </c>
      <c r="F335" t="s">
        <v>156</v>
      </c>
      <c r="G335">
        <v>22.777000000000001</v>
      </c>
      <c r="H335">
        <v>20.779</v>
      </c>
      <c r="I335">
        <v>1.998</v>
      </c>
      <c r="J335">
        <v>0</v>
      </c>
      <c r="K335">
        <v>0</v>
      </c>
      <c r="L335">
        <v>22.777000000000001</v>
      </c>
      <c r="M335">
        <v>0</v>
      </c>
      <c r="N335">
        <v>0</v>
      </c>
      <c r="O335">
        <v>0</v>
      </c>
      <c r="P335">
        <v>22.311</v>
      </c>
      <c r="Q335">
        <v>0</v>
      </c>
      <c r="R335">
        <v>1.998</v>
      </c>
      <c r="S335">
        <v>1.998</v>
      </c>
      <c r="T335">
        <v>0</v>
      </c>
      <c r="U335">
        <v>0</v>
      </c>
      <c r="V335">
        <v>0</v>
      </c>
      <c r="W335">
        <v>0.999</v>
      </c>
    </row>
    <row r="336" spans="1:23">
      <c r="A336" s="188">
        <v>44397</v>
      </c>
      <c r="B336" t="s">
        <v>261</v>
      </c>
      <c r="C336">
        <v>3</v>
      </c>
      <c r="D336" t="s">
        <v>29</v>
      </c>
      <c r="E336" t="s">
        <v>29</v>
      </c>
      <c r="F336" t="s">
        <v>73</v>
      </c>
      <c r="G336">
        <v>0.33300000000000002</v>
      </c>
      <c r="H336">
        <v>0.33300000000000002</v>
      </c>
      <c r="I336">
        <v>0</v>
      </c>
      <c r="J336">
        <v>0</v>
      </c>
      <c r="K336">
        <v>0</v>
      </c>
      <c r="L336">
        <v>0.33300000000000002</v>
      </c>
      <c r="M336">
        <v>0</v>
      </c>
      <c r="N336">
        <v>0</v>
      </c>
      <c r="O336">
        <v>0</v>
      </c>
      <c r="P336">
        <v>0.33300000000000002</v>
      </c>
      <c r="Q336">
        <v>0</v>
      </c>
      <c r="R336">
        <v>0</v>
      </c>
      <c r="S336">
        <v>0</v>
      </c>
      <c r="T336">
        <v>0</v>
      </c>
      <c r="U336">
        <v>0</v>
      </c>
      <c r="V336">
        <v>0</v>
      </c>
      <c r="W336">
        <v>0</v>
      </c>
    </row>
    <row r="337" spans="1:23">
      <c r="A337" s="188">
        <v>44397</v>
      </c>
      <c r="B337" t="s">
        <v>261</v>
      </c>
      <c r="C337">
        <v>3</v>
      </c>
      <c r="D337" t="s">
        <v>28</v>
      </c>
      <c r="E337" t="s">
        <v>28</v>
      </c>
      <c r="F337" t="s">
        <v>119</v>
      </c>
      <c r="G337">
        <v>1658.2560000001299</v>
      </c>
      <c r="H337">
        <v>1270.3110000000399</v>
      </c>
      <c r="I337">
        <v>382.28700000000299</v>
      </c>
      <c r="J337">
        <v>5.6580000000000101</v>
      </c>
      <c r="K337">
        <v>0</v>
      </c>
      <c r="L337">
        <v>0</v>
      </c>
      <c r="M337">
        <v>144.85799999999901</v>
      </c>
      <c r="N337">
        <v>86.662999999999798</v>
      </c>
      <c r="O337">
        <v>40.442999999999998</v>
      </c>
      <c r="P337">
        <v>1449.8830000000901</v>
      </c>
      <c r="Q337">
        <v>6.7649999999999997</v>
      </c>
      <c r="R337">
        <v>8.0609999999999999</v>
      </c>
      <c r="S337">
        <v>0</v>
      </c>
      <c r="T337">
        <v>42.226999999999897</v>
      </c>
      <c r="U337">
        <v>304.79200000000202</v>
      </c>
      <c r="V337">
        <v>28.513000000000002</v>
      </c>
      <c r="W337">
        <v>112.788</v>
      </c>
    </row>
    <row r="338" spans="1:23">
      <c r="A338" s="188">
        <v>44397</v>
      </c>
      <c r="B338" t="s">
        <v>261</v>
      </c>
      <c r="C338">
        <v>3</v>
      </c>
      <c r="D338" t="s">
        <v>28</v>
      </c>
      <c r="E338" t="s">
        <v>28</v>
      </c>
      <c r="F338" t="s">
        <v>269</v>
      </c>
      <c r="G338">
        <v>102.56399999999999</v>
      </c>
      <c r="H338">
        <v>102.56399999999999</v>
      </c>
      <c r="I338">
        <v>0</v>
      </c>
      <c r="J338">
        <v>0</v>
      </c>
      <c r="K338">
        <v>0</v>
      </c>
      <c r="L338">
        <v>102.56399999999999</v>
      </c>
      <c r="M338">
        <v>0</v>
      </c>
      <c r="N338">
        <v>0</v>
      </c>
      <c r="O338">
        <v>0</v>
      </c>
      <c r="P338">
        <v>102.56399999999999</v>
      </c>
      <c r="Q338">
        <v>0</v>
      </c>
      <c r="R338">
        <v>0.999</v>
      </c>
      <c r="S338">
        <v>0</v>
      </c>
      <c r="T338">
        <v>0</v>
      </c>
      <c r="U338">
        <v>0</v>
      </c>
      <c r="V338">
        <v>0</v>
      </c>
      <c r="W338">
        <v>13.32</v>
      </c>
    </row>
    <row r="339" spans="1:23">
      <c r="A339" s="188">
        <v>44397</v>
      </c>
      <c r="B339" t="s">
        <v>261</v>
      </c>
      <c r="C339">
        <v>3</v>
      </c>
      <c r="D339" t="s">
        <v>28</v>
      </c>
      <c r="E339" t="s">
        <v>28</v>
      </c>
      <c r="F339" t="s">
        <v>270</v>
      </c>
      <c r="G339">
        <v>8.9909999999999997</v>
      </c>
      <c r="H339">
        <v>8.9909999999999997</v>
      </c>
      <c r="I339">
        <v>0</v>
      </c>
      <c r="J339">
        <v>0</v>
      </c>
      <c r="K339">
        <v>0</v>
      </c>
      <c r="L339">
        <v>8.9909999999999997</v>
      </c>
      <c r="M339">
        <v>0</v>
      </c>
      <c r="N339">
        <v>0</v>
      </c>
      <c r="O339">
        <v>0</v>
      </c>
      <c r="P339">
        <v>8.9909999999999997</v>
      </c>
      <c r="Q339">
        <v>0</v>
      </c>
      <c r="R339">
        <v>0</v>
      </c>
      <c r="S339">
        <v>0</v>
      </c>
      <c r="T339">
        <v>0</v>
      </c>
      <c r="U339">
        <v>0</v>
      </c>
      <c r="V339">
        <v>0</v>
      </c>
      <c r="W339">
        <v>2.9969999999999999</v>
      </c>
    </row>
    <row r="340" spans="1:23">
      <c r="A340" s="188">
        <v>44397</v>
      </c>
      <c r="B340" t="s">
        <v>261</v>
      </c>
      <c r="C340">
        <v>3</v>
      </c>
      <c r="D340" t="s">
        <v>28</v>
      </c>
      <c r="E340" t="s">
        <v>28</v>
      </c>
      <c r="F340" t="s">
        <v>271</v>
      </c>
      <c r="G340">
        <v>12.521000000000001</v>
      </c>
      <c r="H340">
        <v>12.521000000000001</v>
      </c>
      <c r="I340">
        <v>0</v>
      </c>
      <c r="J340">
        <v>0</v>
      </c>
      <c r="K340">
        <v>0</v>
      </c>
      <c r="L340">
        <v>12.521000000000001</v>
      </c>
      <c r="M340">
        <v>0</v>
      </c>
      <c r="N340">
        <v>0</v>
      </c>
      <c r="O340">
        <v>0</v>
      </c>
      <c r="P340">
        <v>12.521000000000001</v>
      </c>
      <c r="Q340">
        <v>0</v>
      </c>
      <c r="R340">
        <v>0</v>
      </c>
      <c r="S340">
        <v>0</v>
      </c>
      <c r="T340">
        <v>0</v>
      </c>
      <c r="U340">
        <v>0</v>
      </c>
      <c r="V340">
        <v>0</v>
      </c>
      <c r="W340">
        <v>0.999</v>
      </c>
    </row>
    <row r="341" spans="1:23">
      <c r="A341" s="188">
        <v>44397</v>
      </c>
      <c r="B341" t="s">
        <v>261</v>
      </c>
      <c r="C341">
        <v>3</v>
      </c>
      <c r="D341" t="s">
        <v>28</v>
      </c>
      <c r="E341" t="s">
        <v>28</v>
      </c>
      <c r="F341" t="s">
        <v>272</v>
      </c>
      <c r="G341">
        <v>45.442999999999998</v>
      </c>
      <c r="H341">
        <v>45.442999999999998</v>
      </c>
      <c r="I341">
        <v>0</v>
      </c>
      <c r="J341">
        <v>0</v>
      </c>
      <c r="K341">
        <v>0</v>
      </c>
      <c r="L341">
        <v>45.442999999999998</v>
      </c>
      <c r="M341">
        <v>0</v>
      </c>
      <c r="N341">
        <v>0</v>
      </c>
      <c r="O341">
        <v>0</v>
      </c>
      <c r="P341">
        <v>45.442999999999998</v>
      </c>
      <c r="Q341">
        <v>0</v>
      </c>
      <c r="R341">
        <v>0</v>
      </c>
      <c r="S341">
        <v>0</v>
      </c>
      <c r="T341">
        <v>0</v>
      </c>
      <c r="U341">
        <v>0</v>
      </c>
      <c r="V341">
        <v>0</v>
      </c>
      <c r="W341">
        <v>3.9980000000000002</v>
      </c>
    </row>
    <row r="342" spans="1:23">
      <c r="A342" s="188">
        <v>44397</v>
      </c>
      <c r="B342" t="s">
        <v>261</v>
      </c>
      <c r="C342">
        <v>3</v>
      </c>
      <c r="D342" t="s">
        <v>28</v>
      </c>
      <c r="E342" t="s">
        <v>28</v>
      </c>
      <c r="F342" t="s">
        <v>73</v>
      </c>
      <c r="G342">
        <v>1.3320000000000001</v>
      </c>
      <c r="H342">
        <v>1.3320000000000001</v>
      </c>
      <c r="I342">
        <v>0</v>
      </c>
      <c r="J342">
        <v>0</v>
      </c>
      <c r="K342">
        <v>0</v>
      </c>
      <c r="L342">
        <v>1.3320000000000001</v>
      </c>
      <c r="M342">
        <v>0</v>
      </c>
      <c r="N342">
        <v>0</v>
      </c>
      <c r="O342">
        <v>0</v>
      </c>
      <c r="P342">
        <v>1.3320000000000001</v>
      </c>
      <c r="Q342">
        <v>0</v>
      </c>
      <c r="R342">
        <v>0</v>
      </c>
      <c r="S342">
        <v>0</v>
      </c>
      <c r="T342">
        <v>0</v>
      </c>
      <c r="U342">
        <v>0</v>
      </c>
      <c r="V342">
        <v>0</v>
      </c>
      <c r="W342">
        <v>0</v>
      </c>
    </row>
    <row r="343" spans="1:23">
      <c r="A343" s="188">
        <v>44397</v>
      </c>
      <c r="B343" t="s">
        <v>261</v>
      </c>
      <c r="C343">
        <v>3</v>
      </c>
      <c r="D343" t="s">
        <v>27</v>
      </c>
      <c r="E343" t="s">
        <v>27</v>
      </c>
      <c r="F343" t="s">
        <v>119</v>
      </c>
      <c r="G343">
        <v>5456.5839999988402</v>
      </c>
      <c r="H343">
        <v>3545.4190000002</v>
      </c>
      <c r="I343">
        <v>1874.6120000001999</v>
      </c>
      <c r="J343">
        <v>36.552999999999997</v>
      </c>
      <c r="K343">
        <v>1</v>
      </c>
      <c r="L343">
        <v>0</v>
      </c>
      <c r="M343">
        <v>305.68900000000002</v>
      </c>
      <c r="N343">
        <v>103.95399999999999</v>
      </c>
      <c r="O343">
        <v>26.606000000000002</v>
      </c>
      <c r="P343">
        <v>5345.1249999989604</v>
      </c>
      <c r="Q343">
        <v>0</v>
      </c>
      <c r="R343">
        <v>36.271999999999899</v>
      </c>
      <c r="S343">
        <v>0</v>
      </c>
      <c r="T343">
        <v>34.851999999999897</v>
      </c>
      <c r="U343">
        <v>1774.1920000001801</v>
      </c>
      <c r="V343">
        <v>20.195</v>
      </c>
      <c r="W343">
        <v>121.83</v>
      </c>
    </row>
    <row r="344" spans="1:23">
      <c r="A344" s="188">
        <v>44397</v>
      </c>
      <c r="B344" t="s">
        <v>261</v>
      </c>
      <c r="C344">
        <v>3</v>
      </c>
      <c r="D344" t="s">
        <v>27</v>
      </c>
      <c r="E344" t="s">
        <v>27</v>
      </c>
      <c r="F344" t="s">
        <v>135</v>
      </c>
      <c r="G344">
        <v>54.278999999999797</v>
      </c>
      <c r="H344">
        <v>54.278999999999797</v>
      </c>
      <c r="I344">
        <v>0</v>
      </c>
      <c r="J344">
        <v>0</v>
      </c>
      <c r="K344">
        <v>0</v>
      </c>
      <c r="L344">
        <v>54.278999999999797</v>
      </c>
      <c r="M344">
        <v>0</v>
      </c>
      <c r="N344">
        <v>1.998</v>
      </c>
      <c r="O344">
        <v>0</v>
      </c>
      <c r="P344">
        <v>54.278999999999797</v>
      </c>
      <c r="Q344">
        <v>0</v>
      </c>
      <c r="R344">
        <v>0</v>
      </c>
      <c r="S344">
        <v>0</v>
      </c>
      <c r="T344">
        <v>0</v>
      </c>
      <c r="U344">
        <v>0</v>
      </c>
      <c r="V344">
        <v>0</v>
      </c>
      <c r="W344">
        <v>6.66</v>
      </c>
    </row>
    <row r="345" spans="1:23">
      <c r="A345" s="188">
        <v>44397</v>
      </c>
      <c r="B345" t="s">
        <v>261</v>
      </c>
      <c r="C345">
        <v>3</v>
      </c>
      <c r="D345" t="s">
        <v>27</v>
      </c>
      <c r="E345" t="s">
        <v>27</v>
      </c>
      <c r="F345" t="s">
        <v>242</v>
      </c>
      <c r="G345">
        <v>32.633999999999901</v>
      </c>
      <c r="H345">
        <v>32.300999999999902</v>
      </c>
      <c r="I345">
        <v>0.33300000000000002</v>
      </c>
      <c r="J345">
        <v>0</v>
      </c>
      <c r="K345">
        <v>0</v>
      </c>
      <c r="L345">
        <v>32.633999999999901</v>
      </c>
      <c r="M345">
        <v>0</v>
      </c>
      <c r="N345">
        <v>0.66600000000000004</v>
      </c>
      <c r="O345">
        <v>0</v>
      </c>
      <c r="P345">
        <v>32.633999999999901</v>
      </c>
      <c r="Q345">
        <v>0</v>
      </c>
      <c r="R345">
        <v>0</v>
      </c>
      <c r="S345">
        <v>0</v>
      </c>
      <c r="T345">
        <v>0</v>
      </c>
      <c r="U345">
        <v>0.33300000000000002</v>
      </c>
      <c r="V345">
        <v>0</v>
      </c>
      <c r="W345">
        <v>1.3320000000000001</v>
      </c>
    </row>
    <row r="346" spans="1:23">
      <c r="A346" s="188">
        <v>44397</v>
      </c>
      <c r="B346" t="s">
        <v>261</v>
      </c>
      <c r="C346">
        <v>3</v>
      </c>
      <c r="D346" t="s">
        <v>27</v>
      </c>
      <c r="E346" t="s">
        <v>27</v>
      </c>
      <c r="F346" t="s">
        <v>138</v>
      </c>
      <c r="G346">
        <v>58.950000000000102</v>
      </c>
      <c r="H346">
        <v>58.950000000000102</v>
      </c>
      <c r="I346">
        <v>0</v>
      </c>
      <c r="J346">
        <v>0</v>
      </c>
      <c r="K346">
        <v>0</v>
      </c>
      <c r="L346">
        <v>58.950000000000102</v>
      </c>
      <c r="M346">
        <v>0</v>
      </c>
      <c r="N346">
        <v>0</v>
      </c>
      <c r="O346">
        <v>0</v>
      </c>
      <c r="P346">
        <v>17.274999999999999</v>
      </c>
      <c r="Q346">
        <v>0</v>
      </c>
      <c r="R346">
        <v>0</v>
      </c>
      <c r="S346">
        <v>0</v>
      </c>
      <c r="T346">
        <v>0</v>
      </c>
      <c r="U346">
        <v>0</v>
      </c>
      <c r="V346">
        <v>0</v>
      </c>
      <c r="W346">
        <v>1.1339999999999999</v>
      </c>
    </row>
    <row r="347" spans="1:23">
      <c r="A347" s="188">
        <v>44397</v>
      </c>
      <c r="B347" t="s">
        <v>261</v>
      </c>
      <c r="C347">
        <v>3</v>
      </c>
      <c r="D347" t="s">
        <v>27</v>
      </c>
      <c r="E347" t="s">
        <v>27</v>
      </c>
      <c r="F347" t="s">
        <v>211</v>
      </c>
      <c r="G347">
        <v>19.515999999999998</v>
      </c>
      <c r="H347">
        <v>19.515999999999998</v>
      </c>
      <c r="I347">
        <v>0</v>
      </c>
      <c r="J347">
        <v>0</v>
      </c>
      <c r="K347">
        <v>0</v>
      </c>
      <c r="L347">
        <v>19.515999999999998</v>
      </c>
      <c r="M347">
        <v>0</v>
      </c>
      <c r="N347">
        <v>0.66600000000000004</v>
      </c>
      <c r="O347">
        <v>0</v>
      </c>
      <c r="P347">
        <v>18.850000000000001</v>
      </c>
      <c r="Q347">
        <v>0</v>
      </c>
      <c r="R347">
        <v>0</v>
      </c>
      <c r="S347">
        <v>0</v>
      </c>
      <c r="T347">
        <v>0</v>
      </c>
      <c r="U347">
        <v>0</v>
      </c>
      <c r="V347">
        <v>0</v>
      </c>
      <c r="W347">
        <v>3.2639999999999998</v>
      </c>
    </row>
    <row r="348" spans="1:23">
      <c r="A348" s="188">
        <v>44397</v>
      </c>
      <c r="B348" t="s">
        <v>261</v>
      </c>
      <c r="C348">
        <v>3</v>
      </c>
      <c r="D348" t="s">
        <v>26</v>
      </c>
      <c r="E348" t="s">
        <v>26</v>
      </c>
      <c r="F348" t="s">
        <v>119</v>
      </c>
      <c r="G348">
        <v>2534.1236010000898</v>
      </c>
      <c r="H348">
        <v>2229.9839810000999</v>
      </c>
      <c r="I348">
        <v>298.83963999999798</v>
      </c>
      <c r="J348">
        <v>5.2999799999999997</v>
      </c>
      <c r="K348">
        <v>0</v>
      </c>
      <c r="L348">
        <v>0</v>
      </c>
      <c r="M348">
        <v>205.02651599999999</v>
      </c>
      <c r="N348">
        <v>166.63980100000001</v>
      </c>
      <c r="O348">
        <v>0</v>
      </c>
      <c r="P348">
        <v>1410.45185000007</v>
      </c>
      <c r="Q348">
        <v>91.626556000000093</v>
      </c>
      <c r="R348">
        <v>21.366641000000001</v>
      </c>
      <c r="S348">
        <v>0</v>
      </c>
      <c r="T348">
        <v>55.399933000000097</v>
      </c>
      <c r="U348">
        <v>92.9732190000001</v>
      </c>
      <c r="V348">
        <v>37.293292999999998</v>
      </c>
      <c r="W348">
        <v>233.21303800000001</v>
      </c>
    </row>
    <row r="349" spans="1:23">
      <c r="A349" s="188">
        <v>44397</v>
      </c>
      <c r="B349" t="s">
        <v>261</v>
      </c>
      <c r="C349">
        <v>3</v>
      </c>
      <c r="D349" t="s">
        <v>26</v>
      </c>
      <c r="E349" t="s">
        <v>26</v>
      </c>
      <c r="F349" t="s">
        <v>242</v>
      </c>
      <c r="G349">
        <v>9.066656</v>
      </c>
      <c r="H349">
        <v>9.066656</v>
      </c>
      <c r="I349">
        <v>0</v>
      </c>
      <c r="J349">
        <v>0</v>
      </c>
      <c r="K349">
        <v>0</v>
      </c>
      <c r="L349">
        <v>9.066656</v>
      </c>
      <c r="M349">
        <v>0</v>
      </c>
      <c r="N349">
        <v>0</v>
      </c>
      <c r="O349">
        <v>0</v>
      </c>
      <c r="P349">
        <v>8.2666579999999996</v>
      </c>
      <c r="Q349">
        <v>0</v>
      </c>
      <c r="R349">
        <v>0</v>
      </c>
      <c r="S349">
        <v>0</v>
      </c>
      <c r="T349">
        <v>0.99999899999999997</v>
      </c>
      <c r="U349">
        <v>0</v>
      </c>
      <c r="V349">
        <v>0</v>
      </c>
      <c r="W349">
        <v>2.3333309999999998</v>
      </c>
    </row>
    <row r="350" spans="1:23">
      <c r="A350" s="188">
        <v>44397</v>
      </c>
      <c r="B350" t="s">
        <v>261</v>
      </c>
      <c r="C350">
        <v>3</v>
      </c>
      <c r="D350" t="s">
        <v>26</v>
      </c>
      <c r="E350" t="s">
        <v>26</v>
      </c>
      <c r="F350" t="s">
        <v>243</v>
      </c>
      <c r="G350">
        <v>12.666653999999999</v>
      </c>
      <c r="H350">
        <v>12.666653999999999</v>
      </c>
      <c r="I350">
        <v>0</v>
      </c>
      <c r="J350">
        <v>0</v>
      </c>
      <c r="K350">
        <v>0</v>
      </c>
      <c r="L350">
        <v>12.666653999999999</v>
      </c>
      <c r="M350">
        <v>0</v>
      </c>
      <c r="N350">
        <v>0</v>
      </c>
      <c r="O350">
        <v>0</v>
      </c>
      <c r="P350">
        <v>12.666653999999999</v>
      </c>
      <c r="Q350">
        <v>0</v>
      </c>
      <c r="R350">
        <v>0</v>
      </c>
      <c r="S350">
        <v>0</v>
      </c>
      <c r="T350">
        <v>0</v>
      </c>
      <c r="U350">
        <v>0</v>
      </c>
      <c r="V350">
        <v>0</v>
      </c>
      <c r="W350">
        <v>3.9999959999999999</v>
      </c>
    </row>
    <row r="351" spans="1:23">
      <c r="A351" s="188">
        <v>44397</v>
      </c>
      <c r="B351" t="s">
        <v>261</v>
      </c>
      <c r="C351">
        <v>3</v>
      </c>
      <c r="D351" t="s">
        <v>26</v>
      </c>
      <c r="E351" t="s">
        <v>26</v>
      </c>
      <c r="F351" t="s">
        <v>266</v>
      </c>
      <c r="G351">
        <v>8.3333250000000003</v>
      </c>
      <c r="H351">
        <v>8.3333250000000003</v>
      </c>
      <c r="I351">
        <v>0</v>
      </c>
      <c r="J351">
        <v>0</v>
      </c>
      <c r="K351">
        <v>0</v>
      </c>
      <c r="L351">
        <v>8.3333250000000003</v>
      </c>
      <c r="M351">
        <v>0</v>
      </c>
      <c r="N351">
        <v>0</v>
      </c>
      <c r="O351">
        <v>0</v>
      </c>
      <c r="P351">
        <v>8.3333250000000003</v>
      </c>
      <c r="Q351">
        <v>0</v>
      </c>
      <c r="R351">
        <v>0</v>
      </c>
      <c r="S351">
        <v>0</v>
      </c>
      <c r="T351">
        <v>0</v>
      </c>
      <c r="U351">
        <v>0</v>
      </c>
      <c r="V351">
        <v>0</v>
      </c>
      <c r="W351">
        <v>0.99999899999999997</v>
      </c>
    </row>
    <row r="352" spans="1:23">
      <c r="A352" s="188">
        <v>44397</v>
      </c>
      <c r="B352" t="s">
        <v>261</v>
      </c>
      <c r="C352">
        <v>3</v>
      </c>
      <c r="D352" t="s">
        <v>26</v>
      </c>
      <c r="E352" t="s">
        <v>26</v>
      </c>
      <c r="F352" t="s">
        <v>159</v>
      </c>
      <c r="G352">
        <v>9.9999900000000004</v>
      </c>
      <c r="H352">
        <v>9.9999900000000004</v>
      </c>
      <c r="I352">
        <v>0</v>
      </c>
      <c r="J352">
        <v>0</v>
      </c>
      <c r="K352">
        <v>0</v>
      </c>
      <c r="L352">
        <v>9.9999900000000004</v>
      </c>
      <c r="M352">
        <v>0</v>
      </c>
      <c r="N352">
        <v>0</v>
      </c>
      <c r="O352">
        <v>0</v>
      </c>
      <c r="P352">
        <v>9.9999900000000004</v>
      </c>
      <c r="Q352">
        <v>0</v>
      </c>
      <c r="R352">
        <v>0</v>
      </c>
      <c r="S352">
        <v>0</v>
      </c>
      <c r="T352">
        <v>0</v>
      </c>
      <c r="U352">
        <v>0</v>
      </c>
      <c r="V352">
        <v>0</v>
      </c>
      <c r="W352">
        <v>2.6666639999999999</v>
      </c>
    </row>
    <row r="353" spans="1:23">
      <c r="A353" s="188">
        <v>44397</v>
      </c>
      <c r="B353" t="s">
        <v>261</v>
      </c>
      <c r="C353">
        <v>3</v>
      </c>
      <c r="D353" t="s">
        <v>26</v>
      </c>
      <c r="E353" t="s">
        <v>26</v>
      </c>
      <c r="F353" t="s">
        <v>73</v>
      </c>
      <c r="G353">
        <v>29.399965999999999</v>
      </c>
      <c r="H353">
        <v>28.666637999999999</v>
      </c>
      <c r="I353">
        <v>0</v>
      </c>
      <c r="J353">
        <v>0.73332799999999998</v>
      </c>
      <c r="K353">
        <v>28.666637999999999</v>
      </c>
      <c r="L353">
        <v>29.399965999999999</v>
      </c>
      <c r="M353">
        <v>0</v>
      </c>
      <c r="N353">
        <v>0.26666400000000001</v>
      </c>
      <c r="O353">
        <v>0</v>
      </c>
      <c r="P353">
        <v>0.2</v>
      </c>
      <c r="Q353">
        <v>0</v>
      </c>
      <c r="R353">
        <v>0</v>
      </c>
      <c r="S353">
        <v>0</v>
      </c>
      <c r="T353">
        <v>0</v>
      </c>
      <c r="U353">
        <v>0</v>
      </c>
      <c r="V353">
        <v>6.6666000000000003E-2</v>
      </c>
      <c r="W353">
        <v>28.666637999999999</v>
      </c>
    </row>
    <row r="354" spans="1:23">
      <c r="A354" s="188">
        <v>44397</v>
      </c>
      <c r="B354" t="s">
        <v>261</v>
      </c>
      <c r="C354">
        <v>3</v>
      </c>
      <c r="D354" t="s">
        <v>25</v>
      </c>
      <c r="E354" t="s">
        <v>25</v>
      </c>
      <c r="F354" t="s">
        <v>119</v>
      </c>
      <c r="G354">
        <v>4498.3218559999405</v>
      </c>
      <c r="H354">
        <v>3323.6365010002</v>
      </c>
      <c r="I354">
        <v>1161.3588210000701</v>
      </c>
      <c r="J354">
        <v>13.326534000000001</v>
      </c>
      <c r="K354">
        <v>212.439878999999</v>
      </c>
      <c r="L354">
        <v>0</v>
      </c>
      <c r="M354">
        <v>227.22626599999799</v>
      </c>
      <c r="N354">
        <v>55.686591000000199</v>
      </c>
      <c r="O354">
        <v>0</v>
      </c>
      <c r="P354">
        <v>4147.19555400029</v>
      </c>
      <c r="Q354">
        <v>7.1466580000000004</v>
      </c>
      <c r="R354">
        <v>3.466663</v>
      </c>
      <c r="S354">
        <v>3.0666639999999998</v>
      </c>
      <c r="T354">
        <v>40.913291000000001</v>
      </c>
      <c r="U354">
        <v>1121.15884300006</v>
      </c>
      <c r="V354">
        <v>15.293298</v>
      </c>
      <c r="W354">
        <v>271.43308799999897</v>
      </c>
    </row>
    <row r="355" spans="1:23">
      <c r="A355" s="188">
        <v>44397</v>
      </c>
      <c r="B355" t="s">
        <v>261</v>
      </c>
      <c r="C355">
        <v>3</v>
      </c>
      <c r="D355" t="s">
        <v>25</v>
      </c>
      <c r="E355" t="s">
        <v>25</v>
      </c>
      <c r="F355" t="s">
        <v>135</v>
      </c>
      <c r="G355">
        <v>230.826420000002</v>
      </c>
      <c r="H355">
        <v>200.95979100000201</v>
      </c>
      <c r="I355">
        <v>29.133303000000002</v>
      </c>
      <c r="J355">
        <v>0.73332600000000003</v>
      </c>
      <c r="K355">
        <v>0</v>
      </c>
      <c r="L355">
        <v>74.333257000000202</v>
      </c>
      <c r="M355">
        <v>0.75999899999999998</v>
      </c>
      <c r="N355">
        <v>11.466653000000001</v>
      </c>
      <c r="O355">
        <v>0</v>
      </c>
      <c r="P355">
        <v>230.826420000002</v>
      </c>
      <c r="Q355">
        <v>0</v>
      </c>
      <c r="R355">
        <v>0</v>
      </c>
      <c r="S355">
        <v>0</v>
      </c>
      <c r="T355">
        <v>0</v>
      </c>
      <c r="U355">
        <v>29.133303000000002</v>
      </c>
      <c r="V355">
        <v>1.9999979999999999</v>
      </c>
      <c r="W355">
        <v>30.133299000000001</v>
      </c>
    </row>
    <row r="356" spans="1:23">
      <c r="A356" s="188">
        <v>44397</v>
      </c>
      <c r="B356" t="s">
        <v>261</v>
      </c>
      <c r="C356">
        <v>3</v>
      </c>
      <c r="D356" t="s">
        <v>25</v>
      </c>
      <c r="E356" t="s">
        <v>25</v>
      </c>
      <c r="F356" t="s">
        <v>242</v>
      </c>
      <c r="G356">
        <v>76.479922000000101</v>
      </c>
      <c r="H356">
        <v>76.413256000000104</v>
      </c>
      <c r="I356">
        <v>0</v>
      </c>
      <c r="J356">
        <v>6.6666000000000003E-2</v>
      </c>
      <c r="K356">
        <v>0</v>
      </c>
      <c r="L356">
        <v>76.479922000000101</v>
      </c>
      <c r="M356">
        <v>0</v>
      </c>
      <c r="N356">
        <v>0</v>
      </c>
      <c r="O356">
        <v>0</v>
      </c>
      <c r="P356">
        <v>76.479922000000101</v>
      </c>
      <c r="Q356">
        <v>0</v>
      </c>
      <c r="R356">
        <v>0</v>
      </c>
      <c r="S356">
        <v>0</v>
      </c>
      <c r="T356">
        <v>0</v>
      </c>
      <c r="U356">
        <v>0</v>
      </c>
      <c r="V356">
        <v>0</v>
      </c>
      <c r="W356">
        <v>5.8666609999999997</v>
      </c>
    </row>
    <row r="357" spans="1:23">
      <c r="A357" s="188">
        <v>44397</v>
      </c>
      <c r="B357" t="s">
        <v>261</v>
      </c>
      <c r="C357">
        <v>3</v>
      </c>
      <c r="D357" t="s">
        <v>25</v>
      </c>
      <c r="E357" t="s">
        <v>25</v>
      </c>
      <c r="F357" t="s">
        <v>139</v>
      </c>
      <c r="G357">
        <v>49.466537000000002</v>
      </c>
      <c r="H357">
        <v>49.466537000000002</v>
      </c>
      <c r="I357">
        <v>0</v>
      </c>
      <c r="J357">
        <v>0</v>
      </c>
      <c r="K357">
        <v>0</v>
      </c>
      <c r="L357">
        <v>49.466537000000002</v>
      </c>
      <c r="M357">
        <v>0</v>
      </c>
      <c r="N357">
        <v>0</v>
      </c>
      <c r="O357">
        <v>0</v>
      </c>
      <c r="P357">
        <v>34.999924999999998</v>
      </c>
      <c r="Q357">
        <v>0</v>
      </c>
      <c r="R357">
        <v>0</v>
      </c>
      <c r="S357">
        <v>0</v>
      </c>
      <c r="T357">
        <v>0</v>
      </c>
      <c r="U357">
        <v>0</v>
      </c>
      <c r="V357">
        <v>0</v>
      </c>
      <c r="W357">
        <v>5.1333159999999998</v>
      </c>
    </row>
    <row r="358" spans="1:23">
      <c r="A358" s="188">
        <v>44397</v>
      </c>
      <c r="B358" t="s">
        <v>261</v>
      </c>
      <c r="C358">
        <v>3</v>
      </c>
      <c r="D358" t="s">
        <v>25</v>
      </c>
      <c r="E358" t="s">
        <v>25</v>
      </c>
      <c r="F358" t="s">
        <v>267</v>
      </c>
      <c r="G358">
        <v>4.6666619999999996</v>
      </c>
      <c r="H358">
        <v>4.6666619999999996</v>
      </c>
      <c r="I358">
        <v>0</v>
      </c>
      <c r="J358">
        <v>0</v>
      </c>
      <c r="K358">
        <v>0</v>
      </c>
      <c r="L358">
        <v>4.6666619999999996</v>
      </c>
      <c r="M358">
        <v>0</v>
      </c>
      <c r="N358">
        <v>0</v>
      </c>
      <c r="O358">
        <v>0</v>
      </c>
      <c r="P358">
        <v>4.6666619999999996</v>
      </c>
      <c r="Q358">
        <v>0</v>
      </c>
      <c r="R358">
        <v>0</v>
      </c>
      <c r="S358">
        <v>0</v>
      </c>
      <c r="T358">
        <v>0</v>
      </c>
      <c r="U358">
        <v>0</v>
      </c>
      <c r="V358">
        <v>0</v>
      </c>
      <c r="W358">
        <v>0</v>
      </c>
    </row>
    <row r="359" spans="1:23">
      <c r="A359" s="188">
        <v>44397</v>
      </c>
      <c r="B359" t="s">
        <v>261</v>
      </c>
      <c r="C359">
        <v>3</v>
      </c>
      <c r="D359" t="s">
        <v>25</v>
      </c>
      <c r="E359" t="s">
        <v>25</v>
      </c>
      <c r="F359" t="s">
        <v>140</v>
      </c>
      <c r="G359">
        <v>20.066647</v>
      </c>
      <c r="H359">
        <v>20.066647</v>
      </c>
      <c r="I359">
        <v>0</v>
      </c>
      <c r="J359">
        <v>0</v>
      </c>
      <c r="K359">
        <v>0</v>
      </c>
      <c r="L359">
        <v>20.066647</v>
      </c>
      <c r="M359">
        <v>0</v>
      </c>
      <c r="N359">
        <v>0</v>
      </c>
      <c r="O359">
        <v>0</v>
      </c>
      <c r="P359">
        <v>20.066647</v>
      </c>
      <c r="Q359">
        <v>0</v>
      </c>
      <c r="R359">
        <v>0</v>
      </c>
      <c r="S359">
        <v>0</v>
      </c>
      <c r="T359">
        <v>0</v>
      </c>
      <c r="U359">
        <v>0</v>
      </c>
      <c r="V359">
        <v>0</v>
      </c>
      <c r="W359">
        <v>0</v>
      </c>
    </row>
    <row r="360" spans="1:23">
      <c r="A360" s="188">
        <v>44397</v>
      </c>
      <c r="B360" t="s">
        <v>261</v>
      </c>
      <c r="C360">
        <v>3</v>
      </c>
      <c r="D360" t="s">
        <v>25</v>
      </c>
      <c r="E360" t="s">
        <v>25</v>
      </c>
      <c r="F360" t="s">
        <v>141</v>
      </c>
      <c r="G360">
        <v>82.999922000000097</v>
      </c>
      <c r="H360">
        <v>82.999922000000097</v>
      </c>
      <c r="I360">
        <v>0</v>
      </c>
      <c r="J360">
        <v>0</v>
      </c>
      <c r="K360">
        <v>0</v>
      </c>
      <c r="L360">
        <v>82.999922000000097</v>
      </c>
      <c r="M360">
        <v>0</v>
      </c>
      <c r="N360">
        <v>0</v>
      </c>
      <c r="O360">
        <v>0</v>
      </c>
      <c r="P360">
        <v>82.999922000000097</v>
      </c>
      <c r="Q360">
        <v>0</v>
      </c>
      <c r="R360">
        <v>0</v>
      </c>
      <c r="S360">
        <v>0</v>
      </c>
      <c r="T360">
        <v>0</v>
      </c>
      <c r="U360">
        <v>0</v>
      </c>
      <c r="V360">
        <v>0</v>
      </c>
      <c r="W360">
        <v>11.866655</v>
      </c>
    </row>
    <row r="361" spans="1:23">
      <c r="A361" s="188">
        <v>44397</v>
      </c>
      <c r="B361" t="s">
        <v>261</v>
      </c>
      <c r="C361">
        <v>3</v>
      </c>
      <c r="D361" t="s">
        <v>25</v>
      </c>
      <c r="E361" t="s">
        <v>25</v>
      </c>
      <c r="F361" t="s">
        <v>202</v>
      </c>
      <c r="G361">
        <v>13.999997</v>
      </c>
      <c r="H361">
        <v>13.999997</v>
      </c>
      <c r="I361">
        <v>0</v>
      </c>
      <c r="J361">
        <v>0</v>
      </c>
      <c r="K361">
        <v>0</v>
      </c>
      <c r="L361">
        <v>13.999997</v>
      </c>
      <c r="M361">
        <v>0</v>
      </c>
      <c r="N361">
        <v>0</v>
      </c>
      <c r="O361">
        <v>0</v>
      </c>
      <c r="P361">
        <v>13.999997</v>
      </c>
      <c r="Q361">
        <v>0</v>
      </c>
      <c r="R361">
        <v>0</v>
      </c>
      <c r="S361">
        <v>0</v>
      </c>
      <c r="T361">
        <v>0</v>
      </c>
      <c r="U361">
        <v>0</v>
      </c>
      <c r="V361">
        <v>0</v>
      </c>
      <c r="W361">
        <v>3.8666659999999999</v>
      </c>
    </row>
    <row r="362" spans="1:23">
      <c r="A362" s="188">
        <v>44397</v>
      </c>
      <c r="B362" t="s">
        <v>261</v>
      </c>
      <c r="C362">
        <v>3</v>
      </c>
      <c r="D362" t="s">
        <v>25</v>
      </c>
      <c r="E362" t="s">
        <v>25</v>
      </c>
      <c r="F362" t="s">
        <v>142</v>
      </c>
      <c r="G362">
        <v>47.306624000000099</v>
      </c>
      <c r="H362">
        <v>47.306624000000099</v>
      </c>
      <c r="I362">
        <v>0</v>
      </c>
      <c r="J362">
        <v>0</v>
      </c>
      <c r="K362">
        <v>0</v>
      </c>
      <c r="L362">
        <v>47.306624000000099</v>
      </c>
      <c r="M362">
        <v>0</v>
      </c>
      <c r="N362">
        <v>0</v>
      </c>
      <c r="O362">
        <v>0</v>
      </c>
      <c r="P362">
        <v>45.573295000000101</v>
      </c>
      <c r="Q362">
        <v>0</v>
      </c>
      <c r="R362">
        <v>0</v>
      </c>
      <c r="S362">
        <v>0</v>
      </c>
      <c r="T362">
        <v>0</v>
      </c>
      <c r="U362">
        <v>0</v>
      </c>
      <c r="V362">
        <v>0</v>
      </c>
      <c r="W362">
        <v>4.2666620000000002</v>
      </c>
    </row>
    <row r="363" spans="1:23">
      <c r="A363" s="188">
        <v>44397</v>
      </c>
      <c r="B363" t="s">
        <v>261</v>
      </c>
      <c r="C363">
        <v>3</v>
      </c>
      <c r="D363" t="s">
        <v>25</v>
      </c>
      <c r="E363" t="s">
        <v>25</v>
      </c>
      <c r="F363" t="s">
        <v>73</v>
      </c>
      <c r="G363">
        <v>6.3333269999999997</v>
      </c>
      <c r="H363">
        <v>6.3333269999999997</v>
      </c>
      <c r="I363">
        <v>0</v>
      </c>
      <c r="J363">
        <v>0</v>
      </c>
      <c r="K363">
        <v>0</v>
      </c>
      <c r="L363">
        <v>6.3333269999999997</v>
      </c>
      <c r="M363">
        <v>0</v>
      </c>
      <c r="N363">
        <v>0.33333299999999999</v>
      </c>
      <c r="O363">
        <v>0</v>
      </c>
      <c r="P363">
        <v>6.3333269999999997</v>
      </c>
      <c r="Q363">
        <v>0</v>
      </c>
      <c r="R363">
        <v>0</v>
      </c>
      <c r="S363">
        <v>0</v>
      </c>
      <c r="T363">
        <v>0</v>
      </c>
      <c r="U363">
        <v>0</v>
      </c>
      <c r="V363">
        <v>0</v>
      </c>
      <c r="W363">
        <v>0.33333299999999999</v>
      </c>
    </row>
    <row r="364" spans="1:23">
      <c r="A364" s="188">
        <v>44397</v>
      </c>
      <c r="B364" t="s">
        <v>261</v>
      </c>
      <c r="C364">
        <v>3</v>
      </c>
      <c r="D364" t="s">
        <v>24</v>
      </c>
      <c r="E364" t="s">
        <v>24</v>
      </c>
      <c r="F364" t="s">
        <v>119</v>
      </c>
      <c r="G364">
        <v>5442.1839999991498</v>
      </c>
      <c r="H364">
        <v>3319.89700000025</v>
      </c>
      <c r="I364">
        <v>2043.7490000002199</v>
      </c>
      <c r="J364">
        <v>78.537999999999897</v>
      </c>
      <c r="K364">
        <v>2.5979999999999999</v>
      </c>
      <c r="L364">
        <v>0</v>
      </c>
      <c r="M364">
        <v>563.431000000008</v>
      </c>
      <c r="N364">
        <v>100.57299999999999</v>
      </c>
      <c r="O364">
        <v>227.27</v>
      </c>
      <c r="P364">
        <v>4816.2279999996499</v>
      </c>
      <c r="Q364">
        <v>45.021000000000001</v>
      </c>
      <c r="R364">
        <v>572.152000000013</v>
      </c>
      <c r="S364">
        <v>569.95400000001302</v>
      </c>
      <c r="T364">
        <v>97.230999999999696</v>
      </c>
      <c r="U364">
        <v>841.66899999999805</v>
      </c>
      <c r="V364">
        <v>29.571000000000002</v>
      </c>
      <c r="W364">
        <v>225.826999999999</v>
      </c>
    </row>
    <row r="365" spans="1:23">
      <c r="A365" s="188">
        <v>44397</v>
      </c>
      <c r="B365" t="s">
        <v>261</v>
      </c>
      <c r="C365">
        <v>3</v>
      </c>
      <c r="D365" t="s">
        <v>24</v>
      </c>
      <c r="E365" t="s">
        <v>24</v>
      </c>
      <c r="F365" t="s">
        <v>273</v>
      </c>
      <c r="G365">
        <v>4.6619999999999999</v>
      </c>
      <c r="H365">
        <v>4.6619999999999999</v>
      </c>
      <c r="I365">
        <v>0</v>
      </c>
      <c r="J365">
        <v>0</v>
      </c>
      <c r="K365">
        <v>0</v>
      </c>
      <c r="L365">
        <v>4.6619999999999999</v>
      </c>
      <c r="M365">
        <v>0</v>
      </c>
      <c r="N365">
        <v>0</v>
      </c>
      <c r="O365">
        <v>0</v>
      </c>
      <c r="P365">
        <v>4.6619999999999999</v>
      </c>
      <c r="Q365">
        <v>0</v>
      </c>
      <c r="R365">
        <v>0</v>
      </c>
      <c r="S365">
        <v>0</v>
      </c>
      <c r="T365">
        <v>0</v>
      </c>
      <c r="U365">
        <v>0</v>
      </c>
      <c r="V365">
        <v>0</v>
      </c>
      <c r="W365">
        <v>4.6619999999999999</v>
      </c>
    </row>
    <row r="366" spans="1:23">
      <c r="A366" s="188">
        <v>44397</v>
      </c>
      <c r="B366" t="s">
        <v>261</v>
      </c>
      <c r="C366">
        <v>3</v>
      </c>
      <c r="D366" t="s">
        <v>24</v>
      </c>
      <c r="E366" t="s">
        <v>24</v>
      </c>
      <c r="F366" t="s">
        <v>274</v>
      </c>
      <c r="G366">
        <v>0.33300000000000002</v>
      </c>
      <c r="H366">
        <v>0.33300000000000002</v>
      </c>
      <c r="I366">
        <v>0</v>
      </c>
      <c r="J366">
        <v>0</v>
      </c>
      <c r="K366">
        <v>0</v>
      </c>
      <c r="L366">
        <v>0.33300000000000002</v>
      </c>
      <c r="M366">
        <v>0</v>
      </c>
      <c r="N366">
        <v>0</v>
      </c>
      <c r="O366">
        <v>0</v>
      </c>
      <c r="P366">
        <v>0.33300000000000002</v>
      </c>
      <c r="Q366">
        <v>0</v>
      </c>
      <c r="R366">
        <v>0</v>
      </c>
      <c r="S366">
        <v>0</v>
      </c>
      <c r="T366">
        <v>0</v>
      </c>
      <c r="U366">
        <v>0</v>
      </c>
      <c r="V366">
        <v>0</v>
      </c>
      <c r="W366">
        <v>0</v>
      </c>
    </row>
    <row r="367" spans="1:23">
      <c r="A367" s="188">
        <v>44397</v>
      </c>
      <c r="B367" t="s">
        <v>261</v>
      </c>
      <c r="C367">
        <v>3</v>
      </c>
      <c r="D367" t="s">
        <v>24</v>
      </c>
      <c r="E367" t="s">
        <v>24</v>
      </c>
      <c r="F367" t="s">
        <v>73</v>
      </c>
      <c r="G367">
        <v>20.646000000000001</v>
      </c>
      <c r="H367">
        <v>19.98</v>
      </c>
      <c r="I367">
        <v>0.66600000000000004</v>
      </c>
      <c r="J367">
        <v>0</v>
      </c>
      <c r="K367">
        <v>0</v>
      </c>
      <c r="L367">
        <v>20.646000000000001</v>
      </c>
      <c r="M367">
        <v>0</v>
      </c>
      <c r="N367">
        <v>0</v>
      </c>
      <c r="O367">
        <v>0</v>
      </c>
      <c r="P367">
        <v>20.646000000000001</v>
      </c>
      <c r="Q367">
        <v>0</v>
      </c>
      <c r="R367">
        <v>0.66600000000000004</v>
      </c>
      <c r="S367">
        <v>0.66600000000000004</v>
      </c>
      <c r="T367">
        <v>0</v>
      </c>
      <c r="U367">
        <v>0</v>
      </c>
      <c r="V367">
        <v>0</v>
      </c>
      <c r="W367">
        <v>0</v>
      </c>
    </row>
    <row r="368" spans="1:23">
      <c r="A368" s="188">
        <v>44397</v>
      </c>
      <c r="B368" t="s">
        <v>261</v>
      </c>
      <c r="C368">
        <v>3</v>
      </c>
      <c r="D368" t="s">
        <v>23</v>
      </c>
      <c r="E368" t="s">
        <v>23</v>
      </c>
      <c r="F368" t="s">
        <v>119</v>
      </c>
      <c r="G368">
        <v>7714.0651529964898</v>
      </c>
      <c r="H368">
        <v>4057.14896100038</v>
      </c>
      <c r="I368">
        <v>3556.5163510003399</v>
      </c>
      <c r="J368">
        <v>100.399841</v>
      </c>
      <c r="K368">
        <v>23.866643</v>
      </c>
      <c r="L368">
        <v>0</v>
      </c>
      <c r="M368">
        <v>353.99967699999797</v>
      </c>
      <c r="N368">
        <v>72.8532450000002</v>
      </c>
      <c r="O368">
        <v>0</v>
      </c>
      <c r="P368">
        <v>5044.7810639994104</v>
      </c>
      <c r="Q368">
        <v>53.0799400000001</v>
      </c>
      <c r="R368">
        <v>172.346473</v>
      </c>
      <c r="S368">
        <v>168.146478</v>
      </c>
      <c r="T368">
        <v>55.266600000000203</v>
      </c>
      <c r="U368">
        <v>1222.26537900007</v>
      </c>
      <c r="V368">
        <v>43.666619000000097</v>
      </c>
      <c r="W368">
        <v>216.49975000000001</v>
      </c>
    </row>
    <row r="369" spans="1:23">
      <c r="A369" s="188">
        <v>44397</v>
      </c>
      <c r="B369" t="s">
        <v>261</v>
      </c>
      <c r="C369">
        <v>3</v>
      </c>
      <c r="D369" t="s">
        <v>22</v>
      </c>
      <c r="E369" t="s">
        <v>22</v>
      </c>
      <c r="F369" t="s">
        <v>119</v>
      </c>
      <c r="G369">
        <v>1350.0852730000699</v>
      </c>
      <c r="H369">
        <v>954.61898300003395</v>
      </c>
      <c r="I369">
        <v>395.46628999999598</v>
      </c>
      <c r="J369">
        <v>0</v>
      </c>
      <c r="K369">
        <v>5.5999860000000004</v>
      </c>
      <c r="L369">
        <v>0</v>
      </c>
      <c r="M369">
        <v>106.633169</v>
      </c>
      <c r="N369">
        <v>58.639935000000101</v>
      </c>
      <c r="O369">
        <v>81.399934000000101</v>
      </c>
      <c r="P369">
        <v>1134.1254020000499</v>
      </c>
      <c r="Q369">
        <v>69.53331</v>
      </c>
      <c r="R369">
        <v>0.33333299999999999</v>
      </c>
      <c r="S369">
        <v>0</v>
      </c>
      <c r="T369">
        <v>20.199960000000001</v>
      </c>
      <c r="U369">
        <v>314.06635599999998</v>
      </c>
      <c r="V369">
        <v>15.999981999999999</v>
      </c>
      <c r="W369">
        <v>140.63317699999999</v>
      </c>
    </row>
    <row r="370" spans="1:23">
      <c r="A370" s="188">
        <v>44397</v>
      </c>
      <c r="B370" t="s">
        <v>261</v>
      </c>
      <c r="C370">
        <v>3</v>
      </c>
      <c r="D370" t="s">
        <v>22</v>
      </c>
      <c r="E370" t="s">
        <v>22</v>
      </c>
      <c r="F370" t="s">
        <v>224</v>
      </c>
      <c r="G370">
        <v>11.333322000000001</v>
      </c>
      <c r="H370">
        <v>11.333322000000001</v>
      </c>
      <c r="I370">
        <v>0</v>
      </c>
      <c r="J370">
        <v>0</v>
      </c>
      <c r="K370">
        <v>0</v>
      </c>
      <c r="L370">
        <v>11.333322000000001</v>
      </c>
      <c r="M370">
        <v>0</v>
      </c>
      <c r="N370">
        <v>0</v>
      </c>
      <c r="O370">
        <v>0</v>
      </c>
      <c r="P370">
        <v>11.333322000000001</v>
      </c>
      <c r="Q370">
        <v>0</v>
      </c>
      <c r="R370">
        <v>0</v>
      </c>
      <c r="S370">
        <v>0</v>
      </c>
      <c r="T370">
        <v>0</v>
      </c>
      <c r="U370">
        <v>0</v>
      </c>
      <c r="V370">
        <v>0</v>
      </c>
      <c r="W370">
        <v>6.7333270000000001</v>
      </c>
    </row>
    <row r="371" spans="1:23">
      <c r="A371" s="188">
        <v>44397</v>
      </c>
      <c r="B371" t="s">
        <v>261</v>
      </c>
      <c r="C371">
        <v>3</v>
      </c>
      <c r="D371" t="s">
        <v>22</v>
      </c>
      <c r="E371" t="s">
        <v>22</v>
      </c>
      <c r="F371" t="s">
        <v>157</v>
      </c>
      <c r="G371">
        <v>23.999976</v>
      </c>
      <c r="H371">
        <v>23.999976</v>
      </c>
      <c r="I371">
        <v>0</v>
      </c>
      <c r="J371">
        <v>0</v>
      </c>
      <c r="K371">
        <v>0</v>
      </c>
      <c r="L371">
        <v>23.999976</v>
      </c>
      <c r="M371">
        <v>0</v>
      </c>
      <c r="N371">
        <v>0</v>
      </c>
      <c r="O371">
        <v>0</v>
      </c>
      <c r="P371">
        <v>23.999976</v>
      </c>
      <c r="Q371">
        <v>0</v>
      </c>
      <c r="R371">
        <v>0</v>
      </c>
      <c r="S371">
        <v>0</v>
      </c>
      <c r="T371">
        <v>0</v>
      </c>
      <c r="U371">
        <v>0</v>
      </c>
      <c r="V371">
        <v>1.9999979999999999</v>
      </c>
      <c r="W371">
        <v>5.999994</v>
      </c>
    </row>
    <row r="372" spans="1:23">
      <c r="A372" s="188">
        <v>44397</v>
      </c>
      <c r="B372" t="s">
        <v>261</v>
      </c>
      <c r="C372">
        <v>3</v>
      </c>
      <c r="D372" t="s">
        <v>22</v>
      </c>
      <c r="E372" t="s">
        <v>22</v>
      </c>
      <c r="F372" t="s">
        <v>225</v>
      </c>
      <c r="G372">
        <v>37.933281999999998</v>
      </c>
      <c r="H372">
        <v>37.933281999999998</v>
      </c>
      <c r="I372">
        <v>0</v>
      </c>
      <c r="J372">
        <v>0</v>
      </c>
      <c r="K372">
        <v>0</v>
      </c>
      <c r="L372">
        <v>37.933281999999998</v>
      </c>
      <c r="M372">
        <v>0</v>
      </c>
      <c r="N372">
        <v>0</v>
      </c>
      <c r="O372">
        <v>0</v>
      </c>
      <c r="P372">
        <v>3.4666600000000001</v>
      </c>
      <c r="Q372">
        <v>0</v>
      </c>
      <c r="R372">
        <v>0</v>
      </c>
      <c r="S372">
        <v>0</v>
      </c>
      <c r="T372">
        <v>0</v>
      </c>
      <c r="U372">
        <v>0</v>
      </c>
      <c r="V372">
        <v>0</v>
      </c>
      <c r="W372">
        <v>5.3999920000000001</v>
      </c>
    </row>
    <row r="373" spans="1:23">
      <c r="A373" s="188">
        <v>44397</v>
      </c>
      <c r="B373" t="s">
        <v>261</v>
      </c>
      <c r="C373">
        <v>3</v>
      </c>
      <c r="D373" t="s">
        <v>22</v>
      </c>
      <c r="E373" t="s">
        <v>22</v>
      </c>
      <c r="F373" t="s">
        <v>73</v>
      </c>
      <c r="G373">
        <v>0.99999899999999997</v>
      </c>
      <c r="H373">
        <v>0.99999899999999997</v>
      </c>
      <c r="I373">
        <v>0</v>
      </c>
      <c r="J373">
        <v>0</v>
      </c>
      <c r="K373">
        <v>0</v>
      </c>
      <c r="L373">
        <v>0.99999899999999997</v>
      </c>
      <c r="M373">
        <v>0</v>
      </c>
      <c r="N373">
        <v>0.33333299999999999</v>
      </c>
      <c r="O373">
        <v>0</v>
      </c>
      <c r="P373">
        <v>0.99999899999999997</v>
      </c>
      <c r="Q373">
        <v>0</v>
      </c>
      <c r="R373">
        <v>0</v>
      </c>
      <c r="S373">
        <v>0</v>
      </c>
      <c r="T373">
        <v>0</v>
      </c>
      <c r="U373">
        <v>0</v>
      </c>
      <c r="V373">
        <v>0</v>
      </c>
      <c r="W373">
        <v>0.33333299999999999</v>
      </c>
    </row>
    <row r="374" spans="1:23">
      <c r="A374" s="188">
        <v>44397</v>
      </c>
      <c r="B374" t="s">
        <v>261</v>
      </c>
      <c r="C374">
        <v>3</v>
      </c>
      <c r="D374" t="s">
        <v>21</v>
      </c>
      <c r="E374" t="s">
        <v>21</v>
      </c>
      <c r="F374" t="s">
        <v>119</v>
      </c>
      <c r="G374">
        <v>6401.49399299789</v>
      </c>
      <c r="H374">
        <v>3431.51039400027</v>
      </c>
      <c r="I374">
        <v>2838.7773040002398</v>
      </c>
      <c r="J374">
        <v>131.20629500000001</v>
      </c>
      <c r="K374">
        <v>1.6666650000000001</v>
      </c>
      <c r="L374">
        <v>0</v>
      </c>
      <c r="M374">
        <v>491.93324500000102</v>
      </c>
      <c r="N374">
        <v>109.746601</v>
      </c>
      <c r="O374">
        <v>0</v>
      </c>
      <c r="P374">
        <v>5942.2412829982704</v>
      </c>
      <c r="Q374">
        <v>83.913296000000003</v>
      </c>
      <c r="R374">
        <v>738.39931900001602</v>
      </c>
      <c r="S374">
        <v>657.06603100000598</v>
      </c>
      <c r="T374">
        <v>117.339888</v>
      </c>
      <c r="U374">
        <v>1855.09822500015</v>
      </c>
      <c r="V374">
        <v>82.106633000000102</v>
      </c>
      <c r="W374">
        <v>281.07306400000101</v>
      </c>
    </row>
    <row r="375" spans="1:23">
      <c r="A375" s="188">
        <v>44397</v>
      </c>
      <c r="B375" t="s">
        <v>261</v>
      </c>
      <c r="C375">
        <v>3</v>
      </c>
      <c r="D375" t="s">
        <v>21</v>
      </c>
      <c r="E375" t="s">
        <v>21</v>
      </c>
      <c r="F375" t="s">
        <v>143</v>
      </c>
      <c r="G375">
        <v>49.533281000000102</v>
      </c>
      <c r="H375">
        <v>47.533283000000097</v>
      </c>
      <c r="I375">
        <v>1.9999979999999999</v>
      </c>
      <c r="J375">
        <v>0</v>
      </c>
      <c r="K375">
        <v>0</v>
      </c>
      <c r="L375">
        <v>49.533281000000102</v>
      </c>
      <c r="M375">
        <v>0</v>
      </c>
      <c r="N375">
        <v>0</v>
      </c>
      <c r="O375">
        <v>0</v>
      </c>
      <c r="P375">
        <v>48.333285000000103</v>
      </c>
      <c r="Q375">
        <v>0</v>
      </c>
      <c r="R375">
        <v>2.999997</v>
      </c>
      <c r="S375">
        <v>1.9999979999999999</v>
      </c>
      <c r="T375">
        <v>0</v>
      </c>
      <c r="U375">
        <v>0</v>
      </c>
      <c r="V375">
        <v>0</v>
      </c>
      <c r="W375">
        <v>6.3333269999999997</v>
      </c>
    </row>
    <row r="376" spans="1:23">
      <c r="A376" s="188">
        <v>44397</v>
      </c>
      <c r="B376" t="s">
        <v>261</v>
      </c>
      <c r="C376">
        <v>3</v>
      </c>
      <c r="D376" t="s">
        <v>21</v>
      </c>
      <c r="E376" t="s">
        <v>21</v>
      </c>
      <c r="F376" t="s">
        <v>135</v>
      </c>
      <c r="G376">
        <v>56.133277000000199</v>
      </c>
      <c r="H376">
        <v>56.133277000000199</v>
      </c>
      <c r="I376">
        <v>0</v>
      </c>
      <c r="J376">
        <v>0</v>
      </c>
      <c r="K376">
        <v>0</v>
      </c>
      <c r="L376">
        <v>54.466612000000197</v>
      </c>
      <c r="M376">
        <v>0</v>
      </c>
      <c r="N376">
        <v>0</v>
      </c>
      <c r="O376">
        <v>0</v>
      </c>
      <c r="P376">
        <v>56.133277000000199</v>
      </c>
      <c r="Q376">
        <v>0</v>
      </c>
      <c r="R376">
        <v>0.86666600000000005</v>
      </c>
      <c r="S376">
        <v>0</v>
      </c>
      <c r="T376">
        <v>0.86666500000000002</v>
      </c>
      <c r="U376">
        <v>0</v>
      </c>
      <c r="V376">
        <v>0.79999900000000002</v>
      </c>
      <c r="W376">
        <v>12.53332</v>
      </c>
    </row>
    <row r="377" spans="1:23">
      <c r="A377" s="188">
        <v>44397</v>
      </c>
      <c r="B377" t="s">
        <v>261</v>
      </c>
      <c r="C377">
        <v>3</v>
      </c>
      <c r="D377" t="s">
        <v>21</v>
      </c>
      <c r="E377" t="s">
        <v>21</v>
      </c>
      <c r="F377" t="s">
        <v>212</v>
      </c>
      <c r="G377">
        <v>26.946639000000001</v>
      </c>
      <c r="H377">
        <v>26.613306000000001</v>
      </c>
      <c r="I377">
        <v>0.33333299999999999</v>
      </c>
      <c r="J377">
        <v>0</v>
      </c>
      <c r="K377">
        <v>0</v>
      </c>
      <c r="L377">
        <v>26.946639000000001</v>
      </c>
      <c r="M377">
        <v>0</v>
      </c>
      <c r="N377">
        <v>0</v>
      </c>
      <c r="O377">
        <v>0</v>
      </c>
      <c r="P377">
        <v>24.813310999999999</v>
      </c>
      <c r="Q377">
        <v>0</v>
      </c>
      <c r="R377">
        <v>0.33333299999999999</v>
      </c>
      <c r="S377">
        <v>0.33333299999999999</v>
      </c>
      <c r="T377">
        <v>0</v>
      </c>
      <c r="U377">
        <v>0</v>
      </c>
      <c r="V377">
        <v>1.333332</v>
      </c>
      <c r="W377">
        <v>3.466663</v>
      </c>
    </row>
    <row r="378" spans="1:23">
      <c r="A378" s="188">
        <v>44397</v>
      </c>
      <c r="B378" t="s">
        <v>261</v>
      </c>
      <c r="C378">
        <v>3</v>
      </c>
      <c r="D378" t="s">
        <v>21</v>
      </c>
      <c r="E378" t="s">
        <v>21</v>
      </c>
      <c r="F378" t="s">
        <v>224</v>
      </c>
      <c r="G378">
        <v>18.333307999999999</v>
      </c>
      <c r="H378">
        <v>17.999974999999999</v>
      </c>
      <c r="I378">
        <v>0.33333299999999999</v>
      </c>
      <c r="J378">
        <v>0</v>
      </c>
      <c r="K378">
        <v>0</v>
      </c>
      <c r="L378">
        <v>18.333307999999999</v>
      </c>
      <c r="M378">
        <v>0</v>
      </c>
      <c r="N378">
        <v>0</v>
      </c>
      <c r="O378">
        <v>0</v>
      </c>
      <c r="P378">
        <v>6.0666580000000003</v>
      </c>
      <c r="Q378">
        <v>0</v>
      </c>
      <c r="R378">
        <v>1.133332</v>
      </c>
      <c r="S378">
        <v>0.33333299999999999</v>
      </c>
      <c r="T378">
        <v>0</v>
      </c>
      <c r="U378">
        <v>0</v>
      </c>
      <c r="V378">
        <v>0</v>
      </c>
      <c r="W378">
        <v>3.0666630000000001</v>
      </c>
    </row>
    <row r="379" spans="1:23">
      <c r="A379" s="188">
        <v>44397</v>
      </c>
      <c r="B379" t="s">
        <v>261</v>
      </c>
      <c r="C379">
        <v>3</v>
      </c>
      <c r="D379" t="s">
        <v>21</v>
      </c>
      <c r="E379" t="s">
        <v>21</v>
      </c>
      <c r="F379" t="s">
        <v>226</v>
      </c>
      <c r="G379">
        <v>149.79983799999999</v>
      </c>
      <c r="H379">
        <v>149.193173</v>
      </c>
      <c r="I379">
        <v>0.33333299999999999</v>
      </c>
      <c r="J379">
        <v>0.27333200000000002</v>
      </c>
      <c r="K379">
        <v>0</v>
      </c>
      <c r="L379">
        <v>149.79983799999999</v>
      </c>
      <c r="M379">
        <v>0</v>
      </c>
      <c r="N379">
        <v>0</v>
      </c>
      <c r="O379">
        <v>0</v>
      </c>
      <c r="P379">
        <v>149.19984199999999</v>
      </c>
      <c r="Q379">
        <v>0</v>
      </c>
      <c r="R379">
        <v>1.4666650000000001</v>
      </c>
      <c r="S379">
        <v>0.33333299999999999</v>
      </c>
      <c r="T379">
        <v>2.7999969999999998</v>
      </c>
      <c r="U379">
        <v>0</v>
      </c>
      <c r="V379">
        <v>0</v>
      </c>
      <c r="W379">
        <v>21.486643000000001</v>
      </c>
    </row>
    <row r="380" spans="1:23">
      <c r="A380" s="188">
        <v>44397</v>
      </c>
      <c r="B380" t="s">
        <v>261</v>
      </c>
      <c r="C380">
        <v>3</v>
      </c>
      <c r="D380" t="s">
        <v>21</v>
      </c>
      <c r="E380" t="s">
        <v>21</v>
      </c>
      <c r="F380" t="s">
        <v>227</v>
      </c>
      <c r="G380">
        <v>81.799917000000093</v>
      </c>
      <c r="H380">
        <v>80.799918000000105</v>
      </c>
      <c r="I380">
        <v>0.99999899999999997</v>
      </c>
      <c r="J380">
        <v>0</v>
      </c>
      <c r="K380">
        <v>0</v>
      </c>
      <c r="L380">
        <v>81.799917000000093</v>
      </c>
      <c r="M380">
        <v>0</v>
      </c>
      <c r="N380">
        <v>0</v>
      </c>
      <c r="O380">
        <v>0</v>
      </c>
      <c r="P380">
        <v>81.666585000000097</v>
      </c>
      <c r="Q380">
        <v>0</v>
      </c>
      <c r="R380">
        <v>2.6666639999999999</v>
      </c>
      <c r="S380">
        <v>0.99999899999999997</v>
      </c>
      <c r="T380">
        <v>0</v>
      </c>
      <c r="U380">
        <v>0</v>
      </c>
      <c r="V380">
        <v>0</v>
      </c>
      <c r="W380">
        <v>3.9999959999999999</v>
      </c>
    </row>
    <row r="381" spans="1:23">
      <c r="A381" s="188">
        <v>44397</v>
      </c>
      <c r="B381" t="s">
        <v>261</v>
      </c>
      <c r="C381">
        <v>3</v>
      </c>
      <c r="D381" t="s">
        <v>21</v>
      </c>
      <c r="E381" t="s">
        <v>21</v>
      </c>
      <c r="F381" t="s">
        <v>144</v>
      </c>
      <c r="G381">
        <v>51.186623000000203</v>
      </c>
      <c r="H381">
        <v>50.733292000000198</v>
      </c>
      <c r="I381">
        <v>0</v>
      </c>
      <c r="J381">
        <v>0.45333099999999998</v>
      </c>
      <c r="K381">
        <v>0</v>
      </c>
      <c r="L381">
        <v>51.186623000000203</v>
      </c>
      <c r="M381">
        <v>0</v>
      </c>
      <c r="N381">
        <v>0</v>
      </c>
      <c r="O381">
        <v>0</v>
      </c>
      <c r="P381">
        <v>50.599959000000197</v>
      </c>
      <c r="Q381">
        <v>0</v>
      </c>
      <c r="R381">
        <v>0.86666600000000005</v>
      </c>
      <c r="S381">
        <v>0</v>
      </c>
      <c r="T381">
        <v>0</v>
      </c>
      <c r="U381">
        <v>0</v>
      </c>
      <c r="V381">
        <v>0</v>
      </c>
      <c r="W381">
        <v>4.599996</v>
      </c>
    </row>
    <row r="382" spans="1:23">
      <c r="A382" s="188">
        <v>44397</v>
      </c>
      <c r="B382" t="s">
        <v>261</v>
      </c>
      <c r="C382">
        <v>3</v>
      </c>
      <c r="D382" t="s">
        <v>21</v>
      </c>
      <c r="E382" t="s">
        <v>21</v>
      </c>
      <c r="F382" t="s">
        <v>214</v>
      </c>
      <c r="G382">
        <v>2.3333279999999998</v>
      </c>
      <c r="H382">
        <v>2.3333279999999998</v>
      </c>
      <c r="I382">
        <v>0</v>
      </c>
      <c r="J382">
        <v>0</v>
      </c>
      <c r="K382">
        <v>0</v>
      </c>
      <c r="L382">
        <v>2.3333279999999998</v>
      </c>
      <c r="M382">
        <v>0</v>
      </c>
      <c r="N382">
        <v>0</v>
      </c>
      <c r="O382">
        <v>0</v>
      </c>
      <c r="P382">
        <v>2.3333279999999998</v>
      </c>
      <c r="Q382">
        <v>0</v>
      </c>
      <c r="R382">
        <v>0</v>
      </c>
      <c r="S382">
        <v>0</v>
      </c>
      <c r="T382">
        <v>0</v>
      </c>
      <c r="U382">
        <v>0</v>
      </c>
      <c r="V382">
        <v>0</v>
      </c>
      <c r="W382">
        <v>0.93333100000000002</v>
      </c>
    </row>
    <row r="383" spans="1:23">
      <c r="A383" s="188">
        <v>44397</v>
      </c>
      <c r="B383" t="s">
        <v>261</v>
      </c>
      <c r="C383">
        <v>3</v>
      </c>
      <c r="D383" t="s">
        <v>21</v>
      </c>
      <c r="E383" t="s">
        <v>21</v>
      </c>
      <c r="F383" t="s">
        <v>73</v>
      </c>
      <c r="G383">
        <v>2.7999969999999998</v>
      </c>
      <c r="H383">
        <v>2.7999969999999998</v>
      </c>
      <c r="I383">
        <v>0</v>
      </c>
      <c r="J383">
        <v>0</v>
      </c>
      <c r="K383">
        <v>0</v>
      </c>
      <c r="L383">
        <v>2.7999969999999998</v>
      </c>
      <c r="M383">
        <v>0</v>
      </c>
      <c r="N383">
        <v>0</v>
      </c>
      <c r="O383">
        <v>0</v>
      </c>
      <c r="P383">
        <v>2.7999969999999998</v>
      </c>
      <c r="Q383">
        <v>0</v>
      </c>
      <c r="R383">
        <v>0</v>
      </c>
      <c r="S383">
        <v>0</v>
      </c>
      <c r="T383">
        <v>0</v>
      </c>
      <c r="U383">
        <v>0</v>
      </c>
      <c r="V383">
        <v>0</v>
      </c>
      <c r="W383">
        <v>0</v>
      </c>
    </row>
    <row r="384" spans="1:23">
      <c r="A384" s="188">
        <v>44397</v>
      </c>
      <c r="B384" t="s">
        <v>261</v>
      </c>
      <c r="C384">
        <v>3</v>
      </c>
      <c r="D384" t="s">
        <v>20</v>
      </c>
      <c r="E384" t="s">
        <v>20</v>
      </c>
      <c r="F384" t="s">
        <v>119</v>
      </c>
      <c r="G384">
        <v>5766.3169999992097</v>
      </c>
      <c r="H384">
        <v>4194.7580000002999</v>
      </c>
      <c r="I384">
        <v>1515.1910000001101</v>
      </c>
      <c r="J384">
        <v>56.367999999999903</v>
      </c>
      <c r="K384">
        <v>0</v>
      </c>
      <c r="L384">
        <v>0</v>
      </c>
      <c r="M384">
        <v>1676.7329999999599</v>
      </c>
      <c r="N384">
        <v>64.707999999999899</v>
      </c>
      <c r="O384">
        <v>0</v>
      </c>
      <c r="P384">
        <v>5697.6539999992701</v>
      </c>
      <c r="Q384">
        <v>118.273</v>
      </c>
      <c r="R384">
        <v>196.51299999999901</v>
      </c>
      <c r="S384">
        <v>194.713999999999</v>
      </c>
      <c r="T384">
        <v>85.032999999999802</v>
      </c>
      <c r="U384">
        <v>1195.1970000000299</v>
      </c>
      <c r="V384">
        <v>30.0609999999999</v>
      </c>
      <c r="W384">
        <v>132.161</v>
      </c>
    </row>
    <row r="385" spans="1:23">
      <c r="A385" s="188">
        <v>44397</v>
      </c>
      <c r="B385" t="s">
        <v>261</v>
      </c>
      <c r="C385">
        <v>3</v>
      </c>
      <c r="D385" t="s">
        <v>20</v>
      </c>
      <c r="E385" t="s">
        <v>20</v>
      </c>
      <c r="F385" t="s">
        <v>275</v>
      </c>
      <c r="G385">
        <v>92.773999999999603</v>
      </c>
      <c r="H385">
        <v>89.976999999999705</v>
      </c>
      <c r="I385">
        <v>2.7970000000000002</v>
      </c>
      <c r="J385">
        <v>0</v>
      </c>
      <c r="K385">
        <v>0</v>
      </c>
      <c r="L385">
        <v>92.773999999999603</v>
      </c>
      <c r="M385">
        <v>0</v>
      </c>
      <c r="N385">
        <v>0</v>
      </c>
      <c r="O385">
        <v>0</v>
      </c>
      <c r="P385">
        <v>90.8419999999997</v>
      </c>
      <c r="Q385">
        <v>0</v>
      </c>
      <c r="R385">
        <v>3.4630000000000001</v>
      </c>
      <c r="S385">
        <v>2.7970000000000002</v>
      </c>
      <c r="T385">
        <v>0</v>
      </c>
      <c r="U385">
        <v>0</v>
      </c>
      <c r="V385">
        <v>0</v>
      </c>
      <c r="W385">
        <v>5.9939999999999998</v>
      </c>
    </row>
    <row r="386" spans="1:23">
      <c r="A386" s="188">
        <v>44397</v>
      </c>
      <c r="B386" t="s">
        <v>261</v>
      </c>
      <c r="C386">
        <v>3</v>
      </c>
      <c r="D386" t="s">
        <v>20</v>
      </c>
      <c r="E386" t="s">
        <v>20</v>
      </c>
      <c r="F386" t="s">
        <v>276</v>
      </c>
      <c r="G386">
        <v>31.4359999999999</v>
      </c>
      <c r="H386">
        <v>30.436999999999902</v>
      </c>
      <c r="I386">
        <v>0.999</v>
      </c>
      <c r="J386">
        <v>0</v>
      </c>
      <c r="K386">
        <v>0</v>
      </c>
      <c r="L386">
        <v>31.4359999999999</v>
      </c>
      <c r="M386">
        <v>0</v>
      </c>
      <c r="N386">
        <v>0</v>
      </c>
      <c r="O386">
        <v>0</v>
      </c>
      <c r="P386">
        <v>30.1039999999999</v>
      </c>
      <c r="Q386">
        <v>0</v>
      </c>
      <c r="R386">
        <v>0.999</v>
      </c>
      <c r="S386">
        <v>0.999</v>
      </c>
      <c r="T386">
        <v>0</v>
      </c>
      <c r="U386">
        <v>0</v>
      </c>
      <c r="V386">
        <v>0</v>
      </c>
      <c r="W386">
        <v>3.996</v>
      </c>
    </row>
    <row r="387" spans="1:23">
      <c r="A387" s="188">
        <v>44397</v>
      </c>
      <c r="B387" t="s">
        <v>261</v>
      </c>
      <c r="C387">
        <v>3</v>
      </c>
      <c r="D387" t="s">
        <v>20</v>
      </c>
      <c r="E387" t="s">
        <v>20</v>
      </c>
      <c r="F387" t="s">
        <v>277</v>
      </c>
      <c r="G387">
        <v>37.828999999999901</v>
      </c>
      <c r="H387">
        <v>34.964999999999897</v>
      </c>
      <c r="I387">
        <v>2.8639999999999999</v>
      </c>
      <c r="J387">
        <v>0</v>
      </c>
      <c r="K387">
        <v>0</v>
      </c>
      <c r="L387">
        <v>37.828999999999901</v>
      </c>
      <c r="M387">
        <v>0</v>
      </c>
      <c r="N387">
        <v>0</v>
      </c>
      <c r="O387">
        <v>0</v>
      </c>
      <c r="P387">
        <v>37.3629999999999</v>
      </c>
      <c r="Q387">
        <v>0</v>
      </c>
      <c r="R387">
        <v>2.8639999999999999</v>
      </c>
      <c r="S387">
        <v>2.8639999999999999</v>
      </c>
      <c r="T387">
        <v>0</v>
      </c>
      <c r="U387">
        <v>0</v>
      </c>
      <c r="V387">
        <v>0</v>
      </c>
      <c r="W387">
        <v>0</v>
      </c>
    </row>
    <row r="388" spans="1:23">
      <c r="A388" s="188">
        <v>44397</v>
      </c>
      <c r="B388" t="s">
        <v>261</v>
      </c>
      <c r="C388">
        <v>3</v>
      </c>
      <c r="D388" t="s">
        <v>20</v>
      </c>
      <c r="E388" t="s">
        <v>20</v>
      </c>
      <c r="F388" t="s">
        <v>278</v>
      </c>
      <c r="G388">
        <v>46.419999999999902</v>
      </c>
      <c r="H388">
        <v>45.087999999999901</v>
      </c>
      <c r="I388">
        <v>0.999</v>
      </c>
      <c r="J388">
        <v>0.33300000000000002</v>
      </c>
      <c r="K388">
        <v>0</v>
      </c>
      <c r="L388">
        <v>46.419999999999902</v>
      </c>
      <c r="M388">
        <v>0</v>
      </c>
      <c r="N388">
        <v>0.999</v>
      </c>
      <c r="O388">
        <v>0</v>
      </c>
      <c r="P388">
        <v>39.759999999999899</v>
      </c>
      <c r="Q388">
        <v>0</v>
      </c>
      <c r="R388">
        <v>0.999</v>
      </c>
      <c r="S388">
        <v>0.999</v>
      </c>
      <c r="T388">
        <v>0</v>
      </c>
      <c r="U388">
        <v>0</v>
      </c>
      <c r="V388">
        <v>0</v>
      </c>
      <c r="W388">
        <v>1.3320000000000001</v>
      </c>
    </row>
    <row r="389" spans="1:23">
      <c r="A389" s="188">
        <v>44397</v>
      </c>
      <c r="B389" t="s">
        <v>261</v>
      </c>
      <c r="C389">
        <v>3</v>
      </c>
      <c r="D389" t="s">
        <v>20</v>
      </c>
      <c r="E389" t="s">
        <v>20</v>
      </c>
      <c r="F389" t="s">
        <v>279</v>
      </c>
      <c r="G389">
        <v>69.149999999999906</v>
      </c>
      <c r="H389">
        <v>69.149999999999906</v>
      </c>
      <c r="I389">
        <v>0</v>
      </c>
      <c r="J389">
        <v>0</v>
      </c>
      <c r="K389">
        <v>0</v>
      </c>
      <c r="L389">
        <v>69.149999999999906</v>
      </c>
      <c r="M389">
        <v>0</v>
      </c>
      <c r="N389">
        <v>0</v>
      </c>
      <c r="O389">
        <v>0</v>
      </c>
      <c r="P389">
        <v>51.813999999999901</v>
      </c>
      <c r="Q389">
        <v>0</v>
      </c>
      <c r="R389">
        <v>0</v>
      </c>
      <c r="S389">
        <v>0</v>
      </c>
      <c r="T389">
        <v>0</v>
      </c>
      <c r="U389">
        <v>0</v>
      </c>
      <c r="V389">
        <v>0</v>
      </c>
      <c r="W389">
        <v>1.998</v>
      </c>
    </row>
    <row r="390" spans="1:23">
      <c r="A390" s="188">
        <v>44397</v>
      </c>
      <c r="B390" t="s">
        <v>261</v>
      </c>
      <c r="C390">
        <v>3</v>
      </c>
      <c r="D390" t="s">
        <v>20</v>
      </c>
      <c r="E390" t="s">
        <v>20</v>
      </c>
      <c r="F390" t="s">
        <v>280</v>
      </c>
      <c r="G390">
        <v>38.102999999999902</v>
      </c>
      <c r="H390">
        <v>35.2379999999999</v>
      </c>
      <c r="I390">
        <v>2.8650000000000002</v>
      </c>
      <c r="J390">
        <v>0</v>
      </c>
      <c r="K390">
        <v>0</v>
      </c>
      <c r="L390">
        <v>38.102999999999902</v>
      </c>
      <c r="M390">
        <v>0</v>
      </c>
      <c r="N390">
        <v>0</v>
      </c>
      <c r="O390">
        <v>0</v>
      </c>
      <c r="P390">
        <v>37.702999999999903</v>
      </c>
      <c r="Q390">
        <v>0</v>
      </c>
      <c r="R390">
        <v>2.8650000000000002</v>
      </c>
      <c r="S390">
        <v>2.8650000000000002</v>
      </c>
      <c r="T390">
        <v>1.6659999999999999</v>
      </c>
      <c r="U390">
        <v>0</v>
      </c>
      <c r="V390">
        <v>0</v>
      </c>
      <c r="W390">
        <v>2.9980000000000002</v>
      </c>
    </row>
    <row r="391" spans="1:23">
      <c r="A391" s="188">
        <v>44397</v>
      </c>
      <c r="B391" t="s">
        <v>261</v>
      </c>
      <c r="C391">
        <v>3</v>
      </c>
      <c r="D391" t="s">
        <v>20</v>
      </c>
      <c r="E391" t="s">
        <v>20</v>
      </c>
      <c r="F391" t="s">
        <v>73</v>
      </c>
      <c r="G391">
        <v>0.66600000000000004</v>
      </c>
      <c r="H391">
        <v>0.66600000000000004</v>
      </c>
      <c r="I391">
        <v>0</v>
      </c>
      <c r="J391">
        <v>0</v>
      </c>
      <c r="K391">
        <v>0</v>
      </c>
      <c r="L391">
        <v>0.66600000000000004</v>
      </c>
      <c r="M391">
        <v>0</v>
      </c>
      <c r="N391">
        <v>0</v>
      </c>
      <c r="O391">
        <v>0</v>
      </c>
      <c r="P391">
        <v>0.66600000000000004</v>
      </c>
      <c r="Q391">
        <v>0</v>
      </c>
      <c r="R391">
        <v>0</v>
      </c>
      <c r="S391">
        <v>0</v>
      </c>
      <c r="T391">
        <v>0</v>
      </c>
      <c r="U391">
        <v>0</v>
      </c>
      <c r="V391">
        <v>0</v>
      </c>
      <c r="W391">
        <v>0</v>
      </c>
    </row>
    <row r="392" spans="1:23">
      <c r="A392" s="188">
        <v>44397</v>
      </c>
      <c r="B392" t="s">
        <v>261</v>
      </c>
      <c r="C392">
        <v>3</v>
      </c>
      <c r="D392" t="s">
        <v>19</v>
      </c>
      <c r="E392" t="s">
        <v>19</v>
      </c>
      <c r="F392" t="s">
        <v>119</v>
      </c>
      <c r="G392">
        <v>2238.70426000012</v>
      </c>
      <c r="H392">
        <v>1831.8380340000699</v>
      </c>
      <c r="I392">
        <v>406.86622599999401</v>
      </c>
      <c r="J392">
        <v>0</v>
      </c>
      <c r="K392">
        <v>55.933274000000097</v>
      </c>
      <c r="L392">
        <v>0</v>
      </c>
      <c r="M392">
        <v>269.08657199999902</v>
      </c>
      <c r="N392">
        <v>73.2599230000001</v>
      </c>
      <c r="O392">
        <v>0</v>
      </c>
      <c r="P392">
        <v>2045.8245610000999</v>
      </c>
      <c r="Q392">
        <v>83.606580999999906</v>
      </c>
      <c r="R392">
        <v>78.766581000000102</v>
      </c>
      <c r="S392">
        <v>0</v>
      </c>
      <c r="T392">
        <v>39.086632000000002</v>
      </c>
      <c r="U392">
        <v>158.59983199999999</v>
      </c>
      <c r="V392">
        <v>9.8933219999999995</v>
      </c>
      <c r="W392">
        <v>167.279819</v>
      </c>
    </row>
    <row r="393" spans="1:23">
      <c r="A393" s="188">
        <v>44397</v>
      </c>
      <c r="B393" t="s">
        <v>261</v>
      </c>
      <c r="C393">
        <v>3</v>
      </c>
      <c r="D393" t="s">
        <v>19</v>
      </c>
      <c r="E393" t="s">
        <v>19</v>
      </c>
      <c r="F393" t="s">
        <v>268</v>
      </c>
      <c r="G393">
        <v>9.9999900000000004</v>
      </c>
      <c r="H393">
        <v>9.9999900000000004</v>
      </c>
      <c r="I393">
        <v>0</v>
      </c>
      <c r="J393">
        <v>0</v>
      </c>
      <c r="K393">
        <v>0</v>
      </c>
      <c r="L393">
        <v>9.9999900000000004</v>
      </c>
      <c r="M393">
        <v>0</v>
      </c>
      <c r="N393">
        <v>0</v>
      </c>
      <c r="O393">
        <v>0</v>
      </c>
      <c r="P393">
        <v>9.9999900000000004</v>
      </c>
      <c r="Q393">
        <v>0</v>
      </c>
      <c r="R393">
        <v>0.99999899999999997</v>
      </c>
      <c r="S393">
        <v>0</v>
      </c>
      <c r="T393">
        <v>0</v>
      </c>
      <c r="U393">
        <v>0</v>
      </c>
      <c r="V393">
        <v>0</v>
      </c>
      <c r="W393">
        <v>3.3333300000000001</v>
      </c>
    </row>
    <row r="394" spans="1:23">
      <c r="A394" s="188">
        <v>44397</v>
      </c>
      <c r="B394" t="s">
        <v>261</v>
      </c>
      <c r="C394">
        <v>3</v>
      </c>
      <c r="D394" t="s">
        <v>19</v>
      </c>
      <c r="E394" t="s">
        <v>19</v>
      </c>
      <c r="F394" t="s">
        <v>197</v>
      </c>
      <c r="G394">
        <v>20.999979</v>
      </c>
      <c r="H394">
        <v>20.999979</v>
      </c>
      <c r="I394">
        <v>0</v>
      </c>
      <c r="J394">
        <v>0</v>
      </c>
      <c r="K394">
        <v>0</v>
      </c>
      <c r="L394">
        <v>20.999979</v>
      </c>
      <c r="M394">
        <v>0</v>
      </c>
      <c r="N394">
        <v>0</v>
      </c>
      <c r="O394">
        <v>0</v>
      </c>
      <c r="P394">
        <v>20.999979</v>
      </c>
      <c r="Q394">
        <v>0</v>
      </c>
      <c r="R394">
        <v>0.99999899999999997</v>
      </c>
      <c r="S394">
        <v>0</v>
      </c>
      <c r="T394">
        <v>0</v>
      </c>
      <c r="U394">
        <v>0</v>
      </c>
      <c r="V394">
        <v>0</v>
      </c>
      <c r="W394">
        <v>2.999997</v>
      </c>
    </row>
    <row r="395" spans="1:23">
      <c r="A395" s="188">
        <v>44397</v>
      </c>
      <c r="B395" t="s">
        <v>261</v>
      </c>
      <c r="C395">
        <v>3</v>
      </c>
      <c r="D395" t="s">
        <v>19</v>
      </c>
      <c r="E395" t="s">
        <v>19</v>
      </c>
      <c r="F395" t="s">
        <v>229</v>
      </c>
      <c r="G395">
        <v>45.666621000000099</v>
      </c>
      <c r="H395">
        <v>45.666621000000099</v>
      </c>
      <c r="I395">
        <v>0</v>
      </c>
      <c r="J395">
        <v>0</v>
      </c>
      <c r="K395">
        <v>0</v>
      </c>
      <c r="L395">
        <v>45.666621000000099</v>
      </c>
      <c r="M395">
        <v>0</v>
      </c>
      <c r="N395">
        <v>0</v>
      </c>
      <c r="O395">
        <v>0</v>
      </c>
      <c r="P395">
        <v>45.666621000000099</v>
      </c>
      <c r="Q395">
        <v>0</v>
      </c>
      <c r="R395">
        <v>6.9999929999999999</v>
      </c>
      <c r="S395">
        <v>0</v>
      </c>
      <c r="T395">
        <v>0</v>
      </c>
      <c r="U395">
        <v>0</v>
      </c>
      <c r="V395">
        <v>0</v>
      </c>
      <c r="W395">
        <v>5.999994</v>
      </c>
    </row>
    <row r="396" spans="1:23">
      <c r="A396" s="188">
        <v>44397</v>
      </c>
      <c r="B396" t="s">
        <v>261</v>
      </c>
      <c r="C396">
        <v>3</v>
      </c>
      <c r="D396" t="s">
        <v>19</v>
      </c>
      <c r="E396" t="s">
        <v>19</v>
      </c>
      <c r="F396" t="s">
        <v>138</v>
      </c>
      <c r="G396">
        <v>80.466547999999804</v>
      </c>
      <c r="H396">
        <v>80.466547999999804</v>
      </c>
      <c r="I396">
        <v>0</v>
      </c>
      <c r="J396">
        <v>0</v>
      </c>
      <c r="K396">
        <v>0</v>
      </c>
      <c r="L396">
        <v>65.666560000000004</v>
      </c>
      <c r="M396">
        <v>0</v>
      </c>
      <c r="N396">
        <v>0</v>
      </c>
      <c r="O396">
        <v>0</v>
      </c>
      <c r="P396">
        <v>70.333253999999997</v>
      </c>
      <c r="Q396">
        <v>0</v>
      </c>
      <c r="R396">
        <v>1.0666640000000001</v>
      </c>
      <c r="S396">
        <v>0</v>
      </c>
      <c r="T396">
        <v>0</v>
      </c>
      <c r="U396">
        <v>0</v>
      </c>
      <c r="V396">
        <v>0</v>
      </c>
      <c r="W396">
        <v>3.2666620000000002</v>
      </c>
    </row>
    <row r="397" spans="1:23">
      <c r="A397" s="188">
        <v>44397</v>
      </c>
      <c r="B397" t="s">
        <v>261</v>
      </c>
      <c r="C397">
        <v>3</v>
      </c>
      <c r="D397" t="s">
        <v>19</v>
      </c>
      <c r="E397" t="s">
        <v>19</v>
      </c>
      <c r="F397" t="s">
        <v>230</v>
      </c>
      <c r="G397">
        <v>28.466638</v>
      </c>
      <c r="H397">
        <v>28.466638</v>
      </c>
      <c r="I397">
        <v>0</v>
      </c>
      <c r="J397">
        <v>0</v>
      </c>
      <c r="K397">
        <v>0</v>
      </c>
      <c r="L397">
        <v>28.466638</v>
      </c>
      <c r="M397">
        <v>0</v>
      </c>
      <c r="N397">
        <v>0</v>
      </c>
      <c r="O397">
        <v>0</v>
      </c>
      <c r="P397">
        <v>28.466638</v>
      </c>
      <c r="Q397">
        <v>0</v>
      </c>
      <c r="R397">
        <v>1.799998</v>
      </c>
      <c r="S397">
        <v>0</v>
      </c>
      <c r="T397">
        <v>0</v>
      </c>
      <c r="U397">
        <v>0</v>
      </c>
      <c r="V397">
        <v>0</v>
      </c>
      <c r="W397">
        <v>2.6666639999999999</v>
      </c>
    </row>
    <row r="398" spans="1:23">
      <c r="A398" s="188">
        <v>44397</v>
      </c>
      <c r="B398" t="s">
        <v>261</v>
      </c>
      <c r="C398">
        <v>3</v>
      </c>
      <c r="D398" t="s">
        <v>19</v>
      </c>
      <c r="E398" t="s">
        <v>19</v>
      </c>
      <c r="F398" t="s">
        <v>198</v>
      </c>
      <c r="G398">
        <v>44.266615000000101</v>
      </c>
      <c r="H398">
        <v>44.266615000000101</v>
      </c>
      <c r="I398">
        <v>0</v>
      </c>
      <c r="J398">
        <v>0</v>
      </c>
      <c r="K398">
        <v>0</v>
      </c>
      <c r="L398">
        <v>44.266615000000101</v>
      </c>
      <c r="M398">
        <v>0</v>
      </c>
      <c r="N398">
        <v>0</v>
      </c>
      <c r="O398">
        <v>0</v>
      </c>
      <c r="P398">
        <v>44.266615000000101</v>
      </c>
      <c r="Q398">
        <v>0</v>
      </c>
      <c r="R398">
        <v>3.3999959999999998</v>
      </c>
      <c r="S398">
        <v>0</v>
      </c>
      <c r="T398">
        <v>0</v>
      </c>
      <c r="U398">
        <v>0</v>
      </c>
      <c r="V398">
        <v>0</v>
      </c>
      <c r="W398">
        <v>3.3333300000000001</v>
      </c>
    </row>
    <row r="399" spans="1:23">
      <c r="A399" s="188">
        <v>44397</v>
      </c>
      <c r="B399" t="s">
        <v>261</v>
      </c>
      <c r="C399">
        <v>3</v>
      </c>
      <c r="D399" t="s">
        <v>19</v>
      </c>
      <c r="E399" t="s">
        <v>19</v>
      </c>
      <c r="F399" t="s">
        <v>151</v>
      </c>
      <c r="G399">
        <v>16.333317000000001</v>
      </c>
      <c r="H399">
        <v>16.333317000000001</v>
      </c>
      <c r="I399">
        <v>0</v>
      </c>
      <c r="J399">
        <v>0</v>
      </c>
      <c r="K399">
        <v>0</v>
      </c>
      <c r="L399">
        <v>16.333317000000001</v>
      </c>
      <c r="M399">
        <v>0</v>
      </c>
      <c r="N399">
        <v>0</v>
      </c>
      <c r="O399">
        <v>0</v>
      </c>
      <c r="P399">
        <v>16.333317000000001</v>
      </c>
      <c r="Q399">
        <v>0</v>
      </c>
      <c r="R399">
        <v>0</v>
      </c>
      <c r="S399">
        <v>0</v>
      </c>
      <c r="T399">
        <v>0</v>
      </c>
      <c r="U399">
        <v>0</v>
      </c>
      <c r="V399">
        <v>0</v>
      </c>
      <c r="W399">
        <v>4.9999950000000002</v>
      </c>
    </row>
    <row r="400" spans="1:23">
      <c r="A400" s="188">
        <v>44397</v>
      </c>
      <c r="B400" t="s">
        <v>261</v>
      </c>
      <c r="C400">
        <v>3</v>
      </c>
      <c r="D400" t="s">
        <v>19</v>
      </c>
      <c r="E400" t="s">
        <v>19</v>
      </c>
      <c r="F400" t="s">
        <v>240</v>
      </c>
      <c r="G400">
        <v>1.9999979999999999</v>
      </c>
      <c r="H400">
        <v>1.9999979999999999</v>
      </c>
      <c r="I400">
        <v>0</v>
      </c>
      <c r="J400">
        <v>0</v>
      </c>
      <c r="K400">
        <v>0</v>
      </c>
      <c r="L400">
        <v>1.9999979999999999</v>
      </c>
      <c r="M400">
        <v>0</v>
      </c>
      <c r="N400">
        <v>0</v>
      </c>
      <c r="O400">
        <v>0</v>
      </c>
      <c r="P400">
        <v>1.9999979999999999</v>
      </c>
      <c r="Q400">
        <v>0</v>
      </c>
      <c r="R400">
        <v>0</v>
      </c>
      <c r="S400">
        <v>0</v>
      </c>
      <c r="T400">
        <v>0</v>
      </c>
      <c r="U400">
        <v>0</v>
      </c>
      <c r="V400">
        <v>0</v>
      </c>
      <c r="W400">
        <v>0</v>
      </c>
    </row>
    <row r="401" spans="1:23">
      <c r="A401" s="188">
        <v>44397</v>
      </c>
      <c r="B401" t="s">
        <v>261</v>
      </c>
      <c r="C401">
        <v>3</v>
      </c>
      <c r="D401" t="s">
        <v>19</v>
      </c>
      <c r="E401" t="s">
        <v>19</v>
      </c>
      <c r="F401" t="s">
        <v>147</v>
      </c>
      <c r="G401">
        <v>39.066628000000001</v>
      </c>
      <c r="H401">
        <v>39.066628000000001</v>
      </c>
      <c r="I401">
        <v>0</v>
      </c>
      <c r="J401">
        <v>0</v>
      </c>
      <c r="K401">
        <v>0</v>
      </c>
      <c r="L401">
        <v>39.066628000000001</v>
      </c>
      <c r="M401">
        <v>0</v>
      </c>
      <c r="N401">
        <v>0.99999899999999997</v>
      </c>
      <c r="O401">
        <v>0</v>
      </c>
      <c r="P401">
        <v>39.066628000000001</v>
      </c>
      <c r="Q401">
        <v>0</v>
      </c>
      <c r="R401">
        <v>0.66666599999999998</v>
      </c>
      <c r="S401">
        <v>0</v>
      </c>
      <c r="T401">
        <v>0</v>
      </c>
      <c r="U401">
        <v>0</v>
      </c>
      <c r="V401">
        <v>0</v>
      </c>
      <c r="W401">
        <v>3.9999959999999999</v>
      </c>
    </row>
    <row r="402" spans="1:23">
      <c r="A402" s="188">
        <v>44397</v>
      </c>
      <c r="B402" t="s">
        <v>261</v>
      </c>
      <c r="C402">
        <v>3</v>
      </c>
      <c r="D402" t="s">
        <v>19</v>
      </c>
      <c r="E402" t="s">
        <v>19</v>
      </c>
      <c r="F402" t="s">
        <v>231</v>
      </c>
      <c r="G402">
        <v>34.333298999999997</v>
      </c>
      <c r="H402">
        <v>34.333298999999997</v>
      </c>
      <c r="I402">
        <v>0</v>
      </c>
      <c r="J402">
        <v>0</v>
      </c>
      <c r="K402">
        <v>0</v>
      </c>
      <c r="L402">
        <v>34.333298999999997</v>
      </c>
      <c r="M402">
        <v>0</v>
      </c>
      <c r="N402">
        <v>0</v>
      </c>
      <c r="O402">
        <v>0</v>
      </c>
      <c r="P402">
        <v>34.333298999999997</v>
      </c>
      <c r="Q402">
        <v>0</v>
      </c>
      <c r="R402">
        <v>0.99999899999999997</v>
      </c>
      <c r="S402">
        <v>0</v>
      </c>
      <c r="T402">
        <v>0</v>
      </c>
      <c r="U402">
        <v>0</v>
      </c>
      <c r="V402">
        <v>0</v>
      </c>
      <c r="W402">
        <v>9.6666570000000007</v>
      </c>
    </row>
    <row r="403" spans="1:23">
      <c r="A403" s="188">
        <v>44397</v>
      </c>
      <c r="B403" t="s">
        <v>261</v>
      </c>
      <c r="C403">
        <v>3</v>
      </c>
      <c r="D403" t="s">
        <v>19</v>
      </c>
      <c r="E403" t="s">
        <v>19</v>
      </c>
      <c r="F403" t="s">
        <v>73</v>
      </c>
      <c r="G403">
        <v>4.6666619999999996</v>
      </c>
      <c r="H403">
        <v>4.6666619999999996</v>
      </c>
      <c r="I403">
        <v>0</v>
      </c>
      <c r="J403">
        <v>0</v>
      </c>
      <c r="K403">
        <v>0</v>
      </c>
      <c r="L403">
        <v>4.6666619999999996</v>
      </c>
      <c r="M403">
        <v>0</v>
      </c>
      <c r="N403">
        <v>0</v>
      </c>
      <c r="O403">
        <v>0</v>
      </c>
      <c r="P403">
        <v>4.6666619999999996</v>
      </c>
      <c r="Q403">
        <v>0</v>
      </c>
      <c r="R403">
        <v>0.66666599999999998</v>
      </c>
      <c r="S403">
        <v>0</v>
      </c>
      <c r="T403">
        <v>0</v>
      </c>
      <c r="U403">
        <v>0</v>
      </c>
      <c r="V403">
        <v>0</v>
      </c>
      <c r="W403">
        <v>0.33333299999999999</v>
      </c>
    </row>
    <row r="404" spans="1:23">
      <c r="A404" s="188">
        <v>44397</v>
      </c>
      <c r="B404" t="s">
        <v>261</v>
      </c>
      <c r="C404">
        <v>3</v>
      </c>
      <c r="D404" t="s">
        <v>18</v>
      </c>
      <c r="E404" t="s">
        <v>18</v>
      </c>
      <c r="F404" t="s">
        <v>119</v>
      </c>
      <c r="G404">
        <v>2229.37900000024</v>
      </c>
      <c r="H404">
        <v>1637.0640000001399</v>
      </c>
      <c r="I404">
        <v>583.71500000001004</v>
      </c>
      <c r="J404">
        <v>8.6</v>
      </c>
      <c r="K404">
        <v>2.798</v>
      </c>
      <c r="L404">
        <v>0</v>
      </c>
      <c r="M404">
        <v>402.20800000000202</v>
      </c>
      <c r="N404">
        <v>54.578000000000003</v>
      </c>
      <c r="O404">
        <v>0</v>
      </c>
      <c r="P404">
        <v>2096.3070000002399</v>
      </c>
      <c r="Q404">
        <v>119.446</v>
      </c>
      <c r="R404">
        <v>25.643000000000001</v>
      </c>
      <c r="S404">
        <v>0.33300000000000002</v>
      </c>
      <c r="T404">
        <v>85.439999999999898</v>
      </c>
      <c r="U404">
        <v>427.32700000001199</v>
      </c>
      <c r="V404">
        <v>32.582000000000001</v>
      </c>
      <c r="W404">
        <v>122.80500000000001</v>
      </c>
    </row>
    <row r="405" spans="1:23">
      <c r="A405" s="188">
        <v>44397</v>
      </c>
      <c r="B405" t="s">
        <v>261</v>
      </c>
      <c r="C405">
        <v>3</v>
      </c>
      <c r="D405" t="s">
        <v>18</v>
      </c>
      <c r="E405" t="s">
        <v>18</v>
      </c>
      <c r="F405" t="s">
        <v>202</v>
      </c>
      <c r="G405">
        <v>40.729999999999997</v>
      </c>
      <c r="H405">
        <v>40.729999999999997</v>
      </c>
      <c r="I405">
        <v>0</v>
      </c>
      <c r="J405">
        <v>0</v>
      </c>
      <c r="K405">
        <v>0</v>
      </c>
      <c r="L405">
        <v>40.729999999999997</v>
      </c>
      <c r="M405">
        <v>0</v>
      </c>
      <c r="N405">
        <v>0</v>
      </c>
      <c r="O405">
        <v>0</v>
      </c>
      <c r="P405">
        <v>40.729999999999997</v>
      </c>
      <c r="Q405">
        <v>0</v>
      </c>
      <c r="R405">
        <v>0</v>
      </c>
      <c r="S405">
        <v>0</v>
      </c>
      <c r="T405">
        <v>0</v>
      </c>
      <c r="U405">
        <v>0</v>
      </c>
      <c r="V405">
        <v>0</v>
      </c>
      <c r="W405">
        <v>1.0660000000000001</v>
      </c>
    </row>
    <row r="406" spans="1:23">
      <c r="A406" s="188">
        <v>44397</v>
      </c>
      <c r="B406" t="s">
        <v>261</v>
      </c>
      <c r="C406">
        <v>3</v>
      </c>
      <c r="D406" t="s">
        <v>17</v>
      </c>
      <c r="E406" t="s">
        <v>17</v>
      </c>
      <c r="F406" t="s">
        <v>119</v>
      </c>
      <c r="G406">
        <v>4210.47700000022</v>
      </c>
      <c r="H406">
        <v>3127.8860000002401</v>
      </c>
      <c r="I406">
        <v>1071.5829999999901</v>
      </c>
      <c r="J406">
        <v>11.007999999999999</v>
      </c>
      <c r="K406">
        <v>382.80299999999801</v>
      </c>
      <c r="L406">
        <v>0</v>
      </c>
      <c r="M406">
        <v>121.96199999999899</v>
      </c>
      <c r="N406">
        <v>80.139999999999802</v>
      </c>
      <c r="O406">
        <v>0</v>
      </c>
      <c r="P406">
        <v>3892.0100000003699</v>
      </c>
      <c r="Q406">
        <v>155.37299999999999</v>
      </c>
      <c r="R406">
        <v>58.2929999999999</v>
      </c>
      <c r="S406">
        <v>0.8</v>
      </c>
      <c r="T406">
        <v>63.053999999999903</v>
      </c>
      <c r="U406">
        <v>1065.5829999999901</v>
      </c>
      <c r="V406">
        <v>40.686</v>
      </c>
      <c r="W406">
        <v>227.92499999999899</v>
      </c>
    </row>
    <row r="407" spans="1:23">
      <c r="A407" s="188">
        <v>44397</v>
      </c>
      <c r="B407" t="s">
        <v>261</v>
      </c>
      <c r="C407">
        <v>3</v>
      </c>
      <c r="D407" t="s">
        <v>17</v>
      </c>
      <c r="E407" t="s">
        <v>17</v>
      </c>
      <c r="F407" t="s">
        <v>208</v>
      </c>
      <c r="G407">
        <v>33.833999999999897</v>
      </c>
      <c r="H407">
        <v>33.833999999999897</v>
      </c>
      <c r="I407">
        <v>0</v>
      </c>
      <c r="J407">
        <v>0</v>
      </c>
      <c r="K407">
        <v>0</v>
      </c>
      <c r="L407">
        <v>33.833999999999897</v>
      </c>
      <c r="M407">
        <v>0</v>
      </c>
      <c r="N407">
        <v>0</v>
      </c>
      <c r="O407">
        <v>0</v>
      </c>
      <c r="P407">
        <v>33.833999999999897</v>
      </c>
      <c r="Q407">
        <v>0</v>
      </c>
      <c r="R407">
        <v>0.999</v>
      </c>
      <c r="S407">
        <v>0</v>
      </c>
      <c r="T407">
        <v>0</v>
      </c>
      <c r="U407">
        <v>0</v>
      </c>
      <c r="V407">
        <v>0</v>
      </c>
      <c r="W407">
        <v>1.998</v>
      </c>
    </row>
    <row r="408" spans="1:23">
      <c r="A408" s="188">
        <v>44397</v>
      </c>
      <c r="B408" t="s">
        <v>261</v>
      </c>
      <c r="C408">
        <v>3</v>
      </c>
      <c r="D408" t="s">
        <v>17</v>
      </c>
      <c r="E408" t="s">
        <v>17</v>
      </c>
      <c r="F408" t="s">
        <v>148</v>
      </c>
      <c r="G408">
        <v>27.556000000000001</v>
      </c>
      <c r="H408">
        <v>27.556000000000001</v>
      </c>
      <c r="I408">
        <v>0</v>
      </c>
      <c r="J408">
        <v>0</v>
      </c>
      <c r="K408">
        <v>0</v>
      </c>
      <c r="L408">
        <v>27.556000000000001</v>
      </c>
      <c r="M408">
        <v>0</v>
      </c>
      <c r="N408">
        <v>0</v>
      </c>
      <c r="O408">
        <v>0</v>
      </c>
      <c r="P408">
        <v>27.556000000000001</v>
      </c>
      <c r="Q408">
        <v>0.58299999999999996</v>
      </c>
      <c r="R408">
        <v>0</v>
      </c>
      <c r="S408">
        <v>0</v>
      </c>
      <c r="T408">
        <v>0</v>
      </c>
      <c r="U408">
        <v>0</v>
      </c>
      <c r="V408">
        <v>0</v>
      </c>
      <c r="W408">
        <v>2.9969999999999999</v>
      </c>
    </row>
    <row r="409" spans="1:23">
      <c r="A409" s="188">
        <v>44397</v>
      </c>
      <c r="B409" t="s">
        <v>261</v>
      </c>
      <c r="C409">
        <v>3</v>
      </c>
      <c r="D409" t="s">
        <v>17</v>
      </c>
      <c r="E409" t="s">
        <v>17</v>
      </c>
      <c r="F409" t="s">
        <v>232</v>
      </c>
      <c r="G409">
        <v>56.4789999999998</v>
      </c>
      <c r="H409">
        <v>56.4789999999998</v>
      </c>
      <c r="I409">
        <v>0</v>
      </c>
      <c r="J409">
        <v>0</v>
      </c>
      <c r="K409">
        <v>2.0659999999999998</v>
      </c>
      <c r="L409">
        <v>56.4789999999998</v>
      </c>
      <c r="M409">
        <v>0</v>
      </c>
      <c r="N409">
        <v>0</v>
      </c>
      <c r="O409">
        <v>0</v>
      </c>
      <c r="P409">
        <v>56.211999999999797</v>
      </c>
      <c r="Q409">
        <v>0</v>
      </c>
      <c r="R409">
        <v>0</v>
      </c>
      <c r="S409">
        <v>0</v>
      </c>
      <c r="T409">
        <v>0</v>
      </c>
      <c r="U409">
        <v>0</v>
      </c>
      <c r="V409">
        <v>0</v>
      </c>
      <c r="W409">
        <v>8.06</v>
      </c>
    </row>
    <row r="410" spans="1:23">
      <c r="A410" s="188">
        <v>44397</v>
      </c>
      <c r="B410" t="s">
        <v>261</v>
      </c>
      <c r="C410">
        <v>3</v>
      </c>
      <c r="D410" t="s">
        <v>17</v>
      </c>
      <c r="E410" t="s">
        <v>17</v>
      </c>
      <c r="F410" t="s">
        <v>142</v>
      </c>
      <c r="G410">
        <v>10.864000000000001</v>
      </c>
      <c r="H410">
        <v>10.864000000000001</v>
      </c>
      <c r="I410">
        <v>0</v>
      </c>
      <c r="J410">
        <v>0</v>
      </c>
      <c r="K410">
        <v>0</v>
      </c>
      <c r="L410">
        <v>10.864000000000001</v>
      </c>
      <c r="M410">
        <v>0</v>
      </c>
      <c r="N410">
        <v>0</v>
      </c>
      <c r="O410">
        <v>0</v>
      </c>
      <c r="P410">
        <v>8.8640000000000008</v>
      </c>
      <c r="Q410">
        <v>0</v>
      </c>
      <c r="R410">
        <v>0</v>
      </c>
      <c r="S410">
        <v>0</v>
      </c>
      <c r="T410">
        <v>0</v>
      </c>
      <c r="U410">
        <v>0</v>
      </c>
      <c r="V410">
        <v>0</v>
      </c>
      <c r="W410">
        <v>0</v>
      </c>
    </row>
    <row r="411" spans="1:23">
      <c r="A411" s="188">
        <v>44397</v>
      </c>
      <c r="B411" t="s">
        <v>261</v>
      </c>
      <c r="C411">
        <v>3</v>
      </c>
      <c r="D411" t="s">
        <v>17</v>
      </c>
      <c r="E411" t="s">
        <v>17</v>
      </c>
      <c r="F411" t="s">
        <v>73</v>
      </c>
      <c r="G411">
        <v>6.1950000000000003</v>
      </c>
      <c r="H411">
        <v>6.1950000000000003</v>
      </c>
      <c r="I411">
        <v>0</v>
      </c>
      <c r="J411">
        <v>0</v>
      </c>
      <c r="K411">
        <v>0</v>
      </c>
      <c r="L411">
        <v>6.1950000000000003</v>
      </c>
      <c r="M411">
        <v>0</v>
      </c>
      <c r="N411">
        <v>0.66600000000000004</v>
      </c>
      <c r="O411">
        <v>0</v>
      </c>
      <c r="P411">
        <v>5.9950000000000001</v>
      </c>
      <c r="Q411">
        <v>0</v>
      </c>
      <c r="R411">
        <v>0</v>
      </c>
      <c r="S411">
        <v>0</v>
      </c>
      <c r="T411">
        <v>0</v>
      </c>
      <c r="U411">
        <v>0</v>
      </c>
      <c r="V411">
        <v>0</v>
      </c>
      <c r="W411">
        <v>0</v>
      </c>
    </row>
    <row r="412" spans="1:23">
      <c r="A412" s="188">
        <v>44397</v>
      </c>
      <c r="B412" t="s">
        <v>261</v>
      </c>
      <c r="C412">
        <v>3</v>
      </c>
      <c r="D412" t="s">
        <v>16</v>
      </c>
      <c r="E412" t="s">
        <v>16</v>
      </c>
      <c r="F412" t="s">
        <v>119</v>
      </c>
      <c r="G412">
        <v>1368.02000000005</v>
      </c>
      <c r="H412">
        <v>878.38499999999897</v>
      </c>
      <c r="I412">
        <v>489.635000000015</v>
      </c>
      <c r="J412">
        <v>0</v>
      </c>
      <c r="K412">
        <v>50.591000000000001</v>
      </c>
      <c r="L412">
        <v>0</v>
      </c>
      <c r="M412">
        <v>105.22799999999999</v>
      </c>
      <c r="N412">
        <v>71.332999999999899</v>
      </c>
      <c r="O412">
        <v>119.194999999999</v>
      </c>
      <c r="P412">
        <v>760.07199999999898</v>
      </c>
      <c r="Q412">
        <v>86.913999999999902</v>
      </c>
      <c r="R412">
        <v>49.339999999999897</v>
      </c>
      <c r="S412">
        <v>50.338999999999899</v>
      </c>
      <c r="T412">
        <v>37.984000000000002</v>
      </c>
      <c r="U412">
        <v>318.35100000000398</v>
      </c>
      <c r="V412">
        <v>8.6630000000000003</v>
      </c>
      <c r="W412">
        <v>98.552999999999798</v>
      </c>
    </row>
    <row r="413" spans="1:23">
      <c r="A413" s="188">
        <v>44397</v>
      </c>
      <c r="B413" t="s">
        <v>261</v>
      </c>
      <c r="C413">
        <v>3</v>
      </c>
      <c r="D413" t="s">
        <v>16</v>
      </c>
      <c r="E413" t="s">
        <v>16</v>
      </c>
      <c r="F413" t="s">
        <v>135</v>
      </c>
      <c r="G413">
        <v>32.3689999999999</v>
      </c>
      <c r="H413">
        <v>31.369999999999902</v>
      </c>
      <c r="I413">
        <v>0.999</v>
      </c>
      <c r="J413">
        <v>0</v>
      </c>
      <c r="K413">
        <v>0</v>
      </c>
      <c r="L413">
        <v>32.3689999999999</v>
      </c>
      <c r="M413">
        <v>0</v>
      </c>
      <c r="N413">
        <v>0</v>
      </c>
      <c r="O413">
        <v>0</v>
      </c>
      <c r="P413">
        <v>28.971999999999898</v>
      </c>
      <c r="Q413">
        <v>0</v>
      </c>
      <c r="R413">
        <v>0.999</v>
      </c>
      <c r="S413">
        <v>0.999</v>
      </c>
      <c r="T413">
        <v>0</v>
      </c>
      <c r="U413">
        <v>0</v>
      </c>
      <c r="V413">
        <v>0</v>
      </c>
      <c r="W413">
        <v>4.3289999999999997</v>
      </c>
    </row>
    <row r="414" spans="1:23">
      <c r="A414" s="188">
        <v>44397</v>
      </c>
      <c r="B414" t="s">
        <v>261</v>
      </c>
      <c r="C414">
        <v>3</v>
      </c>
      <c r="D414" t="s">
        <v>16</v>
      </c>
      <c r="E414" t="s">
        <v>16</v>
      </c>
      <c r="F414" t="s">
        <v>73</v>
      </c>
      <c r="G414">
        <v>1.665</v>
      </c>
      <c r="H414">
        <v>1.665</v>
      </c>
      <c r="I414">
        <v>0</v>
      </c>
      <c r="J414">
        <v>0</v>
      </c>
      <c r="K414">
        <v>0</v>
      </c>
      <c r="L414">
        <v>1.665</v>
      </c>
      <c r="M414">
        <v>0</v>
      </c>
      <c r="N414">
        <v>0</v>
      </c>
      <c r="O414">
        <v>0</v>
      </c>
      <c r="P414">
        <v>1.665</v>
      </c>
      <c r="Q414">
        <v>0</v>
      </c>
      <c r="R414">
        <v>0</v>
      </c>
      <c r="S414">
        <v>0</v>
      </c>
      <c r="T414">
        <v>0</v>
      </c>
      <c r="U414">
        <v>0</v>
      </c>
      <c r="V414">
        <v>0</v>
      </c>
      <c r="W414">
        <v>0.66600000000000004</v>
      </c>
    </row>
    <row r="415" spans="1:23">
      <c r="A415" s="188">
        <v>44397</v>
      </c>
      <c r="B415" t="s">
        <v>261</v>
      </c>
      <c r="C415">
        <v>3</v>
      </c>
      <c r="D415" t="s">
        <v>15</v>
      </c>
      <c r="E415" t="s">
        <v>15</v>
      </c>
      <c r="F415" t="s">
        <v>119</v>
      </c>
      <c r="G415">
        <v>6451.5239999980904</v>
      </c>
      <c r="H415">
        <v>3190.26700000034</v>
      </c>
      <c r="I415">
        <v>3229.06600000046</v>
      </c>
      <c r="J415">
        <v>32.190999999999804</v>
      </c>
      <c r="K415">
        <v>0</v>
      </c>
      <c r="L415">
        <v>0</v>
      </c>
      <c r="M415">
        <v>305.69700000000199</v>
      </c>
      <c r="N415">
        <v>55.501999999999903</v>
      </c>
      <c r="O415">
        <v>0</v>
      </c>
      <c r="P415">
        <v>6428.9679999981099</v>
      </c>
      <c r="Q415">
        <v>25.589000000000102</v>
      </c>
      <c r="R415">
        <v>137.28800000000001</v>
      </c>
      <c r="S415">
        <v>137.28800000000001</v>
      </c>
      <c r="T415">
        <v>82.275999999999897</v>
      </c>
      <c r="U415">
        <v>1763.9890000001601</v>
      </c>
      <c r="V415">
        <v>15.786</v>
      </c>
      <c r="W415">
        <v>67.567999999999898</v>
      </c>
    </row>
    <row r="416" spans="1:23">
      <c r="A416" s="188">
        <v>44397</v>
      </c>
      <c r="B416" t="s">
        <v>261</v>
      </c>
      <c r="C416">
        <v>3</v>
      </c>
      <c r="D416" t="s">
        <v>15</v>
      </c>
      <c r="E416" t="s">
        <v>15</v>
      </c>
      <c r="F416" t="s">
        <v>246</v>
      </c>
      <c r="G416">
        <v>28.436999999999902</v>
      </c>
      <c r="H416">
        <v>26.771999999999998</v>
      </c>
      <c r="I416">
        <v>1.665</v>
      </c>
      <c r="J416">
        <v>0</v>
      </c>
      <c r="K416">
        <v>0</v>
      </c>
      <c r="L416">
        <v>28.436999999999902</v>
      </c>
      <c r="M416">
        <v>0</v>
      </c>
      <c r="N416">
        <v>0</v>
      </c>
      <c r="O416">
        <v>0</v>
      </c>
      <c r="P416">
        <v>28.436999999999902</v>
      </c>
      <c r="Q416">
        <v>0</v>
      </c>
      <c r="R416">
        <v>0.999</v>
      </c>
      <c r="S416">
        <v>0.999</v>
      </c>
      <c r="T416">
        <v>0.999</v>
      </c>
      <c r="U416">
        <v>0</v>
      </c>
      <c r="V416">
        <v>0</v>
      </c>
      <c r="W416">
        <v>6.46</v>
      </c>
    </row>
    <row r="417" spans="1:23">
      <c r="A417" s="188">
        <v>44397</v>
      </c>
      <c r="B417" t="s">
        <v>261</v>
      </c>
      <c r="C417">
        <v>3</v>
      </c>
      <c r="D417" t="s">
        <v>15</v>
      </c>
      <c r="E417" t="s">
        <v>15</v>
      </c>
      <c r="F417" t="s">
        <v>138</v>
      </c>
      <c r="G417">
        <v>44.566000000000003</v>
      </c>
      <c r="H417">
        <v>44.566000000000003</v>
      </c>
      <c r="I417">
        <v>0</v>
      </c>
      <c r="J417">
        <v>0</v>
      </c>
      <c r="K417">
        <v>0</v>
      </c>
      <c r="L417">
        <v>44.566000000000003</v>
      </c>
      <c r="M417">
        <v>0</v>
      </c>
      <c r="N417">
        <v>0</v>
      </c>
      <c r="O417">
        <v>0</v>
      </c>
      <c r="P417">
        <v>24.104999999999901</v>
      </c>
      <c r="Q417">
        <v>0</v>
      </c>
      <c r="R417">
        <v>0</v>
      </c>
      <c r="S417">
        <v>0</v>
      </c>
      <c r="T417">
        <v>0</v>
      </c>
      <c r="U417">
        <v>0</v>
      </c>
      <c r="V417">
        <v>0</v>
      </c>
      <c r="W417">
        <v>1.0660000000000001</v>
      </c>
    </row>
    <row r="418" spans="1:23">
      <c r="A418" s="188">
        <v>44397</v>
      </c>
      <c r="B418" t="s">
        <v>261</v>
      </c>
      <c r="C418">
        <v>3</v>
      </c>
      <c r="D418" t="s">
        <v>15</v>
      </c>
      <c r="E418" t="s">
        <v>15</v>
      </c>
      <c r="F418" t="s">
        <v>241</v>
      </c>
      <c r="G418">
        <v>4.6619999999999999</v>
      </c>
      <c r="H418">
        <v>4.6619999999999999</v>
      </c>
      <c r="I418">
        <v>0</v>
      </c>
      <c r="J418">
        <v>0</v>
      </c>
      <c r="K418">
        <v>0</v>
      </c>
      <c r="L418">
        <v>4.6619999999999999</v>
      </c>
      <c r="M418">
        <v>0</v>
      </c>
      <c r="N418">
        <v>0</v>
      </c>
      <c r="O418">
        <v>0</v>
      </c>
      <c r="P418">
        <v>4.6619999999999999</v>
      </c>
      <c r="Q418">
        <v>0</v>
      </c>
      <c r="R418">
        <v>0</v>
      </c>
      <c r="S418">
        <v>0</v>
      </c>
      <c r="T418">
        <v>0</v>
      </c>
      <c r="U418">
        <v>0</v>
      </c>
      <c r="V418">
        <v>0</v>
      </c>
      <c r="W418">
        <v>0</v>
      </c>
    </row>
    <row r="419" spans="1:23">
      <c r="A419" s="188">
        <v>44397</v>
      </c>
      <c r="B419" t="s">
        <v>261</v>
      </c>
      <c r="C419">
        <v>3</v>
      </c>
      <c r="D419" t="s">
        <v>15</v>
      </c>
      <c r="E419" t="s">
        <v>15</v>
      </c>
      <c r="F419" t="s">
        <v>160</v>
      </c>
      <c r="G419">
        <v>41.293999999999897</v>
      </c>
      <c r="H419">
        <v>38.629999999999903</v>
      </c>
      <c r="I419">
        <v>2.6640000000000001</v>
      </c>
      <c r="J419">
        <v>0</v>
      </c>
      <c r="K419">
        <v>0</v>
      </c>
      <c r="L419">
        <v>41.293999999999897</v>
      </c>
      <c r="M419">
        <v>0</v>
      </c>
      <c r="N419">
        <v>0</v>
      </c>
      <c r="O419">
        <v>0</v>
      </c>
      <c r="P419">
        <v>41.293999999999897</v>
      </c>
      <c r="Q419">
        <v>0</v>
      </c>
      <c r="R419">
        <v>0</v>
      </c>
      <c r="S419">
        <v>0</v>
      </c>
      <c r="T419">
        <v>0</v>
      </c>
      <c r="U419">
        <v>0</v>
      </c>
      <c r="V419">
        <v>0</v>
      </c>
      <c r="W419">
        <v>4.4630000000000001</v>
      </c>
    </row>
    <row r="420" spans="1:23">
      <c r="A420" s="188">
        <v>44397</v>
      </c>
      <c r="B420" t="s">
        <v>261</v>
      </c>
      <c r="C420">
        <v>3</v>
      </c>
      <c r="D420" t="s">
        <v>15</v>
      </c>
      <c r="E420" t="s">
        <v>15</v>
      </c>
      <c r="F420" t="s">
        <v>161</v>
      </c>
      <c r="G420">
        <v>66.266000000000005</v>
      </c>
      <c r="H420">
        <v>64.781999999999996</v>
      </c>
      <c r="I420">
        <v>1.484</v>
      </c>
      <c r="J420">
        <v>0</v>
      </c>
      <c r="K420">
        <v>0</v>
      </c>
      <c r="L420">
        <v>66.266000000000005</v>
      </c>
      <c r="M420">
        <v>0</v>
      </c>
      <c r="N420">
        <v>0</v>
      </c>
      <c r="O420">
        <v>0</v>
      </c>
      <c r="P420">
        <v>66.266000000000005</v>
      </c>
      <c r="Q420">
        <v>0</v>
      </c>
      <c r="R420">
        <v>0</v>
      </c>
      <c r="S420">
        <v>0</v>
      </c>
      <c r="T420">
        <v>0</v>
      </c>
      <c r="U420">
        <v>0.999</v>
      </c>
      <c r="V420">
        <v>0</v>
      </c>
      <c r="W420">
        <v>2.0659999999999998</v>
      </c>
    </row>
    <row r="421" spans="1:23">
      <c r="A421" s="188">
        <v>44397</v>
      </c>
      <c r="B421" t="s">
        <v>261</v>
      </c>
      <c r="C421">
        <v>3</v>
      </c>
      <c r="D421" t="s">
        <v>15</v>
      </c>
      <c r="E421" t="s">
        <v>15</v>
      </c>
      <c r="F421" t="s">
        <v>73</v>
      </c>
      <c r="G421">
        <v>1.9990000000000001</v>
      </c>
      <c r="H421">
        <v>1.9990000000000001</v>
      </c>
      <c r="I421">
        <v>0</v>
      </c>
      <c r="J421">
        <v>0</v>
      </c>
      <c r="K421">
        <v>0</v>
      </c>
      <c r="L421">
        <v>1.9990000000000001</v>
      </c>
      <c r="M421">
        <v>0</v>
      </c>
      <c r="N421">
        <v>0</v>
      </c>
      <c r="O421">
        <v>0</v>
      </c>
      <c r="P421">
        <v>1.9990000000000001</v>
      </c>
      <c r="Q421">
        <v>0</v>
      </c>
      <c r="R421">
        <v>0</v>
      </c>
      <c r="S421">
        <v>0</v>
      </c>
      <c r="T421">
        <v>0</v>
      </c>
      <c r="U421">
        <v>0</v>
      </c>
      <c r="V421">
        <v>0</v>
      </c>
      <c r="W421">
        <v>0</v>
      </c>
    </row>
    <row r="422" spans="1:23">
      <c r="A422" s="188">
        <v>44397</v>
      </c>
      <c r="B422" t="s">
        <v>261</v>
      </c>
      <c r="C422">
        <v>3</v>
      </c>
      <c r="D422" t="s">
        <v>14</v>
      </c>
      <c r="E422" t="s">
        <v>14</v>
      </c>
      <c r="F422" t="s">
        <v>119</v>
      </c>
      <c r="G422">
        <v>2751.1507180001299</v>
      </c>
      <c r="H422">
        <v>2445.07767900013</v>
      </c>
      <c r="I422">
        <v>274.21972399999902</v>
      </c>
      <c r="J422">
        <v>31.853314999999998</v>
      </c>
      <c r="K422">
        <v>302.99990099999201</v>
      </c>
      <c r="L422">
        <v>0</v>
      </c>
      <c r="M422">
        <v>756.58590299999901</v>
      </c>
      <c r="N422">
        <v>60.773290000000102</v>
      </c>
      <c r="O422">
        <v>0</v>
      </c>
      <c r="P422">
        <v>2275.4443270000802</v>
      </c>
      <c r="Q422">
        <v>225.693129</v>
      </c>
      <c r="R422">
        <v>8.0666589999999996</v>
      </c>
      <c r="S422">
        <v>0</v>
      </c>
      <c r="T422">
        <v>46.9466210000001</v>
      </c>
      <c r="U422">
        <v>107.53321699999999</v>
      </c>
      <c r="V422">
        <v>53.773261000000097</v>
      </c>
      <c r="W422">
        <v>278.26636499999898</v>
      </c>
    </row>
    <row r="423" spans="1:23">
      <c r="A423" s="188">
        <v>44397</v>
      </c>
      <c r="B423" t="s">
        <v>261</v>
      </c>
      <c r="C423">
        <v>3</v>
      </c>
      <c r="D423" t="s">
        <v>14</v>
      </c>
      <c r="E423" t="s">
        <v>14</v>
      </c>
      <c r="F423" t="s">
        <v>233</v>
      </c>
      <c r="G423">
        <v>38.666628000000003</v>
      </c>
      <c r="H423">
        <v>38.666628000000003</v>
      </c>
      <c r="I423">
        <v>0</v>
      </c>
      <c r="J423">
        <v>0</v>
      </c>
      <c r="K423">
        <v>0</v>
      </c>
      <c r="L423">
        <v>38.666628000000003</v>
      </c>
      <c r="M423">
        <v>0</v>
      </c>
      <c r="N423">
        <v>0</v>
      </c>
      <c r="O423">
        <v>0</v>
      </c>
      <c r="P423">
        <v>38.666628000000003</v>
      </c>
      <c r="Q423">
        <v>0</v>
      </c>
      <c r="R423">
        <v>1.9999979999999999</v>
      </c>
      <c r="S423">
        <v>0</v>
      </c>
      <c r="T423">
        <v>0</v>
      </c>
      <c r="U423">
        <v>0</v>
      </c>
      <c r="V423">
        <v>0</v>
      </c>
      <c r="W423">
        <v>6.9999929999999999</v>
      </c>
    </row>
    <row r="424" spans="1:23">
      <c r="A424" s="188">
        <v>44397</v>
      </c>
      <c r="B424" t="s">
        <v>261</v>
      </c>
      <c r="C424">
        <v>3</v>
      </c>
      <c r="D424" t="s">
        <v>14</v>
      </c>
      <c r="E424" t="s">
        <v>14</v>
      </c>
      <c r="F424" t="s">
        <v>234</v>
      </c>
      <c r="G424">
        <v>33.799965</v>
      </c>
      <c r="H424">
        <v>32.999966999999998</v>
      </c>
      <c r="I424">
        <v>0.79999799999999999</v>
      </c>
      <c r="J424">
        <v>0</v>
      </c>
      <c r="K424">
        <v>0</v>
      </c>
      <c r="L424">
        <v>33.799965</v>
      </c>
      <c r="M424">
        <v>0</v>
      </c>
      <c r="N424">
        <v>0.66666599999999998</v>
      </c>
      <c r="O424">
        <v>0</v>
      </c>
      <c r="P424">
        <v>33.799965</v>
      </c>
      <c r="Q424">
        <v>0</v>
      </c>
      <c r="R424">
        <v>0</v>
      </c>
      <c r="S424">
        <v>0</v>
      </c>
      <c r="T424">
        <v>3.799995</v>
      </c>
      <c r="U424">
        <v>0</v>
      </c>
      <c r="V424">
        <v>2.7999960000000002</v>
      </c>
      <c r="W424">
        <v>8.3333250000000003</v>
      </c>
    </row>
    <row r="425" spans="1:23">
      <c r="A425" s="188">
        <v>44397</v>
      </c>
      <c r="B425" t="s">
        <v>261</v>
      </c>
      <c r="C425">
        <v>3</v>
      </c>
      <c r="D425" t="s">
        <v>14</v>
      </c>
      <c r="E425" t="s">
        <v>14</v>
      </c>
      <c r="F425" t="s">
        <v>73</v>
      </c>
      <c r="G425">
        <v>16.733309999999999</v>
      </c>
      <c r="H425">
        <v>16.733309999999999</v>
      </c>
      <c r="I425">
        <v>0</v>
      </c>
      <c r="J425">
        <v>0</v>
      </c>
      <c r="K425">
        <v>14.26665</v>
      </c>
      <c r="L425">
        <v>16.733309999999999</v>
      </c>
      <c r="M425">
        <v>0</v>
      </c>
      <c r="N425">
        <v>0</v>
      </c>
      <c r="O425">
        <v>0</v>
      </c>
      <c r="P425">
        <v>1.9999979999999999</v>
      </c>
      <c r="Q425">
        <v>0</v>
      </c>
      <c r="R425">
        <v>0</v>
      </c>
      <c r="S425">
        <v>0</v>
      </c>
      <c r="T425">
        <v>0</v>
      </c>
      <c r="U425">
        <v>0</v>
      </c>
      <c r="V425">
        <v>0</v>
      </c>
      <c r="W425">
        <v>0</v>
      </c>
    </row>
    <row r="426" spans="1:23">
      <c r="A426" s="188">
        <v>44397</v>
      </c>
      <c r="B426" t="s">
        <v>261</v>
      </c>
      <c r="C426">
        <v>3</v>
      </c>
      <c r="D426" t="s">
        <v>13</v>
      </c>
      <c r="E426" t="s">
        <v>52</v>
      </c>
      <c r="F426" t="s">
        <v>119</v>
      </c>
      <c r="G426">
        <v>4500.5519999999997</v>
      </c>
      <c r="H426">
        <v>3287.13800000022</v>
      </c>
      <c r="I426">
        <v>1101.482</v>
      </c>
      <c r="J426">
        <v>111.93199999999899</v>
      </c>
      <c r="K426">
        <v>0</v>
      </c>
      <c r="L426">
        <v>0</v>
      </c>
      <c r="M426">
        <v>386.85199999999901</v>
      </c>
      <c r="N426">
        <v>110.16</v>
      </c>
      <c r="O426">
        <v>0</v>
      </c>
      <c r="P426">
        <v>4001.46800000044</v>
      </c>
      <c r="Q426">
        <v>54.9209999999999</v>
      </c>
      <c r="R426">
        <v>528.97700000001498</v>
      </c>
      <c r="S426">
        <v>523.42200000001503</v>
      </c>
      <c r="T426">
        <v>67.23</v>
      </c>
      <c r="U426">
        <v>521.11700000001804</v>
      </c>
      <c r="V426">
        <v>21.056000000000001</v>
      </c>
      <c r="W426">
        <v>200.255</v>
      </c>
    </row>
    <row r="427" spans="1:23">
      <c r="A427" s="188">
        <v>44397</v>
      </c>
      <c r="B427" t="s">
        <v>261</v>
      </c>
      <c r="C427">
        <v>3</v>
      </c>
      <c r="D427" t="s">
        <v>13</v>
      </c>
      <c r="E427" t="s">
        <v>52</v>
      </c>
      <c r="F427" t="s">
        <v>281</v>
      </c>
      <c r="G427">
        <v>144.93799999999899</v>
      </c>
      <c r="H427">
        <v>139.34299999999899</v>
      </c>
      <c r="I427">
        <v>5.5949999999999998</v>
      </c>
      <c r="J427">
        <v>0</v>
      </c>
      <c r="K427">
        <v>0</v>
      </c>
      <c r="L427">
        <v>144.93799999999899</v>
      </c>
      <c r="M427">
        <v>0</v>
      </c>
      <c r="N427">
        <v>0</v>
      </c>
      <c r="O427">
        <v>0</v>
      </c>
      <c r="P427">
        <v>95.453999999999795</v>
      </c>
      <c r="Q427">
        <v>0</v>
      </c>
      <c r="R427">
        <v>4.5960000000000001</v>
      </c>
      <c r="S427">
        <v>4.5960000000000001</v>
      </c>
      <c r="T427">
        <v>0.999</v>
      </c>
      <c r="U427">
        <v>0</v>
      </c>
      <c r="V427">
        <v>1.4670000000000001</v>
      </c>
      <c r="W427">
        <v>25.722999999999999</v>
      </c>
    </row>
    <row r="428" spans="1:23">
      <c r="A428" s="188">
        <v>44397</v>
      </c>
      <c r="B428" t="s">
        <v>261</v>
      </c>
      <c r="C428">
        <v>3</v>
      </c>
      <c r="D428" t="s">
        <v>13</v>
      </c>
      <c r="E428" t="s">
        <v>52</v>
      </c>
      <c r="F428" t="s">
        <v>282</v>
      </c>
      <c r="G428">
        <v>51.281999999999897</v>
      </c>
      <c r="H428">
        <v>50.282999999999902</v>
      </c>
      <c r="I428">
        <v>0.999</v>
      </c>
      <c r="J428">
        <v>0</v>
      </c>
      <c r="K428">
        <v>0</v>
      </c>
      <c r="L428">
        <v>51.281999999999897</v>
      </c>
      <c r="M428">
        <v>0</v>
      </c>
      <c r="N428">
        <v>0</v>
      </c>
      <c r="O428">
        <v>0</v>
      </c>
      <c r="P428">
        <v>15.85</v>
      </c>
      <c r="Q428">
        <v>0</v>
      </c>
      <c r="R428">
        <v>0.999</v>
      </c>
      <c r="S428">
        <v>0.999</v>
      </c>
      <c r="T428">
        <v>0</v>
      </c>
      <c r="U428">
        <v>0</v>
      </c>
      <c r="V428">
        <v>0</v>
      </c>
      <c r="W428">
        <v>15.85</v>
      </c>
    </row>
    <row r="429" spans="1:23">
      <c r="A429" s="188">
        <v>44397</v>
      </c>
      <c r="B429" t="s">
        <v>261</v>
      </c>
      <c r="C429">
        <v>3</v>
      </c>
      <c r="D429" t="s">
        <v>13</v>
      </c>
      <c r="E429" t="s">
        <v>52</v>
      </c>
      <c r="F429" t="s">
        <v>283</v>
      </c>
      <c r="G429">
        <v>11.654999999999999</v>
      </c>
      <c r="H429">
        <v>11.321999999999999</v>
      </c>
      <c r="I429">
        <v>0.33300000000000002</v>
      </c>
      <c r="J429">
        <v>0</v>
      </c>
      <c r="K429">
        <v>0</v>
      </c>
      <c r="L429">
        <v>11.654999999999999</v>
      </c>
      <c r="M429">
        <v>0</v>
      </c>
      <c r="N429">
        <v>0</v>
      </c>
      <c r="O429">
        <v>0</v>
      </c>
      <c r="P429">
        <v>11.654999999999999</v>
      </c>
      <c r="Q429">
        <v>0</v>
      </c>
      <c r="R429">
        <v>0</v>
      </c>
      <c r="S429">
        <v>0</v>
      </c>
      <c r="T429">
        <v>0</v>
      </c>
      <c r="U429">
        <v>0</v>
      </c>
      <c r="V429">
        <v>0</v>
      </c>
      <c r="W429">
        <v>3.6629999999999998</v>
      </c>
    </row>
    <row r="430" spans="1:23">
      <c r="A430" s="188">
        <v>44397</v>
      </c>
      <c r="B430" t="s">
        <v>261</v>
      </c>
      <c r="C430">
        <v>3</v>
      </c>
      <c r="D430" t="s">
        <v>13</v>
      </c>
      <c r="E430" t="s">
        <v>52</v>
      </c>
      <c r="F430" t="s">
        <v>73</v>
      </c>
      <c r="G430">
        <v>0.33300000000000002</v>
      </c>
      <c r="H430">
        <v>0.33300000000000002</v>
      </c>
      <c r="I430">
        <v>0</v>
      </c>
      <c r="J430">
        <v>0</v>
      </c>
      <c r="K430">
        <v>0</v>
      </c>
      <c r="L430">
        <v>0.33300000000000002</v>
      </c>
      <c r="M430">
        <v>0</v>
      </c>
      <c r="N430">
        <v>0</v>
      </c>
      <c r="O430">
        <v>0</v>
      </c>
      <c r="P430">
        <v>0.33300000000000002</v>
      </c>
      <c r="Q430">
        <v>0</v>
      </c>
      <c r="R430">
        <v>0</v>
      </c>
      <c r="S430">
        <v>0</v>
      </c>
      <c r="T430">
        <v>0</v>
      </c>
      <c r="U430">
        <v>0</v>
      </c>
      <c r="V430">
        <v>0</v>
      </c>
      <c r="W430">
        <v>0.33300000000000002</v>
      </c>
    </row>
    <row r="431" spans="1:23">
      <c r="A431" s="188">
        <v>44397</v>
      </c>
      <c r="B431" t="s">
        <v>261</v>
      </c>
      <c r="C431">
        <v>3</v>
      </c>
      <c r="D431" t="s">
        <v>13</v>
      </c>
      <c r="E431" t="s">
        <v>100</v>
      </c>
      <c r="F431" t="s">
        <v>119</v>
      </c>
      <c r="G431">
        <v>3173.1650000002201</v>
      </c>
      <c r="H431">
        <v>2487.4590000001799</v>
      </c>
      <c r="I431">
        <v>541.64400000001501</v>
      </c>
      <c r="J431">
        <v>144.06199999999899</v>
      </c>
      <c r="K431">
        <v>1.7330000000000001</v>
      </c>
      <c r="L431">
        <v>0</v>
      </c>
      <c r="M431">
        <v>396.01799999999901</v>
      </c>
      <c r="N431">
        <v>57.5549999999999</v>
      </c>
      <c r="O431">
        <v>0</v>
      </c>
      <c r="P431">
        <v>2852.9050000002599</v>
      </c>
      <c r="Q431">
        <v>71.010999999999896</v>
      </c>
      <c r="R431">
        <v>176.890999999999</v>
      </c>
      <c r="S431">
        <v>165.71499999999901</v>
      </c>
      <c r="T431">
        <v>61.879999999999903</v>
      </c>
      <c r="U431">
        <v>398.82500000000903</v>
      </c>
      <c r="V431">
        <v>13.516999999999999</v>
      </c>
      <c r="W431">
        <v>221.26499999999899</v>
      </c>
    </row>
    <row r="432" spans="1:23">
      <c r="A432" s="188">
        <v>44397</v>
      </c>
      <c r="B432" t="s">
        <v>261</v>
      </c>
      <c r="C432">
        <v>3</v>
      </c>
      <c r="D432" t="s">
        <v>13</v>
      </c>
      <c r="E432" t="s">
        <v>100</v>
      </c>
      <c r="F432" t="s">
        <v>284</v>
      </c>
      <c r="G432">
        <v>59.492999999999903</v>
      </c>
      <c r="H432">
        <v>48.901999999999902</v>
      </c>
      <c r="I432">
        <v>10.590999999999999</v>
      </c>
      <c r="J432">
        <v>0</v>
      </c>
      <c r="K432">
        <v>0</v>
      </c>
      <c r="L432">
        <v>59.492999999999903</v>
      </c>
      <c r="M432">
        <v>0</v>
      </c>
      <c r="N432">
        <v>0</v>
      </c>
      <c r="O432">
        <v>0</v>
      </c>
      <c r="P432">
        <v>58.755999999999901</v>
      </c>
      <c r="Q432">
        <v>0</v>
      </c>
      <c r="R432">
        <v>10.590999999999999</v>
      </c>
      <c r="S432">
        <v>10.590999999999999</v>
      </c>
      <c r="T432">
        <v>0</v>
      </c>
      <c r="U432">
        <v>0</v>
      </c>
      <c r="V432">
        <v>0</v>
      </c>
      <c r="W432">
        <v>6.7949999999999999</v>
      </c>
    </row>
    <row r="433" spans="1:23">
      <c r="A433" s="188">
        <v>44397</v>
      </c>
      <c r="B433" t="s">
        <v>261</v>
      </c>
      <c r="C433">
        <v>3</v>
      </c>
      <c r="D433" t="s">
        <v>13</v>
      </c>
      <c r="E433" t="s">
        <v>100</v>
      </c>
      <c r="F433" t="s">
        <v>285</v>
      </c>
      <c r="G433">
        <v>23.125</v>
      </c>
      <c r="H433">
        <v>23.125</v>
      </c>
      <c r="I433">
        <v>0</v>
      </c>
      <c r="J433">
        <v>0</v>
      </c>
      <c r="K433">
        <v>0</v>
      </c>
      <c r="L433">
        <v>23.125</v>
      </c>
      <c r="M433">
        <v>0</v>
      </c>
      <c r="N433">
        <v>0.999</v>
      </c>
      <c r="O433">
        <v>0</v>
      </c>
      <c r="P433">
        <v>23.125</v>
      </c>
      <c r="Q433">
        <v>0</v>
      </c>
      <c r="R433">
        <v>0</v>
      </c>
      <c r="S433">
        <v>0</v>
      </c>
      <c r="T433">
        <v>0</v>
      </c>
      <c r="U433">
        <v>0</v>
      </c>
      <c r="V433">
        <v>0</v>
      </c>
      <c r="W433">
        <v>8.4629999999999992</v>
      </c>
    </row>
    <row r="434" spans="1:23">
      <c r="A434" s="188">
        <v>44397</v>
      </c>
      <c r="B434" t="s">
        <v>261</v>
      </c>
      <c r="C434">
        <v>3</v>
      </c>
      <c r="D434" t="s">
        <v>13</v>
      </c>
      <c r="E434" t="s">
        <v>100</v>
      </c>
      <c r="F434" t="s">
        <v>286</v>
      </c>
      <c r="G434">
        <v>90.508999999999702</v>
      </c>
      <c r="H434">
        <v>81.051999999999694</v>
      </c>
      <c r="I434">
        <v>9.4570000000000007</v>
      </c>
      <c r="J434">
        <v>0</v>
      </c>
      <c r="K434">
        <v>0</v>
      </c>
      <c r="L434">
        <v>90.508999999999702</v>
      </c>
      <c r="M434">
        <v>0</v>
      </c>
      <c r="N434">
        <v>0</v>
      </c>
      <c r="O434">
        <v>0</v>
      </c>
      <c r="P434">
        <v>90.508999999999702</v>
      </c>
      <c r="Q434">
        <v>0</v>
      </c>
      <c r="R434">
        <v>9.4570000000000007</v>
      </c>
      <c r="S434">
        <v>9.4570000000000007</v>
      </c>
      <c r="T434">
        <v>0</v>
      </c>
      <c r="U434">
        <v>0</v>
      </c>
      <c r="V434">
        <v>0</v>
      </c>
      <c r="W434">
        <v>18.981000000000002</v>
      </c>
    </row>
    <row r="435" spans="1:23">
      <c r="A435" s="188">
        <v>44397</v>
      </c>
      <c r="B435" t="s">
        <v>261</v>
      </c>
      <c r="C435">
        <v>3</v>
      </c>
      <c r="D435" t="s">
        <v>13</v>
      </c>
      <c r="E435" t="s">
        <v>100</v>
      </c>
      <c r="F435" t="s">
        <v>287</v>
      </c>
      <c r="G435">
        <v>111.227</v>
      </c>
      <c r="H435">
        <v>109.629</v>
      </c>
      <c r="I435">
        <v>1.5980000000000001</v>
      </c>
      <c r="J435">
        <v>0</v>
      </c>
      <c r="K435">
        <v>0</v>
      </c>
      <c r="L435">
        <v>111.227</v>
      </c>
      <c r="M435">
        <v>0</v>
      </c>
      <c r="N435">
        <v>1.5820000000000001</v>
      </c>
      <c r="O435">
        <v>0</v>
      </c>
      <c r="P435">
        <v>109.85899999999999</v>
      </c>
      <c r="Q435">
        <v>1.1659999999999999</v>
      </c>
      <c r="R435">
        <v>2.2639999999999998</v>
      </c>
      <c r="S435">
        <v>1.5980000000000001</v>
      </c>
      <c r="T435">
        <v>1.798</v>
      </c>
      <c r="U435">
        <v>0</v>
      </c>
      <c r="V435">
        <v>0</v>
      </c>
      <c r="W435">
        <v>34.716999999999899</v>
      </c>
    </row>
    <row r="436" spans="1:23">
      <c r="A436" s="188">
        <v>44397</v>
      </c>
      <c r="B436" t="s">
        <v>261</v>
      </c>
      <c r="C436">
        <v>3</v>
      </c>
      <c r="D436" t="s">
        <v>13</v>
      </c>
      <c r="E436" t="s">
        <v>100</v>
      </c>
      <c r="F436" t="s">
        <v>288</v>
      </c>
      <c r="G436">
        <v>24.471</v>
      </c>
      <c r="H436">
        <v>24.471</v>
      </c>
      <c r="I436">
        <v>0</v>
      </c>
      <c r="J436">
        <v>0</v>
      </c>
      <c r="K436">
        <v>0</v>
      </c>
      <c r="L436">
        <v>24.471</v>
      </c>
      <c r="M436">
        <v>0</v>
      </c>
      <c r="N436">
        <v>0</v>
      </c>
      <c r="O436">
        <v>0</v>
      </c>
      <c r="P436">
        <v>24.471</v>
      </c>
      <c r="Q436">
        <v>0</v>
      </c>
      <c r="R436">
        <v>0</v>
      </c>
      <c r="S436">
        <v>0</v>
      </c>
      <c r="T436">
        <v>0</v>
      </c>
      <c r="U436">
        <v>0</v>
      </c>
      <c r="V436">
        <v>0</v>
      </c>
      <c r="W436">
        <v>6.734</v>
      </c>
    </row>
    <row r="437" spans="1:23">
      <c r="A437" s="188">
        <v>44397</v>
      </c>
      <c r="B437" t="s">
        <v>261</v>
      </c>
      <c r="C437">
        <v>3</v>
      </c>
      <c r="D437" t="s">
        <v>13</v>
      </c>
      <c r="E437" t="s">
        <v>100</v>
      </c>
      <c r="F437" t="s">
        <v>289</v>
      </c>
      <c r="G437">
        <v>13.637</v>
      </c>
      <c r="H437">
        <v>13.637</v>
      </c>
      <c r="I437">
        <v>0</v>
      </c>
      <c r="J437">
        <v>0</v>
      </c>
      <c r="K437">
        <v>0</v>
      </c>
      <c r="L437">
        <v>13.637</v>
      </c>
      <c r="M437">
        <v>0</v>
      </c>
      <c r="N437">
        <v>2.2480000000000002</v>
      </c>
      <c r="O437">
        <v>0</v>
      </c>
      <c r="P437">
        <v>13.637</v>
      </c>
      <c r="Q437">
        <v>0.58299999999999996</v>
      </c>
      <c r="R437">
        <v>0</v>
      </c>
      <c r="S437">
        <v>0</v>
      </c>
      <c r="T437">
        <v>0</v>
      </c>
      <c r="U437">
        <v>0</v>
      </c>
      <c r="V437">
        <v>0</v>
      </c>
      <c r="W437">
        <v>6.2439999999999998</v>
      </c>
    </row>
    <row r="438" spans="1:23">
      <c r="A438" s="188">
        <v>44397</v>
      </c>
      <c r="B438" t="s">
        <v>261</v>
      </c>
      <c r="C438">
        <v>3</v>
      </c>
      <c r="D438" t="s">
        <v>13</v>
      </c>
      <c r="E438" t="s">
        <v>100</v>
      </c>
      <c r="F438" t="s">
        <v>73</v>
      </c>
      <c r="G438">
        <v>5.1289999999999996</v>
      </c>
      <c r="H438">
        <v>5.1289999999999996</v>
      </c>
      <c r="I438">
        <v>0</v>
      </c>
      <c r="J438">
        <v>0</v>
      </c>
      <c r="K438">
        <v>0</v>
      </c>
      <c r="L438">
        <v>5.1289999999999996</v>
      </c>
      <c r="M438">
        <v>0</v>
      </c>
      <c r="N438">
        <v>0</v>
      </c>
      <c r="O438">
        <v>0</v>
      </c>
      <c r="P438">
        <v>5.1289999999999996</v>
      </c>
      <c r="Q438">
        <v>0</v>
      </c>
      <c r="R438">
        <v>0</v>
      </c>
      <c r="S438">
        <v>0</v>
      </c>
      <c r="T438">
        <v>0</v>
      </c>
      <c r="U438">
        <v>0</v>
      </c>
      <c r="V438">
        <v>0</v>
      </c>
      <c r="W438">
        <v>0.73299999999999998</v>
      </c>
    </row>
    <row r="439" spans="1:23">
      <c r="A439" s="188">
        <v>44397</v>
      </c>
      <c r="B439" t="s">
        <v>261</v>
      </c>
      <c r="C439">
        <v>3</v>
      </c>
      <c r="D439" t="s">
        <v>13</v>
      </c>
      <c r="E439" t="s">
        <v>101</v>
      </c>
      <c r="F439" t="s">
        <v>119</v>
      </c>
      <c r="G439">
        <v>3734.6120000002302</v>
      </c>
      <c r="H439">
        <v>2909.80100000017</v>
      </c>
      <c r="I439">
        <v>768.17600000000596</v>
      </c>
      <c r="J439">
        <v>56.635000000000097</v>
      </c>
      <c r="K439">
        <v>808.27999999999497</v>
      </c>
      <c r="L439">
        <v>0</v>
      </c>
      <c r="M439">
        <v>384.31300000000198</v>
      </c>
      <c r="N439">
        <v>61.033999999999999</v>
      </c>
      <c r="O439">
        <v>0</v>
      </c>
      <c r="P439">
        <v>1898.1240000001701</v>
      </c>
      <c r="Q439">
        <v>136.369</v>
      </c>
      <c r="R439">
        <v>209.881</v>
      </c>
      <c r="S439">
        <v>205.864</v>
      </c>
      <c r="T439">
        <v>20.809000000000001</v>
      </c>
      <c r="U439">
        <v>384.484000000008</v>
      </c>
      <c r="V439">
        <v>11.192</v>
      </c>
      <c r="W439">
        <v>163.495</v>
      </c>
    </row>
    <row r="440" spans="1:23">
      <c r="A440" s="188">
        <v>44397</v>
      </c>
      <c r="B440" t="s">
        <v>261</v>
      </c>
      <c r="C440">
        <v>3</v>
      </c>
      <c r="D440" t="s">
        <v>13</v>
      </c>
      <c r="E440" t="s">
        <v>101</v>
      </c>
      <c r="F440" t="s">
        <v>290</v>
      </c>
      <c r="G440">
        <v>48.962999999999901</v>
      </c>
      <c r="H440">
        <v>43.300999999999902</v>
      </c>
      <c r="I440">
        <v>5.6619999999999999</v>
      </c>
      <c r="J440">
        <v>0</v>
      </c>
      <c r="K440">
        <v>0</v>
      </c>
      <c r="L440">
        <v>48.962999999999901</v>
      </c>
      <c r="M440">
        <v>0</v>
      </c>
      <c r="N440">
        <v>0</v>
      </c>
      <c r="O440">
        <v>0</v>
      </c>
      <c r="P440">
        <v>48.428999999999903</v>
      </c>
      <c r="Q440">
        <v>0</v>
      </c>
      <c r="R440">
        <v>6.7279999999999998</v>
      </c>
      <c r="S440">
        <v>5.6619999999999999</v>
      </c>
      <c r="T440">
        <v>0</v>
      </c>
      <c r="U440">
        <v>0</v>
      </c>
      <c r="V440">
        <v>0</v>
      </c>
      <c r="W440">
        <v>7.3280000000000003</v>
      </c>
    </row>
    <row r="441" spans="1:23">
      <c r="A441" s="188">
        <v>44397</v>
      </c>
      <c r="B441" t="s">
        <v>261</v>
      </c>
      <c r="C441">
        <v>3</v>
      </c>
      <c r="D441" t="s">
        <v>13</v>
      </c>
      <c r="E441" t="s">
        <v>101</v>
      </c>
      <c r="F441" t="s">
        <v>291</v>
      </c>
      <c r="G441">
        <v>6.5970000000000004</v>
      </c>
      <c r="H441">
        <v>6.5970000000000004</v>
      </c>
      <c r="I441">
        <v>0</v>
      </c>
      <c r="J441">
        <v>0</v>
      </c>
      <c r="K441">
        <v>0</v>
      </c>
      <c r="L441">
        <v>6.5970000000000004</v>
      </c>
      <c r="M441">
        <v>0</v>
      </c>
      <c r="N441">
        <v>0</v>
      </c>
      <c r="O441">
        <v>0</v>
      </c>
      <c r="P441">
        <v>6.5970000000000004</v>
      </c>
      <c r="Q441">
        <v>0</v>
      </c>
      <c r="R441">
        <v>0</v>
      </c>
      <c r="S441">
        <v>0</v>
      </c>
      <c r="T441">
        <v>0</v>
      </c>
      <c r="U441">
        <v>0</v>
      </c>
      <c r="V441">
        <v>0</v>
      </c>
      <c r="W441">
        <v>0</v>
      </c>
    </row>
    <row r="442" spans="1:23">
      <c r="A442" s="188">
        <v>44397</v>
      </c>
      <c r="B442" t="s">
        <v>261</v>
      </c>
      <c r="C442">
        <v>3</v>
      </c>
      <c r="D442" t="s">
        <v>13</v>
      </c>
      <c r="E442" t="s">
        <v>101</v>
      </c>
      <c r="F442" t="s">
        <v>292</v>
      </c>
      <c r="G442">
        <v>22.468</v>
      </c>
      <c r="H442">
        <v>22.468</v>
      </c>
      <c r="I442">
        <v>0</v>
      </c>
      <c r="J442">
        <v>0</v>
      </c>
      <c r="K442">
        <v>1.1339999999999999</v>
      </c>
      <c r="L442">
        <v>22.468</v>
      </c>
      <c r="M442">
        <v>0</v>
      </c>
      <c r="N442">
        <v>0</v>
      </c>
      <c r="O442">
        <v>0</v>
      </c>
      <c r="P442">
        <v>21.800999999999998</v>
      </c>
      <c r="Q442">
        <v>0</v>
      </c>
      <c r="R442">
        <v>0</v>
      </c>
      <c r="S442">
        <v>0</v>
      </c>
      <c r="T442">
        <v>0</v>
      </c>
      <c r="U442">
        <v>0</v>
      </c>
      <c r="V442">
        <v>0</v>
      </c>
      <c r="W442">
        <v>3.8</v>
      </c>
    </row>
    <row r="443" spans="1:23">
      <c r="A443" s="188">
        <v>44397</v>
      </c>
      <c r="B443" t="s">
        <v>261</v>
      </c>
      <c r="C443">
        <v>3</v>
      </c>
      <c r="D443" t="s">
        <v>13</v>
      </c>
      <c r="E443" t="s">
        <v>101</v>
      </c>
      <c r="F443" t="s">
        <v>73</v>
      </c>
      <c r="G443">
        <v>1.532</v>
      </c>
      <c r="H443">
        <v>1.532</v>
      </c>
      <c r="I443">
        <v>0</v>
      </c>
      <c r="J443">
        <v>0</v>
      </c>
      <c r="K443">
        <v>0</v>
      </c>
      <c r="L443">
        <v>1.532</v>
      </c>
      <c r="M443">
        <v>0</v>
      </c>
      <c r="N443">
        <v>0.2</v>
      </c>
      <c r="O443">
        <v>0</v>
      </c>
      <c r="P443">
        <v>1.532</v>
      </c>
      <c r="Q443">
        <v>0</v>
      </c>
      <c r="R443">
        <v>0</v>
      </c>
      <c r="S443">
        <v>0</v>
      </c>
      <c r="T443">
        <v>0</v>
      </c>
      <c r="U443">
        <v>0</v>
      </c>
      <c r="V443">
        <v>0</v>
      </c>
      <c r="W443">
        <v>0.2</v>
      </c>
    </row>
    <row r="444" spans="1:23">
      <c r="A444" s="188">
        <v>44397</v>
      </c>
      <c r="B444" t="s">
        <v>261</v>
      </c>
      <c r="C444">
        <v>3</v>
      </c>
      <c r="D444" t="s">
        <v>12</v>
      </c>
      <c r="E444" t="s">
        <v>12</v>
      </c>
      <c r="F444" t="s">
        <v>119</v>
      </c>
      <c r="G444">
        <v>3898.6955790004099</v>
      </c>
      <c r="H444">
        <v>2842.1567580002402</v>
      </c>
      <c r="I444">
        <v>1049.53882800004</v>
      </c>
      <c r="J444">
        <v>6.9999929999999999</v>
      </c>
      <c r="K444">
        <v>0</v>
      </c>
      <c r="L444">
        <v>0</v>
      </c>
      <c r="M444">
        <v>285.93297899999999</v>
      </c>
      <c r="N444">
        <v>79.046577000000099</v>
      </c>
      <c r="O444">
        <v>0</v>
      </c>
      <c r="P444">
        <v>2283.5309430001698</v>
      </c>
      <c r="Q444">
        <v>97.713324</v>
      </c>
      <c r="R444">
        <v>608.07263300000102</v>
      </c>
      <c r="S444">
        <v>530.43938999999295</v>
      </c>
      <c r="T444">
        <v>82.339933000000102</v>
      </c>
      <c r="U444">
        <v>306.29966400000001</v>
      </c>
      <c r="V444">
        <v>21.186643</v>
      </c>
      <c r="W444">
        <v>181.83982399999999</v>
      </c>
    </row>
    <row r="445" spans="1:23">
      <c r="A445" s="188">
        <v>44397</v>
      </c>
      <c r="B445" t="s">
        <v>261</v>
      </c>
      <c r="C445">
        <v>3</v>
      </c>
      <c r="D445" t="s">
        <v>11</v>
      </c>
      <c r="E445" t="s">
        <v>11</v>
      </c>
      <c r="F445" t="s">
        <v>119</v>
      </c>
      <c r="G445">
        <v>3192.9229770002498</v>
      </c>
      <c r="H445">
        <v>2498.4105100001598</v>
      </c>
      <c r="I445">
        <v>691.03915800001005</v>
      </c>
      <c r="J445">
        <v>3.473309</v>
      </c>
      <c r="K445">
        <v>268.26632400000102</v>
      </c>
      <c r="L445">
        <v>0</v>
      </c>
      <c r="M445">
        <v>222.879766999998</v>
      </c>
      <c r="N445">
        <v>62.5332620000002</v>
      </c>
      <c r="O445">
        <v>0</v>
      </c>
      <c r="P445">
        <v>2571.6769860002</v>
      </c>
      <c r="Q445">
        <v>107.599878</v>
      </c>
      <c r="R445">
        <v>37.333292</v>
      </c>
      <c r="S445">
        <v>0</v>
      </c>
      <c r="T445">
        <v>64.879923000000204</v>
      </c>
      <c r="U445">
        <v>594.17265199999895</v>
      </c>
      <c r="V445">
        <v>12.626652999999999</v>
      </c>
      <c r="W445">
        <v>141.27317600000001</v>
      </c>
    </row>
    <row r="446" spans="1:23">
      <c r="A446" s="188">
        <v>44397</v>
      </c>
      <c r="B446" t="s">
        <v>261</v>
      </c>
      <c r="C446">
        <v>3</v>
      </c>
      <c r="D446" t="s">
        <v>11</v>
      </c>
      <c r="E446" t="s">
        <v>11</v>
      </c>
      <c r="F446" t="s">
        <v>135</v>
      </c>
      <c r="G446">
        <v>40.333292999999998</v>
      </c>
      <c r="H446">
        <v>34.333298999999997</v>
      </c>
      <c r="I446">
        <v>5.999994</v>
      </c>
      <c r="J446">
        <v>0</v>
      </c>
      <c r="K446">
        <v>0</v>
      </c>
      <c r="L446">
        <v>40.333292999999998</v>
      </c>
      <c r="M446">
        <v>0</v>
      </c>
      <c r="N446">
        <v>6.6666000000000003E-2</v>
      </c>
      <c r="O446">
        <v>0</v>
      </c>
      <c r="P446">
        <v>39.533293</v>
      </c>
      <c r="Q446">
        <v>0</v>
      </c>
      <c r="R446">
        <v>0</v>
      </c>
      <c r="S446">
        <v>0</v>
      </c>
      <c r="T446">
        <v>6.6666000000000003E-2</v>
      </c>
      <c r="U446">
        <v>0</v>
      </c>
      <c r="V446">
        <v>0</v>
      </c>
      <c r="W446">
        <v>2.6666639999999999</v>
      </c>
    </row>
    <row r="447" spans="1:23">
      <c r="A447" s="188">
        <v>44397</v>
      </c>
      <c r="B447" t="s">
        <v>261</v>
      </c>
      <c r="C447">
        <v>3</v>
      </c>
      <c r="D447" t="s">
        <v>11</v>
      </c>
      <c r="E447" t="s">
        <v>11</v>
      </c>
      <c r="F447" t="s">
        <v>154</v>
      </c>
      <c r="G447">
        <v>8.7999899999999993</v>
      </c>
      <c r="H447">
        <v>8.7999899999999993</v>
      </c>
      <c r="I447">
        <v>0</v>
      </c>
      <c r="J447">
        <v>0</v>
      </c>
      <c r="K447">
        <v>0</v>
      </c>
      <c r="L447">
        <v>8.7999899999999993</v>
      </c>
      <c r="M447">
        <v>0</v>
      </c>
      <c r="N447">
        <v>0</v>
      </c>
      <c r="O447">
        <v>0</v>
      </c>
      <c r="P447">
        <v>8.7999899999999993</v>
      </c>
      <c r="Q447">
        <v>0</v>
      </c>
      <c r="R447">
        <v>0</v>
      </c>
      <c r="S447">
        <v>0</v>
      </c>
      <c r="T447">
        <v>0</v>
      </c>
      <c r="U447">
        <v>0</v>
      </c>
      <c r="V447">
        <v>0</v>
      </c>
      <c r="W447">
        <v>0.99999899999999997</v>
      </c>
    </row>
    <row r="448" spans="1:23">
      <c r="A448" s="188">
        <v>44397</v>
      </c>
      <c r="B448" t="s">
        <v>261</v>
      </c>
      <c r="C448">
        <v>3</v>
      </c>
      <c r="D448" t="s">
        <v>11</v>
      </c>
      <c r="E448" t="s">
        <v>11</v>
      </c>
      <c r="F448" t="s">
        <v>73</v>
      </c>
      <c r="G448">
        <v>0.33333299999999999</v>
      </c>
      <c r="H448">
        <v>0.33333299999999999</v>
      </c>
      <c r="I448">
        <v>0</v>
      </c>
      <c r="J448">
        <v>0</v>
      </c>
      <c r="K448">
        <v>0</v>
      </c>
      <c r="L448">
        <v>0.33333299999999999</v>
      </c>
      <c r="M448">
        <v>0</v>
      </c>
      <c r="N448">
        <v>0</v>
      </c>
      <c r="O448">
        <v>0</v>
      </c>
      <c r="P448">
        <v>0.33333299999999999</v>
      </c>
      <c r="Q448">
        <v>0</v>
      </c>
      <c r="R448">
        <v>0</v>
      </c>
      <c r="S448">
        <v>0</v>
      </c>
      <c r="T448">
        <v>0</v>
      </c>
      <c r="U448">
        <v>0</v>
      </c>
      <c r="V448">
        <v>0</v>
      </c>
      <c r="W448">
        <v>0.33333299999999999</v>
      </c>
    </row>
    <row r="449" spans="1:23">
      <c r="A449" s="188">
        <v>44397</v>
      </c>
      <c r="B449" t="s">
        <v>261</v>
      </c>
      <c r="C449">
        <v>3</v>
      </c>
      <c r="D449" t="s">
        <v>10</v>
      </c>
      <c r="E449" t="s">
        <v>10</v>
      </c>
      <c r="F449" t="s">
        <v>119</v>
      </c>
      <c r="G449">
        <v>3916.7691330003399</v>
      </c>
      <c r="H449">
        <v>2528.53059300021</v>
      </c>
      <c r="I449">
        <v>1311.01202100008</v>
      </c>
      <c r="J449">
        <v>77.226518999999996</v>
      </c>
      <c r="K449">
        <v>0</v>
      </c>
      <c r="L449">
        <v>0</v>
      </c>
      <c r="M449">
        <v>202.19959900000001</v>
      </c>
      <c r="N449">
        <v>94.526566000000003</v>
      </c>
      <c r="O449">
        <v>0</v>
      </c>
      <c r="P449">
        <v>3595.6762420003402</v>
      </c>
      <c r="Q449">
        <v>114.846554</v>
      </c>
      <c r="R449">
        <v>67.073264000000293</v>
      </c>
      <c r="S449">
        <v>0</v>
      </c>
      <c r="T449">
        <v>19.899979999999999</v>
      </c>
      <c r="U449">
        <v>1211.34545400007</v>
      </c>
      <c r="V449">
        <v>50.259942000000102</v>
      </c>
      <c r="W449">
        <v>108.43323100000001</v>
      </c>
    </row>
    <row r="450" spans="1:23">
      <c r="A450" s="188">
        <v>44397</v>
      </c>
      <c r="B450" t="s">
        <v>261</v>
      </c>
      <c r="C450">
        <v>3</v>
      </c>
      <c r="D450" t="s">
        <v>9</v>
      </c>
      <c r="E450" t="s">
        <v>9</v>
      </c>
      <c r="F450" t="s">
        <v>119</v>
      </c>
      <c r="G450">
        <v>6033.3139999986897</v>
      </c>
      <c r="H450">
        <v>5174.0079999993704</v>
      </c>
      <c r="I450">
        <v>826.69899999999495</v>
      </c>
      <c r="J450">
        <v>32.606999999999999</v>
      </c>
      <c r="K450">
        <v>458.25900000000598</v>
      </c>
      <c r="L450">
        <v>0</v>
      </c>
      <c r="M450">
        <v>841.16600000000994</v>
      </c>
      <c r="N450">
        <v>246.483</v>
      </c>
      <c r="O450">
        <v>94.486999999999995</v>
      </c>
      <c r="P450">
        <v>4212.0490000001801</v>
      </c>
      <c r="Q450">
        <v>270.11300000000102</v>
      </c>
      <c r="R450">
        <v>34.1129999999999</v>
      </c>
      <c r="S450">
        <v>0</v>
      </c>
      <c r="T450">
        <v>57.817999999999998</v>
      </c>
      <c r="U450">
        <v>703.27100000000598</v>
      </c>
      <c r="V450">
        <v>60.515999999999998</v>
      </c>
      <c r="W450">
        <v>406.52200000000198</v>
      </c>
    </row>
    <row r="451" spans="1:23">
      <c r="A451" s="188">
        <v>44397</v>
      </c>
      <c r="B451" t="s">
        <v>261</v>
      </c>
      <c r="C451">
        <v>3</v>
      </c>
      <c r="D451" t="s">
        <v>9</v>
      </c>
      <c r="E451" t="s">
        <v>9</v>
      </c>
      <c r="F451" t="s">
        <v>146</v>
      </c>
      <c r="G451">
        <v>35.241</v>
      </c>
      <c r="H451">
        <v>33.775999999999897</v>
      </c>
      <c r="I451">
        <v>1.4650000000000001</v>
      </c>
      <c r="J451">
        <v>0</v>
      </c>
      <c r="K451">
        <v>0</v>
      </c>
      <c r="L451">
        <v>35.241</v>
      </c>
      <c r="M451">
        <v>0</v>
      </c>
      <c r="N451">
        <v>0</v>
      </c>
      <c r="O451">
        <v>0</v>
      </c>
      <c r="P451">
        <v>7.3310000000000004</v>
      </c>
      <c r="Q451">
        <v>0</v>
      </c>
      <c r="R451">
        <v>0</v>
      </c>
      <c r="S451">
        <v>0</v>
      </c>
      <c r="T451">
        <v>0</v>
      </c>
      <c r="U451">
        <v>1.4650000000000001</v>
      </c>
      <c r="V451">
        <v>0</v>
      </c>
      <c r="W451">
        <v>0</v>
      </c>
    </row>
    <row r="452" spans="1:23">
      <c r="A452" s="188">
        <v>44397</v>
      </c>
      <c r="B452" t="s">
        <v>261</v>
      </c>
      <c r="C452">
        <v>3</v>
      </c>
      <c r="D452" t="s">
        <v>9</v>
      </c>
      <c r="E452" t="s">
        <v>9</v>
      </c>
      <c r="F452" t="s">
        <v>73</v>
      </c>
      <c r="G452">
        <v>0.13300000000000001</v>
      </c>
      <c r="H452">
        <v>0.13300000000000001</v>
      </c>
      <c r="I452">
        <v>0</v>
      </c>
      <c r="J452">
        <v>0</v>
      </c>
      <c r="K452">
        <v>0</v>
      </c>
      <c r="L452">
        <v>0.13300000000000001</v>
      </c>
      <c r="M452">
        <v>0</v>
      </c>
      <c r="N452">
        <v>0</v>
      </c>
      <c r="O452">
        <v>0</v>
      </c>
      <c r="P452">
        <v>0</v>
      </c>
      <c r="Q452">
        <v>0</v>
      </c>
      <c r="R452">
        <v>0</v>
      </c>
      <c r="S452">
        <v>0</v>
      </c>
      <c r="T452">
        <v>0</v>
      </c>
      <c r="U452">
        <v>0</v>
      </c>
      <c r="V452">
        <v>0</v>
      </c>
      <c r="W452">
        <v>0</v>
      </c>
    </row>
    <row r="453" spans="1:23">
      <c r="A453" s="188">
        <v>44397</v>
      </c>
      <c r="B453" t="s">
        <v>261</v>
      </c>
      <c r="C453">
        <v>3</v>
      </c>
      <c r="D453" t="s">
        <v>9</v>
      </c>
      <c r="E453" t="s">
        <v>95</v>
      </c>
      <c r="F453" t="s">
        <v>119</v>
      </c>
      <c r="G453">
        <v>3197.4130000003802</v>
      </c>
      <c r="H453">
        <v>2442.8740000002899</v>
      </c>
      <c r="I453">
        <v>751.77300000000196</v>
      </c>
      <c r="J453">
        <v>2.766</v>
      </c>
      <c r="K453">
        <v>0</v>
      </c>
      <c r="L453">
        <v>0</v>
      </c>
      <c r="M453">
        <v>0</v>
      </c>
      <c r="N453">
        <v>28.319999999999901</v>
      </c>
      <c r="O453">
        <v>0</v>
      </c>
      <c r="P453">
        <v>2895.6160000003501</v>
      </c>
      <c r="Q453">
        <v>9.9109999999999996</v>
      </c>
      <c r="R453">
        <v>85.920999999999793</v>
      </c>
      <c r="S453">
        <v>0</v>
      </c>
      <c r="T453">
        <v>30.038999999999898</v>
      </c>
      <c r="U453">
        <v>725.66000000000395</v>
      </c>
      <c r="V453">
        <v>8.2590000000000003</v>
      </c>
      <c r="W453">
        <v>33.508999999999901</v>
      </c>
    </row>
    <row r="454" spans="1:23">
      <c r="A454" s="188">
        <v>44397</v>
      </c>
      <c r="B454" t="s">
        <v>261</v>
      </c>
      <c r="C454">
        <v>3</v>
      </c>
      <c r="D454" t="s">
        <v>9</v>
      </c>
      <c r="E454" t="s">
        <v>95</v>
      </c>
      <c r="F454" t="s">
        <v>135</v>
      </c>
      <c r="G454">
        <v>44.6219999999999</v>
      </c>
      <c r="H454">
        <v>44.6219999999999</v>
      </c>
      <c r="I454">
        <v>0</v>
      </c>
      <c r="J454">
        <v>0</v>
      </c>
      <c r="K454">
        <v>0</v>
      </c>
      <c r="L454">
        <v>44.6219999999999</v>
      </c>
      <c r="M454">
        <v>0</v>
      </c>
      <c r="N454">
        <v>0</v>
      </c>
      <c r="O454">
        <v>0</v>
      </c>
      <c r="P454">
        <v>44.288999999999902</v>
      </c>
      <c r="Q454">
        <v>0</v>
      </c>
      <c r="R454">
        <v>0</v>
      </c>
      <c r="S454">
        <v>0</v>
      </c>
      <c r="T454">
        <v>0</v>
      </c>
      <c r="U454">
        <v>0</v>
      </c>
      <c r="V454">
        <v>0</v>
      </c>
      <c r="W454">
        <v>1.998</v>
      </c>
    </row>
    <row r="455" spans="1:23">
      <c r="A455" s="188">
        <v>44397</v>
      </c>
      <c r="B455" t="s">
        <v>261</v>
      </c>
      <c r="C455">
        <v>3</v>
      </c>
      <c r="D455" t="s">
        <v>9</v>
      </c>
      <c r="E455" t="s">
        <v>95</v>
      </c>
      <c r="F455" t="s">
        <v>242</v>
      </c>
      <c r="G455">
        <v>24.641999999999999</v>
      </c>
      <c r="H455">
        <v>24.641999999999999</v>
      </c>
      <c r="I455">
        <v>0</v>
      </c>
      <c r="J455">
        <v>0</v>
      </c>
      <c r="K455">
        <v>0</v>
      </c>
      <c r="L455">
        <v>24.641999999999999</v>
      </c>
      <c r="M455">
        <v>0</v>
      </c>
      <c r="N455">
        <v>0</v>
      </c>
      <c r="O455">
        <v>0</v>
      </c>
      <c r="P455">
        <v>24.641999999999999</v>
      </c>
      <c r="Q455">
        <v>0</v>
      </c>
      <c r="R455">
        <v>0</v>
      </c>
      <c r="S455">
        <v>0</v>
      </c>
      <c r="T455">
        <v>0</v>
      </c>
      <c r="U455">
        <v>0</v>
      </c>
      <c r="V455">
        <v>0</v>
      </c>
      <c r="W455">
        <v>3.996</v>
      </c>
    </row>
    <row r="456" spans="1:23">
      <c r="A456" s="188">
        <v>44397</v>
      </c>
      <c r="B456" t="s">
        <v>261</v>
      </c>
      <c r="C456">
        <v>3</v>
      </c>
      <c r="D456" t="s">
        <v>9</v>
      </c>
      <c r="E456" t="s">
        <v>95</v>
      </c>
      <c r="F456" t="s">
        <v>158</v>
      </c>
      <c r="G456">
        <v>14.651999999999999</v>
      </c>
      <c r="H456">
        <v>14.651999999999999</v>
      </c>
      <c r="I456">
        <v>0</v>
      </c>
      <c r="J456">
        <v>0</v>
      </c>
      <c r="K456">
        <v>0</v>
      </c>
      <c r="L456">
        <v>14.651999999999999</v>
      </c>
      <c r="M456">
        <v>0</v>
      </c>
      <c r="N456">
        <v>0</v>
      </c>
      <c r="O456">
        <v>0</v>
      </c>
      <c r="P456">
        <v>14.651999999999999</v>
      </c>
      <c r="Q456">
        <v>0</v>
      </c>
      <c r="R456">
        <v>0</v>
      </c>
      <c r="S456">
        <v>0</v>
      </c>
      <c r="T456">
        <v>0.999</v>
      </c>
      <c r="U456">
        <v>0</v>
      </c>
      <c r="V456">
        <v>0</v>
      </c>
      <c r="W456">
        <v>0</v>
      </c>
    </row>
    <row r="457" spans="1:23">
      <c r="A457" s="188">
        <v>44397</v>
      </c>
      <c r="B457" t="s">
        <v>261</v>
      </c>
      <c r="C457">
        <v>3</v>
      </c>
      <c r="D457" t="s">
        <v>8</v>
      </c>
      <c r="E457" t="s">
        <v>8</v>
      </c>
      <c r="F457" t="s">
        <v>119</v>
      </c>
      <c r="G457">
        <v>4696.5349999999498</v>
      </c>
      <c r="H457">
        <v>3339.3570000003601</v>
      </c>
      <c r="I457">
        <v>1349.90500000006</v>
      </c>
      <c r="J457">
        <v>7.2729999999999997</v>
      </c>
      <c r="K457">
        <v>0</v>
      </c>
      <c r="L457">
        <v>0</v>
      </c>
      <c r="M457">
        <v>241.48599999999999</v>
      </c>
      <c r="N457">
        <v>151.01499999999999</v>
      </c>
      <c r="O457">
        <v>133.714</v>
      </c>
      <c r="P457">
        <v>4313.0020000002996</v>
      </c>
      <c r="Q457">
        <v>48.631999999999998</v>
      </c>
      <c r="R457">
        <v>132.23599999999999</v>
      </c>
      <c r="S457">
        <v>0.79900000000000004</v>
      </c>
      <c r="T457">
        <v>97.306999999999803</v>
      </c>
      <c r="U457">
        <v>1078.9749999999899</v>
      </c>
      <c r="V457">
        <v>46.202999999999903</v>
      </c>
      <c r="W457">
        <v>216.45599999999899</v>
      </c>
    </row>
    <row r="458" spans="1:23">
      <c r="A458" s="188">
        <v>44397</v>
      </c>
      <c r="B458" t="s">
        <v>261</v>
      </c>
      <c r="C458">
        <v>3</v>
      </c>
      <c r="D458" t="s">
        <v>8</v>
      </c>
      <c r="E458" t="s">
        <v>8</v>
      </c>
      <c r="F458" t="s">
        <v>135</v>
      </c>
      <c r="G458">
        <v>43.556999999999903</v>
      </c>
      <c r="H458">
        <v>43.556999999999903</v>
      </c>
      <c r="I458">
        <v>0</v>
      </c>
      <c r="J458">
        <v>0</v>
      </c>
      <c r="K458">
        <v>0</v>
      </c>
      <c r="L458">
        <v>43.556999999999903</v>
      </c>
      <c r="M458">
        <v>0</v>
      </c>
      <c r="N458">
        <v>0</v>
      </c>
      <c r="O458">
        <v>0</v>
      </c>
      <c r="P458">
        <v>43.556999999999903</v>
      </c>
      <c r="Q458">
        <v>0</v>
      </c>
      <c r="R458">
        <v>0</v>
      </c>
      <c r="S458">
        <v>0</v>
      </c>
      <c r="T458">
        <v>0.999</v>
      </c>
      <c r="U458">
        <v>0</v>
      </c>
      <c r="V458">
        <v>0.999</v>
      </c>
      <c r="W458">
        <v>7.726</v>
      </c>
    </row>
    <row r="459" spans="1:23">
      <c r="A459" s="188">
        <v>44397</v>
      </c>
      <c r="B459" t="s">
        <v>261</v>
      </c>
      <c r="C459">
        <v>3</v>
      </c>
      <c r="D459" t="s">
        <v>8</v>
      </c>
      <c r="E459" t="s">
        <v>8</v>
      </c>
      <c r="F459" t="s">
        <v>201</v>
      </c>
      <c r="G459">
        <v>39.893999999999899</v>
      </c>
      <c r="H459">
        <v>39.893999999999899</v>
      </c>
      <c r="I459">
        <v>0</v>
      </c>
      <c r="J459">
        <v>0</v>
      </c>
      <c r="K459">
        <v>0</v>
      </c>
      <c r="L459">
        <v>39.893999999999899</v>
      </c>
      <c r="M459">
        <v>0</v>
      </c>
      <c r="N459">
        <v>0</v>
      </c>
      <c r="O459">
        <v>0</v>
      </c>
      <c r="P459">
        <v>38.561999999999898</v>
      </c>
      <c r="Q459">
        <v>0</v>
      </c>
      <c r="R459">
        <v>0</v>
      </c>
      <c r="S459">
        <v>0</v>
      </c>
      <c r="T459">
        <v>0.66600000000000004</v>
      </c>
      <c r="U459">
        <v>0</v>
      </c>
      <c r="V459">
        <v>0</v>
      </c>
      <c r="W459">
        <v>5.6609999999999996</v>
      </c>
    </row>
    <row r="460" spans="1:23">
      <c r="A460" s="188">
        <v>44397</v>
      </c>
      <c r="B460" t="s">
        <v>261</v>
      </c>
      <c r="C460">
        <v>3</v>
      </c>
      <c r="D460" t="s">
        <v>8</v>
      </c>
      <c r="E460" t="s">
        <v>8</v>
      </c>
      <c r="F460" t="s">
        <v>215</v>
      </c>
      <c r="G460">
        <v>1.3320000000000001</v>
      </c>
      <c r="H460">
        <v>1.3320000000000001</v>
      </c>
      <c r="I460">
        <v>0</v>
      </c>
      <c r="J460">
        <v>0</v>
      </c>
      <c r="K460">
        <v>0</v>
      </c>
      <c r="L460">
        <v>1.3320000000000001</v>
      </c>
      <c r="M460">
        <v>0</v>
      </c>
      <c r="N460">
        <v>0</v>
      </c>
      <c r="O460">
        <v>0</v>
      </c>
      <c r="P460">
        <v>1.3320000000000001</v>
      </c>
      <c r="Q460">
        <v>0</v>
      </c>
      <c r="R460">
        <v>0</v>
      </c>
      <c r="S460">
        <v>0</v>
      </c>
      <c r="T460">
        <v>0</v>
      </c>
      <c r="U460">
        <v>0</v>
      </c>
      <c r="V460">
        <v>0</v>
      </c>
      <c r="W460">
        <v>0</v>
      </c>
    </row>
    <row r="461" spans="1:23">
      <c r="A461" s="188">
        <v>44397</v>
      </c>
      <c r="B461" t="s">
        <v>261</v>
      </c>
      <c r="C461">
        <v>3</v>
      </c>
      <c r="D461" t="s">
        <v>8</v>
      </c>
      <c r="E461" t="s">
        <v>8</v>
      </c>
      <c r="F461" t="s">
        <v>163</v>
      </c>
      <c r="G461">
        <v>36.2379999999999</v>
      </c>
      <c r="H461">
        <v>36.2379999999999</v>
      </c>
      <c r="I461">
        <v>0</v>
      </c>
      <c r="J461">
        <v>0</v>
      </c>
      <c r="K461">
        <v>0</v>
      </c>
      <c r="L461">
        <v>36.2379999999999</v>
      </c>
      <c r="M461">
        <v>0</v>
      </c>
      <c r="N461">
        <v>0</v>
      </c>
      <c r="O461">
        <v>0</v>
      </c>
      <c r="P461">
        <v>35.571999999999903</v>
      </c>
      <c r="Q461">
        <v>0</v>
      </c>
      <c r="R461">
        <v>0</v>
      </c>
      <c r="S461">
        <v>0</v>
      </c>
      <c r="T461">
        <v>0.86599999999999999</v>
      </c>
      <c r="U461">
        <v>0</v>
      </c>
      <c r="V461">
        <v>0</v>
      </c>
      <c r="W461">
        <v>3.331</v>
      </c>
    </row>
    <row r="462" spans="1:23">
      <c r="A462" s="188">
        <v>44397</v>
      </c>
      <c r="B462" t="s">
        <v>261</v>
      </c>
      <c r="C462">
        <v>3</v>
      </c>
      <c r="D462" t="s">
        <v>8</v>
      </c>
      <c r="E462" t="s">
        <v>8</v>
      </c>
      <c r="F462" t="s">
        <v>293</v>
      </c>
      <c r="G462">
        <v>5.5940000000000003</v>
      </c>
      <c r="H462">
        <v>5.5940000000000003</v>
      </c>
      <c r="I462">
        <v>0</v>
      </c>
      <c r="J462">
        <v>0</v>
      </c>
      <c r="K462">
        <v>0</v>
      </c>
      <c r="L462">
        <v>5.5940000000000003</v>
      </c>
      <c r="M462">
        <v>0</v>
      </c>
      <c r="N462">
        <v>0</v>
      </c>
      <c r="O462">
        <v>0</v>
      </c>
      <c r="P462">
        <v>5.5940000000000003</v>
      </c>
      <c r="Q462">
        <v>0</v>
      </c>
      <c r="R462">
        <v>0</v>
      </c>
      <c r="S462">
        <v>0</v>
      </c>
      <c r="T462">
        <v>0.999</v>
      </c>
      <c r="U462">
        <v>0</v>
      </c>
      <c r="V462">
        <v>0</v>
      </c>
      <c r="W462">
        <v>1.665</v>
      </c>
    </row>
    <row r="463" spans="1:23">
      <c r="A463" s="188">
        <v>44397</v>
      </c>
      <c r="B463" t="s">
        <v>261</v>
      </c>
      <c r="C463">
        <v>3</v>
      </c>
      <c r="D463" t="s">
        <v>8</v>
      </c>
      <c r="E463" t="s">
        <v>8</v>
      </c>
      <c r="F463" t="s">
        <v>73</v>
      </c>
      <c r="G463">
        <v>0.33300000000000002</v>
      </c>
      <c r="H463">
        <v>0.33300000000000002</v>
      </c>
      <c r="I463">
        <v>0</v>
      </c>
      <c r="J463">
        <v>0</v>
      </c>
      <c r="K463">
        <v>0</v>
      </c>
      <c r="L463">
        <v>0.33300000000000002</v>
      </c>
      <c r="M463">
        <v>0</v>
      </c>
      <c r="N463">
        <v>0</v>
      </c>
      <c r="O463">
        <v>0</v>
      </c>
      <c r="P463">
        <v>0.33300000000000002</v>
      </c>
      <c r="Q463">
        <v>0</v>
      </c>
      <c r="R463">
        <v>0</v>
      </c>
      <c r="S463">
        <v>0</v>
      </c>
      <c r="T463">
        <v>0</v>
      </c>
      <c r="U463">
        <v>0</v>
      </c>
      <c r="V463">
        <v>0</v>
      </c>
      <c r="W463">
        <v>0</v>
      </c>
    </row>
    <row r="464" spans="1:23">
      <c r="A464" s="188">
        <v>44397</v>
      </c>
      <c r="B464" t="s">
        <v>261</v>
      </c>
      <c r="C464">
        <v>3</v>
      </c>
      <c r="D464" t="s">
        <v>7</v>
      </c>
      <c r="E464" t="s">
        <v>7</v>
      </c>
      <c r="F464" t="s">
        <v>119</v>
      </c>
      <c r="G464">
        <v>2538.4568660002201</v>
      </c>
      <c r="H464">
        <v>1483.91816400009</v>
      </c>
      <c r="I464">
        <v>1021.57883100003</v>
      </c>
      <c r="J464">
        <v>32.959871</v>
      </c>
      <c r="K464">
        <v>0</v>
      </c>
      <c r="L464">
        <v>0</v>
      </c>
      <c r="M464">
        <v>57.433240000000097</v>
      </c>
      <c r="N464">
        <v>141.14648399999999</v>
      </c>
      <c r="O464">
        <v>777.87927700000898</v>
      </c>
      <c r="P464">
        <v>1748.24447700011</v>
      </c>
      <c r="Q464">
        <v>118.446583</v>
      </c>
      <c r="R464">
        <v>7.1333250000000001</v>
      </c>
      <c r="S464">
        <v>0</v>
      </c>
      <c r="T464">
        <v>70.906529000000106</v>
      </c>
      <c r="U464">
        <v>221.066404000002</v>
      </c>
      <c r="V464">
        <v>8.4599899999999995</v>
      </c>
      <c r="W464">
        <v>268.27969600000102</v>
      </c>
    </row>
    <row r="465" spans="1:23">
      <c r="A465" s="188">
        <v>44397</v>
      </c>
      <c r="B465" t="s">
        <v>261</v>
      </c>
      <c r="C465">
        <v>3</v>
      </c>
      <c r="D465" t="s">
        <v>7</v>
      </c>
      <c r="E465" t="s">
        <v>7</v>
      </c>
      <c r="F465" t="s">
        <v>209</v>
      </c>
      <c r="G465">
        <v>42.226615000000102</v>
      </c>
      <c r="H465">
        <v>42.199949000000103</v>
      </c>
      <c r="I465">
        <v>0</v>
      </c>
      <c r="J465">
        <v>2.6665999999999999E-2</v>
      </c>
      <c r="K465">
        <v>0</v>
      </c>
      <c r="L465">
        <v>42.226615000000102</v>
      </c>
      <c r="M465">
        <v>0</v>
      </c>
      <c r="N465">
        <v>0</v>
      </c>
      <c r="O465">
        <v>0</v>
      </c>
      <c r="P465">
        <v>42.199949000000103</v>
      </c>
      <c r="Q465">
        <v>0</v>
      </c>
      <c r="R465">
        <v>0</v>
      </c>
      <c r="S465">
        <v>0</v>
      </c>
      <c r="T465">
        <v>0</v>
      </c>
      <c r="U465">
        <v>0</v>
      </c>
      <c r="V465">
        <v>0.66666599999999998</v>
      </c>
      <c r="W465">
        <v>20.799976999999998</v>
      </c>
    </row>
    <row r="466" spans="1:23">
      <c r="A466" s="188">
        <v>44397</v>
      </c>
      <c r="B466" t="s">
        <v>261</v>
      </c>
      <c r="C466">
        <v>3</v>
      </c>
      <c r="D466" t="s">
        <v>7</v>
      </c>
      <c r="E466" t="s">
        <v>7</v>
      </c>
      <c r="F466" t="s">
        <v>210</v>
      </c>
      <c r="G466">
        <v>22.719974000000001</v>
      </c>
      <c r="H466">
        <v>22.666642</v>
      </c>
      <c r="I466">
        <v>0</v>
      </c>
      <c r="J466">
        <v>5.3331999999999997E-2</v>
      </c>
      <c r="K466">
        <v>0</v>
      </c>
      <c r="L466">
        <v>22.719974000000001</v>
      </c>
      <c r="M466">
        <v>0</v>
      </c>
      <c r="N466">
        <v>0</v>
      </c>
      <c r="O466">
        <v>0</v>
      </c>
      <c r="P466">
        <v>22.666642</v>
      </c>
      <c r="Q466">
        <v>0</v>
      </c>
      <c r="R466">
        <v>3.8666619999999998</v>
      </c>
      <c r="S466">
        <v>0</v>
      </c>
      <c r="T466">
        <v>0</v>
      </c>
      <c r="U466">
        <v>0</v>
      </c>
      <c r="V466">
        <v>0</v>
      </c>
      <c r="W466">
        <v>15.333316999999999</v>
      </c>
    </row>
    <row r="467" spans="1:23">
      <c r="A467" s="188">
        <v>44397</v>
      </c>
      <c r="B467" t="s">
        <v>261</v>
      </c>
      <c r="C467">
        <v>3</v>
      </c>
      <c r="D467" t="s">
        <v>35</v>
      </c>
      <c r="E467" t="s">
        <v>35</v>
      </c>
      <c r="F467" t="s">
        <v>119</v>
      </c>
      <c r="G467">
        <v>2545.44600000025</v>
      </c>
      <c r="H467">
        <v>1791.4680000001499</v>
      </c>
      <c r="I467">
        <v>746.22400000000096</v>
      </c>
      <c r="J467">
        <v>7.7540000000000102</v>
      </c>
      <c r="K467">
        <v>25.763999999999999</v>
      </c>
      <c r="L467">
        <v>0</v>
      </c>
      <c r="M467">
        <v>143.65</v>
      </c>
      <c r="N467">
        <v>42.984999999999999</v>
      </c>
      <c r="O467">
        <v>0</v>
      </c>
      <c r="P467">
        <v>2286.1820000002399</v>
      </c>
      <c r="Q467">
        <v>24.486000000000001</v>
      </c>
      <c r="R467">
        <v>5.3940000000000001</v>
      </c>
      <c r="S467">
        <v>0</v>
      </c>
      <c r="T467">
        <v>40.125999999999998</v>
      </c>
      <c r="U467">
        <v>737.74900000000196</v>
      </c>
      <c r="V467">
        <v>9.1289999999999996</v>
      </c>
      <c r="W467">
        <v>59.184999999999903</v>
      </c>
    </row>
    <row r="468" spans="1:23">
      <c r="A468" s="188">
        <v>44397</v>
      </c>
      <c r="B468" t="s">
        <v>261</v>
      </c>
      <c r="C468">
        <v>3</v>
      </c>
      <c r="D468" t="s">
        <v>35</v>
      </c>
      <c r="E468" t="s">
        <v>35</v>
      </c>
      <c r="F468" t="s">
        <v>294</v>
      </c>
      <c r="G468">
        <v>9.06</v>
      </c>
      <c r="H468">
        <v>9.06</v>
      </c>
      <c r="I468">
        <v>0</v>
      </c>
      <c r="J468">
        <v>0</v>
      </c>
      <c r="K468">
        <v>0</v>
      </c>
      <c r="L468">
        <v>9.06</v>
      </c>
      <c r="M468">
        <v>0</v>
      </c>
      <c r="N468">
        <v>0</v>
      </c>
      <c r="O468">
        <v>0</v>
      </c>
      <c r="P468">
        <v>8.3940000000000001</v>
      </c>
      <c r="Q468">
        <v>0</v>
      </c>
      <c r="R468">
        <v>0</v>
      </c>
      <c r="S468">
        <v>0</v>
      </c>
      <c r="T468">
        <v>0</v>
      </c>
      <c r="U468">
        <v>0</v>
      </c>
      <c r="V468">
        <v>0</v>
      </c>
      <c r="W468">
        <v>0.73299999999999998</v>
      </c>
    </row>
    <row r="469" spans="1:23">
      <c r="A469" s="188">
        <v>44397</v>
      </c>
      <c r="B469" t="s">
        <v>261</v>
      </c>
      <c r="C469">
        <v>3</v>
      </c>
      <c r="D469" t="s">
        <v>35</v>
      </c>
      <c r="E469" t="s">
        <v>35</v>
      </c>
      <c r="F469" t="s">
        <v>295</v>
      </c>
      <c r="G469">
        <v>2.399</v>
      </c>
      <c r="H469">
        <v>2.399</v>
      </c>
      <c r="I469">
        <v>0</v>
      </c>
      <c r="J469">
        <v>0</v>
      </c>
      <c r="K469">
        <v>0</v>
      </c>
      <c r="L469">
        <v>2.399</v>
      </c>
      <c r="M469">
        <v>0</v>
      </c>
      <c r="N469">
        <v>0</v>
      </c>
      <c r="O469">
        <v>0</v>
      </c>
      <c r="P469">
        <v>2.399</v>
      </c>
      <c r="Q469">
        <v>0</v>
      </c>
      <c r="R469">
        <v>0</v>
      </c>
      <c r="S469">
        <v>0</v>
      </c>
      <c r="T469">
        <v>0</v>
      </c>
      <c r="U469">
        <v>0</v>
      </c>
      <c r="V469">
        <v>0</v>
      </c>
      <c r="W469">
        <v>0</v>
      </c>
    </row>
    <row r="470" spans="1:23">
      <c r="A470" s="188">
        <v>44397</v>
      </c>
      <c r="B470" t="s">
        <v>261</v>
      </c>
      <c r="C470">
        <v>3</v>
      </c>
      <c r="D470" t="s">
        <v>35</v>
      </c>
      <c r="E470" t="s">
        <v>35</v>
      </c>
      <c r="F470" t="s">
        <v>142</v>
      </c>
      <c r="G470">
        <v>16.646999999999998</v>
      </c>
      <c r="H470">
        <v>16.646999999999998</v>
      </c>
      <c r="I470">
        <v>0</v>
      </c>
      <c r="J470">
        <v>0</v>
      </c>
      <c r="K470">
        <v>0</v>
      </c>
      <c r="L470">
        <v>16.646999999999998</v>
      </c>
      <c r="M470">
        <v>0</v>
      </c>
      <c r="N470">
        <v>0</v>
      </c>
      <c r="O470">
        <v>0</v>
      </c>
      <c r="P470">
        <v>16.646999999999998</v>
      </c>
      <c r="Q470">
        <v>0</v>
      </c>
      <c r="R470">
        <v>0</v>
      </c>
      <c r="S470">
        <v>0</v>
      </c>
      <c r="T470">
        <v>0</v>
      </c>
      <c r="U470">
        <v>0</v>
      </c>
      <c r="V470">
        <v>0</v>
      </c>
      <c r="W470">
        <v>2.2639999999999998</v>
      </c>
    </row>
    <row r="471" spans="1:23">
      <c r="A471" s="188">
        <v>44397</v>
      </c>
      <c r="B471" t="s">
        <v>261</v>
      </c>
      <c r="C471">
        <v>3</v>
      </c>
      <c r="D471" t="s">
        <v>35</v>
      </c>
      <c r="E471" t="s">
        <v>35</v>
      </c>
      <c r="F471" t="s">
        <v>73</v>
      </c>
      <c r="G471">
        <v>0.67400000000000004</v>
      </c>
      <c r="H471">
        <v>0.33300000000000002</v>
      </c>
      <c r="I471">
        <v>0</v>
      </c>
      <c r="J471">
        <v>0.34100000000000003</v>
      </c>
      <c r="K471">
        <v>0</v>
      </c>
      <c r="L471">
        <v>0.67400000000000004</v>
      </c>
      <c r="M471">
        <v>0</v>
      </c>
      <c r="N471">
        <v>0</v>
      </c>
      <c r="O471">
        <v>0</v>
      </c>
      <c r="P471">
        <v>0.67400000000000004</v>
      </c>
      <c r="Q471">
        <v>0</v>
      </c>
      <c r="R471">
        <v>0</v>
      </c>
      <c r="S471">
        <v>0</v>
      </c>
      <c r="T471">
        <v>0</v>
      </c>
      <c r="U471">
        <v>0</v>
      </c>
      <c r="V471">
        <v>0</v>
      </c>
      <c r="W471">
        <v>0</v>
      </c>
    </row>
    <row r="472" spans="1:23">
      <c r="A472" s="188">
        <v>44397</v>
      </c>
      <c r="B472" t="s">
        <v>261</v>
      </c>
      <c r="C472">
        <v>3</v>
      </c>
      <c r="D472" t="s">
        <v>6</v>
      </c>
      <c r="E472" t="s">
        <v>6</v>
      </c>
      <c r="F472" t="s">
        <v>119</v>
      </c>
      <c r="G472">
        <v>3001.7233170002601</v>
      </c>
      <c r="H472">
        <v>1342.9986120000799</v>
      </c>
      <c r="I472">
        <v>499.32604399999298</v>
      </c>
      <c r="J472">
        <v>1159.39866100006</v>
      </c>
      <c r="K472">
        <v>0</v>
      </c>
      <c r="L472">
        <v>0</v>
      </c>
      <c r="M472">
        <v>98.886548999999903</v>
      </c>
      <c r="N472">
        <v>119.879868</v>
      </c>
      <c r="O472">
        <v>0</v>
      </c>
      <c r="P472">
        <v>2945.4102830002598</v>
      </c>
      <c r="Q472">
        <v>9.9733219999999996</v>
      </c>
      <c r="R472">
        <v>171.59315700000101</v>
      </c>
      <c r="S472">
        <v>105.726557</v>
      </c>
      <c r="T472">
        <v>37.06662</v>
      </c>
      <c r="U472">
        <v>367.78630399999702</v>
      </c>
      <c r="V472">
        <v>13.593318</v>
      </c>
      <c r="W472">
        <v>50.973283000000201</v>
      </c>
    </row>
    <row r="473" spans="1:23">
      <c r="A473" s="188">
        <v>44397</v>
      </c>
      <c r="B473" t="s">
        <v>261</v>
      </c>
      <c r="C473">
        <v>3</v>
      </c>
      <c r="D473" t="s">
        <v>6</v>
      </c>
      <c r="E473" t="s">
        <v>6</v>
      </c>
      <c r="F473" t="s">
        <v>246</v>
      </c>
      <c r="G473">
        <v>24.333309</v>
      </c>
      <c r="H473">
        <v>22.333310999999998</v>
      </c>
      <c r="I473">
        <v>0</v>
      </c>
      <c r="J473">
        <v>1.9999979999999999</v>
      </c>
      <c r="K473">
        <v>0</v>
      </c>
      <c r="L473">
        <v>24.333309</v>
      </c>
      <c r="M473">
        <v>0</v>
      </c>
      <c r="N473">
        <v>0</v>
      </c>
      <c r="O473">
        <v>0</v>
      </c>
      <c r="P473">
        <v>24.333309</v>
      </c>
      <c r="Q473">
        <v>0</v>
      </c>
      <c r="R473">
        <v>0</v>
      </c>
      <c r="S473">
        <v>0</v>
      </c>
      <c r="T473">
        <v>0</v>
      </c>
      <c r="U473">
        <v>0</v>
      </c>
      <c r="V473">
        <v>0</v>
      </c>
      <c r="W473">
        <v>1.9999979999999999</v>
      </c>
    </row>
    <row r="474" spans="1:23">
      <c r="A474" s="188">
        <v>44397</v>
      </c>
      <c r="B474" t="s">
        <v>261</v>
      </c>
      <c r="C474">
        <v>3</v>
      </c>
      <c r="D474" t="s">
        <v>6</v>
      </c>
      <c r="E474" t="s">
        <v>6</v>
      </c>
      <c r="F474" t="s">
        <v>150</v>
      </c>
      <c r="G474">
        <v>37.479962999999998</v>
      </c>
      <c r="H474">
        <v>29.813303000000001</v>
      </c>
      <c r="I474">
        <v>1.0666659999999999</v>
      </c>
      <c r="J474">
        <v>6.5999939999999997</v>
      </c>
      <c r="K474">
        <v>0</v>
      </c>
      <c r="L474">
        <v>37.479962999999998</v>
      </c>
      <c r="M474">
        <v>0</v>
      </c>
      <c r="N474">
        <v>0.99999899999999997</v>
      </c>
      <c r="O474">
        <v>0</v>
      </c>
      <c r="P474">
        <v>37.413297</v>
      </c>
      <c r="Q474">
        <v>0</v>
      </c>
      <c r="R474">
        <v>1.0666659999999999</v>
      </c>
      <c r="S474">
        <v>1.0666659999999999</v>
      </c>
      <c r="T474">
        <v>0</v>
      </c>
      <c r="U474">
        <v>0</v>
      </c>
      <c r="V474">
        <v>0</v>
      </c>
      <c r="W474">
        <v>3.8799959999999998</v>
      </c>
    </row>
    <row r="475" spans="1:23">
      <c r="A475" s="188">
        <v>44397</v>
      </c>
      <c r="B475" t="s">
        <v>261</v>
      </c>
      <c r="C475">
        <v>3</v>
      </c>
      <c r="D475" t="s">
        <v>6</v>
      </c>
      <c r="E475" t="s">
        <v>6</v>
      </c>
      <c r="F475" t="s">
        <v>73</v>
      </c>
      <c r="G475">
        <v>5.6666610000000004</v>
      </c>
      <c r="H475">
        <v>5.6666610000000004</v>
      </c>
      <c r="I475">
        <v>0</v>
      </c>
      <c r="J475">
        <v>0</v>
      </c>
      <c r="K475">
        <v>0</v>
      </c>
      <c r="L475">
        <v>5.6666610000000004</v>
      </c>
      <c r="M475">
        <v>0</v>
      </c>
      <c r="N475">
        <v>0</v>
      </c>
      <c r="O475">
        <v>0</v>
      </c>
      <c r="P475">
        <v>5.6666610000000004</v>
      </c>
      <c r="Q475">
        <v>0</v>
      </c>
      <c r="R475">
        <v>0</v>
      </c>
      <c r="S475">
        <v>0</v>
      </c>
      <c r="T475">
        <v>0</v>
      </c>
      <c r="U475">
        <v>0</v>
      </c>
      <c r="V475">
        <v>0</v>
      </c>
      <c r="W475">
        <v>0</v>
      </c>
    </row>
    <row r="476" spans="1:23">
      <c r="A476" s="188">
        <v>44397</v>
      </c>
      <c r="B476" t="s">
        <v>261</v>
      </c>
      <c r="C476">
        <v>3</v>
      </c>
      <c r="D476" t="s">
        <v>5</v>
      </c>
      <c r="E476" t="s">
        <v>5</v>
      </c>
      <c r="F476" t="s">
        <v>119</v>
      </c>
      <c r="G476">
        <v>3513.3294930002999</v>
      </c>
      <c r="H476">
        <v>2788.9102210002202</v>
      </c>
      <c r="I476">
        <v>724.19927200001496</v>
      </c>
      <c r="J476">
        <v>0.22</v>
      </c>
      <c r="K476">
        <v>0</v>
      </c>
      <c r="L476">
        <v>0</v>
      </c>
      <c r="M476">
        <v>391.42607799999399</v>
      </c>
      <c r="N476">
        <v>23.399975000000001</v>
      </c>
      <c r="O476">
        <v>0</v>
      </c>
      <c r="P476">
        <v>3441.7829080002998</v>
      </c>
      <c r="Q476">
        <v>7.1399949999999999</v>
      </c>
      <c r="R476">
        <v>8.0666589999999996</v>
      </c>
      <c r="S476">
        <v>8.0666589999999996</v>
      </c>
      <c r="T476">
        <v>22.866637999999998</v>
      </c>
      <c r="U476">
        <v>650.33267900000601</v>
      </c>
      <c r="V476">
        <v>37.76661</v>
      </c>
      <c r="W476">
        <v>160.77982900000001</v>
      </c>
    </row>
    <row r="477" spans="1:23">
      <c r="A477" s="188">
        <v>44397</v>
      </c>
      <c r="B477" t="s">
        <v>261</v>
      </c>
      <c r="C477">
        <v>3</v>
      </c>
      <c r="D477" t="s">
        <v>5</v>
      </c>
      <c r="E477" t="s">
        <v>5</v>
      </c>
      <c r="F477" t="s">
        <v>238</v>
      </c>
      <c r="G477">
        <v>50.9999490000002</v>
      </c>
      <c r="H477">
        <v>50.9999490000002</v>
      </c>
      <c r="I477">
        <v>0</v>
      </c>
      <c r="J477">
        <v>0</v>
      </c>
      <c r="K477">
        <v>0</v>
      </c>
      <c r="L477">
        <v>50.9999490000002</v>
      </c>
      <c r="M477">
        <v>0</v>
      </c>
      <c r="N477">
        <v>0</v>
      </c>
      <c r="O477">
        <v>0</v>
      </c>
      <c r="P477">
        <v>50.9999490000002</v>
      </c>
      <c r="Q477">
        <v>0</v>
      </c>
      <c r="R477">
        <v>0</v>
      </c>
      <c r="S477">
        <v>0</v>
      </c>
      <c r="T477">
        <v>0</v>
      </c>
      <c r="U477">
        <v>0</v>
      </c>
      <c r="V477">
        <v>0</v>
      </c>
      <c r="W477">
        <v>3.6666629999999998</v>
      </c>
    </row>
    <row r="478" spans="1:23">
      <c r="A478" s="188">
        <v>44397</v>
      </c>
      <c r="B478" t="s">
        <v>261</v>
      </c>
      <c r="C478">
        <v>3</v>
      </c>
      <c r="D478" t="s">
        <v>5</v>
      </c>
      <c r="E478" t="s">
        <v>5</v>
      </c>
      <c r="F478" t="s">
        <v>138</v>
      </c>
      <c r="G478">
        <v>54.599877000000099</v>
      </c>
      <c r="H478">
        <v>54.599877000000099</v>
      </c>
      <c r="I478">
        <v>0</v>
      </c>
      <c r="J478">
        <v>0</v>
      </c>
      <c r="K478">
        <v>0</v>
      </c>
      <c r="L478">
        <v>54.599877000000099</v>
      </c>
      <c r="M478">
        <v>0</v>
      </c>
      <c r="N478">
        <v>0</v>
      </c>
      <c r="O478">
        <v>0</v>
      </c>
      <c r="P478">
        <v>30.599919</v>
      </c>
      <c r="Q478">
        <v>0</v>
      </c>
      <c r="R478">
        <v>1.3333299999999999</v>
      </c>
      <c r="S478">
        <v>0</v>
      </c>
      <c r="T478">
        <v>0</v>
      </c>
      <c r="U478">
        <v>0</v>
      </c>
      <c r="V478">
        <v>0</v>
      </c>
      <c r="W478">
        <v>5.73332</v>
      </c>
    </row>
    <row r="479" spans="1:23">
      <c r="A479" s="188">
        <v>44397</v>
      </c>
      <c r="B479" t="s">
        <v>261</v>
      </c>
      <c r="C479">
        <v>3</v>
      </c>
      <c r="D479" t="s">
        <v>5</v>
      </c>
      <c r="E479" t="s">
        <v>5</v>
      </c>
      <c r="F479" t="s">
        <v>150</v>
      </c>
      <c r="G479">
        <v>25.666639</v>
      </c>
      <c r="H479">
        <v>25.666639</v>
      </c>
      <c r="I479">
        <v>0</v>
      </c>
      <c r="J479">
        <v>0</v>
      </c>
      <c r="K479">
        <v>0</v>
      </c>
      <c r="L479">
        <v>25.666639</v>
      </c>
      <c r="M479">
        <v>0</v>
      </c>
      <c r="N479">
        <v>0</v>
      </c>
      <c r="O479">
        <v>0</v>
      </c>
      <c r="P479">
        <v>25.666639</v>
      </c>
      <c r="Q479">
        <v>0</v>
      </c>
      <c r="R479">
        <v>0</v>
      </c>
      <c r="S479">
        <v>0</v>
      </c>
      <c r="T479">
        <v>0</v>
      </c>
      <c r="U479">
        <v>0</v>
      </c>
      <c r="V479">
        <v>0</v>
      </c>
      <c r="W479">
        <v>2.6666639999999999</v>
      </c>
    </row>
    <row r="480" spans="1:23">
      <c r="A480" s="188">
        <v>44397</v>
      </c>
      <c r="B480" t="s">
        <v>261</v>
      </c>
      <c r="C480">
        <v>3</v>
      </c>
      <c r="D480" t="s">
        <v>5</v>
      </c>
      <c r="E480" t="s">
        <v>5</v>
      </c>
      <c r="F480" t="s">
        <v>202</v>
      </c>
      <c r="G480">
        <v>84.133242000000095</v>
      </c>
      <c r="H480">
        <v>84.133242000000095</v>
      </c>
      <c r="I480">
        <v>0</v>
      </c>
      <c r="J480">
        <v>0</v>
      </c>
      <c r="K480">
        <v>0</v>
      </c>
      <c r="L480">
        <v>84.133242000000095</v>
      </c>
      <c r="M480">
        <v>0</v>
      </c>
      <c r="N480">
        <v>0</v>
      </c>
      <c r="O480">
        <v>0</v>
      </c>
      <c r="P480">
        <v>84.133242000000095</v>
      </c>
      <c r="Q480">
        <v>0</v>
      </c>
      <c r="R480">
        <v>0</v>
      </c>
      <c r="S480">
        <v>0</v>
      </c>
      <c r="T480">
        <v>0</v>
      </c>
      <c r="U480">
        <v>0</v>
      </c>
      <c r="V480">
        <v>0</v>
      </c>
      <c r="W480">
        <v>1.133332</v>
      </c>
    </row>
    <row r="481" spans="1:23">
      <c r="A481" s="188">
        <v>44397</v>
      </c>
      <c r="B481" t="s">
        <v>261</v>
      </c>
      <c r="C481">
        <v>3</v>
      </c>
      <c r="D481" t="s">
        <v>5</v>
      </c>
      <c r="E481" t="s">
        <v>5</v>
      </c>
      <c r="F481" t="s">
        <v>73</v>
      </c>
      <c r="G481">
        <v>0.99999899999999997</v>
      </c>
      <c r="H481">
        <v>0.99999899999999997</v>
      </c>
      <c r="I481">
        <v>0</v>
      </c>
      <c r="J481">
        <v>0</v>
      </c>
      <c r="K481">
        <v>0</v>
      </c>
      <c r="L481">
        <v>0.99999899999999997</v>
      </c>
      <c r="M481">
        <v>0</v>
      </c>
      <c r="N481">
        <v>0</v>
      </c>
      <c r="O481">
        <v>0</v>
      </c>
      <c r="P481">
        <v>0.99999899999999997</v>
      </c>
      <c r="Q481">
        <v>0</v>
      </c>
      <c r="R481">
        <v>0</v>
      </c>
      <c r="S481">
        <v>0</v>
      </c>
      <c r="T481">
        <v>0</v>
      </c>
      <c r="U481">
        <v>0</v>
      </c>
      <c r="V481">
        <v>0</v>
      </c>
      <c r="W481">
        <v>0</v>
      </c>
    </row>
    <row r="482" spans="1:23">
      <c r="A482" s="188">
        <v>44397</v>
      </c>
      <c r="B482" t="s">
        <v>261</v>
      </c>
      <c r="C482">
        <v>4</v>
      </c>
      <c r="D482" t="s">
        <v>33</v>
      </c>
      <c r="E482" t="s">
        <v>33</v>
      </c>
      <c r="F482" t="s">
        <v>119</v>
      </c>
      <c r="G482">
        <v>2607.08382300009</v>
      </c>
      <c r="H482">
        <v>2041.5377800000699</v>
      </c>
      <c r="I482">
        <v>561.54604299999301</v>
      </c>
      <c r="J482">
        <v>4</v>
      </c>
      <c r="K482">
        <v>447.25951199999599</v>
      </c>
      <c r="L482">
        <v>0</v>
      </c>
      <c r="M482">
        <v>50.933286000000201</v>
      </c>
      <c r="N482">
        <v>78.513247000000106</v>
      </c>
      <c r="O482">
        <v>0</v>
      </c>
      <c r="P482">
        <v>1093.7655870000499</v>
      </c>
      <c r="Q482">
        <v>263.126397</v>
      </c>
      <c r="R482">
        <v>0.79999900000000002</v>
      </c>
      <c r="S482">
        <v>0</v>
      </c>
      <c r="T482">
        <v>0</v>
      </c>
      <c r="U482">
        <v>5.1999890000000004</v>
      </c>
      <c r="V482">
        <v>16.666644000000002</v>
      </c>
      <c r="W482">
        <v>235.95975799999999</v>
      </c>
    </row>
    <row r="483" spans="1:23">
      <c r="A483" s="188">
        <v>44397</v>
      </c>
      <c r="B483" t="s">
        <v>261</v>
      </c>
      <c r="C483">
        <v>4</v>
      </c>
      <c r="D483" t="s">
        <v>32</v>
      </c>
      <c r="E483" t="s">
        <v>32</v>
      </c>
      <c r="F483" t="s">
        <v>119</v>
      </c>
      <c r="G483">
        <v>9394.5912359973809</v>
      </c>
      <c r="H483">
        <v>5154.5221549993103</v>
      </c>
      <c r="I483">
        <v>4106.2961190004698</v>
      </c>
      <c r="J483">
        <v>133.77296200000001</v>
      </c>
      <c r="K483">
        <v>0</v>
      </c>
      <c r="L483">
        <v>0</v>
      </c>
      <c r="M483">
        <v>589.466065999997</v>
      </c>
      <c r="N483">
        <v>97.466568999999893</v>
      </c>
      <c r="O483">
        <v>0</v>
      </c>
      <c r="P483">
        <v>8778.0251539965393</v>
      </c>
      <c r="Q483">
        <v>56.966614999999997</v>
      </c>
      <c r="R483">
        <v>665.40604200000303</v>
      </c>
      <c r="S483">
        <v>518.72618499998998</v>
      </c>
      <c r="T483">
        <v>0</v>
      </c>
      <c r="U483">
        <v>2667.8241950002698</v>
      </c>
      <c r="V483">
        <v>14.599985999999999</v>
      </c>
      <c r="W483">
        <v>129.57987399999999</v>
      </c>
    </row>
    <row r="484" spans="1:23">
      <c r="A484" s="188">
        <v>44397</v>
      </c>
      <c r="B484" t="s">
        <v>261</v>
      </c>
      <c r="C484">
        <v>4</v>
      </c>
      <c r="D484" t="s">
        <v>32</v>
      </c>
      <c r="E484" t="s">
        <v>32</v>
      </c>
      <c r="F484" t="s">
        <v>128</v>
      </c>
      <c r="G484">
        <v>80.733260000000101</v>
      </c>
      <c r="H484">
        <v>76.579930000000104</v>
      </c>
      <c r="I484">
        <v>2.819998</v>
      </c>
      <c r="J484">
        <v>1.333332</v>
      </c>
      <c r="K484">
        <v>0</v>
      </c>
      <c r="L484">
        <v>80.733260000000101</v>
      </c>
      <c r="M484">
        <v>0</v>
      </c>
      <c r="N484">
        <v>0</v>
      </c>
      <c r="O484">
        <v>0</v>
      </c>
      <c r="P484">
        <v>80.733260000000101</v>
      </c>
      <c r="Q484">
        <v>0</v>
      </c>
      <c r="R484">
        <v>15.019987</v>
      </c>
      <c r="S484">
        <v>2.819998</v>
      </c>
      <c r="T484">
        <v>0</v>
      </c>
      <c r="U484">
        <v>0</v>
      </c>
      <c r="V484">
        <v>0</v>
      </c>
      <c r="W484">
        <v>1.866665</v>
      </c>
    </row>
    <row r="485" spans="1:23">
      <c r="A485" s="188">
        <v>44397</v>
      </c>
      <c r="B485" t="s">
        <v>261</v>
      </c>
      <c r="C485">
        <v>4</v>
      </c>
      <c r="D485" t="s">
        <v>32</v>
      </c>
      <c r="E485" t="s">
        <v>32</v>
      </c>
      <c r="F485" t="s">
        <v>129</v>
      </c>
      <c r="G485">
        <v>59.199941000000202</v>
      </c>
      <c r="H485">
        <v>56.933277000000203</v>
      </c>
      <c r="I485">
        <v>1.9333309999999999</v>
      </c>
      <c r="J485">
        <v>0.33333299999999999</v>
      </c>
      <c r="K485">
        <v>0</v>
      </c>
      <c r="L485">
        <v>59.199941000000202</v>
      </c>
      <c r="M485">
        <v>0</v>
      </c>
      <c r="N485">
        <v>0</v>
      </c>
      <c r="O485">
        <v>0</v>
      </c>
      <c r="P485">
        <v>59.199941000000202</v>
      </c>
      <c r="Q485">
        <v>0</v>
      </c>
      <c r="R485">
        <v>6.7333259999999999</v>
      </c>
      <c r="S485">
        <v>1.9333309999999999</v>
      </c>
      <c r="T485">
        <v>0</v>
      </c>
      <c r="U485">
        <v>0</v>
      </c>
      <c r="V485">
        <v>0</v>
      </c>
      <c r="W485">
        <v>1.9999979999999999</v>
      </c>
    </row>
    <row r="486" spans="1:23">
      <c r="A486" s="188">
        <v>44397</v>
      </c>
      <c r="B486" t="s">
        <v>261</v>
      </c>
      <c r="C486">
        <v>4</v>
      </c>
      <c r="D486" t="s">
        <v>32</v>
      </c>
      <c r="E486" t="s">
        <v>32</v>
      </c>
      <c r="F486" t="s">
        <v>130</v>
      </c>
      <c r="G486">
        <v>74.793257000000196</v>
      </c>
      <c r="H486">
        <v>74.666591000000196</v>
      </c>
      <c r="I486">
        <v>0.126666</v>
      </c>
      <c r="J486">
        <v>0</v>
      </c>
      <c r="K486">
        <v>0</v>
      </c>
      <c r="L486">
        <v>74.793257000000196</v>
      </c>
      <c r="M486">
        <v>0</v>
      </c>
      <c r="N486">
        <v>0</v>
      </c>
      <c r="O486">
        <v>0</v>
      </c>
      <c r="P486">
        <v>74.793257000000196</v>
      </c>
      <c r="Q486">
        <v>0</v>
      </c>
      <c r="R486">
        <v>4.7933279999999998</v>
      </c>
      <c r="S486">
        <v>0.126666</v>
      </c>
      <c r="T486">
        <v>0</v>
      </c>
      <c r="U486">
        <v>0</v>
      </c>
      <c r="V486">
        <v>0</v>
      </c>
      <c r="W486">
        <v>4.9999950000000002</v>
      </c>
    </row>
    <row r="487" spans="1:23">
      <c r="A487" s="188">
        <v>44397</v>
      </c>
      <c r="B487" t="s">
        <v>261</v>
      </c>
      <c r="C487">
        <v>4</v>
      </c>
      <c r="D487" t="s">
        <v>32</v>
      </c>
      <c r="E487" t="s">
        <v>32</v>
      </c>
      <c r="F487" t="s">
        <v>195</v>
      </c>
      <c r="G487">
        <v>107.18655800000001</v>
      </c>
      <c r="H487">
        <v>104.386562</v>
      </c>
      <c r="I487">
        <v>2.7999960000000002</v>
      </c>
      <c r="J487">
        <v>0</v>
      </c>
      <c r="K487">
        <v>0</v>
      </c>
      <c r="L487">
        <v>107.18655800000001</v>
      </c>
      <c r="M487">
        <v>0</v>
      </c>
      <c r="N487">
        <v>0</v>
      </c>
      <c r="O487">
        <v>0</v>
      </c>
      <c r="P487">
        <v>107.18655800000001</v>
      </c>
      <c r="Q487">
        <v>0</v>
      </c>
      <c r="R487">
        <v>8.9333229999999997</v>
      </c>
      <c r="S487">
        <v>2.7999960000000002</v>
      </c>
      <c r="T487">
        <v>0</v>
      </c>
      <c r="U487">
        <v>0</v>
      </c>
      <c r="V487">
        <v>0</v>
      </c>
      <c r="W487">
        <v>0.99999899999999997</v>
      </c>
    </row>
    <row r="488" spans="1:23">
      <c r="A488" s="188">
        <v>44397</v>
      </c>
      <c r="B488" t="s">
        <v>261</v>
      </c>
      <c r="C488">
        <v>4</v>
      </c>
      <c r="D488" t="s">
        <v>32</v>
      </c>
      <c r="E488" t="s">
        <v>32</v>
      </c>
      <c r="F488" t="s">
        <v>131</v>
      </c>
      <c r="G488">
        <v>20.733311</v>
      </c>
      <c r="H488">
        <v>20.733311</v>
      </c>
      <c r="I488">
        <v>0</v>
      </c>
      <c r="J488">
        <v>0</v>
      </c>
      <c r="K488">
        <v>0</v>
      </c>
      <c r="L488">
        <v>20.733311</v>
      </c>
      <c r="M488">
        <v>0</v>
      </c>
      <c r="N488">
        <v>0</v>
      </c>
      <c r="O488">
        <v>0</v>
      </c>
      <c r="P488">
        <v>20.733311</v>
      </c>
      <c r="Q488">
        <v>0</v>
      </c>
      <c r="R488">
        <v>0.99999899999999997</v>
      </c>
      <c r="S488">
        <v>0</v>
      </c>
      <c r="T488">
        <v>0</v>
      </c>
      <c r="U488">
        <v>0</v>
      </c>
      <c r="V488">
        <v>0</v>
      </c>
      <c r="W488">
        <v>0</v>
      </c>
    </row>
    <row r="489" spans="1:23">
      <c r="A489" s="188">
        <v>44397</v>
      </c>
      <c r="B489" t="s">
        <v>261</v>
      </c>
      <c r="C489">
        <v>4</v>
      </c>
      <c r="D489" t="s">
        <v>32</v>
      </c>
      <c r="E489" t="s">
        <v>32</v>
      </c>
      <c r="F489" t="s">
        <v>220</v>
      </c>
      <c r="G489">
        <v>26.399974</v>
      </c>
      <c r="H489">
        <v>26.399974</v>
      </c>
      <c r="I489">
        <v>0</v>
      </c>
      <c r="J489">
        <v>0</v>
      </c>
      <c r="K489">
        <v>0</v>
      </c>
      <c r="L489">
        <v>26.399974</v>
      </c>
      <c r="M489">
        <v>0</v>
      </c>
      <c r="N489">
        <v>0</v>
      </c>
      <c r="O489">
        <v>0</v>
      </c>
      <c r="P489">
        <v>26.399974</v>
      </c>
      <c r="Q489">
        <v>0</v>
      </c>
      <c r="R489">
        <v>0</v>
      </c>
      <c r="S489">
        <v>0</v>
      </c>
      <c r="T489">
        <v>0</v>
      </c>
      <c r="U489">
        <v>0</v>
      </c>
      <c r="V489">
        <v>0</v>
      </c>
      <c r="W489">
        <v>3.1999960000000001</v>
      </c>
    </row>
    <row r="490" spans="1:23">
      <c r="A490" s="188">
        <v>44397</v>
      </c>
      <c r="B490" t="s">
        <v>261</v>
      </c>
      <c r="C490">
        <v>4</v>
      </c>
      <c r="D490" t="s">
        <v>32</v>
      </c>
      <c r="E490" t="s">
        <v>32</v>
      </c>
      <c r="F490" t="s">
        <v>132</v>
      </c>
      <c r="G490">
        <v>44.266619000000098</v>
      </c>
      <c r="H490">
        <v>44.266619000000098</v>
      </c>
      <c r="I490">
        <v>0</v>
      </c>
      <c r="J490">
        <v>0</v>
      </c>
      <c r="K490">
        <v>0</v>
      </c>
      <c r="L490">
        <v>44.266619000000098</v>
      </c>
      <c r="M490">
        <v>0</v>
      </c>
      <c r="N490">
        <v>0</v>
      </c>
      <c r="O490">
        <v>0</v>
      </c>
      <c r="P490">
        <v>44.266619000000098</v>
      </c>
      <c r="Q490">
        <v>0</v>
      </c>
      <c r="R490">
        <v>0</v>
      </c>
      <c r="S490">
        <v>0</v>
      </c>
      <c r="T490">
        <v>0</v>
      </c>
      <c r="U490">
        <v>0</v>
      </c>
      <c r="V490">
        <v>0</v>
      </c>
      <c r="W490">
        <v>0.99999899999999997</v>
      </c>
    </row>
    <row r="491" spans="1:23">
      <c r="A491" s="188">
        <v>44397</v>
      </c>
      <c r="B491" t="s">
        <v>261</v>
      </c>
      <c r="C491">
        <v>4</v>
      </c>
      <c r="D491" t="s">
        <v>32</v>
      </c>
      <c r="E491" t="s">
        <v>32</v>
      </c>
      <c r="F491" t="s">
        <v>133</v>
      </c>
      <c r="G491">
        <v>124.86654299999999</v>
      </c>
      <c r="H491">
        <v>121.73321300000001</v>
      </c>
      <c r="I491">
        <v>2.7999969999999998</v>
      </c>
      <c r="J491">
        <v>0.33333299999999999</v>
      </c>
      <c r="K491">
        <v>0</v>
      </c>
      <c r="L491">
        <v>124.86654299999999</v>
      </c>
      <c r="M491">
        <v>0</v>
      </c>
      <c r="N491">
        <v>0</v>
      </c>
      <c r="O491">
        <v>0</v>
      </c>
      <c r="P491">
        <v>124.86654299999999</v>
      </c>
      <c r="Q491">
        <v>0</v>
      </c>
      <c r="R491">
        <v>15.599983999999999</v>
      </c>
      <c r="S491">
        <v>2.7999969999999998</v>
      </c>
      <c r="T491">
        <v>0</v>
      </c>
      <c r="U491">
        <v>0</v>
      </c>
      <c r="V491">
        <v>0</v>
      </c>
      <c r="W491">
        <v>12.599987</v>
      </c>
    </row>
    <row r="492" spans="1:23">
      <c r="A492" s="188">
        <v>44397</v>
      </c>
      <c r="B492" t="s">
        <v>261</v>
      </c>
      <c r="C492">
        <v>4</v>
      </c>
      <c r="D492" t="s">
        <v>32</v>
      </c>
      <c r="E492" t="s">
        <v>32</v>
      </c>
      <c r="F492" t="s">
        <v>134</v>
      </c>
      <c r="G492">
        <v>40.059970999999997</v>
      </c>
      <c r="H492">
        <v>34.399974999999998</v>
      </c>
      <c r="I492">
        <v>5.3266629999999999</v>
      </c>
      <c r="J492">
        <v>0.33333299999999999</v>
      </c>
      <c r="K492">
        <v>0</v>
      </c>
      <c r="L492">
        <v>40.059970999999997</v>
      </c>
      <c r="M492">
        <v>0</v>
      </c>
      <c r="N492">
        <v>0</v>
      </c>
      <c r="O492">
        <v>0</v>
      </c>
      <c r="P492">
        <v>40.059970999999997</v>
      </c>
      <c r="Q492">
        <v>0</v>
      </c>
      <c r="R492">
        <v>8.6599930000000001</v>
      </c>
      <c r="S492">
        <v>5.3266629999999999</v>
      </c>
      <c r="T492">
        <v>0</v>
      </c>
      <c r="U492">
        <v>0</v>
      </c>
      <c r="V492">
        <v>0</v>
      </c>
      <c r="W492">
        <v>0</v>
      </c>
    </row>
    <row r="493" spans="1:23">
      <c r="A493" s="188">
        <v>44397</v>
      </c>
      <c r="B493" t="s">
        <v>261</v>
      </c>
      <c r="C493">
        <v>4</v>
      </c>
      <c r="D493" t="s">
        <v>32</v>
      </c>
      <c r="E493" t="s">
        <v>32</v>
      </c>
      <c r="F493" t="s">
        <v>221</v>
      </c>
      <c r="G493">
        <v>25.699974999999998</v>
      </c>
      <c r="H493">
        <v>25.699974999999998</v>
      </c>
      <c r="I493">
        <v>0</v>
      </c>
      <c r="J493">
        <v>0</v>
      </c>
      <c r="K493">
        <v>0</v>
      </c>
      <c r="L493">
        <v>25.699974999999998</v>
      </c>
      <c r="M493">
        <v>0</v>
      </c>
      <c r="N493">
        <v>0</v>
      </c>
      <c r="O493">
        <v>0</v>
      </c>
      <c r="P493">
        <v>25.699974999999998</v>
      </c>
      <c r="Q493">
        <v>0</v>
      </c>
      <c r="R493">
        <v>0</v>
      </c>
      <c r="S493">
        <v>0</v>
      </c>
      <c r="T493">
        <v>0</v>
      </c>
      <c r="U493">
        <v>0</v>
      </c>
      <c r="V493">
        <v>0</v>
      </c>
      <c r="W493">
        <v>0.8</v>
      </c>
    </row>
    <row r="494" spans="1:23">
      <c r="A494" s="188">
        <v>44397</v>
      </c>
      <c r="B494" t="s">
        <v>261</v>
      </c>
      <c r="C494">
        <v>4</v>
      </c>
      <c r="D494" t="s">
        <v>32</v>
      </c>
      <c r="E494" t="s">
        <v>32</v>
      </c>
      <c r="F494" t="s">
        <v>166</v>
      </c>
      <c r="G494">
        <v>98.733243000000002</v>
      </c>
      <c r="H494">
        <v>96.199911999999998</v>
      </c>
      <c r="I494">
        <v>1.333332</v>
      </c>
      <c r="J494">
        <v>1.199999</v>
      </c>
      <c r="K494">
        <v>0</v>
      </c>
      <c r="L494">
        <v>98.733243000000002</v>
      </c>
      <c r="M494">
        <v>0</v>
      </c>
      <c r="N494">
        <v>0</v>
      </c>
      <c r="O494">
        <v>0</v>
      </c>
      <c r="P494">
        <v>98.733243000000002</v>
      </c>
      <c r="Q494">
        <v>0</v>
      </c>
      <c r="R494">
        <v>13.266654000000001</v>
      </c>
      <c r="S494">
        <v>1.333332</v>
      </c>
      <c r="T494">
        <v>0</v>
      </c>
      <c r="U494">
        <v>0</v>
      </c>
      <c r="V494">
        <v>0</v>
      </c>
      <c r="W494">
        <v>0</v>
      </c>
    </row>
    <row r="495" spans="1:23">
      <c r="A495" s="188">
        <v>44397</v>
      </c>
      <c r="B495" t="s">
        <v>261</v>
      </c>
      <c r="C495">
        <v>4</v>
      </c>
      <c r="D495" t="s">
        <v>32</v>
      </c>
      <c r="E495" t="s">
        <v>32</v>
      </c>
      <c r="F495" t="s">
        <v>142</v>
      </c>
      <c r="G495">
        <v>23.233288999999999</v>
      </c>
      <c r="H495">
        <v>23.233288999999999</v>
      </c>
      <c r="I495">
        <v>0</v>
      </c>
      <c r="J495">
        <v>0</v>
      </c>
      <c r="K495">
        <v>0</v>
      </c>
      <c r="L495">
        <v>23.233288999999999</v>
      </c>
      <c r="M495">
        <v>0</v>
      </c>
      <c r="N495">
        <v>0</v>
      </c>
      <c r="O495">
        <v>0</v>
      </c>
      <c r="P495">
        <v>23.233288999999999</v>
      </c>
      <c r="Q495">
        <v>0</v>
      </c>
      <c r="R495">
        <v>1.8999969999999999</v>
      </c>
      <c r="S495">
        <v>0</v>
      </c>
      <c r="T495">
        <v>0</v>
      </c>
      <c r="U495">
        <v>0</v>
      </c>
      <c r="V495">
        <v>0</v>
      </c>
      <c r="W495">
        <v>0</v>
      </c>
    </row>
    <row r="496" spans="1:23">
      <c r="A496" s="188">
        <v>44397</v>
      </c>
      <c r="B496" t="s">
        <v>261</v>
      </c>
      <c r="C496">
        <v>4</v>
      </c>
      <c r="D496" t="s">
        <v>32</v>
      </c>
      <c r="E496" t="s">
        <v>32</v>
      </c>
      <c r="F496" t="s">
        <v>73</v>
      </c>
      <c r="G496">
        <v>31.699971000000001</v>
      </c>
      <c r="H496">
        <v>31.699971000000001</v>
      </c>
      <c r="I496">
        <v>0</v>
      </c>
      <c r="J496">
        <v>0</v>
      </c>
      <c r="K496">
        <v>0</v>
      </c>
      <c r="L496">
        <v>31.699971000000001</v>
      </c>
      <c r="M496">
        <v>0</v>
      </c>
      <c r="N496">
        <v>0.2</v>
      </c>
      <c r="O496">
        <v>0</v>
      </c>
      <c r="P496">
        <v>31.699971000000001</v>
      </c>
      <c r="Q496">
        <v>0</v>
      </c>
      <c r="R496">
        <v>0.33333299999999999</v>
      </c>
      <c r="S496">
        <v>0</v>
      </c>
      <c r="T496">
        <v>0</v>
      </c>
      <c r="U496">
        <v>0</v>
      </c>
      <c r="V496">
        <v>0</v>
      </c>
      <c r="W496">
        <v>0.53333299999999995</v>
      </c>
    </row>
    <row r="497" spans="1:23">
      <c r="A497" s="188">
        <v>44397</v>
      </c>
      <c r="B497" t="s">
        <v>261</v>
      </c>
      <c r="C497">
        <v>4</v>
      </c>
      <c r="D497" t="s">
        <v>31</v>
      </c>
      <c r="E497" t="s">
        <v>31</v>
      </c>
      <c r="F497" t="s">
        <v>119</v>
      </c>
      <c r="G497">
        <v>1517.8915280000699</v>
      </c>
      <c r="H497">
        <v>1339.54521000006</v>
      </c>
      <c r="I497">
        <v>148.726474</v>
      </c>
      <c r="J497">
        <v>29.619844000000001</v>
      </c>
      <c r="K497">
        <v>8.1333319999999993</v>
      </c>
      <c r="L497">
        <v>0</v>
      </c>
      <c r="M497">
        <v>71.373311999999999</v>
      </c>
      <c r="N497">
        <v>97.799888999999894</v>
      </c>
      <c r="O497">
        <v>0</v>
      </c>
      <c r="P497">
        <v>1517.8915280000699</v>
      </c>
      <c r="Q497">
        <v>40.773305999999998</v>
      </c>
      <c r="R497">
        <v>0</v>
      </c>
      <c r="S497">
        <v>0</v>
      </c>
      <c r="T497">
        <v>0</v>
      </c>
      <c r="U497">
        <v>64.5999410000002</v>
      </c>
      <c r="V497">
        <v>11.399989</v>
      </c>
      <c r="W497">
        <v>130.78650999999999</v>
      </c>
    </row>
    <row r="498" spans="1:23">
      <c r="A498" s="188">
        <v>44397</v>
      </c>
      <c r="B498" t="s">
        <v>261</v>
      </c>
      <c r="C498">
        <v>4</v>
      </c>
      <c r="D498" t="s">
        <v>31</v>
      </c>
      <c r="E498" t="s">
        <v>31</v>
      </c>
      <c r="F498" t="s">
        <v>155</v>
      </c>
      <c r="G498">
        <v>4.5999949999999998</v>
      </c>
      <c r="H498">
        <v>4.5999949999999998</v>
      </c>
      <c r="I498">
        <v>0</v>
      </c>
      <c r="J498">
        <v>0</v>
      </c>
      <c r="K498">
        <v>0</v>
      </c>
      <c r="L498">
        <v>4.5999949999999998</v>
      </c>
      <c r="M498">
        <v>0</v>
      </c>
      <c r="N498">
        <v>0</v>
      </c>
      <c r="O498">
        <v>0</v>
      </c>
      <c r="P498">
        <v>4.5999949999999998</v>
      </c>
      <c r="Q498">
        <v>0</v>
      </c>
      <c r="R498">
        <v>0</v>
      </c>
      <c r="S498">
        <v>0</v>
      </c>
      <c r="T498">
        <v>0</v>
      </c>
      <c r="U498">
        <v>0</v>
      </c>
      <c r="V498">
        <v>0</v>
      </c>
      <c r="W498">
        <v>1.133332</v>
      </c>
    </row>
    <row r="499" spans="1:23">
      <c r="A499" s="188">
        <v>44397</v>
      </c>
      <c r="B499" t="s">
        <v>261</v>
      </c>
      <c r="C499">
        <v>4</v>
      </c>
      <c r="D499" t="s">
        <v>31</v>
      </c>
      <c r="E499" t="s">
        <v>31</v>
      </c>
      <c r="F499" t="s">
        <v>159</v>
      </c>
      <c r="G499">
        <v>37.033296</v>
      </c>
      <c r="H499">
        <v>36.999963000000001</v>
      </c>
      <c r="I499">
        <v>0</v>
      </c>
      <c r="J499">
        <v>3.3333000000000002E-2</v>
      </c>
      <c r="K499">
        <v>0</v>
      </c>
      <c r="L499">
        <v>37.033296</v>
      </c>
      <c r="M499">
        <v>0</v>
      </c>
      <c r="N499">
        <v>0</v>
      </c>
      <c r="O499">
        <v>0</v>
      </c>
      <c r="P499">
        <v>37.033296</v>
      </c>
      <c r="Q499">
        <v>0</v>
      </c>
      <c r="R499">
        <v>0</v>
      </c>
      <c r="S499">
        <v>0</v>
      </c>
      <c r="T499">
        <v>0</v>
      </c>
      <c r="U499">
        <v>0</v>
      </c>
      <c r="V499">
        <v>0</v>
      </c>
      <c r="W499">
        <v>9.9999900000000004</v>
      </c>
    </row>
    <row r="500" spans="1:23">
      <c r="A500" s="188">
        <v>44397</v>
      </c>
      <c r="B500" t="s">
        <v>261</v>
      </c>
      <c r="C500">
        <v>4</v>
      </c>
      <c r="D500" t="s">
        <v>31</v>
      </c>
      <c r="E500" t="s">
        <v>31</v>
      </c>
      <c r="F500" t="s">
        <v>73</v>
      </c>
      <c r="G500">
        <v>0.33333299999999999</v>
      </c>
      <c r="H500">
        <v>0.33333299999999999</v>
      </c>
      <c r="I500">
        <v>0</v>
      </c>
      <c r="J500">
        <v>0</v>
      </c>
      <c r="K500">
        <v>0</v>
      </c>
      <c r="L500">
        <v>0.33333299999999999</v>
      </c>
      <c r="M500">
        <v>0</v>
      </c>
      <c r="N500">
        <v>0</v>
      </c>
      <c r="O500">
        <v>0</v>
      </c>
      <c r="P500">
        <v>0.33333299999999999</v>
      </c>
      <c r="Q500">
        <v>0</v>
      </c>
      <c r="R500">
        <v>0</v>
      </c>
      <c r="S500">
        <v>0</v>
      </c>
      <c r="T500">
        <v>0</v>
      </c>
      <c r="U500">
        <v>0</v>
      </c>
      <c r="V500">
        <v>0</v>
      </c>
      <c r="W500">
        <v>0</v>
      </c>
    </row>
    <row r="501" spans="1:23">
      <c r="A501" s="188">
        <v>44397</v>
      </c>
      <c r="B501" t="s">
        <v>261</v>
      </c>
      <c r="C501">
        <v>4</v>
      </c>
      <c r="D501" t="s">
        <v>30</v>
      </c>
      <c r="E501" t="s">
        <v>30</v>
      </c>
      <c r="F501" t="s">
        <v>119</v>
      </c>
      <c r="G501">
        <v>1584.5914450000901</v>
      </c>
      <c r="H501">
        <v>1019.99213700004</v>
      </c>
      <c r="I501">
        <v>563.39931999999806</v>
      </c>
      <c r="J501">
        <v>1.1999880000000001</v>
      </c>
      <c r="K501">
        <v>0</v>
      </c>
      <c r="L501">
        <v>0</v>
      </c>
      <c r="M501">
        <v>64.753251000000006</v>
      </c>
      <c r="N501">
        <v>85.279892000000004</v>
      </c>
      <c r="O501">
        <v>0</v>
      </c>
      <c r="P501">
        <v>1410.3650740000801</v>
      </c>
      <c r="Q501">
        <v>0</v>
      </c>
      <c r="R501">
        <v>0</v>
      </c>
      <c r="S501">
        <v>0</v>
      </c>
      <c r="T501">
        <v>0</v>
      </c>
      <c r="U501">
        <v>424.24619799999402</v>
      </c>
      <c r="V501">
        <v>5.8066589999999998</v>
      </c>
      <c r="W501">
        <v>40.086618000000101</v>
      </c>
    </row>
    <row r="502" spans="1:23">
      <c r="A502" s="188">
        <v>44397</v>
      </c>
      <c r="B502" t="s">
        <v>261</v>
      </c>
      <c r="C502">
        <v>4</v>
      </c>
      <c r="D502" t="s">
        <v>29</v>
      </c>
      <c r="E502" t="s">
        <v>29</v>
      </c>
      <c r="F502" t="s">
        <v>119</v>
      </c>
      <c r="G502">
        <v>1760.8450000001601</v>
      </c>
      <c r="H502">
        <v>927.47799999998199</v>
      </c>
      <c r="I502">
        <v>833.36699999999098</v>
      </c>
      <c r="J502">
        <v>0</v>
      </c>
      <c r="K502">
        <v>0</v>
      </c>
      <c r="L502">
        <v>0</v>
      </c>
      <c r="M502">
        <v>87.459000000000003</v>
      </c>
      <c r="N502">
        <v>6.1280000000000001</v>
      </c>
      <c r="O502">
        <v>0</v>
      </c>
      <c r="P502">
        <v>1759.9120000001601</v>
      </c>
      <c r="Q502">
        <v>0</v>
      </c>
      <c r="R502">
        <v>93.912999999999698</v>
      </c>
      <c r="S502">
        <v>86.7169999999997</v>
      </c>
      <c r="T502">
        <v>0</v>
      </c>
      <c r="U502">
        <v>707.35600000000295</v>
      </c>
      <c r="V502">
        <v>0</v>
      </c>
      <c r="W502">
        <v>14.121</v>
      </c>
    </row>
    <row r="503" spans="1:23">
      <c r="A503" s="188">
        <v>44397</v>
      </c>
      <c r="B503" t="s">
        <v>261</v>
      </c>
      <c r="C503">
        <v>4</v>
      </c>
      <c r="D503" t="s">
        <v>29</v>
      </c>
      <c r="E503" t="s">
        <v>29</v>
      </c>
      <c r="F503" t="s">
        <v>248</v>
      </c>
      <c r="G503">
        <v>14.384</v>
      </c>
      <c r="H503">
        <v>14.384</v>
      </c>
      <c r="I503">
        <v>0</v>
      </c>
      <c r="J503">
        <v>0</v>
      </c>
      <c r="K503">
        <v>0</v>
      </c>
      <c r="L503">
        <v>14.384</v>
      </c>
      <c r="M503">
        <v>0</v>
      </c>
      <c r="N503">
        <v>0</v>
      </c>
      <c r="O503">
        <v>0</v>
      </c>
      <c r="P503">
        <v>13.851000000000001</v>
      </c>
      <c r="Q503">
        <v>0</v>
      </c>
      <c r="R503">
        <v>0</v>
      </c>
      <c r="S503">
        <v>0</v>
      </c>
      <c r="T503">
        <v>0</v>
      </c>
      <c r="U503">
        <v>0</v>
      </c>
      <c r="V503">
        <v>0</v>
      </c>
      <c r="W503">
        <v>0.999</v>
      </c>
    </row>
    <row r="504" spans="1:23">
      <c r="A504" s="188">
        <v>44397</v>
      </c>
      <c r="B504" t="s">
        <v>261</v>
      </c>
      <c r="C504">
        <v>4</v>
      </c>
      <c r="D504" t="s">
        <v>29</v>
      </c>
      <c r="E504" t="s">
        <v>29</v>
      </c>
      <c r="F504" t="s">
        <v>156</v>
      </c>
      <c r="G504">
        <v>23.448</v>
      </c>
      <c r="H504">
        <v>21.515999999999998</v>
      </c>
      <c r="I504">
        <v>1.9319999999999999</v>
      </c>
      <c r="J504">
        <v>0</v>
      </c>
      <c r="K504">
        <v>0</v>
      </c>
      <c r="L504">
        <v>23.448</v>
      </c>
      <c r="M504">
        <v>0</v>
      </c>
      <c r="N504">
        <v>0</v>
      </c>
      <c r="O504">
        <v>0</v>
      </c>
      <c r="P504">
        <v>22.581</v>
      </c>
      <c r="Q504">
        <v>0</v>
      </c>
      <c r="R504">
        <v>1.9319999999999999</v>
      </c>
      <c r="S504">
        <v>1.9319999999999999</v>
      </c>
      <c r="T504">
        <v>0</v>
      </c>
      <c r="U504">
        <v>0</v>
      </c>
      <c r="V504">
        <v>0</v>
      </c>
      <c r="W504">
        <v>0.999</v>
      </c>
    </row>
    <row r="505" spans="1:23">
      <c r="A505" s="188">
        <v>44397</v>
      </c>
      <c r="B505" t="s">
        <v>261</v>
      </c>
      <c r="C505">
        <v>4</v>
      </c>
      <c r="D505" t="s">
        <v>28</v>
      </c>
      <c r="E505" t="s">
        <v>28</v>
      </c>
      <c r="F505" t="s">
        <v>119</v>
      </c>
      <c r="G505">
        <v>1585.9680000001199</v>
      </c>
      <c r="H505">
        <v>1045.982</v>
      </c>
      <c r="I505">
        <v>519.93700000001502</v>
      </c>
      <c r="J505">
        <v>20.048999999999999</v>
      </c>
      <c r="K505">
        <v>0</v>
      </c>
      <c r="L505">
        <v>0</v>
      </c>
      <c r="M505">
        <v>120.331</v>
      </c>
      <c r="N505">
        <v>76.752999999999901</v>
      </c>
      <c r="O505">
        <v>107.116</v>
      </c>
      <c r="P505">
        <v>1284.90400000005</v>
      </c>
      <c r="Q505">
        <v>5.1310000000000002</v>
      </c>
      <c r="R505">
        <v>5.6630000000000003</v>
      </c>
      <c r="S505">
        <v>0</v>
      </c>
      <c r="T505">
        <v>0</v>
      </c>
      <c r="U505">
        <v>364.40200000000601</v>
      </c>
      <c r="V505">
        <v>24.181000000000001</v>
      </c>
      <c r="W505">
        <v>116.584</v>
      </c>
    </row>
    <row r="506" spans="1:23">
      <c r="A506" s="188">
        <v>44397</v>
      </c>
      <c r="B506" t="s">
        <v>261</v>
      </c>
      <c r="C506">
        <v>4</v>
      </c>
      <c r="D506" t="s">
        <v>28</v>
      </c>
      <c r="E506" t="s">
        <v>28</v>
      </c>
      <c r="F506" t="s">
        <v>269</v>
      </c>
      <c r="G506">
        <v>97.568999999999804</v>
      </c>
      <c r="H506">
        <v>97.568999999999804</v>
      </c>
      <c r="I506">
        <v>0</v>
      </c>
      <c r="J506">
        <v>0</v>
      </c>
      <c r="K506">
        <v>0</v>
      </c>
      <c r="L506">
        <v>97.568999999999804</v>
      </c>
      <c r="M506">
        <v>0</v>
      </c>
      <c r="N506">
        <v>0</v>
      </c>
      <c r="O506">
        <v>0</v>
      </c>
      <c r="P506">
        <v>97.568999999999804</v>
      </c>
      <c r="Q506">
        <v>0</v>
      </c>
      <c r="R506">
        <v>0.999</v>
      </c>
      <c r="S506">
        <v>0</v>
      </c>
      <c r="T506">
        <v>0</v>
      </c>
      <c r="U506">
        <v>0</v>
      </c>
      <c r="V506">
        <v>0</v>
      </c>
      <c r="W506">
        <v>15.318</v>
      </c>
    </row>
    <row r="507" spans="1:23">
      <c r="A507" s="188">
        <v>44397</v>
      </c>
      <c r="B507" t="s">
        <v>261</v>
      </c>
      <c r="C507">
        <v>4</v>
      </c>
      <c r="D507" t="s">
        <v>28</v>
      </c>
      <c r="E507" t="s">
        <v>28</v>
      </c>
      <c r="F507" t="s">
        <v>270</v>
      </c>
      <c r="G507">
        <v>8.9909999999999997</v>
      </c>
      <c r="H507">
        <v>8.9909999999999997</v>
      </c>
      <c r="I507">
        <v>0</v>
      </c>
      <c r="J507">
        <v>0</v>
      </c>
      <c r="K507">
        <v>0</v>
      </c>
      <c r="L507">
        <v>8.9909999999999997</v>
      </c>
      <c r="M507">
        <v>0</v>
      </c>
      <c r="N507">
        <v>0</v>
      </c>
      <c r="O507">
        <v>0</v>
      </c>
      <c r="P507">
        <v>6.66</v>
      </c>
      <c r="Q507">
        <v>0</v>
      </c>
      <c r="R507">
        <v>0</v>
      </c>
      <c r="S507">
        <v>0</v>
      </c>
      <c r="T507">
        <v>0</v>
      </c>
      <c r="U507">
        <v>0</v>
      </c>
      <c r="V507">
        <v>0</v>
      </c>
      <c r="W507">
        <v>3.996</v>
      </c>
    </row>
    <row r="508" spans="1:23">
      <c r="A508" s="188">
        <v>44397</v>
      </c>
      <c r="B508" t="s">
        <v>261</v>
      </c>
      <c r="C508">
        <v>4</v>
      </c>
      <c r="D508" t="s">
        <v>28</v>
      </c>
      <c r="E508" t="s">
        <v>28</v>
      </c>
      <c r="F508" t="s">
        <v>271</v>
      </c>
      <c r="G508">
        <v>11.654999999999999</v>
      </c>
      <c r="H508">
        <v>11.654999999999999</v>
      </c>
      <c r="I508">
        <v>0</v>
      </c>
      <c r="J508">
        <v>0</v>
      </c>
      <c r="K508">
        <v>0</v>
      </c>
      <c r="L508">
        <v>11.654999999999999</v>
      </c>
      <c r="M508">
        <v>0</v>
      </c>
      <c r="N508">
        <v>0</v>
      </c>
      <c r="O508">
        <v>0</v>
      </c>
      <c r="P508">
        <v>11.654999999999999</v>
      </c>
      <c r="Q508">
        <v>0</v>
      </c>
      <c r="R508">
        <v>0</v>
      </c>
      <c r="S508">
        <v>0</v>
      </c>
      <c r="T508">
        <v>0</v>
      </c>
      <c r="U508">
        <v>0</v>
      </c>
      <c r="V508">
        <v>0</v>
      </c>
      <c r="W508">
        <v>0.999</v>
      </c>
    </row>
    <row r="509" spans="1:23">
      <c r="A509" s="188">
        <v>44397</v>
      </c>
      <c r="B509" t="s">
        <v>261</v>
      </c>
      <c r="C509">
        <v>4</v>
      </c>
      <c r="D509" t="s">
        <v>28</v>
      </c>
      <c r="E509" t="s">
        <v>28</v>
      </c>
      <c r="F509" t="s">
        <v>272</v>
      </c>
      <c r="G509">
        <v>45.118000000000002</v>
      </c>
      <c r="H509">
        <v>45.118000000000002</v>
      </c>
      <c r="I509">
        <v>0</v>
      </c>
      <c r="J509">
        <v>0</v>
      </c>
      <c r="K509">
        <v>0</v>
      </c>
      <c r="L509">
        <v>45.118000000000002</v>
      </c>
      <c r="M509">
        <v>0</v>
      </c>
      <c r="N509">
        <v>0</v>
      </c>
      <c r="O509">
        <v>0</v>
      </c>
      <c r="P509">
        <v>30.4439999999999</v>
      </c>
      <c r="Q509">
        <v>0</v>
      </c>
      <c r="R509">
        <v>0</v>
      </c>
      <c r="S509">
        <v>0</v>
      </c>
      <c r="T509">
        <v>0</v>
      </c>
      <c r="U509">
        <v>0</v>
      </c>
      <c r="V509">
        <v>0</v>
      </c>
      <c r="W509">
        <v>3.1989999999999998</v>
      </c>
    </row>
    <row r="510" spans="1:23">
      <c r="A510" s="188">
        <v>44397</v>
      </c>
      <c r="B510" t="s">
        <v>261</v>
      </c>
      <c r="C510">
        <v>4</v>
      </c>
      <c r="D510" t="s">
        <v>28</v>
      </c>
      <c r="E510" t="s">
        <v>28</v>
      </c>
      <c r="F510" t="s">
        <v>73</v>
      </c>
      <c r="G510">
        <v>1.665</v>
      </c>
      <c r="H510">
        <v>1.665</v>
      </c>
      <c r="I510">
        <v>0</v>
      </c>
      <c r="J510">
        <v>0</v>
      </c>
      <c r="K510">
        <v>0</v>
      </c>
      <c r="L510">
        <v>1.665</v>
      </c>
      <c r="M510">
        <v>0</v>
      </c>
      <c r="N510">
        <v>0</v>
      </c>
      <c r="O510">
        <v>0</v>
      </c>
      <c r="P510">
        <v>1.665</v>
      </c>
      <c r="Q510">
        <v>0</v>
      </c>
      <c r="R510">
        <v>0</v>
      </c>
      <c r="S510">
        <v>0</v>
      </c>
      <c r="T510">
        <v>0</v>
      </c>
      <c r="U510">
        <v>0</v>
      </c>
      <c r="V510">
        <v>0</v>
      </c>
      <c r="W510">
        <v>0</v>
      </c>
    </row>
    <row r="511" spans="1:23">
      <c r="A511" s="188">
        <v>44397</v>
      </c>
      <c r="B511" t="s">
        <v>261</v>
      </c>
      <c r="C511">
        <v>4</v>
      </c>
      <c r="D511" t="s">
        <v>27</v>
      </c>
      <c r="E511" t="s">
        <v>27</v>
      </c>
      <c r="F511" t="s">
        <v>119</v>
      </c>
      <c r="G511">
        <v>5075.8029999993396</v>
      </c>
      <c r="H511">
        <v>3313.13100000021</v>
      </c>
      <c r="I511">
        <v>1735.4510000001601</v>
      </c>
      <c r="J511">
        <v>27.221</v>
      </c>
      <c r="K511">
        <v>1</v>
      </c>
      <c r="L511">
        <v>0</v>
      </c>
      <c r="M511">
        <v>329.50199999999899</v>
      </c>
      <c r="N511">
        <v>117.93</v>
      </c>
      <c r="O511">
        <v>24.946000000000002</v>
      </c>
      <c r="P511">
        <v>4954.4819999994597</v>
      </c>
      <c r="Q511">
        <v>0</v>
      </c>
      <c r="R511">
        <v>31.709999999999901</v>
      </c>
      <c r="S511">
        <v>0</v>
      </c>
      <c r="T511">
        <v>0</v>
      </c>
      <c r="U511">
        <v>1590.08100000014</v>
      </c>
      <c r="V511">
        <v>18.372</v>
      </c>
      <c r="W511">
        <v>126.16800000000001</v>
      </c>
    </row>
    <row r="512" spans="1:23">
      <c r="A512" s="188">
        <v>44397</v>
      </c>
      <c r="B512" t="s">
        <v>261</v>
      </c>
      <c r="C512">
        <v>4</v>
      </c>
      <c r="D512" t="s">
        <v>27</v>
      </c>
      <c r="E512" t="s">
        <v>27</v>
      </c>
      <c r="F512" t="s">
        <v>135</v>
      </c>
      <c r="G512">
        <v>53.612999999999801</v>
      </c>
      <c r="H512">
        <v>53.612999999999801</v>
      </c>
      <c r="I512">
        <v>0</v>
      </c>
      <c r="J512">
        <v>0</v>
      </c>
      <c r="K512">
        <v>0</v>
      </c>
      <c r="L512">
        <v>53.612999999999801</v>
      </c>
      <c r="M512">
        <v>0</v>
      </c>
      <c r="N512">
        <v>1.998</v>
      </c>
      <c r="O512">
        <v>0</v>
      </c>
      <c r="P512">
        <v>53.612999999999801</v>
      </c>
      <c r="Q512">
        <v>0</v>
      </c>
      <c r="R512">
        <v>0</v>
      </c>
      <c r="S512">
        <v>0</v>
      </c>
      <c r="T512">
        <v>0</v>
      </c>
      <c r="U512">
        <v>0</v>
      </c>
      <c r="V512">
        <v>0</v>
      </c>
      <c r="W512">
        <v>6.327</v>
      </c>
    </row>
    <row r="513" spans="1:23">
      <c r="A513" s="188">
        <v>44397</v>
      </c>
      <c r="B513" t="s">
        <v>261</v>
      </c>
      <c r="C513">
        <v>4</v>
      </c>
      <c r="D513" t="s">
        <v>27</v>
      </c>
      <c r="E513" t="s">
        <v>27</v>
      </c>
      <c r="F513" t="s">
        <v>242</v>
      </c>
      <c r="G513">
        <v>26.440999999999999</v>
      </c>
      <c r="H513">
        <v>26.440999999999999</v>
      </c>
      <c r="I513">
        <v>0</v>
      </c>
      <c r="J513">
        <v>0</v>
      </c>
      <c r="K513">
        <v>0</v>
      </c>
      <c r="L513">
        <v>26.440999999999999</v>
      </c>
      <c r="M513">
        <v>0</v>
      </c>
      <c r="N513">
        <v>0.66600000000000004</v>
      </c>
      <c r="O513">
        <v>0</v>
      </c>
      <c r="P513">
        <v>26.440999999999999</v>
      </c>
      <c r="Q513">
        <v>0</v>
      </c>
      <c r="R513">
        <v>0</v>
      </c>
      <c r="S513">
        <v>0</v>
      </c>
      <c r="T513">
        <v>0</v>
      </c>
      <c r="U513">
        <v>0</v>
      </c>
      <c r="V513">
        <v>0</v>
      </c>
      <c r="W513">
        <v>0.999</v>
      </c>
    </row>
    <row r="514" spans="1:23">
      <c r="A514" s="188">
        <v>44397</v>
      </c>
      <c r="B514" t="s">
        <v>261</v>
      </c>
      <c r="C514">
        <v>4</v>
      </c>
      <c r="D514" t="s">
        <v>27</v>
      </c>
      <c r="E514" t="s">
        <v>27</v>
      </c>
      <c r="F514" t="s">
        <v>138</v>
      </c>
      <c r="G514">
        <v>55.092000000000098</v>
      </c>
      <c r="H514">
        <v>55.092000000000098</v>
      </c>
      <c r="I514">
        <v>0</v>
      </c>
      <c r="J514">
        <v>0</v>
      </c>
      <c r="K514">
        <v>0</v>
      </c>
      <c r="L514">
        <v>55.092000000000098</v>
      </c>
      <c r="M514">
        <v>0</v>
      </c>
      <c r="N514">
        <v>0</v>
      </c>
      <c r="O514">
        <v>0</v>
      </c>
      <c r="P514">
        <v>15.067</v>
      </c>
      <c r="Q514">
        <v>0</v>
      </c>
      <c r="R514">
        <v>0</v>
      </c>
      <c r="S514">
        <v>0</v>
      </c>
      <c r="T514">
        <v>0</v>
      </c>
      <c r="U514">
        <v>0</v>
      </c>
      <c r="V514">
        <v>0</v>
      </c>
      <c r="W514">
        <v>1.2010000000000001</v>
      </c>
    </row>
    <row r="515" spans="1:23">
      <c r="A515" s="188">
        <v>44397</v>
      </c>
      <c r="B515" t="s">
        <v>261</v>
      </c>
      <c r="C515">
        <v>4</v>
      </c>
      <c r="D515" t="s">
        <v>27</v>
      </c>
      <c r="E515" t="s">
        <v>27</v>
      </c>
      <c r="F515" t="s">
        <v>211</v>
      </c>
      <c r="G515">
        <v>22.248000000000001</v>
      </c>
      <c r="H515">
        <v>22.248000000000001</v>
      </c>
      <c r="I515">
        <v>0</v>
      </c>
      <c r="J515">
        <v>0</v>
      </c>
      <c r="K515">
        <v>0</v>
      </c>
      <c r="L515">
        <v>22.248000000000001</v>
      </c>
      <c r="M515">
        <v>0</v>
      </c>
      <c r="N515">
        <v>1.1990000000000001</v>
      </c>
      <c r="O515">
        <v>0</v>
      </c>
      <c r="P515">
        <v>21.248999999999999</v>
      </c>
      <c r="Q515">
        <v>0</v>
      </c>
      <c r="R515">
        <v>0</v>
      </c>
      <c r="S515">
        <v>0</v>
      </c>
      <c r="T515">
        <v>0</v>
      </c>
      <c r="U515">
        <v>0</v>
      </c>
      <c r="V515">
        <v>0</v>
      </c>
      <c r="W515">
        <v>5.6619999999999999</v>
      </c>
    </row>
    <row r="516" spans="1:23">
      <c r="A516" s="188">
        <v>44397</v>
      </c>
      <c r="B516" t="s">
        <v>261</v>
      </c>
      <c r="C516">
        <v>4</v>
      </c>
      <c r="D516" t="s">
        <v>26</v>
      </c>
      <c r="E516" t="s">
        <v>26</v>
      </c>
      <c r="F516" t="s">
        <v>119</v>
      </c>
      <c r="G516">
        <v>2584.6036040000799</v>
      </c>
      <c r="H516">
        <v>2279.5706300000902</v>
      </c>
      <c r="I516">
        <v>291.69298899999802</v>
      </c>
      <c r="J516">
        <v>13.339985</v>
      </c>
      <c r="K516">
        <v>3.1999960000000001</v>
      </c>
      <c r="L516">
        <v>0</v>
      </c>
      <c r="M516">
        <v>200.79318699999999</v>
      </c>
      <c r="N516">
        <v>179.35979800000001</v>
      </c>
      <c r="O516">
        <v>0</v>
      </c>
      <c r="P516">
        <v>1917.0644520000899</v>
      </c>
      <c r="Q516">
        <v>122.63320400000001</v>
      </c>
      <c r="R516">
        <v>18.226637</v>
      </c>
      <c r="S516">
        <v>0</v>
      </c>
      <c r="T516">
        <v>0</v>
      </c>
      <c r="U516">
        <v>83.133237000000094</v>
      </c>
      <c r="V516">
        <v>33.486631000000003</v>
      </c>
      <c r="W516">
        <v>248.53970299999901</v>
      </c>
    </row>
    <row r="517" spans="1:23">
      <c r="A517" s="188">
        <v>44397</v>
      </c>
      <c r="B517" t="s">
        <v>261</v>
      </c>
      <c r="C517">
        <v>4</v>
      </c>
      <c r="D517" t="s">
        <v>26</v>
      </c>
      <c r="E517" t="s">
        <v>26</v>
      </c>
      <c r="F517" t="s">
        <v>242</v>
      </c>
      <c r="G517">
        <v>9.6666550000000004</v>
      </c>
      <c r="H517">
        <v>9.6666550000000004</v>
      </c>
      <c r="I517">
        <v>0</v>
      </c>
      <c r="J517">
        <v>0</v>
      </c>
      <c r="K517">
        <v>0</v>
      </c>
      <c r="L517">
        <v>9.6666550000000004</v>
      </c>
      <c r="M517">
        <v>0</v>
      </c>
      <c r="N517">
        <v>0</v>
      </c>
      <c r="O517">
        <v>0</v>
      </c>
      <c r="P517">
        <v>9.6666550000000004</v>
      </c>
      <c r="Q517">
        <v>0</v>
      </c>
      <c r="R517">
        <v>0</v>
      </c>
      <c r="S517">
        <v>0</v>
      </c>
      <c r="T517">
        <v>0</v>
      </c>
      <c r="U517">
        <v>0</v>
      </c>
      <c r="V517">
        <v>0</v>
      </c>
      <c r="W517">
        <v>1.9999979999999999</v>
      </c>
    </row>
    <row r="518" spans="1:23">
      <c r="A518" s="188">
        <v>44397</v>
      </c>
      <c r="B518" t="s">
        <v>261</v>
      </c>
      <c r="C518">
        <v>4</v>
      </c>
      <c r="D518" t="s">
        <v>26</v>
      </c>
      <c r="E518" t="s">
        <v>26</v>
      </c>
      <c r="F518" t="s">
        <v>243</v>
      </c>
      <c r="G518">
        <v>9.3333239999999993</v>
      </c>
      <c r="H518">
        <v>9.3333239999999993</v>
      </c>
      <c r="I518">
        <v>0</v>
      </c>
      <c r="J518">
        <v>0</v>
      </c>
      <c r="K518">
        <v>0</v>
      </c>
      <c r="L518">
        <v>9.3333239999999993</v>
      </c>
      <c r="M518">
        <v>0</v>
      </c>
      <c r="N518">
        <v>0</v>
      </c>
      <c r="O518">
        <v>0</v>
      </c>
      <c r="P518">
        <v>9.3333239999999993</v>
      </c>
      <c r="Q518">
        <v>0</v>
      </c>
      <c r="R518">
        <v>0</v>
      </c>
      <c r="S518">
        <v>0</v>
      </c>
      <c r="T518">
        <v>0</v>
      </c>
      <c r="U518">
        <v>0</v>
      </c>
      <c r="V518">
        <v>0</v>
      </c>
      <c r="W518">
        <v>2.3333309999999998</v>
      </c>
    </row>
    <row r="519" spans="1:23">
      <c r="A519" s="188">
        <v>44397</v>
      </c>
      <c r="B519" t="s">
        <v>261</v>
      </c>
      <c r="C519">
        <v>4</v>
      </c>
      <c r="D519" t="s">
        <v>26</v>
      </c>
      <c r="E519" t="s">
        <v>26</v>
      </c>
      <c r="F519" t="s">
        <v>266</v>
      </c>
      <c r="G519">
        <v>6.9999929999999999</v>
      </c>
      <c r="H519">
        <v>6.9999929999999999</v>
      </c>
      <c r="I519">
        <v>0</v>
      </c>
      <c r="J519">
        <v>0</v>
      </c>
      <c r="K519">
        <v>0</v>
      </c>
      <c r="L519">
        <v>6.9999929999999999</v>
      </c>
      <c r="M519">
        <v>0</v>
      </c>
      <c r="N519">
        <v>0</v>
      </c>
      <c r="O519">
        <v>0</v>
      </c>
      <c r="P519">
        <v>6.9999929999999999</v>
      </c>
      <c r="Q519">
        <v>0</v>
      </c>
      <c r="R519">
        <v>0</v>
      </c>
      <c r="S519">
        <v>0</v>
      </c>
      <c r="T519">
        <v>0</v>
      </c>
      <c r="U519">
        <v>0</v>
      </c>
      <c r="V519">
        <v>0</v>
      </c>
      <c r="W519">
        <v>0.99999899999999997</v>
      </c>
    </row>
    <row r="520" spans="1:23">
      <c r="A520" s="188">
        <v>44397</v>
      </c>
      <c r="B520" t="s">
        <v>261</v>
      </c>
      <c r="C520">
        <v>4</v>
      </c>
      <c r="D520" t="s">
        <v>26</v>
      </c>
      <c r="E520" t="s">
        <v>26</v>
      </c>
      <c r="F520" t="s">
        <v>159</v>
      </c>
      <c r="G520">
        <v>11.999988</v>
      </c>
      <c r="H520">
        <v>11.999988</v>
      </c>
      <c r="I520">
        <v>0</v>
      </c>
      <c r="J520">
        <v>0</v>
      </c>
      <c r="K520">
        <v>0</v>
      </c>
      <c r="L520">
        <v>11.999988</v>
      </c>
      <c r="M520">
        <v>0</v>
      </c>
      <c r="N520">
        <v>0</v>
      </c>
      <c r="O520">
        <v>0</v>
      </c>
      <c r="P520">
        <v>11.999988</v>
      </c>
      <c r="Q520">
        <v>0</v>
      </c>
      <c r="R520">
        <v>0</v>
      </c>
      <c r="S520">
        <v>0</v>
      </c>
      <c r="T520">
        <v>0</v>
      </c>
      <c r="U520">
        <v>0</v>
      </c>
      <c r="V520">
        <v>0</v>
      </c>
      <c r="W520">
        <v>1.6666650000000001</v>
      </c>
    </row>
    <row r="521" spans="1:23">
      <c r="A521" s="188">
        <v>44397</v>
      </c>
      <c r="B521" t="s">
        <v>261</v>
      </c>
      <c r="C521">
        <v>4</v>
      </c>
      <c r="D521" t="s">
        <v>26</v>
      </c>
      <c r="E521" t="s">
        <v>26</v>
      </c>
      <c r="F521" t="s">
        <v>73</v>
      </c>
      <c r="G521">
        <v>0.79999200000000004</v>
      </c>
      <c r="H521">
        <v>0</v>
      </c>
      <c r="I521">
        <v>0</v>
      </c>
      <c r="J521">
        <v>0.79999200000000004</v>
      </c>
      <c r="K521">
        <v>0</v>
      </c>
      <c r="L521">
        <v>0.79999200000000004</v>
      </c>
      <c r="M521">
        <v>0</v>
      </c>
      <c r="N521">
        <v>0.19999800000000001</v>
      </c>
      <c r="O521">
        <v>0</v>
      </c>
      <c r="P521">
        <v>0</v>
      </c>
      <c r="Q521">
        <v>0</v>
      </c>
      <c r="R521">
        <v>0</v>
      </c>
      <c r="S521">
        <v>0</v>
      </c>
      <c r="T521">
        <v>0</v>
      </c>
      <c r="U521">
        <v>0</v>
      </c>
      <c r="V521">
        <v>0.13333200000000001</v>
      </c>
      <c r="W521">
        <v>0</v>
      </c>
    </row>
    <row r="522" spans="1:23">
      <c r="A522" s="188">
        <v>44397</v>
      </c>
      <c r="B522" t="s">
        <v>261</v>
      </c>
      <c r="C522">
        <v>4</v>
      </c>
      <c r="D522" t="s">
        <v>25</v>
      </c>
      <c r="E522" t="s">
        <v>25</v>
      </c>
      <c r="F522" t="s">
        <v>119</v>
      </c>
      <c r="G522">
        <v>4059.02908700025</v>
      </c>
      <c r="H522">
        <v>3011.2302300001602</v>
      </c>
      <c r="I522">
        <v>1037.7322910000501</v>
      </c>
      <c r="J522">
        <v>10.066566</v>
      </c>
      <c r="K522">
        <v>147.51328699999999</v>
      </c>
      <c r="L522">
        <v>0</v>
      </c>
      <c r="M522">
        <v>221.57960799999901</v>
      </c>
      <c r="N522">
        <v>58.326600000000198</v>
      </c>
      <c r="O522">
        <v>0</v>
      </c>
      <c r="P522">
        <v>3727.6960030002701</v>
      </c>
      <c r="Q522">
        <v>25.106638</v>
      </c>
      <c r="R522">
        <v>1.333332</v>
      </c>
      <c r="S522">
        <v>0</v>
      </c>
      <c r="T522">
        <v>0</v>
      </c>
      <c r="U522">
        <v>1000.5990050000501</v>
      </c>
      <c r="V522">
        <v>13.926641999999999</v>
      </c>
      <c r="W522">
        <v>237.33980699999901</v>
      </c>
    </row>
    <row r="523" spans="1:23">
      <c r="A523" s="188">
        <v>44397</v>
      </c>
      <c r="B523" t="s">
        <v>261</v>
      </c>
      <c r="C523">
        <v>4</v>
      </c>
      <c r="D523" t="s">
        <v>25</v>
      </c>
      <c r="E523" t="s">
        <v>25</v>
      </c>
      <c r="F523" t="s">
        <v>135</v>
      </c>
      <c r="G523">
        <v>222.47976200000201</v>
      </c>
      <c r="H523">
        <v>187.89313700000099</v>
      </c>
      <c r="I523">
        <v>33.786633000000002</v>
      </c>
      <c r="J523">
        <v>0.79999200000000004</v>
      </c>
      <c r="K523">
        <v>0</v>
      </c>
      <c r="L523">
        <v>76.666590000000099</v>
      </c>
      <c r="M523">
        <v>0.69333199999999995</v>
      </c>
      <c r="N523">
        <v>12.933318</v>
      </c>
      <c r="O523">
        <v>0</v>
      </c>
      <c r="P523">
        <v>222.35976200000201</v>
      </c>
      <c r="Q523">
        <v>0</v>
      </c>
      <c r="R523">
        <v>2.1199979999999998</v>
      </c>
      <c r="S523">
        <v>2.1199979999999998</v>
      </c>
      <c r="T523">
        <v>0</v>
      </c>
      <c r="U523">
        <v>31.666634999999999</v>
      </c>
      <c r="V523">
        <v>0.99999899999999997</v>
      </c>
      <c r="W523">
        <v>27.39997</v>
      </c>
    </row>
    <row r="524" spans="1:23">
      <c r="A524" s="188">
        <v>44397</v>
      </c>
      <c r="B524" t="s">
        <v>261</v>
      </c>
      <c r="C524">
        <v>4</v>
      </c>
      <c r="D524" t="s">
        <v>25</v>
      </c>
      <c r="E524" t="s">
        <v>25</v>
      </c>
      <c r="F524" t="s">
        <v>242</v>
      </c>
      <c r="G524">
        <v>85.599913000000001</v>
      </c>
      <c r="H524">
        <v>85.599913000000001</v>
      </c>
      <c r="I524">
        <v>0</v>
      </c>
      <c r="J524">
        <v>0</v>
      </c>
      <c r="K524">
        <v>0</v>
      </c>
      <c r="L524">
        <v>84.599914000000098</v>
      </c>
      <c r="M524">
        <v>0</v>
      </c>
      <c r="N524">
        <v>0</v>
      </c>
      <c r="O524">
        <v>0</v>
      </c>
      <c r="P524">
        <v>85.599913000000001</v>
      </c>
      <c r="Q524">
        <v>0</v>
      </c>
      <c r="R524">
        <v>0</v>
      </c>
      <c r="S524">
        <v>0</v>
      </c>
      <c r="T524">
        <v>0</v>
      </c>
      <c r="U524">
        <v>0</v>
      </c>
      <c r="V524">
        <v>0</v>
      </c>
      <c r="W524">
        <v>5.7999939999999999</v>
      </c>
    </row>
    <row r="525" spans="1:23">
      <c r="A525" s="188">
        <v>44397</v>
      </c>
      <c r="B525" t="s">
        <v>261</v>
      </c>
      <c r="C525">
        <v>4</v>
      </c>
      <c r="D525" t="s">
        <v>25</v>
      </c>
      <c r="E525" t="s">
        <v>25</v>
      </c>
      <c r="F525" t="s">
        <v>139</v>
      </c>
      <c r="G525">
        <v>39.199905999999999</v>
      </c>
      <c r="H525">
        <v>39.199905999999999</v>
      </c>
      <c r="I525">
        <v>0</v>
      </c>
      <c r="J525">
        <v>0</v>
      </c>
      <c r="K525">
        <v>0</v>
      </c>
      <c r="L525">
        <v>38.199907000000003</v>
      </c>
      <c r="M525">
        <v>0</v>
      </c>
      <c r="N525">
        <v>0</v>
      </c>
      <c r="O525">
        <v>0</v>
      </c>
      <c r="P525">
        <v>22.4666</v>
      </c>
      <c r="Q525">
        <v>0</v>
      </c>
      <c r="R525">
        <v>0</v>
      </c>
      <c r="S525">
        <v>0</v>
      </c>
      <c r="T525">
        <v>0</v>
      </c>
      <c r="U525">
        <v>0</v>
      </c>
      <c r="V525">
        <v>0</v>
      </c>
      <c r="W525">
        <v>7.7333119999999997</v>
      </c>
    </row>
    <row r="526" spans="1:23">
      <c r="A526" s="188">
        <v>44397</v>
      </c>
      <c r="B526" t="s">
        <v>261</v>
      </c>
      <c r="C526">
        <v>4</v>
      </c>
      <c r="D526" t="s">
        <v>25</v>
      </c>
      <c r="E526" t="s">
        <v>25</v>
      </c>
      <c r="F526" t="s">
        <v>267</v>
      </c>
      <c r="G526">
        <v>5.5999920000000003</v>
      </c>
      <c r="H526">
        <v>5.5999920000000003</v>
      </c>
      <c r="I526">
        <v>0</v>
      </c>
      <c r="J526">
        <v>0</v>
      </c>
      <c r="K526">
        <v>0</v>
      </c>
      <c r="L526">
        <v>5.5999920000000003</v>
      </c>
      <c r="M526">
        <v>0</v>
      </c>
      <c r="N526">
        <v>0</v>
      </c>
      <c r="O526">
        <v>0</v>
      </c>
      <c r="P526">
        <v>5.5999920000000003</v>
      </c>
      <c r="Q526">
        <v>0</v>
      </c>
      <c r="R526">
        <v>0</v>
      </c>
      <c r="S526">
        <v>0</v>
      </c>
      <c r="T526">
        <v>0</v>
      </c>
      <c r="U526">
        <v>0</v>
      </c>
      <c r="V526">
        <v>0</v>
      </c>
      <c r="W526">
        <v>0.66666599999999998</v>
      </c>
    </row>
    <row r="527" spans="1:23">
      <c r="A527" s="188">
        <v>44397</v>
      </c>
      <c r="B527" t="s">
        <v>261</v>
      </c>
      <c r="C527">
        <v>4</v>
      </c>
      <c r="D527" t="s">
        <v>25</v>
      </c>
      <c r="E527" t="s">
        <v>25</v>
      </c>
      <c r="F527" t="s">
        <v>140</v>
      </c>
      <c r="G527">
        <v>22.333310999999998</v>
      </c>
      <c r="H527">
        <v>22.333310999999998</v>
      </c>
      <c r="I527">
        <v>0</v>
      </c>
      <c r="J527">
        <v>0</v>
      </c>
      <c r="K527">
        <v>0</v>
      </c>
      <c r="L527">
        <v>21.999977999999999</v>
      </c>
      <c r="M527">
        <v>0</v>
      </c>
      <c r="N527">
        <v>0</v>
      </c>
      <c r="O527">
        <v>0</v>
      </c>
      <c r="P527">
        <v>22.333310999999998</v>
      </c>
      <c r="Q527">
        <v>0</v>
      </c>
      <c r="R527">
        <v>0</v>
      </c>
      <c r="S527">
        <v>0</v>
      </c>
      <c r="T527">
        <v>0</v>
      </c>
      <c r="U527">
        <v>0</v>
      </c>
      <c r="V527">
        <v>0</v>
      </c>
      <c r="W527">
        <v>0</v>
      </c>
    </row>
    <row r="528" spans="1:23">
      <c r="A528" s="188">
        <v>44397</v>
      </c>
      <c r="B528" t="s">
        <v>261</v>
      </c>
      <c r="C528">
        <v>4</v>
      </c>
      <c r="D528" t="s">
        <v>25</v>
      </c>
      <c r="E528" t="s">
        <v>25</v>
      </c>
      <c r="F528" t="s">
        <v>141</v>
      </c>
      <c r="G528">
        <v>85.999918000000093</v>
      </c>
      <c r="H528">
        <v>85.999918000000093</v>
      </c>
      <c r="I528">
        <v>0</v>
      </c>
      <c r="J528">
        <v>0</v>
      </c>
      <c r="K528">
        <v>0</v>
      </c>
      <c r="L528">
        <v>83.999920000000103</v>
      </c>
      <c r="M528">
        <v>0</v>
      </c>
      <c r="N528">
        <v>0</v>
      </c>
      <c r="O528">
        <v>0</v>
      </c>
      <c r="P528">
        <v>85.999918000000093</v>
      </c>
      <c r="Q528">
        <v>0</v>
      </c>
      <c r="R528">
        <v>0</v>
      </c>
      <c r="S528">
        <v>0</v>
      </c>
      <c r="T528">
        <v>0</v>
      </c>
      <c r="U528">
        <v>0</v>
      </c>
      <c r="V528">
        <v>0</v>
      </c>
      <c r="W528">
        <v>13.53332</v>
      </c>
    </row>
    <row r="529" spans="1:23">
      <c r="A529" s="188">
        <v>44397</v>
      </c>
      <c r="B529" t="s">
        <v>261</v>
      </c>
      <c r="C529">
        <v>4</v>
      </c>
      <c r="D529" t="s">
        <v>25</v>
      </c>
      <c r="E529" t="s">
        <v>25</v>
      </c>
      <c r="F529" t="s">
        <v>202</v>
      </c>
      <c r="G529">
        <v>12.333327000000001</v>
      </c>
      <c r="H529">
        <v>12.333327000000001</v>
      </c>
      <c r="I529">
        <v>0</v>
      </c>
      <c r="J529">
        <v>0</v>
      </c>
      <c r="K529">
        <v>0</v>
      </c>
      <c r="L529">
        <v>12.333327000000001</v>
      </c>
      <c r="M529">
        <v>0</v>
      </c>
      <c r="N529">
        <v>0</v>
      </c>
      <c r="O529">
        <v>0</v>
      </c>
      <c r="P529">
        <v>12.333327000000001</v>
      </c>
      <c r="Q529">
        <v>0</v>
      </c>
      <c r="R529">
        <v>0</v>
      </c>
      <c r="S529">
        <v>0</v>
      </c>
      <c r="T529">
        <v>0</v>
      </c>
      <c r="U529">
        <v>0</v>
      </c>
      <c r="V529">
        <v>0</v>
      </c>
      <c r="W529">
        <v>3.6666650000000001</v>
      </c>
    </row>
    <row r="530" spans="1:23">
      <c r="A530" s="188">
        <v>44397</v>
      </c>
      <c r="B530" t="s">
        <v>261</v>
      </c>
      <c r="C530">
        <v>4</v>
      </c>
      <c r="D530" t="s">
        <v>25</v>
      </c>
      <c r="E530" t="s">
        <v>25</v>
      </c>
      <c r="F530" t="s">
        <v>142</v>
      </c>
      <c r="G530">
        <v>44.4666250000001</v>
      </c>
      <c r="H530">
        <v>44.4666250000001</v>
      </c>
      <c r="I530">
        <v>0</v>
      </c>
      <c r="J530">
        <v>0</v>
      </c>
      <c r="K530">
        <v>0</v>
      </c>
      <c r="L530">
        <v>44.4666250000001</v>
      </c>
      <c r="M530">
        <v>0</v>
      </c>
      <c r="N530">
        <v>0</v>
      </c>
      <c r="O530">
        <v>0</v>
      </c>
      <c r="P530">
        <v>39.466631999999997</v>
      </c>
      <c r="Q530">
        <v>0</v>
      </c>
      <c r="R530">
        <v>0</v>
      </c>
      <c r="S530">
        <v>0</v>
      </c>
      <c r="T530">
        <v>0</v>
      </c>
      <c r="U530">
        <v>0</v>
      </c>
      <c r="V530">
        <v>0</v>
      </c>
      <c r="W530">
        <v>3.73333</v>
      </c>
    </row>
    <row r="531" spans="1:23">
      <c r="A531" s="188">
        <v>44397</v>
      </c>
      <c r="B531" t="s">
        <v>261</v>
      </c>
      <c r="C531">
        <v>4</v>
      </c>
      <c r="D531" t="s">
        <v>25</v>
      </c>
      <c r="E531" t="s">
        <v>25</v>
      </c>
      <c r="F531" t="s">
        <v>73</v>
      </c>
      <c r="G531">
        <v>4.1999969999999998</v>
      </c>
      <c r="H531">
        <v>4.1999969999999998</v>
      </c>
      <c r="I531">
        <v>0</v>
      </c>
      <c r="J531">
        <v>0</v>
      </c>
      <c r="K531">
        <v>0</v>
      </c>
      <c r="L531">
        <v>4.1999969999999998</v>
      </c>
      <c r="M531">
        <v>0</v>
      </c>
      <c r="N531">
        <v>0.2</v>
      </c>
      <c r="O531">
        <v>0</v>
      </c>
      <c r="P531">
        <v>4.1999969999999998</v>
      </c>
      <c r="Q531">
        <v>0</v>
      </c>
      <c r="R531">
        <v>0</v>
      </c>
      <c r="S531">
        <v>0</v>
      </c>
      <c r="T531">
        <v>0</v>
      </c>
      <c r="U531">
        <v>0</v>
      </c>
      <c r="V531">
        <v>0</v>
      </c>
      <c r="W531">
        <v>0</v>
      </c>
    </row>
    <row r="532" spans="1:23">
      <c r="A532" s="188">
        <v>44397</v>
      </c>
      <c r="B532" t="s">
        <v>261</v>
      </c>
      <c r="C532">
        <v>4</v>
      </c>
      <c r="D532" t="s">
        <v>24</v>
      </c>
      <c r="E532" t="s">
        <v>24</v>
      </c>
      <c r="F532" t="s">
        <v>119</v>
      </c>
      <c r="G532">
        <v>5068.5879999994404</v>
      </c>
      <c r="H532">
        <v>3008.35900000019</v>
      </c>
      <c r="I532">
        <v>2019.7780000002101</v>
      </c>
      <c r="J532">
        <v>40.450999999999802</v>
      </c>
      <c r="K532">
        <v>1.4</v>
      </c>
      <c r="L532">
        <v>0</v>
      </c>
      <c r="M532">
        <v>559.99000000000797</v>
      </c>
      <c r="N532">
        <v>88.618999999999801</v>
      </c>
      <c r="O532">
        <v>264.04899999999998</v>
      </c>
      <c r="P532">
        <v>4328.97300000009</v>
      </c>
      <c r="Q532">
        <v>33.820999999999998</v>
      </c>
      <c r="R532">
        <v>543.97800000001405</v>
      </c>
      <c r="S532">
        <v>542.57900000001405</v>
      </c>
      <c r="T532">
        <v>0</v>
      </c>
      <c r="U532">
        <v>750.20100000000195</v>
      </c>
      <c r="V532">
        <v>21.626000000000001</v>
      </c>
      <c r="W532">
        <v>213.18499999999901</v>
      </c>
    </row>
    <row r="533" spans="1:23">
      <c r="A533" s="188">
        <v>44397</v>
      </c>
      <c r="B533" t="s">
        <v>261</v>
      </c>
      <c r="C533">
        <v>4</v>
      </c>
      <c r="D533" t="s">
        <v>24</v>
      </c>
      <c r="E533" t="s">
        <v>24</v>
      </c>
      <c r="F533" t="s">
        <v>273</v>
      </c>
      <c r="G533">
        <v>28.837999999999901</v>
      </c>
      <c r="H533">
        <v>27.838999999999999</v>
      </c>
      <c r="I533">
        <v>0.999</v>
      </c>
      <c r="J533">
        <v>0</v>
      </c>
      <c r="K533">
        <v>0</v>
      </c>
      <c r="L533">
        <v>28.837999999999901</v>
      </c>
      <c r="M533">
        <v>0</v>
      </c>
      <c r="N533">
        <v>0</v>
      </c>
      <c r="O533">
        <v>0</v>
      </c>
      <c r="P533">
        <v>28.837999999999901</v>
      </c>
      <c r="Q533">
        <v>0</v>
      </c>
      <c r="R533">
        <v>0.999</v>
      </c>
      <c r="S533">
        <v>0.999</v>
      </c>
      <c r="T533">
        <v>0</v>
      </c>
      <c r="U533">
        <v>0</v>
      </c>
      <c r="V533">
        <v>0</v>
      </c>
      <c r="W533">
        <v>4.9950000000000001</v>
      </c>
    </row>
    <row r="534" spans="1:23">
      <c r="A534" s="188">
        <v>44397</v>
      </c>
      <c r="B534" t="s">
        <v>261</v>
      </c>
      <c r="C534">
        <v>4</v>
      </c>
      <c r="D534" t="s">
        <v>24</v>
      </c>
      <c r="E534" t="s">
        <v>24</v>
      </c>
      <c r="F534" t="s">
        <v>274</v>
      </c>
      <c r="G534">
        <v>0.33300000000000002</v>
      </c>
      <c r="H534">
        <v>0.33300000000000002</v>
      </c>
      <c r="I534">
        <v>0</v>
      </c>
      <c r="J534">
        <v>0</v>
      </c>
      <c r="K534">
        <v>0</v>
      </c>
      <c r="L534">
        <v>0.33300000000000002</v>
      </c>
      <c r="M534">
        <v>0</v>
      </c>
      <c r="N534">
        <v>0</v>
      </c>
      <c r="O534">
        <v>0</v>
      </c>
      <c r="P534">
        <v>0</v>
      </c>
      <c r="Q534">
        <v>0</v>
      </c>
      <c r="R534">
        <v>0</v>
      </c>
      <c r="S534">
        <v>0</v>
      </c>
      <c r="T534">
        <v>0</v>
      </c>
      <c r="U534">
        <v>0</v>
      </c>
      <c r="V534">
        <v>0</v>
      </c>
      <c r="W534">
        <v>0</v>
      </c>
    </row>
    <row r="535" spans="1:23">
      <c r="A535" s="188">
        <v>44397</v>
      </c>
      <c r="B535" t="s">
        <v>261</v>
      </c>
      <c r="C535">
        <v>4</v>
      </c>
      <c r="D535" t="s">
        <v>23</v>
      </c>
      <c r="E535" t="s">
        <v>23</v>
      </c>
      <c r="F535" t="s">
        <v>119</v>
      </c>
      <c r="G535">
        <v>6059.5935729983803</v>
      </c>
      <c r="H535">
        <v>3952.3024660003598</v>
      </c>
      <c r="I535">
        <v>1977.22458700014</v>
      </c>
      <c r="J535">
        <v>130.06652</v>
      </c>
      <c r="K535">
        <v>19.666647000000001</v>
      </c>
      <c r="L535">
        <v>0</v>
      </c>
      <c r="M535">
        <v>413.46625699999697</v>
      </c>
      <c r="N535">
        <v>76.479910000000103</v>
      </c>
      <c r="O535">
        <v>0</v>
      </c>
      <c r="P535">
        <v>4813.0347739996396</v>
      </c>
      <c r="Q535">
        <v>137.059844</v>
      </c>
      <c r="R535">
        <v>146.89984799999999</v>
      </c>
      <c r="S535">
        <v>146.43318199999999</v>
      </c>
      <c r="T535">
        <v>0</v>
      </c>
      <c r="U535">
        <v>1102.93216500005</v>
      </c>
      <c r="V535">
        <v>45.206614000000101</v>
      </c>
      <c r="W535">
        <v>216.079765000001</v>
      </c>
    </row>
    <row r="536" spans="1:23">
      <c r="A536" s="188">
        <v>44397</v>
      </c>
      <c r="B536" t="s">
        <v>261</v>
      </c>
      <c r="C536">
        <v>4</v>
      </c>
      <c r="D536" t="s">
        <v>22</v>
      </c>
      <c r="E536" t="s">
        <v>22</v>
      </c>
      <c r="F536" t="s">
        <v>119</v>
      </c>
      <c r="G536">
        <v>1283.7053570000701</v>
      </c>
      <c r="H536">
        <v>830.63245700002403</v>
      </c>
      <c r="I536">
        <v>453.07289999999301</v>
      </c>
      <c r="J536">
        <v>0</v>
      </c>
      <c r="K536">
        <v>5.5999860000000004</v>
      </c>
      <c r="L536">
        <v>0</v>
      </c>
      <c r="M536">
        <v>88.199890999999994</v>
      </c>
      <c r="N536">
        <v>51.666607000000099</v>
      </c>
      <c r="O536">
        <v>165.17318499999999</v>
      </c>
      <c r="P536">
        <v>1034.0655420000501</v>
      </c>
      <c r="Q536">
        <v>59.733311999999998</v>
      </c>
      <c r="R536">
        <v>1.333332</v>
      </c>
      <c r="S536">
        <v>0</v>
      </c>
      <c r="T536">
        <v>0</v>
      </c>
      <c r="U536">
        <v>285.19971500000202</v>
      </c>
      <c r="V536">
        <v>20.046645000000002</v>
      </c>
      <c r="W536">
        <v>121.299868</v>
      </c>
    </row>
    <row r="537" spans="1:23">
      <c r="A537" s="188">
        <v>44397</v>
      </c>
      <c r="B537" t="s">
        <v>261</v>
      </c>
      <c r="C537">
        <v>4</v>
      </c>
      <c r="D537" t="s">
        <v>22</v>
      </c>
      <c r="E537" t="s">
        <v>22</v>
      </c>
      <c r="F537" t="s">
        <v>224</v>
      </c>
      <c r="G537">
        <v>9.4999920000000007</v>
      </c>
      <c r="H537">
        <v>9.4999920000000007</v>
      </c>
      <c r="I537">
        <v>0</v>
      </c>
      <c r="J537">
        <v>0</v>
      </c>
      <c r="K537">
        <v>0</v>
      </c>
      <c r="L537">
        <v>9.4999920000000007</v>
      </c>
      <c r="M537">
        <v>0</v>
      </c>
      <c r="N537">
        <v>0</v>
      </c>
      <c r="O537">
        <v>0</v>
      </c>
      <c r="P537">
        <v>9.0999920000000003</v>
      </c>
      <c r="Q537">
        <v>0</v>
      </c>
      <c r="R537">
        <v>0</v>
      </c>
      <c r="S537">
        <v>0</v>
      </c>
      <c r="T537">
        <v>0</v>
      </c>
      <c r="U537">
        <v>0</v>
      </c>
      <c r="V537">
        <v>0</v>
      </c>
      <c r="W537">
        <v>5.333329</v>
      </c>
    </row>
    <row r="538" spans="1:23">
      <c r="A538" s="188">
        <v>44397</v>
      </c>
      <c r="B538" t="s">
        <v>261</v>
      </c>
      <c r="C538">
        <v>4</v>
      </c>
      <c r="D538" t="s">
        <v>22</v>
      </c>
      <c r="E538" t="s">
        <v>22</v>
      </c>
      <c r="F538" t="s">
        <v>157</v>
      </c>
      <c r="G538">
        <v>25.999974000000002</v>
      </c>
      <c r="H538">
        <v>25.999974000000002</v>
      </c>
      <c r="I538">
        <v>0</v>
      </c>
      <c r="J538">
        <v>0</v>
      </c>
      <c r="K538">
        <v>0</v>
      </c>
      <c r="L538">
        <v>25.999974000000002</v>
      </c>
      <c r="M538">
        <v>0</v>
      </c>
      <c r="N538">
        <v>0</v>
      </c>
      <c r="O538">
        <v>0</v>
      </c>
      <c r="P538">
        <v>25.999974000000002</v>
      </c>
      <c r="Q538">
        <v>0</v>
      </c>
      <c r="R538">
        <v>0</v>
      </c>
      <c r="S538">
        <v>0</v>
      </c>
      <c r="T538">
        <v>0</v>
      </c>
      <c r="U538">
        <v>0</v>
      </c>
      <c r="V538">
        <v>1.9999979999999999</v>
      </c>
      <c r="W538">
        <v>6.6666600000000003</v>
      </c>
    </row>
    <row r="539" spans="1:23">
      <c r="A539" s="188">
        <v>44397</v>
      </c>
      <c r="B539" t="s">
        <v>261</v>
      </c>
      <c r="C539">
        <v>4</v>
      </c>
      <c r="D539" t="s">
        <v>22</v>
      </c>
      <c r="E539" t="s">
        <v>22</v>
      </c>
      <c r="F539" t="s">
        <v>225</v>
      </c>
      <c r="G539">
        <v>38.266615000000002</v>
      </c>
      <c r="H539">
        <v>38.266615000000002</v>
      </c>
      <c r="I539">
        <v>0</v>
      </c>
      <c r="J539">
        <v>0</v>
      </c>
      <c r="K539">
        <v>0</v>
      </c>
      <c r="L539">
        <v>38.266615000000002</v>
      </c>
      <c r="M539">
        <v>0</v>
      </c>
      <c r="N539">
        <v>0</v>
      </c>
      <c r="O539">
        <v>0</v>
      </c>
      <c r="P539">
        <v>38.266615000000002</v>
      </c>
      <c r="Q539">
        <v>0</v>
      </c>
      <c r="R539">
        <v>0</v>
      </c>
      <c r="S539">
        <v>0</v>
      </c>
      <c r="T539">
        <v>0</v>
      </c>
      <c r="U539">
        <v>0</v>
      </c>
      <c r="V539">
        <v>0</v>
      </c>
      <c r="W539">
        <v>5.7333249999999998</v>
      </c>
    </row>
    <row r="540" spans="1:23">
      <c r="A540" s="188">
        <v>44397</v>
      </c>
      <c r="B540" t="s">
        <v>261</v>
      </c>
      <c r="C540">
        <v>4</v>
      </c>
      <c r="D540" t="s">
        <v>21</v>
      </c>
      <c r="E540" t="s">
        <v>21</v>
      </c>
      <c r="F540" t="s">
        <v>119</v>
      </c>
      <c r="G540">
        <v>6055.8809589985403</v>
      </c>
      <c r="H540">
        <v>3209.2372330002299</v>
      </c>
      <c r="I540">
        <v>2716.9373890002398</v>
      </c>
      <c r="J540">
        <v>129.70633700000101</v>
      </c>
      <c r="K540">
        <v>1.0599989999999999</v>
      </c>
      <c r="L540">
        <v>0</v>
      </c>
      <c r="M540">
        <v>494.299903999999</v>
      </c>
      <c r="N540">
        <v>95.479914999999906</v>
      </c>
      <c r="O540">
        <v>0</v>
      </c>
      <c r="P540">
        <v>5616.3082529987896</v>
      </c>
      <c r="Q540">
        <v>103.45995000000001</v>
      </c>
      <c r="R540">
        <v>730.71265700001402</v>
      </c>
      <c r="S540">
        <v>652.79936700000496</v>
      </c>
      <c r="T540">
        <v>0</v>
      </c>
      <c r="U540">
        <v>1798.7382780001401</v>
      </c>
      <c r="V540">
        <v>74.613299000000097</v>
      </c>
      <c r="W540">
        <v>292.87304799999998</v>
      </c>
    </row>
    <row r="541" spans="1:23">
      <c r="A541" s="188">
        <v>44397</v>
      </c>
      <c r="B541" t="s">
        <v>261</v>
      </c>
      <c r="C541">
        <v>4</v>
      </c>
      <c r="D541" t="s">
        <v>21</v>
      </c>
      <c r="E541" t="s">
        <v>21</v>
      </c>
      <c r="F541" t="s">
        <v>143</v>
      </c>
      <c r="G541">
        <v>57.053269000000199</v>
      </c>
      <c r="H541">
        <v>53.653273000000198</v>
      </c>
      <c r="I541">
        <v>3.3999959999999998</v>
      </c>
      <c r="J541">
        <v>0</v>
      </c>
      <c r="K541">
        <v>0</v>
      </c>
      <c r="L541">
        <v>57.053269000000199</v>
      </c>
      <c r="M541">
        <v>0</v>
      </c>
      <c r="N541">
        <v>0</v>
      </c>
      <c r="O541">
        <v>0</v>
      </c>
      <c r="P541">
        <v>53.733279000000202</v>
      </c>
      <c r="Q541">
        <v>0</v>
      </c>
      <c r="R541">
        <v>7.0399919999999998</v>
      </c>
      <c r="S541">
        <v>3.3999959999999998</v>
      </c>
      <c r="T541">
        <v>0</v>
      </c>
      <c r="U541">
        <v>0</v>
      </c>
      <c r="V541">
        <v>0</v>
      </c>
      <c r="W541">
        <v>3.5999949999999998</v>
      </c>
    </row>
    <row r="542" spans="1:23">
      <c r="A542" s="188">
        <v>44397</v>
      </c>
      <c r="B542" t="s">
        <v>261</v>
      </c>
      <c r="C542">
        <v>4</v>
      </c>
      <c r="D542" t="s">
        <v>21</v>
      </c>
      <c r="E542" t="s">
        <v>21</v>
      </c>
      <c r="F542" t="s">
        <v>135</v>
      </c>
      <c r="G542">
        <v>73.939925000000201</v>
      </c>
      <c r="H542">
        <v>73.599926000000195</v>
      </c>
      <c r="I542">
        <v>0.33333299999999999</v>
      </c>
      <c r="J542">
        <v>6.6660000000000001E-3</v>
      </c>
      <c r="K542">
        <v>0</v>
      </c>
      <c r="L542">
        <v>72.939926000000199</v>
      </c>
      <c r="M542">
        <v>0</v>
      </c>
      <c r="N542">
        <v>0</v>
      </c>
      <c r="O542">
        <v>0</v>
      </c>
      <c r="P542">
        <v>73.933259000000206</v>
      </c>
      <c r="Q542">
        <v>0</v>
      </c>
      <c r="R542">
        <v>0.99999899999999997</v>
      </c>
      <c r="S542">
        <v>0.33333299999999999</v>
      </c>
      <c r="T542">
        <v>0</v>
      </c>
      <c r="U542">
        <v>0</v>
      </c>
      <c r="V542">
        <v>0.99999899999999997</v>
      </c>
      <c r="W542">
        <v>13.933318999999999</v>
      </c>
    </row>
    <row r="543" spans="1:23">
      <c r="A543" s="188">
        <v>44397</v>
      </c>
      <c r="B543" t="s">
        <v>261</v>
      </c>
      <c r="C543">
        <v>4</v>
      </c>
      <c r="D543" t="s">
        <v>21</v>
      </c>
      <c r="E543" t="s">
        <v>21</v>
      </c>
      <c r="F543" t="s">
        <v>212</v>
      </c>
      <c r="G543">
        <v>24.546638999999999</v>
      </c>
      <c r="H543">
        <v>24.546638999999999</v>
      </c>
      <c r="I543">
        <v>0</v>
      </c>
      <c r="J543">
        <v>0</v>
      </c>
      <c r="K543">
        <v>0</v>
      </c>
      <c r="L543">
        <v>24.546638999999999</v>
      </c>
      <c r="M543">
        <v>0</v>
      </c>
      <c r="N543">
        <v>0</v>
      </c>
      <c r="O543">
        <v>0</v>
      </c>
      <c r="P543">
        <v>22.546644000000001</v>
      </c>
      <c r="Q543">
        <v>0</v>
      </c>
      <c r="R543">
        <v>0</v>
      </c>
      <c r="S543">
        <v>0</v>
      </c>
      <c r="T543">
        <v>0</v>
      </c>
      <c r="U543">
        <v>0</v>
      </c>
      <c r="V543">
        <v>1.199999</v>
      </c>
      <c r="W543">
        <v>3.1333310000000001</v>
      </c>
    </row>
    <row r="544" spans="1:23">
      <c r="A544" s="188">
        <v>44397</v>
      </c>
      <c r="B544" t="s">
        <v>261</v>
      </c>
      <c r="C544">
        <v>4</v>
      </c>
      <c r="D544" t="s">
        <v>21</v>
      </c>
      <c r="E544" t="s">
        <v>21</v>
      </c>
      <c r="F544" t="s">
        <v>224</v>
      </c>
      <c r="G544">
        <v>19.999977000000001</v>
      </c>
      <c r="H544">
        <v>19.799976999999998</v>
      </c>
      <c r="I544">
        <v>0.2</v>
      </c>
      <c r="J544">
        <v>0</v>
      </c>
      <c r="K544">
        <v>0</v>
      </c>
      <c r="L544">
        <v>19.999977000000001</v>
      </c>
      <c r="M544">
        <v>0</v>
      </c>
      <c r="N544">
        <v>0</v>
      </c>
      <c r="O544">
        <v>0</v>
      </c>
      <c r="P544">
        <v>16.533318999999999</v>
      </c>
      <c r="Q544">
        <v>0</v>
      </c>
      <c r="R544">
        <v>1.0666659999999999</v>
      </c>
      <c r="S544">
        <v>0.2</v>
      </c>
      <c r="T544">
        <v>0</v>
      </c>
      <c r="U544">
        <v>0</v>
      </c>
      <c r="V544">
        <v>0</v>
      </c>
      <c r="W544">
        <v>3.9999959999999999</v>
      </c>
    </row>
    <row r="545" spans="1:23">
      <c r="A545" s="188">
        <v>44397</v>
      </c>
      <c r="B545" t="s">
        <v>261</v>
      </c>
      <c r="C545">
        <v>4</v>
      </c>
      <c r="D545" t="s">
        <v>21</v>
      </c>
      <c r="E545" t="s">
        <v>21</v>
      </c>
      <c r="F545" t="s">
        <v>226</v>
      </c>
      <c r="G545">
        <v>150.19984199999999</v>
      </c>
      <c r="H545">
        <v>150.19984199999999</v>
      </c>
      <c r="I545">
        <v>0</v>
      </c>
      <c r="J545">
        <v>0</v>
      </c>
      <c r="K545">
        <v>0</v>
      </c>
      <c r="L545">
        <v>150.19984199999999</v>
      </c>
      <c r="M545">
        <v>0</v>
      </c>
      <c r="N545">
        <v>0</v>
      </c>
      <c r="O545">
        <v>0</v>
      </c>
      <c r="P545">
        <v>149.999844</v>
      </c>
      <c r="Q545">
        <v>0</v>
      </c>
      <c r="R545">
        <v>1.9999979999999999</v>
      </c>
      <c r="S545">
        <v>0</v>
      </c>
      <c r="T545">
        <v>0</v>
      </c>
      <c r="U545">
        <v>0</v>
      </c>
      <c r="V545">
        <v>0</v>
      </c>
      <c r="W545">
        <v>22.999976</v>
      </c>
    </row>
    <row r="546" spans="1:23">
      <c r="A546" s="188">
        <v>44397</v>
      </c>
      <c r="B546" t="s">
        <v>261</v>
      </c>
      <c r="C546">
        <v>4</v>
      </c>
      <c r="D546" t="s">
        <v>21</v>
      </c>
      <c r="E546" t="s">
        <v>21</v>
      </c>
      <c r="F546" t="s">
        <v>227</v>
      </c>
      <c r="G546">
        <v>69.933262000000198</v>
      </c>
      <c r="H546">
        <v>69.933262000000198</v>
      </c>
      <c r="I546">
        <v>0</v>
      </c>
      <c r="J546">
        <v>0</v>
      </c>
      <c r="K546">
        <v>0</v>
      </c>
      <c r="L546">
        <v>69.933262000000198</v>
      </c>
      <c r="M546">
        <v>0</v>
      </c>
      <c r="N546">
        <v>0</v>
      </c>
      <c r="O546">
        <v>0</v>
      </c>
      <c r="P546">
        <v>69.799930000000202</v>
      </c>
      <c r="Q546">
        <v>0</v>
      </c>
      <c r="R546">
        <v>2.3333309999999998</v>
      </c>
      <c r="S546">
        <v>0</v>
      </c>
      <c r="T546">
        <v>0</v>
      </c>
      <c r="U546">
        <v>0</v>
      </c>
      <c r="V546">
        <v>0</v>
      </c>
      <c r="W546">
        <v>3.3333300000000001</v>
      </c>
    </row>
    <row r="547" spans="1:23">
      <c r="A547" s="188">
        <v>44397</v>
      </c>
      <c r="B547" t="s">
        <v>261</v>
      </c>
      <c r="C547">
        <v>4</v>
      </c>
      <c r="D547" t="s">
        <v>21</v>
      </c>
      <c r="E547" t="s">
        <v>21</v>
      </c>
      <c r="F547" t="s">
        <v>144</v>
      </c>
      <c r="G547">
        <v>44.459946000000102</v>
      </c>
      <c r="H547">
        <v>44.459946000000102</v>
      </c>
      <c r="I547">
        <v>0</v>
      </c>
      <c r="J547">
        <v>0</v>
      </c>
      <c r="K547">
        <v>0</v>
      </c>
      <c r="L547">
        <v>44.459946000000102</v>
      </c>
      <c r="M547">
        <v>0</v>
      </c>
      <c r="N547">
        <v>0</v>
      </c>
      <c r="O547">
        <v>0</v>
      </c>
      <c r="P547">
        <v>44.459946000000102</v>
      </c>
      <c r="Q547">
        <v>0</v>
      </c>
      <c r="R547">
        <v>0.79999900000000002</v>
      </c>
      <c r="S547">
        <v>0</v>
      </c>
      <c r="T547">
        <v>0</v>
      </c>
      <c r="U547">
        <v>0</v>
      </c>
      <c r="V547">
        <v>0</v>
      </c>
      <c r="W547">
        <v>2.9333300000000002</v>
      </c>
    </row>
    <row r="548" spans="1:23">
      <c r="A548" s="188">
        <v>44397</v>
      </c>
      <c r="B548" t="s">
        <v>261</v>
      </c>
      <c r="C548">
        <v>4</v>
      </c>
      <c r="D548" t="s">
        <v>21</v>
      </c>
      <c r="E548" t="s">
        <v>21</v>
      </c>
      <c r="F548" t="s">
        <v>214</v>
      </c>
      <c r="G548">
        <v>3.1333259999999998</v>
      </c>
      <c r="H548">
        <v>3.1333259999999998</v>
      </c>
      <c r="I548">
        <v>0</v>
      </c>
      <c r="J548">
        <v>0</v>
      </c>
      <c r="K548">
        <v>0</v>
      </c>
      <c r="L548">
        <v>3.1333259999999998</v>
      </c>
      <c r="M548">
        <v>0</v>
      </c>
      <c r="N548">
        <v>0</v>
      </c>
      <c r="O548">
        <v>0</v>
      </c>
      <c r="P548">
        <v>3.1333259999999998</v>
      </c>
      <c r="Q548">
        <v>0</v>
      </c>
      <c r="R548">
        <v>0</v>
      </c>
      <c r="S548">
        <v>0</v>
      </c>
      <c r="T548">
        <v>0</v>
      </c>
      <c r="U548">
        <v>0</v>
      </c>
      <c r="V548">
        <v>0</v>
      </c>
      <c r="W548">
        <v>1.0666640000000001</v>
      </c>
    </row>
    <row r="549" spans="1:23">
      <c r="A549" s="188">
        <v>44397</v>
      </c>
      <c r="B549" t="s">
        <v>261</v>
      </c>
      <c r="C549">
        <v>4</v>
      </c>
      <c r="D549" t="s">
        <v>21</v>
      </c>
      <c r="E549" t="s">
        <v>21</v>
      </c>
      <c r="F549" t="s">
        <v>73</v>
      </c>
      <c r="G549">
        <v>5.6666610000000004</v>
      </c>
      <c r="H549">
        <v>5.6666610000000004</v>
      </c>
      <c r="I549">
        <v>0</v>
      </c>
      <c r="J549">
        <v>0</v>
      </c>
      <c r="K549">
        <v>0</v>
      </c>
      <c r="L549">
        <v>5.6666610000000004</v>
      </c>
      <c r="M549">
        <v>0</v>
      </c>
      <c r="N549">
        <v>0</v>
      </c>
      <c r="O549">
        <v>0</v>
      </c>
      <c r="P549">
        <v>5.6666610000000004</v>
      </c>
      <c r="Q549">
        <v>0</v>
      </c>
      <c r="R549">
        <v>0</v>
      </c>
      <c r="S549">
        <v>0</v>
      </c>
      <c r="T549">
        <v>0</v>
      </c>
      <c r="U549">
        <v>0</v>
      </c>
      <c r="V549">
        <v>0</v>
      </c>
      <c r="W549">
        <v>0.99999899999999997</v>
      </c>
    </row>
    <row r="550" spans="1:23">
      <c r="A550" s="188">
        <v>44397</v>
      </c>
      <c r="B550" t="s">
        <v>261</v>
      </c>
      <c r="C550">
        <v>4</v>
      </c>
      <c r="D550" t="s">
        <v>20</v>
      </c>
      <c r="E550" t="s">
        <v>20</v>
      </c>
      <c r="F550" t="s">
        <v>119</v>
      </c>
      <c r="G550">
        <v>5174.2889999996196</v>
      </c>
      <c r="H550">
        <v>3709.5440000003</v>
      </c>
      <c r="I550">
        <v>1398.35800000008</v>
      </c>
      <c r="J550">
        <v>66.386999999999802</v>
      </c>
      <c r="K550">
        <v>0</v>
      </c>
      <c r="L550">
        <v>0</v>
      </c>
      <c r="M550">
        <v>1489.5879999999599</v>
      </c>
      <c r="N550">
        <v>82.552999999999898</v>
      </c>
      <c r="O550">
        <v>0</v>
      </c>
      <c r="P550">
        <v>5099.6589999996804</v>
      </c>
      <c r="Q550">
        <v>94.458999999999804</v>
      </c>
      <c r="R550">
        <v>167.200999999999</v>
      </c>
      <c r="S550">
        <v>164.27099999999899</v>
      </c>
      <c r="T550">
        <v>0</v>
      </c>
      <c r="U550">
        <v>1123.80900000001</v>
      </c>
      <c r="V550">
        <v>21.716000000000001</v>
      </c>
      <c r="W550">
        <v>125.979</v>
      </c>
    </row>
    <row r="551" spans="1:23">
      <c r="A551" s="188">
        <v>44397</v>
      </c>
      <c r="B551" t="s">
        <v>261</v>
      </c>
      <c r="C551">
        <v>4</v>
      </c>
      <c r="D551" t="s">
        <v>20</v>
      </c>
      <c r="E551" t="s">
        <v>20</v>
      </c>
      <c r="F551" t="s">
        <v>275</v>
      </c>
      <c r="G551">
        <v>88.779999999999703</v>
      </c>
      <c r="H551">
        <v>86.781999999999698</v>
      </c>
      <c r="I551">
        <v>1.998</v>
      </c>
      <c r="J551">
        <v>0</v>
      </c>
      <c r="K551">
        <v>0</v>
      </c>
      <c r="L551">
        <v>88.779999999999703</v>
      </c>
      <c r="M551">
        <v>0</v>
      </c>
      <c r="N551">
        <v>0</v>
      </c>
      <c r="O551">
        <v>0</v>
      </c>
      <c r="P551">
        <v>88.779999999999703</v>
      </c>
      <c r="Q551">
        <v>0</v>
      </c>
      <c r="R551">
        <v>2.6640000000000001</v>
      </c>
      <c r="S551">
        <v>1.998</v>
      </c>
      <c r="T551">
        <v>0</v>
      </c>
      <c r="U551">
        <v>0</v>
      </c>
      <c r="V551">
        <v>0</v>
      </c>
      <c r="W551">
        <v>3.33</v>
      </c>
    </row>
    <row r="552" spans="1:23">
      <c r="A552" s="188">
        <v>44397</v>
      </c>
      <c r="B552" t="s">
        <v>261</v>
      </c>
      <c r="C552">
        <v>4</v>
      </c>
      <c r="D552" t="s">
        <v>20</v>
      </c>
      <c r="E552" t="s">
        <v>20</v>
      </c>
      <c r="F552" t="s">
        <v>276</v>
      </c>
      <c r="G552">
        <v>29.636999999999901</v>
      </c>
      <c r="H552">
        <v>28.637999999999899</v>
      </c>
      <c r="I552">
        <v>0.999</v>
      </c>
      <c r="J552">
        <v>0</v>
      </c>
      <c r="K552">
        <v>0</v>
      </c>
      <c r="L552">
        <v>29.636999999999901</v>
      </c>
      <c r="M552">
        <v>0</v>
      </c>
      <c r="N552">
        <v>0</v>
      </c>
      <c r="O552">
        <v>0</v>
      </c>
      <c r="P552">
        <v>29.636999999999901</v>
      </c>
      <c r="Q552">
        <v>0</v>
      </c>
      <c r="R552">
        <v>0.999</v>
      </c>
      <c r="S552">
        <v>0.999</v>
      </c>
      <c r="T552">
        <v>0</v>
      </c>
      <c r="U552">
        <v>0</v>
      </c>
      <c r="V552">
        <v>0</v>
      </c>
      <c r="W552">
        <v>3.996</v>
      </c>
    </row>
    <row r="553" spans="1:23">
      <c r="A553" s="188">
        <v>44397</v>
      </c>
      <c r="B553" t="s">
        <v>261</v>
      </c>
      <c r="C553">
        <v>4</v>
      </c>
      <c r="D553" t="s">
        <v>20</v>
      </c>
      <c r="E553" t="s">
        <v>20</v>
      </c>
      <c r="F553" t="s">
        <v>277</v>
      </c>
      <c r="G553">
        <v>29.637999999999899</v>
      </c>
      <c r="H553">
        <v>26.108000000000001</v>
      </c>
      <c r="I553">
        <v>3.53</v>
      </c>
      <c r="J553">
        <v>0</v>
      </c>
      <c r="K553">
        <v>0</v>
      </c>
      <c r="L553">
        <v>29.637999999999899</v>
      </c>
      <c r="M553">
        <v>0</v>
      </c>
      <c r="N553">
        <v>0</v>
      </c>
      <c r="O553">
        <v>0</v>
      </c>
      <c r="P553">
        <v>29.037999999999901</v>
      </c>
      <c r="Q553">
        <v>0</v>
      </c>
      <c r="R553">
        <v>3.53</v>
      </c>
      <c r="S553">
        <v>3.53</v>
      </c>
      <c r="T553">
        <v>0</v>
      </c>
      <c r="U553">
        <v>0</v>
      </c>
      <c r="V553">
        <v>0</v>
      </c>
      <c r="W553">
        <v>0</v>
      </c>
    </row>
    <row r="554" spans="1:23">
      <c r="A554" s="188">
        <v>44397</v>
      </c>
      <c r="B554" t="s">
        <v>261</v>
      </c>
      <c r="C554">
        <v>4</v>
      </c>
      <c r="D554" t="s">
        <v>20</v>
      </c>
      <c r="E554" t="s">
        <v>20</v>
      </c>
      <c r="F554" t="s">
        <v>278</v>
      </c>
      <c r="G554">
        <v>21.312000000000001</v>
      </c>
      <c r="H554">
        <v>20.312999999999999</v>
      </c>
      <c r="I554">
        <v>0.999</v>
      </c>
      <c r="J554">
        <v>0</v>
      </c>
      <c r="K554">
        <v>0</v>
      </c>
      <c r="L554">
        <v>21.312000000000001</v>
      </c>
      <c r="M554">
        <v>0</v>
      </c>
      <c r="N554">
        <v>0</v>
      </c>
      <c r="O554">
        <v>0</v>
      </c>
      <c r="P554">
        <v>14.319000000000001</v>
      </c>
      <c r="Q554">
        <v>0</v>
      </c>
      <c r="R554">
        <v>0.999</v>
      </c>
      <c r="S554">
        <v>0.999</v>
      </c>
      <c r="T554">
        <v>0</v>
      </c>
      <c r="U554">
        <v>0</v>
      </c>
      <c r="V554">
        <v>0</v>
      </c>
      <c r="W554">
        <v>0.999</v>
      </c>
    </row>
    <row r="555" spans="1:23">
      <c r="A555" s="188">
        <v>44397</v>
      </c>
      <c r="B555" t="s">
        <v>261</v>
      </c>
      <c r="C555">
        <v>4</v>
      </c>
      <c r="D555" t="s">
        <v>20</v>
      </c>
      <c r="E555" t="s">
        <v>20</v>
      </c>
      <c r="F555" t="s">
        <v>279</v>
      </c>
      <c r="G555">
        <v>64.345999999999805</v>
      </c>
      <c r="H555">
        <v>63.346999999999802</v>
      </c>
      <c r="I555">
        <v>0.999</v>
      </c>
      <c r="J555">
        <v>0</v>
      </c>
      <c r="K555">
        <v>0</v>
      </c>
      <c r="L555">
        <v>64.345999999999805</v>
      </c>
      <c r="M555">
        <v>0</v>
      </c>
      <c r="N555">
        <v>0</v>
      </c>
      <c r="O555">
        <v>0</v>
      </c>
      <c r="P555">
        <v>64.345999999999805</v>
      </c>
      <c r="Q555">
        <v>0</v>
      </c>
      <c r="R555">
        <v>0.999</v>
      </c>
      <c r="S555">
        <v>0.999</v>
      </c>
      <c r="T555">
        <v>0</v>
      </c>
      <c r="U555">
        <v>0</v>
      </c>
      <c r="V555">
        <v>0</v>
      </c>
      <c r="W555">
        <v>2.0649999999999999</v>
      </c>
    </row>
    <row r="556" spans="1:23">
      <c r="A556" s="188">
        <v>44397</v>
      </c>
      <c r="B556" t="s">
        <v>261</v>
      </c>
      <c r="C556">
        <v>4</v>
      </c>
      <c r="D556" t="s">
        <v>20</v>
      </c>
      <c r="E556" t="s">
        <v>20</v>
      </c>
      <c r="F556" t="s">
        <v>280</v>
      </c>
      <c r="G556">
        <v>32.802999999999898</v>
      </c>
      <c r="H556">
        <v>30.404999999999902</v>
      </c>
      <c r="I556">
        <v>2.3980000000000001</v>
      </c>
      <c r="J556">
        <v>0</v>
      </c>
      <c r="K556">
        <v>0</v>
      </c>
      <c r="L556">
        <v>32.802999999999898</v>
      </c>
      <c r="M556">
        <v>0</v>
      </c>
      <c r="N556">
        <v>0</v>
      </c>
      <c r="O556">
        <v>0</v>
      </c>
      <c r="P556">
        <v>32.468999999999902</v>
      </c>
      <c r="Q556">
        <v>1.1659999999999999</v>
      </c>
      <c r="R556">
        <v>2.3980000000000001</v>
      </c>
      <c r="S556">
        <v>2.3980000000000001</v>
      </c>
      <c r="T556">
        <v>0</v>
      </c>
      <c r="U556">
        <v>0</v>
      </c>
      <c r="V556">
        <v>0</v>
      </c>
      <c r="W556">
        <v>1.665</v>
      </c>
    </row>
    <row r="557" spans="1:23">
      <c r="A557" s="188">
        <v>44397</v>
      </c>
      <c r="B557" t="s">
        <v>261</v>
      </c>
      <c r="C557">
        <v>4</v>
      </c>
      <c r="D557" t="s">
        <v>20</v>
      </c>
      <c r="E557" t="s">
        <v>20</v>
      </c>
      <c r="F557" t="s">
        <v>73</v>
      </c>
      <c r="G557">
        <v>1.399</v>
      </c>
      <c r="H557">
        <v>1.399</v>
      </c>
      <c r="I557">
        <v>0</v>
      </c>
      <c r="J557">
        <v>0</v>
      </c>
      <c r="K557">
        <v>0</v>
      </c>
      <c r="L557">
        <v>1.399</v>
      </c>
      <c r="M557">
        <v>0</v>
      </c>
      <c r="N557">
        <v>0</v>
      </c>
      <c r="O557">
        <v>0</v>
      </c>
      <c r="P557">
        <v>1.399</v>
      </c>
      <c r="Q557">
        <v>0</v>
      </c>
      <c r="R557">
        <v>0</v>
      </c>
      <c r="S557">
        <v>0</v>
      </c>
      <c r="T557">
        <v>0</v>
      </c>
      <c r="U557">
        <v>0</v>
      </c>
      <c r="V557">
        <v>0</v>
      </c>
      <c r="W557">
        <v>0</v>
      </c>
    </row>
    <row r="558" spans="1:23">
      <c r="A558" s="188">
        <v>44397</v>
      </c>
      <c r="B558" t="s">
        <v>261</v>
      </c>
      <c r="C558">
        <v>4</v>
      </c>
      <c r="D558" t="s">
        <v>19</v>
      </c>
      <c r="E558" t="s">
        <v>19</v>
      </c>
      <c r="F558" t="s">
        <v>119</v>
      </c>
      <c r="G558">
        <v>2129.2311410001098</v>
      </c>
      <c r="H558">
        <v>1728.2315530000601</v>
      </c>
      <c r="I558">
        <v>400.99958799999501</v>
      </c>
      <c r="J558">
        <v>0</v>
      </c>
      <c r="K558">
        <v>24.799996</v>
      </c>
      <c r="L558">
        <v>0</v>
      </c>
      <c r="M558">
        <v>257.53323399999903</v>
      </c>
      <c r="N558">
        <v>86.613240000000005</v>
      </c>
      <c r="O558">
        <v>0</v>
      </c>
      <c r="P558">
        <v>1963.99805000009</v>
      </c>
      <c r="Q558">
        <v>79.999915999999899</v>
      </c>
      <c r="R558">
        <v>77.446586000000096</v>
      </c>
      <c r="S558">
        <v>35.333297999999999</v>
      </c>
      <c r="T558">
        <v>0</v>
      </c>
      <c r="U558">
        <v>138.73319900000001</v>
      </c>
      <c r="V558">
        <v>14.333316999999999</v>
      </c>
      <c r="W558">
        <v>164.33982800000001</v>
      </c>
    </row>
    <row r="559" spans="1:23">
      <c r="A559" s="188">
        <v>44397</v>
      </c>
      <c r="B559" t="s">
        <v>261</v>
      </c>
      <c r="C559">
        <v>4</v>
      </c>
      <c r="D559" t="s">
        <v>19</v>
      </c>
      <c r="E559" t="s">
        <v>19</v>
      </c>
      <c r="F559" t="s">
        <v>268</v>
      </c>
      <c r="G559">
        <v>9.6666570000000007</v>
      </c>
      <c r="H559">
        <v>9.6666570000000007</v>
      </c>
      <c r="I559">
        <v>0</v>
      </c>
      <c r="J559">
        <v>0</v>
      </c>
      <c r="K559">
        <v>0</v>
      </c>
      <c r="L559">
        <v>9.6666570000000007</v>
      </c>
      <c r="M559">
        <v>0</v>
      </c>
      <c r="N559">
        <v>0</v>
      </c>
      <c r="O559">
        <v>0</v>
      </c>
      <c r="P559">
        <v>9.6666570000000007</v>
      </c>
      <c r="Q559">
        <v>0</v>
      </c>
      <c r="R559">
        <v>0</v>
      </c>
      <c r="S559">
        <v>0</v>
      </c>
      <c r="T559">
        <v>0</v>
      </c>
      <c r="U559">
        <v>0</v>
      </c>
      <c r="V559">
        <v>0</v>
      </c>
      <c r="W559">
        <v>5.3333279999999998</v>
      </c>
    </row>
    <row r="560" spans="1:23">
      <c r="A560" s="188">
        <v>44397</v>
      </c>
      <c r="B560" t="s">
        <v>261</v>
      </c>
      <c r="C560">
        <v>4</v>
      </c>
      <c r="D560" t="s">
        <v>19</v>
      </c>
      <c r="E560" t="s">
        <v>19</v>
      </c>
      <c r="F560" t="s">
        <v>197</v>
      </c>
      <c r="G560">
        <v>16.333317000000001</v>
      </c>
      <c r="H560">
        <v>15.999984</v>
      </c>
      <c r="I560">
        <v>0.33333299999999999</v>
      </c>
      <c r="J560">
        <v>0</v>
      </c>
      <c r="K560">
        <v>0</v>
      </c>
      <c r="L560">
        <v>16.333317000000001</v>
      </c>
      <c r="M560">
        <v>0</v>
      </c>
      <c r="N560">
        <v>0</v>
      </c>
      <c r="O560">
        <v>0</v>
      </c>
      <c r="P560">
        <v>16.333317000000001</v>
      </c>
      <c r="Q560">
        <v>0</v>
      </c>
      <c r="R560">
        <v>0.99999899999999997</v>
      </c>
      <c r="S560">
        <v>0.33333299999999999</v>
      </c>
      <c r="T560">
        <v>0</v>
      </c>
      <c r="U560">
        <v>0</v>
      </c>
      <c r="V560">
        <v>0</v>
      </c>
      <c r="W560">
        <v>2.999997</v>
      </c>
    </row>
    <row r="561" spans="1:23">
      <c r="A561" s="188">
        <v>44397</v>
      </c>
      <c r="B561" t="s">
        <v>261</v>
      </c>
      <c r="C561">
        <v>4</v>
      </c>
      <c r="D561" t="s">
        <v>19</v>
      </c>
      <c r="E561" t="s">
        <v>19</v>
      </c>
      <c r="F561" t="s">
        <v>229</v>
      </c>
      <c r="G561">
        <v>44.999955000000099</v>
      </c>
      <c r="H561">
        <v>44.999955000000099</v>
      </c>
      <c r="I561">
        <v>0</v>
      </c>
      <c r="J561">
        <v>0</v>
      </c>
      <c r="K561">
        <v>0</v>
      </c>
      <c r="L561">
        <v>44.999955000000099</v>
      </c>
      <c r="M561">
        <v>0</v>
      </c>
      <c r="N561">
        <v>0</v>
      </c>
      <c r="O561">
        <v>0</v>
      </c>
      <c r="P561">
        <v>44.999955000000099</v>
      </c>
      <c r="Q561">
        <v>0</v>
      </c>
      <c r="R561">
        <v>5.999994</v>
      </c>
      <c r="S561">
        <v>0</v>
      </c>
      <c r="T561">
        <v>0</v>
      </c>
      <c r="U561">
        <v>0</v>
      </c>
      <c r="V561">
        <v>0</v>
      </c>
      <c r="W561">
        <v>5.999994</v>
      </c>
    </row>
    <row r="562" spans="1:23">
      <c r="A562" s="188">
        <v>44397</v>
      </c>
      <c r="B562" t="s">
        <v>261</v>
      </c>
      <c r="C562">
        <v>4</v>
      </c>
      <c r="D562" t="s">
        <v>19</v>
      </c>
      <c r="E562" t="s">
        <v>19</v>
      </c>
      <c r="F562" t="s">
        <v>138</v>
      </c>
      <c r="G562">
        <v>70.133185999999995</v>
      </c>
      <c r="H562">
        <v>70.133185999999995</v>
      </c>
      <c r="I562">
        <v>0</v>
      </c>
      <c r="J562">
        <v>0</v>
      </c>
      <c r="K562">
        <v>0</v>
      </c>
      <c r="L562">
        <v>62.799858</v>
      </c>
      <c r="M562">
        <v>0</v>
      </c>
      <c r="N562">
        <v>0</v>
      </c>
      <c r="O562">
        <v>0</v>
      </c>
      <c r="P562">
        <v>58.666576000000099</v>
      </c>
      <c r="Q562">
        <v>0</v>
      </c>
      <c r="R562">
        <v>1.0666640000000001</v>
      </c>
      <c r="S562">
        <v>0</v>
      </c>
      <c r="T562">
        <v>0</v>
      </c>
      <c r="U562">
        <v>0</v>
      </c>
      <c r="V562">
        <v>0</v>
      </c>
      <c r="W562">
        <v>2.8666610000000001</v>
      </c>
    </row>
    <row r="563" spans="1:23">
      <c r="A563" s="188">
        <v>44397</v>
      </c>
      <c r="B563" t="s">
        <v>261</v>
      </c>
      <c r="C563">
        <v>4</v>
      </c>
      <c r="D563" t="s">
        <v>19</v>
      </c>
      <c r="E563" t="s">
        <v>19</v>
      </c>
      <c r="F563" t="s">
        <v>230</v>
      </c>
      <c r="G563">
        <v>24.133309000000001</v>
      </c>
      <c r="H563">
        <v>24.133309000000001</v>
      </c>
      <c r="I563">
        <v>0</v>
      </c>
      <c r="J563">
        <v>0</v>
      </c>
      <c r="K563">
        <v>0</v>
      </c>
      <c r="L563">
        <v>24.133309000000001</v>
      </c>
      <c r="M563">
        <v>0</v>
      </c>
      <c r="N563">
        <v>0</v>
      </c>
      <c r="O563">
        <v>0</v>
      </c>
      <c r="P563">
        <v>24.133309000000001</v>
      </c>
      <c r="Q563">
        <v>0</v>
      </c>
      <c r="R563">
        <v>1.799998</v>
      </c>
      <c r="S563">
        <v>0</v>
      </c>
      <c r="T563">
        <v>0</v>
      </c>
      <c r="U563">
        <v>0</v>
      </c>
      <c r="V563">
        <v>0</v>
      </c>
      <c r="W563">
        <v>1.9999979999999999</v>
      </c>
    </row>
    <row r="564" spans="1:23">
      <c r="A564" s="188">
        <v>44397</v>
      </c>
      <c r="B564" t="s">
        <v>261</v>
      </c>
      <c r="C564">
        <v>4</v>
      </c>
      <c r="D564" t="s">
        <v>19</v>
      </c>
      <c r="E564" t="s">
        <v>19</v>
      </c>
      <c r="F564" t="s">
        <v>198</v>
      </c>
      <c r="G564">
        <v>35.466602000000002</v>
      </c>
      <c r="H564">
        <v>35.466602000000002</v>
      </c>
      <c r="I564">
        <v>0</v>
      </c>
      <c r="J564">
        <v>0</v>
      </c>
      <c r="K564">
        <v>0</v>
      </c>
      <c r="L564">
        <v>35.466602000000002</v>
      </c>
      <c r="M564">
        <v>0</v>
      </c>
      <c r="N564">
        <v>0</v>
      </c>
      <c r="O564">
        <v>0</v>
      </c>
      <c r="P564">
        <v>35.466602000000002</v>
      </c>
      <c r="Q564">
        <v>0</v>
      </c>
      <c r="R564">
        <v>2.6666620000000001</v>
      </c>
      <c r="S564">
        <v>0</v>
      </c>
      <c r="T564">
        <v>0</v>
      </c>
      <c r="U564">
        <v>0</v>
      </c>
      <c r="V564">
        <v>0</v>
      </c>
      <c r="W564">
        <v>2.533328</v>
      </c>
    </row>
    <row r="565" spans="1:23">
      <c r="A565" s="188">
        <v>44397</v>
      </c>
      <c r="B565" t="s">
        <v>261</v>
      </c>
      <c r="C565">
        <v>4</v>
      </c>
      <c r="D565" t="s">
        <v>19</v>
      </c>
      <c r="E565" t="s">
        <v>19</v>
      </c>
      <c r="F565" t="s">
        <v>151</v>
      </c>
      <c r="G565">
        <v>13.666653</v>
      </c>
      <c r="H565">
        <v>13.666653</v>
      </c>
      <c r="I565">
        <v>0</v>
      </c>
      <c r="J565">
        <v>0</v>
      </c>
      <c r="K565">
        <v>0</v>
      </c>
      <c r="L565">
        <v>13.666653</v>
      </c>
      <c r="M565">
        <v>0</v>
      </c>
      <c r="N565">
        <v>0</v>
      </c>
      <c r="O565">
        <v>0</v>
      </c>
      <c r="P565">
        <v>13.666653</v>
      </c>
      <c r="Q565">
        <v>0</v>
      </c>
      <c r="R565">
        <v>0</v>
      </c>
      <c r="S565">
        <v>0</v>
      </c>
      <c r="T565">
        <v>0</v>
      </c>
      <c r="U565">
        <v>0</v>
      </c>
      <c r="V565">
        <v>0</v>
      </c>
      <c r="W565">
        <v>4.333329</v>
      </c>
    </row>
    <row r="566" spans="1:23">
      <c r="A566" s="188">
        <v>44397</v>
      </c>
      <c r="B566" t="s">
        <v>261</v>
      </c>
      <c r="C566">
        <v>4</v>
      </c>
      <c r="D566" t="s">
        <v>19</v>
      </c>
      <c r="E566" t="s">
        <v>19</v>
      </c>
      <c r="F566" t="s">
        <v>240</v>
      </c>
      <c r="G566">
        <v>1.9999979999999999</v>
      </c>
      <c r="H566">
        <v>1.9999979999999999</v>
      </c>
      <c r="I566">
        <v>0</v>
      </c>
      <c r="J566">
        <v>0</v>
      </c>
      <c r="K566">
        <v>0</v>
      </c>
      <c r="L566">
        <v>1.9999979999999999</v>
      </c>
      <c r="M566">
        <v>0</v>
      </c>
      <c r="N566">
        <v>0</v>
      </c>
      <c r="O566">
        <v>0</v>
      </c>
      <c r="P566">
        <v>1.9999979999999999</v>
      </c>
      <c r="Q566">
        <v>0</v>
      </c>
      <c r="R566">
        <v>0</v>
      </c>
      <c r="S566">
        <v>0</v>
      </c>
      <c r="T566">
        <v>0</v>
      </c>
      <c r="U566">
        <v>0</v>
      </c>
      <c r="V566">
        <v>0</v>
      </c>
      <c r="W566">
        <v>0</v>
      </c>
    </row>
    <row r="567" spans="1:23">
      <c r="A567" s="188">
        <v>44397</v>
      </c>
      <c r="B567" t="s">
        <v>261</v>
      </c>
      <c r="C567">
        <v>4</v>
      </c>
      <c r="D567" t="s">
        <v>19</v>
      </c>
      <c r="E567" t="s">
        <v>19</v>
      </c>
      <c r="F567" t="s">
        <v>147</v>
      </c>
      <c r="G567">
        <v>37.999961999999996</v>
      </c>
      <c r="H567">
        <v>37.999961999999996</v>
      </c>
      <c r="I567">
        <v>0</v>
      </c>
      <c r="J567">
        <v>0</v>
      </c>
      <c r="K567">
        <v>0</v>
      </c>
      <c r="L567">
        <v>37.999961999999996</v>
      </c>
      <c r="M567">
        <v>0</v>
      </c>
      <c r="N567">
        <v>0.66666599999999998</v>
      </c>
      <c r="O567">
        <v>0</v>
      </c>
      <c r="P567">
        <v>37.999961999999996</v>
      </c>
      <c r="Q567">
        <v>0</v>
      </c>
      <c r="R567">
        <v>0.66666599999999998</v>
      </c>
      <c r="S567">
        <v>0</v>
      </c>
      <c r="T567">
        <v>0</v>
      </c>
      <c r="U567">
        <v>0</v>
      </c>
      <c r="V567">
        <v>0</v>
      </c>
      <c r="W567">
        <v>3.6666629999999998</v>
      </c>
    </row>
    <row r="568" spans="1:23">
      <c r="A568" s="188">
        <v>44397</v>
      </c>
      <c r="B568" t="s">
        <v>261</v>
      </c>
      <c r="C568">
        <v>4</v>
      </c>
      <c r="D568" t="s">
        <v>19</v>
      </c>
      <c r="E568" t="s">
        <v>19</v>
      </c>
      <c r="F568" t="s">
        <v>231</v>
      </c>
      <c r="G568">
        <v>32.999966999999998</v>
      </c>
      <c r="H568">
        <v>32.666634000000002</v>
      </c>
      <c r="I568">
        <v>0.33333299999999999</v>
      </c>
      <c r="J568">
        <v>0</v>
      </c>
      <c r="K568">
        <v>0</v>
      </c>
      <c r="L568">
        <v>32.999966999999998</v>
      </c>
      <c r="M568">
        <v>0</v>
      </c>
      <c r="N568">
        <v>0</v>
      </c>
      <c r="O568">
        <v>0</v>
      </c>
      <c r="P568">
        <v>32.999966999999998</v>
      </c>
      <c r="Q568">
        <v>0</v>
      </c>
      <c r="R568">
        <v>0.99999899999999997</v>
      </c>
      <c r="S568">
        <v>0.33333299999999999</v>
      </c>
      <c r="T568">
        <v>0</v>
      </c>
      <c r="U568">
        <v>0</v>
      </c>
      <c r="V568">
        <v>0</v>
      </c>
      <c r="W568">
        <v>9.9999900000000004</v>
      </c>
    </row>
    <row r="569" spans="1:23">
      <c r="A569" s="188">
        <v>44397</v>
      </c>
      <c r="B569" t="s">
        <v>261</v>
      </c>
      <c r="C569">
        <v>4</v>
      </c>
      <c r="D569" t="s">
        <v>19</v>
      </c>
      <c r="E569" t="s">
        <v>19</v>
      </c>
      <c r="F569" t="s">
        <v>73</v>
      </c>
      <c r="G569">
        <v>1.6666650000000001</v>
      </c>
      <c r="H569">
        <v>1.333332</v>
      </c>
      <c r="I569">
        <v>0.33333299999999999</v>
      </c>
      <c r="J569">
        <v>0</v>
      </c>
      <c r="K569">
        <v>0</v>
      </c>
      <c r="L569">
        <v>1.6666650000000001</v>
      </c>
      <c r="M569">
        <v>0</v>
      </c>
      <c r="N569">
        <v>0</v>
      </c>
      <c r="O569">
        <v>0</v>
      </c>
      <c r="P569">
        <v>1.6666650000000001</v>
      </c>
      <c r="Q569">
        <v>0</v>
      </c>
      <c r="R569">
        <v>0.33333299999999999</v>
      </c>
      <c r="S569">
        <v>0.33333299999999999</v>
      </c>
      <c r="T569">
        <v>0</v>
      </c>
      <c r="U569">
        <v>0</v>
      </c>
      <c r="V569">
        <v>0</v>
      </c>
      <c r="W569">
        <v>0</v>
      </c>
    </row>
    <row r="570" spans="1:23">
      <c r="A570" s="188">
        <v>44397</v>
      </c>
      <c r="B570" t="s">
        <v>261</v>
      </c>
      <c r="C570">
        <v>4</v>
      </c>
      <c r="D570" t="s">
        <v>18</v>
      </c>
      <c r="E570" t="s">
        <v>18</v>
      </c>
      <c r="F570" t="s">
        <v>119</v>
      </c>
      <c r="G570">
        <v>2138.2180000002099</v>
      </c>
      <c r="H570">
        <v>1599.2760000001199</v>
      </c>
      <c r="I570">
        <v>530.97800000001405</v>
      </c>
      <c r="J570">
        <v>7.9640000000000004</v>
      </c>
      <c r="K570">
        <v>1.9990000000000001</v>
      </c>
      <c r="L570">
        <v>0</v>
      </c>
      <c r="M570">
        <v>407.69400000000098</v>
      </c>
      <c r="N570">
        <v>41.338999999999999</v>
      </c>
      <c r="O570">
        <v>0</v>
      </c>
      <c r="P570">
        <v>2024.15900000021</v>
      </c>
      <c r="Q570">
        <v>133.77500000000001</v>
      </c>
      <c r="R570">
        <v>23.314</v>
      </c>
      <c r="S570">
        <v>0</v>
      </c>
      <c r="T570">
        <v>0</v>
      </c>
      <c r="U570">
        <v>396.36400000000901</v>
      </c>
      <c r="V570">
        <v>29.783999999999999</v>
      </c>
      <c r="W570">
        <v>113.496</v>
      </c>
    </row>
    <row r="571" spans="1:23">
      <c r="A571" s="188">
        <v>44397</v>
      </c>
      <c r="B571" t="s">
        <v>261</v>
      </c>
      <c r="C571">
        <v>4</v>
      </c>
      <c r="D571" t="s">
        <v>18</v>
      </c>
      <c r="E571" t="s">
        <v>18</v>
      </c>
      <c r="F571" t="s">
        <v>202</v>
      </c>
      <c r="G571">
        <v>43.573999999999998</v>
      </c>
      <c r="H571">
        <v>43.573999999999998</v>
      </c>
      <c r="I571">
        <v>0</v>
      </c>
      <c r="J571">
        <v>0</v>
      </c>
      <c r="K571">
        <v>0</v>
      </c>
      <c r="L571">
        <v>43.573999999999998</v>
      </c>
      <c r="M571">
        <v>0</v>
      </c>
      <c r="N571">
        <v>0</v>
      </c>
      <c r="O571">
        <v>0</v>
      </c>
      <c r="P571">
        <v>43.573999999999998</v>
      </c>
      <c r="Q571">
        <v>0</v>
      </c>
      <c r="R571">
        <v>0</v>
      </c>
      <c r="S571">
        <v>0</v>
      </c>
      <c r="T571">
        <v>0</v>
      </c>
      <c r="U571">
        <v>0</v>
      </c>
      <c r="V571">
        <v>0</v>
      </c>
      <c r="W571">
        <v>0.93300000000000005</v>
      </c>
    </row>
    <row r="572" spans="1:23">
      <c r="A572" s="188">
        <v>44397</v>
      </c>
      <c r="B572" t="s">
        <v>261</v>
      </c>
      <c r="C572">
        <v>4</v>
      </c>
      <c r="D572" t="s">
        <v>17</v>
      </c>
      <c r="E572" t="s">
        <v>17</v>
      </c>
      <c r="F572" t="s">
        <v>119</v>
      </c>
      <c r="G572">
        <v>4078.7170000002302</v>
      </c>
      <c r="H572">
        <v>3030.3420000001202</v>
      </c>
      <c r="I572">
        <v>1036.22999999999</v>
      </c>
      <c r="J572">
        <v>12.145</v>
      </c>
      <c r="K572">
        <v>423.70899999999898</v>
      </c>
      <c r="L572">
        <v>0</v>
      </c>
      <c r="M572">
        <v>121.589</v>
      </c>
      <c r="N572">
        <v>100.173</v>
      </c>
      <c r="O572">
        <v>0</v>
      </c>
      <c r="P572">
        <v>3682.3810000003</v>
      </c>
      <c r="Q572">
        <v>219.29400000000001</v>
      </c>
      <c r="R572">
        <v>59.904999999999902</v>
      </c>
      <c r="S572">
        <v>0.8</v>
      </c>
      <c r="T572">
        <v>0</v>
      </c>
      <c r="U572">
        <v>1023.4299999999801</v>
      </c>
      <c r="V572">
        <v>36.815999999999903</v>
      </c>
      <c r="W572">
        <v>359.66900000000101</v>
      </c>
    </row>
    <row r="573" spans="1:23">
      <c r="A573" s="188">
        <v>44397</v>
      </c>
      <c r="B573" t="s">
        <v>261</v>
      </c>
      <c r="C573">
        <v>4</v>
      </c>
      <c r="D573" t="s">
        <v>17</v>
      </c>
      <c r="E573" t="s">
        <v>17</v>
      </c>
      <c r="F573" t="s">
        <v>208</v>
      </c>
      <c r="G573">
        <v>33.699999999999903</v>
      </c>
      <c r="H573">
        <v>33.699999999999903</v>
      </c>
      <c r="I573">
        <v>0</v>
      </c>
      <c r="J573">
        <v>0</v>
      </c>
      <c r="K573">
        <v>0</v>
      </c>
      <c r="L573">
        <v>33.699999999999903</v>
      </c>
      <c r="M573">
        <v>0</v>
      </c>
      <c r="N573">
        <v>0</v>
      </c>
      <c r="O573">
        <v>0</v>
      </c>
      <c r="P573">
        <v>33.699999999999903</v>
      </c>
      <c r="Q573">
        <v>0</v>
      </c>
      <c r="R573">
        <v>0.999</v>
      </c>
      <c r="S573">
        <v>0</v>
      </c>
      <c r="T573">
        <v>0</v>
      </c>
      <c r="U573">
        <v>0</v>
      </c>
      <c r="V573">
        <v>0</v>
      </c>
      <c r="W573">
        <v>1.998</v>
      </c>
    </row>
    <row r="574" spans="1:23">
      <c r="A574" s="188">
        <v>44397</v>
      </c>
      <c r="B574" t="s">
        <v>261</v>
      </c>
      <c r="C574">
        <v>4</v>
      </c>
      <c r="D574" t="s">
        <v>17</v>
      </c>
      <c r="E574" t="s">
        <v>17</v>
      </c>
      <c r="F574" t="s">
        <v>148</v>
      </c>
      <c r="G574">
        <v>27.972000000000001</v>
      </c>
      <c r="H574">
        <v>27.972000000000001</v>
      </c>
      <c r="I574">
        <v>0</v>
      </c>
      <c r="J574">
        <v>0</v>
      </c>
      <c r="K574">
        <v>0</v>
      </c>
      <c r="L574">
        <v>27.972000000000001</v>
      </c>
      <c r="M574">
        <v>0</v>
      </c>
      <c r="N574">
        <v>0</v>
      </c>
      <c r="O574">
        <v>0</v>
      </c>
      <c r="P574">
        <v>27.972000000000001</v>
      </c>
      <c r="Q574">
        <v>0</v>
      </c>
      <c r="R574">
        <v>0</v>
      </c>
      <c r="S574">
        <v>0</v>
      </c>
      <c r="T574">
        <v>0</v>
      </c>
      <c r="U574">
        <v>0</v>
      </c>
      <c r="V574">
        <v>0</v>
      </c>
      <c r="W574">
        <v>2.6640000000000001</v>
      </c>
    </row>
    <row r="575" spans="1:23">
      <c r="A575" s="188">
        <v>44397</v>
      </c>
      <c r="B575" t="s">
        <v>261</v>
      </c>
      <c r="C575">
        <v>4</v>
      </c>
      <c r="D575" t="s">
        <v>17</v>
      </c>
      <c r="E575" t="s">
        <v>17</v>
      </c>
      <c r="F575" t="s">
        <v>232</v>
      </c>
      <c r="G575">
        <v>58.145999999999802</v>
      </c>
      <c r="H575">
        <v>58.145999999999802</v>
      </c>
      <c r="I575">
        <v>0</v>
      </c>
      <c r="J575">
        <v>0</v>
      </c>
      <c r="K575">
        <v>6.5970000000000004</v>
      </c>
      <c r="L575">
        <v>58.145999999999802</v>
      </c>
      <c r="M575">
        <v>0</v>
      </c>
      <c r="N575">
        <v>0</v>
      </c>
      <c r="O575">
        <v>0</v>
      </c>
      <c r="P575">
        <v>57.077999999999797</v>
      </c>
      <c r="Q575">
        <v>0</v>
      </c>
      <c r="R575">
        <v>0</v>
      </c>
      <c r="S575">
        <v>0</v>
      </c>
      <c r="T575">
        <v>0</v>
      </c>
      <c r="U575">
        <v>0</v>
      </c>
      <c r="V575">
        <v>0</v>
      </c>
      <c r="W575">
        <v>10.26</v>
      </c>
    </row>
    <row r="576" spans="1:23">
      <c r="A576" s="188">
        <v>44397</v>
      </c>
      <c r="B576" t="s">
        <v>261</v>
      </c>
      <c r="C576">
        <v>4</v>
      </c>
      <c r="D576" t="s">
        <v>17</v>
      </c>
      <c r="E576" t="s">
        <v>17</v>
      </c>
      <c r="F576" t="s">
        <v>142</v>
      </c>
      <c r="G576">
        <v>9.9350000000000005</v>
      </c>
      <c r="H576">
        <v>9.9350000000000005</v>
      </c>
      <c r="I576">
        <v>0</v>
      </c>
      <c r="J576">
        <v>0</v>
      </c>
      <c r="K576">
        <v>0</v>
      </c>
      <c r="L576">
        <v>9.9350000000000005</v>
      </c>
      <c r="M576">
        <v>0</v>
      </c>
      <c r="N576">
        <v>0</v>
      </c>
      <c r="O576">
        <v>0</v>
      </c>
      <c r="P576">
        <v>9.9350000000000005</v>
      </c>
      <c r="Q576">
        <v>0</v>
      </c>
      <c r="R576">
        <v>0</v>
      </c>
      <c r="S576">
        <v>0</v>
      </c>
      <c r="T576">
        <v>0</v>
      </c>
      <c r="U576">
        <v>0</v>
      </c>
      <c r="V576">
        <v>0</v>
      </c>
      <c r="W576">
        <v>0</v>
      </c>
    </row>
    <row r="577" spans="1:23">
      <c r="A577" s="188">
        <v>44397</v>
      </c>
      <c r="B577" t="s">
        <v>261</v>
      </c>
      <c r="C577">
        <v>4</v>
      </c>
      <c r="D577" t="s">
        <v>17</v>
      </c>
      <c r="E577" t="s">
        <v>17</v>
      </c>
      <c r="F577" t="s">
        <v>73</v>
      </c>
      <c r="G577">
        <v>4.1970000000000001</v>
      </c>
      <c r="H577">
        <v>3.8639999999999999</v>
      </c>
      <c r="I577">
        <v>0.33300000000000002</v>
      </c>
      <c r="J577">
        <v>0</v>
      </c>
      <c r="K577">
        <v>0</v>
      </c>
      <c r="L577">
        <v>4.1970000000000001</v>
      </c>
      <c r="M577">
        <v>0</v>
      </c>
      <c r="N577">
        <v>0</v>
      </c>
      <c r="O577">
        <v>0</v>
      </c>
      <c r="P577">
        <v>4.1970000000000001</v>
      </c>
      <c r="Q577">
        <v>0</v>
      </c>
      <c r="R577">
        <v>0</v>
      </c>
      <c r="S577">
        <v>0</v>
      </c>
      <c r="T577">
        <v>0</v>
      </c>
      <c r="U577">
        <v>0.33300000000000002</v>
      </c>
      <c r="V577">
        <v>0.33300000000000002</v>
      </c>
      <c r="W577">
        <v>0</v>
      </c>
    </row>
    <row r="578" spans="1:23">
      <c r="A578" s="188">
        <v>44397</v>
      </c>
      <c r="B578" t="s">
        <v>261</v>
      </c>
      <c r="C578">
        <v>4</v>
      </c>
      <c r="D578" t="s">
        <v>16</v>
      </c>
      <c r="E578" t="s">
        <v>16</v>
      </c>
      <c r="F578" t="s">
        <v>119</v>
      </c>
      <c r="G578">
        <v>1341.3430000000401</v>
      </c>
      <c r="H578">
        <v>874.06199999999899</v>
      </c>
      <c r="I578">
        <v>459.277000000013</v>
      </c>
      <c r="J578">
        <v>8.0039999999999996</v>
      </c>
      <c r="K578">
        <v>96.385000000000105</v>
      </c>
      <c r="L578">
        <v>0</v>
      </c>
      <c r="M578">
        <v>103.432</v>
      </c>
      <c r="N578">
        <v>68.866999999999905</v>
      </c>
      <c r="O578">
        <v>139.58499999999901</v>
      </c>
      <c r="P578">
        <v>786.83799999999599</v>
      </c>
      <c r="Q578">
        <v>95.772999999999897</v>
      </c>
      <c r="R578">
        <v>35.1679999999999</v>
      </c>
      <c r="S578">
        <v>36.632999999999903</v>
      </c>
      <c r="T578">
        <v>0</v>
      </c>
      <c r="U578">
        <v>281.30900000000099</v>
      </c>
      <c r="V578">
        <v>8.4339999999999993</v>
      </c>
      <c r="W578">
        <v>99.635999999999697</v>
      </c>
    </row>
    <row r="579" spans="1:23">
      <c r="A579" s="188">
        <v>44397</v>
      </c>
      <c r="B579" t="s">
        <v>261</v>
      </c>
      <c r="C579">
        <v>4</v>
      </c>
      <c r="D579" t="s">
        <v>16</v>
      </c>
      <c r="E579" t="s">
        <v>16</v>
      </c>
      <c r="F579" t="s">
        <v>135</v>
      </c>
      <c r="G579">
        <v>31.9679999999999</v>
      </c>
      <c r="H579">
        <v>30.968999999999902</v>
      </c>
      <c r="I579">
        <v>0.999</v>
      </c>
      <c r="J579">
        <v>0</v>
      </c>
      <c r="K579">
        <v>0</v>
      </c>
      <c r="L579">
        <v>31.9679999999999</v>
      </c>
      <c r="M579">
        <v>0</v>
      </c>
      <c r="N579">
        <v>0</v>
      </c>
      <c r="O579">
        <v>0</v>
      </c>
      <c r="P579">
        <v>30.901999999999902</v>
      </c>
      <c r="Q579">
        <v>0</v>
      </c>
      <c r="R579">
        <v>0.999</v>
      </c>
      <c r="S579">
        <v>0.999</v>
      </c>
      <c r="T579">
        <v>0</v>
      </c>
      <c r="U579">
        <v>0</v>
      </c>
      <c r="V579">
        <v>0</v>
      </c>
      <c r="W579">
        <v>4.6619999999999999</v>
      </c>
    </row>
    <row r="580" spans="1:23">
      <c r="A580" s="188">
        <v>44397</v>
      </c>
      <c r="B580" t="s">
        <v>261</v>
      </c>
      <c r="C580">
        <v>4</v>
      </c>
      <c r="D580" t="s">
        <v>16</v>
      </c>
      <c r="E580" t="s">
        <v>16</v>
      </c>
      <c r="F580" t="s">
        <v>73</v>
      </c>
      <c r="G580">
        <v>0.33300000000000002</v>
      </c>
      <c r="H580">
        <v>0.33300000000000002</v>
      </c>
      <c r="I580">
        <v>0</v>
      </c>
      <c r="J580">
        <v>0</v>
      </c>
      <c r="K580">
        <v>0</v>
      </c>
      <c r="L580">
        <v>0.33300000000000002</v>
      </c>
      <c r="M580">
        <v>0</v>
      </c>
      <c r="N580">
        <v>0</v>
      </c>
      <c r="O580">
        <v>0</v>
      </c>
      <c r="P580">
        <v>0.33300000000000002</v>
      </c>
      <c r="Q580">
        <v>0</v>
      </c>
      <c r="R580">
        <v>0</v>
      </c>
      <c r="S580">
        <v>0</v>
      </c>
      <c r="T580">
        <v>0</v>
      </c>
      <c r="U580">
        <v>0</v>
      </c>
      <c r="V580">
        <v>0</v>
      </c>
      <c r="W580">
        <v>0</v>
      </c>
    </row>
    <row r="581" spans="1:23">
      <c r="A581" s="188">
        <v>44397</v>
      </c>
      <c r="B581" t="s">
        <v>261</v>
      </c>
      <c r="C581">
        <v>4</v>
      </c>
      <c r="D581" t="s">
        <v>15</v>
      </c>
      <c r="E581" t="s">
        <v>15</v>
      </c>
      <c r="F581" t="s">
        <v>119</v>
      </c>
      <c r="G581">
        <v>6200.6139999985799</v>
      </c>
      <c r="H581">
        <v>2964.3690000002898</v>
      </c>
      <c r="I581">
        <v>3211.2250000004201</v>
      </c>
      <c r="J581">
        <v>25.0199999999999</v>
      </c>
      <c r="K581">
        <v>0</v>
      </c>
      <c r="L581">
        <v>0</v>
      </c>
      <c r="M581">
        <v>301.275000000001</v>
      </c>
      <c r="N581">
        <v>53.0519999999999</v>
      </c>
      <c r="O581">
        <v>0</v>
      </c>
      <c r="P581">
        <v>6196.53899999858</v>
      </c>
      <c r="Q581">
        <v>63.721999999999802</v>
      </c>
      <c r="R581">
        <v>137.227</v>
      </c>
      <c r="S581">
        <v>138.226</v>
      </c>
      <c r="T581">
        <v>0</v>
      </c>
      <c r="U581">
        <v>1589.63800000012</v>
      </c>
      <c r="V581">
        <v>13.792</v>
      </c>
      <c r="W581">
        <v>71.027999999999807</v>
      </c>
    </row>
    <row r="582" spans="1:23">
      <c r="A582" s="188">
        <v>44397</v>
      </c>
      <c r="B582" t="s">
        <v>261</v>
      </c>
      <c r="C582">
        <v>4</v>
      </c>
      <c r="D582" t="s">
        <v>15</v>
      </c>
      <c r="E582" t="s">
        <v>15</v>
      </c>
      <c r="F582" t="s">
        <v>246</v>
      </c>
      <c r="G582">
        <v>26.437000000000001</v>
      </c>
      <c r="H582">
        <v>24.638999999999999</v>
      </c>
      <c r="I582">
        <v>1.798</v>
      </c>
      <c r="J582">
        <v>0</v>
      </c>
      <c r="K582">
        <v>0</v>
      </c>
      <c r="L582">
        <v>26.437000000000001</v>
      </c>
      <c r="M582">
        <v>0</v>
      </c>
      <c r="N582">
        <v>0</v>
      </c>
      <c r="O582">
        <v>0</v>
      </c>
      <c r="P582">
        <v>26.437000000000001</v>
      </c>
      <c r="Q582">
        <v>0</v>
      </c>
      <c r="R582">
        <v>0.79900000000000004</v>
      </c>
      <c r="S582">
        <v>0.79900000000000004</v>
      </c>
      <c r="T582">
        <v>0</v>
      </c>
      <c r="U582">
        <v>0</v>
      </c>
      <c r="V582">
        <v>0</v>
      </c>
      <c r="W582">
        <v>5.66</v>
      </c>
    </row>
    <row r="583" spans="1:23">
      <c r="A583" s="188">
        <v>44397</v>
      </c>
      <c r="B583" t="s">
        <v>261</v>
      </c>
      <c r="C583">
        <v>4</v>
      </c>
      <c r="D583" t="s">
        <v>15</v>
      </c>
      <c r="E583" t="s">
        <v>15</v>
      </c>
      <c r="F583" t="s">
        <v>138</v>
      </c>
      <c r="G583">
        <v>44.607999999999997</v>
      </c>
      <c r="H583">
        <v>43.942</v>
      </c>
      <c r="I583">
        <v>0.66600000000000004</v>
      </c>
      <c r="J583">
        <v>0</v>
      </c>
      <c r="K583">
        <v>0</v>
      </c>
      <c r="L583">
        <v>44.607999999999997</v>
      </c>
      <c r="M583">
        <v>0</v>
      </c>
      <c r="N583">
        <v>0</v>
      </c>
      <c r="O583">
        <v>0</v>
      </c>
      <c r="P583">
        <v>22.806999999999999</v>
      </c>
      <c r="Q583">
        <v>0</v>
      </c>
      <c r="R583">
        <v>0</v>
      </c>
      <c r="S583">
        <v>0</v>
      </c>
      <c r="T583">
        <v>0</v>
      </c>
      <c r="U583">
        <v>0</v>
      </c>
      <c r="V583">
        <v>0</v>
      </c>
      <c r="W583">
        <v>1</v>
      </c>
    </row>
    <row r="584" spans="1:23">
      <c r="A584" s="188">
        <v>44397</v>
      </c>
      <c r="B584" t="s">
        <v>261</v>
      </c>
      <c r="C584">
        <v>4</v>
      </c>
      <c r="D584" t="s">
        <v>15</v>
      </c>
      <c r="E584" t="s">
        <v>15</v>
      </c>
      <c r="F584" t="s">
        <v>241</v>
      </c>
      <c r="G584">
        <v>4.9950000000000001</v>
      </c>
      <c r="H584">
        <v>4.9950000000000001</v>
      </c>
      <c r="I584">
        <v>0</v>
      </c>
      <c r="J584">
        <v>0</v>
      </c>
      <c r="K584">
        <v>0</v>
      </c>
      <c r="L584">
        <v>4.9950000000000001</v>
      </c>
      <c r="M584">
        <v>0</v>
      </c>
      <c r="N584">
        <v>0</v>
      </c>
      <c r="O584">
        <v>0</v>
      </c>
      <c r="P584">
        <v>4.9950000000000001</v>
      </c>
      <c r="Q584">
        <v>0</v>
      </c>
      <c r="R584">
        <v>0</v>
      </c>
      <c r="S584">
        <v>0</v>
      </c>
      <c r="T584">
        <v>0</v>
      </c>
      <c r="U584">
        <v>0</v>
      </c>
      <c r="V584">
        <v>0</v>
      </c>
      <c r="W584">
        <v>0</v>
      </c>
    </row>
    <row r="585" spans="1:23">
      <c r="A585" s="188">
        <v>44397</v>
      </c>
      <c r="B585" t="s">
        <v>261</v>
      </c>
      <c r="C585">
        <v>4</v>
      </c>
      <c r="D585" t="s">
        <v>15</v>
      </c>
      <c r="E585" t="s">
        <v>15</v>
      </c>
      <c r="F585" t="s">
        <v>160</v>
      </c>
      <c r="G585">
        <v>45.555999999999898</v>
      </c>
      <c r="H585">
        <v>45.2229999999999</v>
      </c>
      <c r="I585">
        <v>0.33300000000000002</v>
      </c>
      <c r="J585">
        <v>0</v>
      </c>
      <c r="K585">
        <v>0</v>
      </c>
      <c r="L585">
        <v>45.555999999999898</v>
      </c>
      <c r="M585">
        <v>0</v>
      </c>
      <c r="N585">
        <v>0</v>
      </c>
      <c r="O585">
        <v>0</v>
      </c>
      <c r="P585">
        <v>45.555999999999898</v>
      </c>
      <c r="Q585">
        <v>0</v>
      </c>
      <c r="R585">
        <v>0</v>
      </c>
      <c r="S585">
        <v>0</v>
      </c>
      <c r="T585">
        <v>0</v>
      </c>
      <c r="U585">
        <v>0</v>
      </c>
      <c r="V585">
        <v>0</v>
      </c>
      <c r="W585">
        <v>4.9950000000000001</v>
      </c>
    </row>
    <row r="586" spans="1:23">
      <c r="A586" s="188">
        <v>44397</v>
      </c>
      <c r="B586" t="s">
        <v>261</v>
      </c>
      <c r="C586">
        <v>4</v>
      </c>
      <c r="D586" t="s">
        <v>15</v>
      </c>
      <c r="E586" t="s">
        <v>15</v>
      </c>
      <c r="F586" t="s">
        <v>161</v>
      </c>
      <c r="G586">
        <v>61.201000000000001</v>
      </c>
      <c r="H586">
        <v>60.05</v>
      </c>
      <c r="I586">
        <v>0.48499999999999999</v>
      </c>
      <c r="J586">
        <v>0.66600000000000004</v>
      </c>
      <c r="K586">
        <v>0</v>
      </c>
      <c r="L586">
        <v>61.201000000000001</v>
      </c>
      <c r="M586">
        <v>0</v>
      </c>
      <c r="N586">
        <v>0</v>
      </c>
      <c r="O586">
        <v>0</v>
      </c>
      <c r="P586">
        <v>61.201000000000001</v>
      </c>
      <c r="Q586">
        <v>0</v>
      </c>
      <c r="R586">
        <v>0</v>
      </c>
      <c r="S586">
        <v>0</v>
      </c>
      <c r="T586">
        <v>0</v>
      </c>
      <c r="U586">
        <v>0</v>
      </c>
      <c r="V586">
        <v>0</v>
      </c>
      <c r="W586">
        <v>2.0659999999999998</v>
      </c>
    </row>
    <row r="587" spans="1:23">
      <c r="A587" s="188">
        <v>44397</v>
      </c>
      <c r="B587" t="s">
        <v>261</v>
      </c>
      <c r="C587">
        <v>4</v>
      </c>
      <c r="D587" t="s">
        <v>15</v>
      </c>
      <c r="E587" t="s">
        <v>15</v>
      </c>
      <c r="F587" t="s">
        <v>73</v>
      </c>
      <c r="G587">
        <v>3.4649999999999999</v>
      </c>
      <c r="H587">
        <v>3.4649999999999999</v>
      </c>
      <c r="I587">
        <v>0</v>
      </c>
      <c r="J587">
        <v>0</v>
      </c>
      <c r="K587">
        <v>0</v>
      </c>
      <c r="L587">
        <v>3.4649999999999999</v>
      </c>
      <c r="M587">
        <v>0</v>
      </c>
      <c r="N587">
        <v>0</v>
      </c>
      <c r="O587">
        <v>0</v>
      </c>
      <c r="P587">
        <v>3.4649999999999999</v>
      </c>
      <c r="Q587">
        <v>0</v>
      </c>
      <c r="R587">
        <v>0</v>
      </c>
      <c r="S587">
        <v>0</v>
      </c>
      <c r="T587">
        <v>0</v>
      </c>
      <c r="U587">
        <v>0</v>
      </c>
      <c r="V587">
        <v>0</v>
      </c>
      <c r="W587">
        <v>0</v>
      </c>
    </row>
    <row r="588" spans="1:23">
      <c r="A588" s="188">
        <v>44397</v>
      </c>
      <c r="B588" t="s">
        <v>261</v>
      </c>
      <c r="C588">
        <v>4</v>
      </c>
      <c r="D588" t="s">
        <v>14</v>
      </c>
      <c r="E588" t="s">
        <v>14</v>
      </c>
      <c r="F588" t="s">
        <v>119</v>
      </c>
      <c r="G588">
        <v>2617.39745800011</v>
      </c>
      <c r="H588">
        <v>2344.8177370001199</v>
      </c>
      <c r="I588">
        <v>248.046400000001</v>
      </c>
      <c r="J588">
        <v>24.533321000000001</v>
      </c>
      <c r="K588">
        <v>311.33319199999301</v>
      </c>
      <c r="L588">
        <v>0</v>
      </c>
      <c r="M588">
        <v>711.33269799999903</v>
      </c>
      <c r="N588">
        <v>31.486643999999998</v>
      </c>
      <c r="O588">
        <v>0</v>
      </c>
      <c r="P588">
        <v>2122.0044550000798</v>
      </c>
      <c r="Q588">
        <v>169.16651300000001</v>
      </c>
      <c r="R588">
        <v>7.3333219999999999</v>
      </c>
      <c r="S588">
        <v>0</v>
      </c>
      <c r="T588">
        <v>0</v>
      </c>
      <c r="U588">
        <v>100.119888</v>
      </c>
      <c r="V588">
        <v>35.719956000000003</v>
      </c>
      <c r="W588">
        <v>274.44636499999899</v>
      </c>
    </row>
    <row r="589" spans="1:23">
      <c r="A589" s="188">
        <v>44397</v>
      </c>
      <c r="B589" t="s">
        <v>261</v>
      </c>
      <c r="C589">
        <v>4</v>
      </c>
      <c r="D589" t="s">
        <v>14</v>
      </c>
      <c r="E589" t="s">
        <v>14</v>
      </c>
      <c r="F589" t="s">
        <v>233</v>
      </c>
      <c r="G589">
        <v>37.666629</v>
      </c>
      <c r="H589">
        <v>37.666629</v>
      </c>
      <c r="I589">
        <v>0</v>
      </c>
      <c r="J589">
        <v>0</v>
      </c>
      <c r="K589">
        <v>0</v>
      </c>
      <c r="L589">
        <v>37.666629</v>
      </c>
      <c r="M589">
        <v>0</v>
      </c>
      <c r="N589">
        <v>0</v>
      </c>
      <c r="O589">
        <v>0</v>
      </c>
      <c r="P589">
        <v>37.666629</v>
      </c>
      <c r="Q589">
        <v>0</v>
      </c>
      <c r="R589">
        <v>1.9999979999999999</v>
      </c>
      <c r="S589">
        <v>0</v>
      </c>
      <c r="T589">
        <v>0</v>
      </c>
      <c r="U589">
        <v>0</v>
      </c>
      <c r="V589">
        <v>0</v>
      </c>
      <c r="W589">
        <v>5.6666610000000004</v>
      </c>
    </row>
    <row r="590" spans="1:23">
      <c r="A590" s="188">
        <v>44397</v>
      </c>
      <c r="B590" t="s">
        <v>261</v>
      </c>
      <c r="C590">
        <v>4</v>
      </c>
      <c r="D590" t="s">
        <v>14</v>
      </c>
      <c r="E590" t="s">
        <v>14</v>
      </c>
      <c r="F590" t="s">
        <v>234</v>
      </c>
      <c r="G590">
        <v>37.266609000000003</v>
      </c>
      <c r="H590">
        <v>36.999943000000002</v>
      </c>
      <c r="I590">
        <v>0.26666600000000001</v>
      </c>
      <c r="J590">
        <v>0</v>
      </c>
      <c r="K590">
        <v>0</v>
      </c>
      <c r="L590">
        <v>37.266609000000003</v>
      </c>
      <c r="M590">
        <v>0</v>
      </c>
      <c r="N590">
        <v>0.99999800000000005</v>
      </c>
      <c r="O590">
        <v>0</v>
      </c>
      <c r="P590">
        <v>37.266609000000003</v>
      </c>
      <c r="Q590">
        <v>0</v>
      </c>
      <c r="R590">
        <v>0</v>
      </c>
      <c r="S590">
        <v>0</v>
      </c>
      <c r="T590">
        <v>0</v>
      </c>
      <c r="U590">
        <v>0</v>
      </c>
      <c r="V590">
        <v>3.2666620000000002</v>
      </c>
      <c r="W590">
        <v>9.6666519999999991</v>
      </c>
    </row>
    <row r="591" spans="1:23">
      <c r="A591" s="188">
        <v>44397</v>
      </c>
      <c r="B591" t="s">
        <v>261</v>
      </c>
      <c r="C591">
        <v>4</v>
      </c>
      <c r="D591" t="s">
        <v>14</v>
      </c>
      <c r="E591" t="s">
        <v>14</v>
      </c>
      <c r="F591" t="s">
        <v>73</v>
      </c>
      <c r="G591">
        <v>13.999983</v>
      </c>
      <c r="H591">
        <v>13.999983</v>
      </c>
      <c r="I591">
        <v>0</v>
      </c>
      <c r="J591">
        <v>0</v>
      </c>
      <c r="K591">
        <v>12.333321</v>
      </c>
      <c r="L591">
        <v>13.999983</v>
      </c>
      <c r="M591">
        <v>0</v>
      </c>
      <c r="N591">
        <v>0</v>
      </c>
      <c r="O591">
        <v>0</v>
      </c>
      <c r="P591">
        <v>1.333332</v>
      </c>
      <c r="Q591">
        <v>0</v>
      </c>
      <c r="R591">
        <v>0</v>
      </c>
      <c r="S591">
        <v>0</v>
      </c>
      <c r="T591">
        <v>0</v>
      </c>
      <c r="U591">
        <v>0</v>
      </c>
      <c r="V591">
        <v>0</v>
      </c>
      <c r="W591">
        <v>0</v>
      </c>
    </row>
    <row r="592" spans="1:23">
      <c r="A592" s="188">
        <v>44397</v>
      </c>
      <c r="B592" t="s">
        <v>261</v>
      </c>
      <c r="C592">
        <v>4</v>
      </c>
      <c r="D592" t="s">
        <v>13</v>
      </c>
      <c r="E592" t="s">
        <v>52</v>
      </c>
      <c r="F592" t="s">
        <v>119</v>
      </c>
      <c r="G592">
        <v>4097.5180000003202</v>
      </c>
      <c r="H592">
        <v>3029.2840000002002</v>
      </c>
      <c r="I592">
        <v>935.36999999998898</v>
      </c>
      <c r="J592">
        <v>132.86399999999901</v>
      </c>
      <c r="K592">
        <v>0</v>
      </c>
      <c r="L592">
        <v>0</v>
      </c>
      <c r="M592">
        <v>387.18400000000003</v>
      </c>
      <c r="N592">
        <v>120.205</v>
      </c>
      <c r="O592">
        <v>0</v>
      </c>
      <c r="P592">
        <v>3643.2350000003898</v>
      </c>
      <c r="Q592">
        <v>76.275999999999897</v>
      </c>
      <c r="R592">
        <v>459.06500000001103</v>
      </c>
      <c r="S592">
        <v>449.04400000000999</v>
      </c>
      <c r="T592">
        <v>0</v>
      </c>
      <c r="U592">
        <v>462.80900000001498</v>
      </c>
      <c r="V592">
        <v>18.225000000000001</v>
      </c>
      <c r="W592">
        <v>151.646999999999</v>
      </c>
    </row>
    <row r="593" spans="1:23">
      <c r="A593" s="188">
        <v>44397</v>
      </c>
      <c r="B593" t="s">
        <v>261</v>
      </c>
      <c r="C593">
        <v>4</v>
      </c>
      <c r="D593" t="s">
        <v>13</v>
      </c>
      <c r="E593" t="s">
        <v>52</v>
      </c>
      <c r="F593" t="s">
        <v>281</v>
      </c>
      <c r="G593">
        <v>121.918999999999</v>
      </c>
      <c r="H593">
        <v>119.52099999999901</v>
      </c>
      <c r="I593">
        <v>2.0649999999999999</v>
      </c>
      <c r="J593">
        <v>0.33300000000000002</v>
      </c>
      <c r="K593">
        <v>0</v>
      </c>
      <c r="L593">
        <v>121.918999999999</v>
      </c>
      <c r="M593">
        <v>0</v>
      </c>
      <c r="N593">
        <v>0</v>
      </c>
      <c r="O593">
        <v>0</v>
      </c>
      <c r="P593">
        <v>80.991999999999706</v>
      </c>
      <c r="Q593">
        <v>0</v>
      </c>
      <c r="R593">
        <v>2.3980000000000001</v>
      </c>
      <c r="S593">
        <v>2.3980000000000001</v>
      </c>
      <c r="T593">
        <v>0</v>
      </c>
      <c r="U593">
        <v>0</v>
      </c>
      <c r="V593">
        <v>1</v>
      </c>
      <c r="W593">
        <v>20.597000000000001</v>
      </c>
    </row>
    <row r="594" spans="1:23">
      <c r="A594" s="188">
        <v>44397</v>
      </c>
      <c r="B594" t="s">
        <v>261</v>
      </c>
      <c r="C594">
        <v>4</v>
      </c>
      <c r="D594" t="s">
        <v>13</v>
      </c>
      <c r="E594" t="s">
        <v>52</v>
      </c>
      <c r="F594" t="s">
        <v>282</v>
      </c>
      <c r="G594">
        <v>44.422999999999902</v>
      </c>
      <c r="H594">
        <v>44.422999999999902</v>
      </c>
      <c r="I594">
        <v>0</v>
      </c>
      <c r="J594">
        <v>0</v>
      </c>
      <c r="K594">
        <v>0</v>
      </c>
      <c r="L594">
        <v>44.422999999999902</v>
      </c>
      <c r="M594">
        <v>0</v>
      </c>
      <c r="N594">
        <v>0</v>
      </c>
      <c r="O594">
        <v>0</v>
      </c>
      <c r="P594">
        <v>43.2899999999999</v>
      </c>
      <c r="Q594">
        <v>0</v>
      </c>
      <c r="R594">
        <v>0</v>
      </c>
      <c r="S594">
        <v>0</v>
      </c>
      <c r="T594">
        <v>0</v>
      </c>
      <c r="U594">
        <v>0</v>
      </c>
      <c r="V594">
        <v>0</v>
      </c>
      <c r="W594">
        <v>15.051</v>
      </c>
    </row>
    <row r="595" spans="1:23">
      <c r="A595" s="188">
        <v>44397</v>
      </c>
      <c r="B595" t="s">
        <v>261</v>
      </c>
      <c r="C595">
        <v>4</v>
      </c>
      <c r="D595" t="s">
        <v>13</v>
      </c>
      <c r="E595" t="s">
        <v>52</v>
      </c>
      <c r="F595" t="s">
        <v>283</v>
      </c>
      <c r="G595">
        <v>10.656000000000001</v>
      </c>
      <c r="H595">
        <v>10.656000000000001</v>
      </c>
      <c r="I595">
        <v>0</v>
      </c>
      <c r="J595">
        <v>0</v>
      </c>
      <c r="K595">
        <v>0</v>
      </c>
      <c r="L595">
        <v>10.656000000000001</v>
      </c>
      <c r="M595">
        <v>0</v>
      </c>
      <c r="N595">
        <v>0</v>
      </c>
      <c r="O595">
        <v>0</v>
      </c>
      <c r="P595">
        <v>10.656000000000001</v>
      </c>
      <c r="Q595">
        <v>0</v>
      </c>
      <c r="R595">
        <v>0</v>
      </c>
      <c r="S595">
        <v>0</v>
      </c>
      <c r="T595">
        <v>0</v>
      </c>
      <c r="U595">
        <v>0</v>
      </c>
      <c r="V595">
        <v>0</v>
      </c>
      <c r="W595">
        <v>3.996</v>
      </c>
    </row>
    <row r="596" spans="1:23">
      <c r="A596" s="188">
        <v>44397</v>
      </c>
      <c r="B596" t="s">
        <v>261</v>
      </c>
      <c r="C596">
        <v>4</v>
      </c>
      <c r="D596" t="s">
        <v>13</v>
      </c>
      <c r="E596" t="s">
        <v>52</v>
      </c>
      <c r="F596" t="s">
        <v>73</v>
      </c>
      <c r="G596">
        <v>4.5289999999999999</v>
      </c>
      <c r="H596">
        <v>4.5289999999999999</v>
      </c>
      <c r="I596">
        <v>0</v>
      </c>
      <c r="J596">
        <v>0</v>
      </c>
      <c r="K596">
        <v>0</v>
      </c>
      <c r="L596">
        <v>4.5289999999999999</v>
      </c>
      <c r="M596">
        <v>0</v>
      </c>
      <c r="N596">
        <v>0</v>
      </c>
      <c r="O596">
        <v>0</v>
      </c>
      <c r="P596">
        <v>4.5289999999999999</v>
      </c>
      <c r="Q596">
        <v>0</v>
      </c>
      <c r="R596">
        <v>0</v>
      </c>
      <c r="S596">
        <v>0</v>
      </c>
      <c r="T596">
        <v>0</v>
      </c>
      <c r="U596">
        <v>0</v>
      </c>
      <c r="V596">
        <v>0</v>
      </c>
      <c r="W596">
        <v>0</v>
      </c>
    </row>
    <row r="597" spans="1:23">
      <c r="A597" s="188">
        <v>44397</v>
      </c>
      <c r="B597" t="s">
        <v>261</v>
      </c>
      <c r="C597">
        <v>4</v>
      </c>
      <c r="D597" t="s">
        <v>13</v>
      </c>
      <c r="E597" t="s">
        <v>100</v>
      </c>
      <c r="F597" t="s">
        <v>119</v>
      </c>
      <c r="G597">
        <v>2828.0680000001898</v>
      </c>
      <c r="H597">
        <v>2243.3130000001702</v>
      </c>
      <c r="I597">
        <v>447.62200000001201</v>
      </c>
      <c r="J597">
        <v>137.13299999999899</v>
      </c>
      <c r="K597">
        <v>9.0690000000000008</v>
      </c>
      <c r="L597">
        <v>0</v>
      </c>
      <c r="M597">
        <v>388.98499999999802</v>
      </c>
      <c r="N597">
        <v>63.379999999999903</v>
      </c>
      <c r="O597">
        <v>0</v>
      </c>
      <c r="P597">
        <v>2492.3940000002099</v>
      </c>
      <c r="Q597">
        <v>71.601999999999904</v>
      </c>
      <c r="R597">
        <v>149.28800000000001</v>
      </c>
      <c r="S597">
        <v>131.02799999999999</v>
      </c>
      <c r="T597">
        <v>0</v>
      </c>
      <c r="U597">
        <v>330.47400000000403</v>
      </c>
      <c r="V597">
        <v>12.083</v>
      </c>
      <c r="W597">
        <v>164.31</v>
      </c>
    </row>
    <row r="598" spans="1:23">
      <c r="A598" s="188">
        <v>44397</v>
      </c>
      <c r="B598" t="s">
        <v>261</v>
      </c>
      <c r="C598">
        <v>4</v>
      </c>
      <c r="D598" t="s">
        <v>13</v>
      </c>
      <c r="E598" t="s">
        <v>100</v>
      </c>
      <c r="F598" t="s">
        <v>284</v>
      </c>
      <c r="G598">
        <v>45.953999999999901</v>
      </c>
      <c r="H598">
        <v>39.027999999999899</v>
      </c>
      <c r="I598">
        <v>6.9260000000000002</v>
      </c>
      <c r="J598">
        <v>0</v>
      </c>
      <c r="K598">
        <v>0</v>
      </c>
      <c r="L598">
        <v>45.953999999999901</v>
      </c>
      <c r="M598">
        <v>0</v>
      </c>
      <c r="N598">
        <v>0</v>
      </c>
      <c r="O598">
        <v>0</v>
      </c>
      <c r="P598">
        <v>45.953999999999901</v>
      </c>
      <c r="Q598">
        <v>0</v>
      </c>
      <c r="R598">
        <v>7.2590000000000003</v>
      </c>
      <c r="S598">
        <v>6.9260000000000002</v>
      </c>
      <c r="T598">
        <v>0</v>
      </c>
      <c r="U598">
        <v>0</v>
      </c>
      <c r="V598">
        <v>0</v>
      </c>
      <c r="W598">
        <v>4.6619999999999999</v>
      </c>
    </row>
    <row r="599" spans="1:23">
      <c r="A599" s="188">
        <v>44397</v>
      </c>
      <c r="B599" t="s">
        <v>261</v>
      </c>
      <c r="C599">
        <v>4</v>
      </c>
      <c r="D599" t="s">
        <v>13</v>
      </c>
      <c r="E599" t="s">
        <v>100</v>
      </c>
      <c r="F599" t="s">
        <v>285</v>
      </c>
      <c r="G599">
        <v>26.158000000000001</v>
      </c>
      <c r="H599">
        <v>26.158000000000001</v>
      </c>
      <c r="I599">
        <v>0</v>
      </c>
      <c r="J599">
        <v>0</v>
      </c>
      <c r="K599">
        <v>0</v>
      </c>
      <c r="L599">
        <v>26.158000000000001</v>
      </c>
      <c r="M599">
        <v>0</v>
      </c>
      <c r="N599">
        <v>1.998</v>
      </c>
      <c r="O599">
        <v>0</v>
      </c>
      <c r="P599">
        <v>19.831</v>
      </c>
      <c r="Q599">
        <v>0.58299999999999996</v>
      </c>
      <c r="R599">
        <v>0</v>
      </c>
      <c r="S599">
        <v>0</v>
      </c>
      <c r="T599">
        <v>0</v>
      </c>
      <c r="U599">
        <v>0</v>
      </c>
      <c r="V599">
        <v>0</v>
      </c>
      <c r="W599">
        <v>8.3089999999999993</v>
      </c>
    </row>
    <row r="600" spans="1:23">
      <c r="A600" s="188">
        <v>44397</v>
      </c>
      <c r="B600" t="s">
        <v>261</v>
      </c>
      <c r="C600">
        <v>4</v>
      </c>
      <c r="D600" t="s">
        <v>13</v>
      </c>
      <c r="E600" t="s">
        <v>100</v>
      </c>
      <c r="F600" t="s">
        <v>286</v>
      </c>
      <c r="G600">
        <v>77.788999999999703</v>
      </c>
      <c r="H600">
        <v>70.795999999999793</v>
      </c>
      <c r="I600">
        <v>6.9930000000000003</v>
      </c>
      <c r="J600">
        <v>0</v>
      </c>
      <c r="K600">
        <v>0</v>
      </c>
      <c r="L600">
        <v>77.788999999999703</v>
      </c>
      <c r="M600">
        <v>0</v>
      </c>
      <c r="N600">
        <v>0.999</v>
      </c>
      <c r="O600">
        <v>0</v>
      </c>
      <c r="P600">
        <v>77.788999999999703</v>
      </c>
      <c r="Q600">
        <v>0</v>
      </c>
      <c r="R600">
        <v>7.6589999999999998</v>
      </c>
      <c r="S600">
        <v>6.9930000000000003</v>
      </c>
      <c r="T600">
        <v>0</v>
      </c>
      <c r="U600">
        <v>0</v>
      </c>
      <c r="V600">
        <v>0.46600000000000003</v>
      </c>
      <c r="W600">
        <v>15.651</v>
      </c>
    </row>
    <row r="601" spans="1:23">
      <c r="A601" s="188">
        <v>44397</v>
      </c>
      <c r="B601" t="s">
        <v>261</v>
      </c>
      <c r="C601">
        <v>4</v>
      </c>
      <c r="D601" t="s">
        <v>13</v>
      </c>
      <c r="E601" t="s">
        <v>100</v>
      </c>
      <c r="F601" t="s">
        <v>287</v>
      </c>
      <c r="G601">
        <v>110.33799999999999</v>
      </c>
      <c r="H601">
        <v>108.806</v>
      </c>
      <c r="I601">
        <v>1.532</v>
      </c>
      <c r="J601">
        <v>0</v>
      </c>
      <c r="K601">
        <v>0</v>
      </c>
      <c r="L601">
        <v>110.33799999999999</v>
      </c>
      <c r="M601">
        <v>0</v>
      </c>
      <c r="N601">
        <v>0.55000000000000004</v>
      </c>
      <c r="O601">
        <v>0</v>
      </c>
      <c r="P601">
        <v>109.503</v>
      </c>
      <c r="Q601">
        <v>3.7320000000000002</v>
      </c>
      <c r="R601">
        <v>2.1989999999999998</v>
      </c>
      <c r="S601">
        <v>1.532</v>
      </c>
      <c r="T601">
        <v>0</v>
      </c>
      <c r="U601">
        <v>0</v>
      </c>
      <c r="V601">
        <v>0.66600000000000004</v>
      </c>
      <c r="W601">
        <v>31.1799999999999</v>
      </c>
    </row>
    <row r="602" spans="1:23">
      <c r="A602" s="188">
        <v>44397</v>
      </c>
      <c r="B602" t="s">
        <v>261</v>
      </c>
      <c r="C602">
        <v>4</v>
      </c>
      <c r="D602" t="s">
        <v>13</v>
      </c>
      <c r="E602" t="s">
        <v>100</v>
      </c>
      <c r="F602" t="s">
        <v>288</v>
      </c>
      <c r="G602">
        <v>18.526</v>
      </c>
      <c r="H602">
        <v>18.526</v>
      </c>
      <c r="I602">
        <v>0</v>
      </c>
      <c r="J602">
        <v>0</v>
      </c>
      <c r="K602">
        <v>0</v>
      </c>
      <c r="L602">
        <v>18.526</v>
      </c>
      <c r="M602">
        <v>0</v>
      </c>
      <c r="N602">
        <v>0</v>
      </c>
      <c r="O602">
        <v>0</v>
      </c>
      <c r="P602">
        <v>18.526</v>
      </c>
      <c r="Q602">
        <v>0</v>
      </c>
      <c r="R602">
        <v>0</v>
      </c>
      <c r="S602">
        <v>0</v>
      </c>
      <c r="T602">
        <v>0</v>
      </c>
      <c r="U602">
        <v>0</v>
      </c>
      <c r="V602">
        <v>0</v>
      </c>
      <c r="W602">
        <v>4.1980000000000004</v>
      </c>
    </row>
    <row r="603" spans="1:23">
      <c r="A603" s="188">
        <v>44397</v>
      </c>
      <c r="B603" t="s">
        <v>261</v>
      </c>
      <c r="C603">
        <v>4</v>
      </c>
      <c r="D603" t="s">
        <v>13</v>
      </c>
      <c r="E603" t="s">
        <v>100</v>
      </c>
      <c r="F603" t="s">
        <v>289</v>
      </c>
      <c r="G603">
        <v>7.859</v>
      </c>
      <c r="H603">
        <v>7.859</v>
      </c>
      <c r="I603">
        <v>0</v>
      </c>
      <c r="J603">
        <v>0</v>
      </c>
      <c r="K603">
        <v>0</v>
      </c>
      <c r="L603">
        <v>7.859</v>
      </c>
      <c r="M603">
        <v>0.33300000000000002</v>
      </c>
      <c r="N603">
        <v>0.33300000000000002</v>
      </c>
      <c r="O603">
        <v>0</v>
      </c>
      <c r="P603">
        <v>7.5259999999999998</v>
      </c>
      <c r="Q603">
        <v>0</v>
      </c>
      <c r="R603">
        <v>0</v>
      </c>
      <c r="S603">
        <v>0</v>
      </c>
      <c r="T603">
        <v>0</v>
      </c>
      <c r="U603">
        <v>0</v>
      </c>
      <c r="V603">
        <v>0</v>
      </c>
      <c r="W603">
        <v>2.6640000000000001</v>
      </c>
    </row>
    <row r="604" spans="1:23">
      <c r="A604" s="188">
        <v>44397</v>
      </c>
      <c r="B604" t="s">
        <v>261</v>
      </c>
      <c r="C604">
        <v>4</v>
      </c>
      <c r="D604" t="s">
        <v>13</v>
      </c>
      <c r="E604" t="s">
        <v>100</v>
      </c>
      <c r="F604" t="s">
        <v>73</v>
      </c>
      <c r="G604">
        <v>3.1970000000000001</v>
      </c>
      <c r="H604">
        <v>3.1970000000000001</v>
      </c>
      <c r="I604">
        <v>0</v>
      </c>
      <c r="J604">
        <v>0</v>
      </c>
      <c r="K604">
        <v>0</v>
      </c>
      <c r="L604">
        <v>3.1970000000000001</v>
      </c>
      <c r="M604">
        <v>0</v>
      </c>
      <c r="N604">
        <v>0</v>
      </c>
      <c r="O604">
        <v>0</v>
      </c>
      <c r="P604">
        <v>1.865</v>
      </c>
      <c r="Q604">
        <v>0</v>
      </c>
      <c r="R604">
        <v>0</v>
      </c>
      <c r="S604">
        <v>0</v>
      </c>
      <c r="T604">
        <v>0</v>
      </c>
      <c r="U604">
        <v>0</v>
      </c>
      <c r="V604">
        <v>0</v>
      </c>
      <c r="W604">
        <v>0.33300000000000002</v>
      </c>
    </row>
    <row r="605" spans="1:23">
      <c r="A605" s="188">
        <v>44397</v>
      </c>
      <c r="B605" t="s">
        <v>261</v>
      </c>
      <c r="C605">
        <v>4</v>
      </c>
      <c r="D605" t="s">
        <v>13</v>
      </c>
      <c r="E605" t="s">
        <v>101</v>
      </c>
      <c r="F605" t="s">
        <v>119</v>
      </c>
      <c r="G605">
        <v>3318.3070000001198</v>
      </c>
      <c r="H605">
        <v>2637.9000000000901</v>
      </c>
      <c r="I605">
        <v>632.78400000001204</v>
      </c>
      <c r="J605">
        <v>47.623000000000097</v>
      </c>
      <c r="K605">
        <v>980.89300000001595</v>
      </c>
      <c r="L605">
        <v>0</v>
      </c>
      <c r="M605">
        <v>386.846</v>
      </c>
      <c r="N605">
        <v>47.360999999999997</v>
      </c>
      <c r="O605">
        <v>0</v>
      </c>
      <c r="P605">
        <v>2188.5670000001801</v>
      </c>
      <c r="Q605">
        <v>96.930999999999997</v>
      </c>
      <c r="R605">
        <v>170.834</v>
      </c>
      <c r="S605">
        <v>165.9</v>
      </c>
      <c r="T605">
        <v>0</v>
      </c>
      <c r="U605">
        <v>336.649000000005</v>
      </c>
      <c r="V605">
        <v>3.8650000000000002</v>
      </c>
      <c r="W605">
        <v>128.041</v>
      </c>
    </row>
    <row r="606" spans="1:23">
      <c r="A606" s="188">
        <v>44397</v>
      </c>
      <c r="B606" t="s">
        <v>261</v>
      </c>
      <c r="C606">
        <v>4</v>
      </c>
      <c r="D606" t="s">
        <v>13</v>
      </c>
      <c r="E606" t="s">
        <v>101</v>
      </c>
      <c r="F606" t="s">
        <v>290</v>
      </c>
      <c r="G606">
        <v>38.832999999999899</v>
      </c>
      <c r="H606">
        <v>35.901999999999902</v>
      </c>
      <c r="I606">
        <v>2.931</v>
      </c>
      <c r="J606">
        <v>0</v>
      </c>
      <c r="K606">
        <v>0</v>
      </c>
      <c r="L606">
        <v>38.832999999999899</v>
      </c>
      <c r="M606">
        <v>0</v>
      </c>
      <c r="N606">
        <v>0</v>
      </c>
      <c r="O606">
        <v>0</v>
      </c>
      <c r="P606">
        <v>38.832999999999899</v>
      </c>
      <c r="Q606">
        <v>0</v>
      </c>
      <c r="R606">
        <v>3.7970000000000002</v>
      </c>
      <c r="S606">
        <v>2.931</v>
      </c>
      <c r="T606">
        <v>0</v>
      </c>
      <c r="U606">
        <v>0</v>
      </c>
      <c r="V606">
        <v>0</v>
      </c>
      <c r="W606">
        <v>6.6609999999999996</v>
      </c>
    </row>
    <row r="607" spans="1:23">
      <c r="A607" s="188">
        <v>44397</v>
      </c>
      <c r="B607" t="s">
        <v>261</v>
      </c>
      <c r="C607">
        <v>4</v>
      </c>
      <c r="D607" t="s">
        <v>13</v>
      </c>
      <c r="E607" t="s">
        <v>101</v>
      </c>
      <c r="F607" t="s">
        <v>291</v>
      </c>
      <c r="G607">
        <v>1.998</v>
      </c>
      <c r="H607">
        <v>1.998</v>
      </c>
      <c r="I607">
        <v>0</v>
      </c>
      <c r="J607">
        <v>0</v>
      </c>
      <c r="K607">
        <v>0</v>
      </c>
      <c r="L607">
        <v>1.998</v>
      </c>
      <c r="M607">
        <v>0</v>
      </c>
      <c r="N607">
        <v>0</v>
      </c>
      <c r="O607">
        <v>0</v>
      </c>
      <c r="P607">
        <v>1.998</v>
      </c>
      <c r="Q607">
        <v>0</v>
      </c>
      <c r="R607">
        <v>0</v>
      </c>
      <c r="S607">
        <v>0</v>
      </c>
      <c r="T607">
        <v>0</v>
      </c>
      <c r="U607">
        <v>0</v>
      </c>
      <c r="V607">
        <v>0</v>
      </c>
      <c r="W607">
        <v>0</v>
      </c>
    </row>
    <row r="608" spans="1:23">
      <c r="A608" s="188">
        <v>44397</v>
      </c>
      <c r="B608" t="s">
        <v>261</v>
      </c>
      <c r="C608">
        <v>4</v>
      </c>
      <c r="D608" t="s">
        <v>13</v>
      </c>
      <c r="E608" t="s">
        <v>101</v>
      </c>
      <c r="F608" t="s">
        <v>292</v>
      </c>
      <c r="G608">
        <v>20.53</v>
      </c>
      <c r="H608">
        <v>20.53</v>
      </c>
      <c r="I608">
        <v>0</v>
      </c>
      <c r="J608">
        <v>0</v>
      </c>
      <c r="K608">
        <v>1.534</v>
      </c>
      <c r="L608">
        <v>20.53</v>
      </c>
      <c r="M608">
        <v>0</v>
      </c>
      <c r="N608">
        <v>0</v>
      </c>
      <c r="O608">
        <v>0</v>
      </c>
      <c r="P608">
        <v>19.059999999999999</v>
      </c>
      <c r="Q608">
        <v>0</v>
      </c>
      <c r="R608">
        <v>0</v>
      </c>
      <c r="S608">
        <v>0</v>
      </c>
      <c r="T608">
        <v>0</v>
      </c>
      <c r="U608">
        <v>0</v>
      </c>
      <c r="V608">
        <v>0</v>
      </c>
      <c r="W608">
        <v>2.9329999999999998</v>
      </c>
    </row>
    <row r="609" spans="1:23">
      <c r="A609" s="188">
        <v>44397</v>
      </c>
      <c r="B609" t="s">
        <v>261</v>
      </c>
      <c r="C609">
        <v>4</v>
      </c>
      <c r="D609" t="s">
        <v>13</v>
      </c>
      <c r="E609" t="s">
        <v>101</v>
      </c>
      <c r="F609" t="s">
        <v>73</v>
      </c>
      <c r="G609">
        <v>1.532</v>
      </c>
      <c r="H609">
        <v>1.1990000000000001</v>
      </c>
      <c r="I609">
        <v>0.33300000000000002</v>
      </c>
      <c r="J609">
        <v>0</v>
      </c>
      <c r="K609">
        <v>0</v>
      </c>
      <c r="L609">
        <v>1.532</v>
      </c>
      <c r="M609">
        <v>0</v>
      </c>
      <c r="N609">
        <v>0</v>
      </c>
      <c r="O609">
        <v>0</v>
      </c>
      <c r="P609">
        <v>1.532</v>
      </c>
      <c r="Q609">
        <v>0</v>
      </c>
      <c r="R609">
        <v>0</v>
      </c>
      <c r="S609">
        <v>0</v>
      </c>
      <c r="T609">
        <v>0</v>
      </c>
      <c r="U609">
        <v>0.33300000000000002</v>
      </c>
      <c r="V609">
        <v>0</v>
      </c>
      <c r="W609">
        <v>0</v>
      </c>
    </row>
    <row r="610" spans="1:23">
      <c r="A610" s="188">
        <v>44397</v>
      </c>
      <c r="B610" t="s">
        <v>261</v>
      </c>
      <c r="C610">
        <v>4</v>
      </c>
      <c r="D610" t="s">
        <v>13</v>
      </c>
      <c r="E610" t="s">
        <v>101</v>
      </c>
      <c r="F610" t="s">
        <v>297</v>
      </c>
      <c r="G610">
        <v>0.33300000000000002</v>
      </c>
      <c r="H610">
        <v>0.33300000000000002</v>
      </c>
      <c r="I610">
        <v>0</v>
      </c>
      <c r="J610">
        <v>0</v>
      </c>
      <c r="K610">
        <v>0</v>
      </c>
      <c r="L610">
        <v>0.33300000000000002</v>
      </c>
      <c r="M610">
        <v>0</v>
      </c>
      <c r="N610">
        <v>0</v>
      </c>
      <c r="O610">
        <v>0</v>
      </c>
      <c r="P610">
        <v>0.33300000000000002</v>
      </c>
      <c r="Q610">
        <v>0</v>
      </c>
      <c r="R610">
        <v>0</v>
      </c>
      <c r="S610">
        <v>0</v>
      </c>
      <c r="T610">
        <v>0</v>
      </c>
      <c r="U610">
        <v>0</v>
      </c>
      <c r="V610">
        <v>0</v>
      </c>
      <c r="W610">
        <v>0</v>
      </c>
    </row>
    <row r="611" spans="1:23">
      <c r="A611" s="188">
        <v>44397</v>
      </c>
      <c r="B611" t="s">
        <v>261</v>
      </c>
      <c r="C611">
        <v>4</v>
      </c>
      <c r="D611" t="s">
        <v>12</v>
      </c>
      <c r="E611" t="s">
        <v>12</v>
      </c>
      <c r="F611" t="s">
        <v>119</v>
      </c>
      <c r="G611">
        <v>3703.9623150003899</v>
      </c>
      <c r="H611">
        <v>2699.7168280002402</v>
      </c>
      <c r="I611">
        <v>997.24549400004105</v>
      </c>
      <c r="J611">
        <v>6.9999929999999999</v>
      </c>
      <c r="K611">
        <v>0</v>
      </c>
      <c r="L611">
        <v>0</v>
      </c>
      <c r="M611">
        <v>259.59966500000002</v>
      </c>
      <c r="N611">
        <v>88.259885999999995</v>
      </c>
      <c r="O611">
        <v>0</v>
      </c>
      <c r="P611">
        <v>1966.21800300014</v>
      </c>
      <c r="Q611">
        <v>126.04664200000001</v>
      </c>
      <c r="R611">
        <v>619.052558000006</v>
      </c>
      <c r="S611">
        <v>479.66612099999298</v>
      </c>
      <c r="T611">
        <v>0</v>
      </c>
      <c r="U611">
        <v>278.45302900000098</v>
      </c>
      <c r="V611">
        <v>21.786639000000001</v>
      </c>
      <c r="W611">
        <v>232.44645600000101</v>
      </c>
    </row>
    <row r="612" spans="1:23">
      <c r="A612" s="188">
        <v>44397</v>
      </c>
      <c r="B612" t="s">
        <v>261</v>
      </c>
      <c r="C612">
        <v>4</v>
      </c>
      <c r="D612" t="s">
        <v>11</v>
      </c>
      <c r="E612" t="s">
        <v>11</v>
      </c>
      <c r="F612" t="s">
        <v>119</v>
      </c>
      <c r="G612">
        <v>3017.2564820002199</v>
      </c>
      <c r="H612">
        <v>2403.4772510001499</v>
      </c>
      <c r="I612">
        <v>612.38591500000098</v>
      </c>
      <c r="J612">
        <v>1.393316</v>
      </c>
      <c r="K612">
        <v>297.99963000000002</v>
      </c>
      <c r="L612">
        <v>0</v>
      </c>
      <c r="M612">
        <v>250.86637499999799</v>
      </c>
      <c r="N612">
        <v>80.813238000000098</v>
      </c>
      <c r="O612">
        <v>0</v>
      </c>
      <c r="P612">
        <v>2304.6639700001701</v>
      </c>
      <c r="Q612">
        <v>105.626548</v>
      </c>
      <c r="R612">
        <v>34.266627</v>
      </c>
      <c r="S612">
        <v>0</v>
      </c>
      <c r="T612">
        <v>0</v>
      </c>
      <c r="U612">
        <v>514.53939299998899</v>
      </c>
      <c r="V612">
        <v>9.5333260000000006</v>
      </c>
      <c r="W612">
        <v>132.29318799999999</v>
      </c>
    </row>
    <row r="613" spans="1:23">
      <c r="A613" s="188">
        <v>44397</v>
      </c>
      <c r="B613" t="s">
        <v>261</v>
      </c>
      <c r="C613">
        <v>4</v>
      </c>
      <c r="D613" t="s">
        <v>11</v>
      </c>
      <c r="E613" t="s">
        <v>11</v>
      </c>
      <c r="F613" t="s">
        <v>135</v>
      </c>
      <c r="G613">
        <v>39.066626999999997</v>
      </c>
      <c r="H613">
        <v>39.066626999999997</v>
      </c>
      <c r="I613">
        <v>0</v>
      </c>
      <c r="J613">
        <v>0</v>
      </c>
      <c r="K613">
        <v>0</v>
      </c>
      <c r="L613">
        <v>37.933295000000001</v>
      </c>
      <c r="M613">
        <v>0.46666600000000003</v>
      </c>
      <c r="N613">
        <v>0</v>
      </c>
      <c r="O613">
        <v>0</v>
      </c>
      <c r="P613">
        <v>39.066626999999997</v>
      </c>
      <c r="Q613">
        <v>0</v>
      </c>
      <c r="R613">
        <v>0</v>
      </c>
      <c r="S613">
        <v>0</v>
      </c>
      <c r="T613">
        <v>0</v>
      </c>
      <c r="U613">
        <v>0</v>
      </c>
      <c r="V613">
        <v>0</v>
      </c>
      <c r="W613">
        <v>2.999997</v>
      </c>
    </row>
    <row r="614" spans="1:23">
      <c r="A614" s="188">
        <v>44397</v>
      </c>
      <c r="B614" t="s">
        <v>261</v>
      </c>
      <c r="C614">
        <v>4</v>
      </c>
      <c r="D614" t="s">
        <v>11</v>
      </c>
      <c r="E614" t="s">
        <v>11</v>
      </c>
      <c r="F614" t="s">
        <v>154</v>
      </c>
      <c r="G614">
        <v>9.5333240000000004</v>
      </c>
      <c r="H614">
        <v>9.5333240000000004</v>
      </c>
      <c r="I614">
        <v>0</v>
      </c>
      <c r="J614">
        <v>0</v>
      </c>
      <c r="K614">
        <v>0</v>
      </c>
      <c r="L614">
        <v>9.5333240000000004</v>
      </c>
      <c r="M614">
        <v>0</v>
      </c>
      <c r="N614">
        <v>0</v>
      </c>
      <c r="O614">
        <v>0</v>
      </c>
      <c r="P614">
        <v>9.5333240000000004</v>
      </c>
      <c r="Q614">
        <v>0</v>
      </c>
      <c r="R614">
        <v>0</v>
      </c>
      <c r="S614">
        <v>0</v>
      </c>
      <c r="T614">
        <v>0</v>
      </c>
      <c r="U614">
        <v>0</v>
      </c>
      <c r="V614">
        <v>0</v>
      </c>
      <c r="W614">
        <v>0.99999899999999997</v>
      </c>
    </row>
    <row r="615" spans="1:23">
      <c r="A615" s="188">
        <v>44397</v>
      </c>
      <c r="B615" t="s">
        <v>261</v>
      </c>
      <c r="C615">
        <v>4</v>
      </c>
      <c r="D615" t="s">
        <v>11</v>
      </c>
      <c r="E615" t="s">
        <v>11</v>
      </c>
      <c r="F615" t="s">
        <v>73</v>
      </c>
      <c r="G615">
        <v>0.66666599999999998</v>
      </c>
      <c r="H615">
        <v>0.66666599999999998</v>
      </c>
      <c r="I615">
        <v>0</v>
      </c>
      <c r="J615">
        <v>0</v>
      </c>
      <c r="K615">
        <v>0</v>
      </c>
      <c r="L615">
        <v>0.66666599999999998</v>
      </c>
      <c r="M615">
        <v>0</v>
      </c>
      <c r="N615">
        <v>0</v>
      </c>
      <c r="O615">
        <v>0</v>
      </c>
      <c r="P615">
        <v>0.66666599999999998</v>
      </c>
      <c r="Q615">
        <v>0</v>
      </c>
      <c r="R615">
        <v>0</v>
      </c>
      <c r="S615">
        <v>0</v>
      </c>
      <c r="T615">
        <v>0</v>
      </c>
      <c r="U615">
        <v>0</v>
      </c>
      <c r="V615">
        <v>0</v>
      </c>
      <c r="W615">
        <v>0</v>
      </c>
    </row>
    <row r="616" spans="1:23">
      <c r="A616" s="188">
        <v>44397</v>
      </c>
      <c r="B616" t="s">
        <v>261</v>
      </c>
      <c r="C616">
        <v>4</v>
      </c>
      <c r="D616" t="s">
        <v>10</v>
      </c>
      <c r="E616" t="s">
        <v>10</v>
      </c>
      <c r="F616" t="s">
        <v>119</v>
      </c>
      <c r="G616">
        <v>3638.18273100035</v>
      </c>
      <c r="H616">
        <v>2292.2975050001701</v>
      </c>
      <c r="I616">
        <v>1323.5986660000799</v>
      </c>
      <c r="J616">
        <v>22.286560000000001</v>
      </c>
      <c r="K616">
        <v>0</v>
      </c>
      <c r="L616">
        <v>0</v>
      </c>
      <c r="M616">
        <v>202.892910999999</v>
      </c>
      <c r="N616">
        <v>78.206590000000105</v>
      </c>
      <c r="O616">
        <v>0</v>
      </c>
      <c r="P616">
        <v>3218.04322100033</v>
      </c>
      <c r="Q616">
        <v>106.93992299999999</v>
      </c>
      <c r="R616">
        <v>65.9999320000002</v>
      </c>
      <c r="S616">
        <v>15.733318000000001</v>
      </c>
      <c r="T616">
        <v>0</v>
      </c>
      <c r="U616">
        <v>1146.53217600006</v>
      </c>
      <c r="V616">
        <v>41.4999520000001</v>
      </c>
      <c r="W616">
        <v>86.946584999999999</v>
      </c>
    </row>
    <row r="617" spans="1:23">
      <c r="A617" s="188">
        <v>44397</v>
      </c>
      <c r="B617" t="s">
        <v>261</v>
      </c>
      <c r="C617">
        <v>4</v>
      </c>
      <c r="D617" t="s">
        <v>9</v>
      </c>
      <c r="E617" t="s">
        <v>9</v>
      </c>
      <c r="F617" t="s">
        <v>119</v>
      </c>
      <c r="G617">
        <v>5322.70699999934</v>
      </c>
      <c r="H617">
        <v>4562.5619999997198</v>
      </c>
      <c r="I617">
        <v>740.49900000000605</v>
      </c>
      <c r="J617">
        <v>19.646000000000001</v>
      </c>
      <c r="K617">
        <v>197.30099999999999</v>
      </c>
      <c r="L617">
        <v>0</v>
      </c>
      <c r="M617">
        <v>762.88400000000604</v>
      </c>
      <c r="N617">
        <v>210.983</v>
      </c>
      <c r="O617">
        <v>112.73</v>
      </c>
      <c r="P617">
        <v>3683.4160000002398</v>
      </c>
      <c r="Q617">
        <v>144.88300000000001</v>
      </c>
      <c r="R617">
        <v>36.3109999999999</v>
      </c>
      <c r="S617">
        <v>0</v>
      </c>
      <c r="T617">
        <v>0</v>
      </c>
      <c r="U617">
        <v>620.95100000001003</v>
      </c>
      <c r="V617">
        <v>56.459000000000003</v>
      </c>
      <c r="W617">
        <v>209.44799999999901</v>
      </c>
    </row>
    <row r="618" spans="1:23">
      <c r="A618" s="188">
        <v>44397</v>
      </c>
      <c r="B618" t="s">
        <v>261</v>
      </c>
      <c r="C618">
        <v>4</v>
      </c>
      <c r="D618" t="s">
        <v>9</v>
      </c>
      <c r="E618" t="s">
        <v>9</v>
      </c>
      <c r="F618" t="s">
        <v>146</v>
      </c>
      <c r="G618">
        <v>32.879999999999903</v>
      </c>
      <c r="H618">
        <v>32.546999999999898</v>
      </c>
      <c r="I618">
        <v>0.33300000000000002</v>
      </c>
      <c r="J618">
        <v>0</v>
      </c>
      <c r="K618">
        <v>0</v>
      </c>
      <c r="L618">
        <v>32.879999999999903</v>
      </c>
      <c r="M618">
        <v>0</v>
      </c>
      <c r="N618">
        <v>0</v>
      </c>
      <c r="O618">
        <v>0</v>
      </c>
      <c r="P618">
        <v>3.4689999999999999</v>
      </c>
      <c r="Q618">
        <v>0</v>
      </c>
      <c r="R618">
        <v>0</v>
      </c>
      <c r="S618">
        <v>0</v>
      </c>
      <c r="T618">
        <v>0</v>
      </c>
      <c r="U618">
        <v>0.33300000000000002</v>
      </c>
      <c r="V618">
        <v>0</v>
      </c>
      <c r="W618">
        <v>0</v>
      </c>
    </row>
    <row r="619" spans="1:23">
      <c r="A619" s="188">
        <v>44397</v>
      </c>
      <c r="B619" t="s">
        <v>261</v>
      </c>
      <c r="C619">
        <v>4</v>
      </c>
      <c r="D619" t="s">
        <v>9</v>
      </c>
      <c r="E619" t="s">
        <v>95</v>
      </c>
      <c r="F619" t="s">
        <v>119</v>
      </c>
      <c r="G619">
        <v>2939.4250000003099</v>
      </c>
      <c r="H619">
        <v>2242.79200000024</v>
      </c>
      <c r="I619">
        <v>689.90300000000502</v>
      </c>
      <c r="J619">
        <v>6.73</v>
      </c>
      <c r="K619">
        <v>0</v>
      </c>
      <c r="L619">
        <v>0</v>
      </c>
      <c r="M619">
        <v>0</v>
      </c>
      <c r="N619">
        <v>34.719000000000001</v>
      </c>
      <c r="O619">
        <v>0</v>
      </c>
      <c r="P619">
        <v>2650.9930000003001</v>
      </c>
      <c r="Q619">
        <v>13.409000000000001</v>
      </c>
      <c r="R619">
        <v>73.785999999999802</v>
      </c>
      <c r="S619">
        <v>0</v>
      </c>
      <c r="T619">
        <v>0</v>
      </c>
      <c r="U619">
        <v>659.60700000000702</v>
      </c>
      <c r="V619">
        <v>7.859</v>
      </c>
      <c r="W619">
        <v>36.841999999999999</v>
      </c>
    </row>
    <row r="620" spans="1:23">
      <c r="A620" s="188">
        <v>44397</v>
      </c>
      <c r="B620" t="s">
        <v>261</v>
      </c>
      <c r="C620">
        <v>4</v>
      </c>
      <c r="D620" t="s">
        <v>9</v>
      </c>
      <c r="E620" t="s">
        <v>95</v>
      </c>
      <c r="F620" t="s">
        <v>135</v>
      </c>
      <c r="G620">
        <v>40.092999999999897</v>
      </c>
      <c r="H620">
        <v>40.092999999999897</v>
      </c>
      <c r="I620">
        <v>0</v>
      </c>
      <c r="J620">
        <v>0</v>
      </c>
      <c r="K620">
        <v>0</v>
      </c>
      <c r="L620">
        <v>40.092999999999897</v>
      </c>
      <c r="M620">
        <v>0</v>
      </c>
      <c r="N620">
        <v>0</v>
      </c>
      <c r="O620">
        <v>0</v>
      </c>
      <c r="P620">
        <v>39.959999999999901</v>
      </c>
      <c r="Q620">
        <v>0</v>
      </c>
      <c r="R620">
        <v>0</v>
      </c>
      <c r="S620">
        <v>0</v>
      </c>
      <c r="T620">
        <v>0</v>
      </c>
      <c r="U620">
        <v>0</v>
      </c>
      <c r="V620">
        <v>0</v>
      </c>
      <c r="W620">
        <v>0.999</v>
      </c>
    </row>
    <row r="621" spans="1:23">
      <c r="A621" s="188">
        <v>44397</v>
      </c>
      <c r="B621" t="s">
        <v>261</v>
      </c>
      <c r="C621">
        <v>4</v>
      </c>
      <c r="D621" t="s">
        <v>9</v>
      </c>
      <c r="E621" t="s">
        <v>95</v>
      </c>
      <c r="F621" t="s">
        <v>242</v>
      </c>
      <c r="G621">
        <v>18.648</v>
      </c>
      <c r="H621">
        <v>18.648</v>
      </c>
      <c r="I621">
        <v>0</v>
      </c>
      <c r="J621">
        <v>0</v>
      </c>
      <c r="K621">
        <v>0</v>
      </c>
      <c r="L621">
        <v>18.648</v>
      </c>
      <c r="M621">
        <v>0</v>
      </c>
      <c r="N621">
        <v>0</v>
      </c>
      <c r="O621">
        <v>0</v>
      </c>
      <c r="P621">
        <v>18.648</v>
      </c>
      <c r="Q621">
        <v>0</v>
      </c>
      <c r="R621">
        <v>0</v>
      </c>
      <c r="S621">
        <v>0</v>
      </c>
      <c r="T621">
        <v>0</v>
      </c>
      <c r="U621">
        <v>0</v>
      </c>
      <c r="V621">
        <v>0</v>
      </c>
      <c r="W621">
        <v>3.996</v>
      </c>
    </row>
    <row r="622" spans="1:23">
      <c r="A622" s="188">
        <v>44397</v>
      </c>
      <c r="B622" t="s">
        <v>261</v>
      </c>
      <c r="C622">
        <v>4</v>
      </c>
      <c r="D622" t="s">
        <v>9</v>
      </c>
      <c r="E622" t="s">
        <v>95</v>
      </c>
      <c r="F622" t="s">
        <v>158</v>
      </c>
      <c r="G622">
        <v>12.654</v>
      </c>
      <c r="H622">
        <v>12.654</v>
      </c>
      <c r="I622">
        <v>0</v>
      </c>
      <c r="J622">
        <v>0</v>
      </c>
      <c r="K622">
        <v>0</v>
      </c>
      <c r="L622">
        <v>12.654</v>
      </c>
      <c r="M622">
        <v>0</v>
      </c>
      <c r="N622">
        <v>0</v>
      </c>
      <c r="O622">
        <v>0</v>
      </c>
      <c r="P622">
        <v>12.321</v>
      </c>
      <c r="Q622">
        <v>0</v>
      </c>
      <c r="R622">
        <v>0</v>
      </c>
      <c r="S622">
        <v>0</v>
      </c>
      <c r="T622">
        <v>0</v>
      </c>
      <c r="U622">
        <v>0</v>
      </c>
      <c r="V622">
        <v>0</v>
      </c>
      <c r="W622">
        <v>0</v>
      </c>
    </row>
    <row r="623" spans="1:23">
      <c r="A623" s="188">
        <v>44397</v>
      </c>
      <c r="B623" t="s">
        <v>261</v>
      </c>
      <c r="C623">
        <v>4</v>
      </c>
      <c r="D623" t="s">
        <v>8</v>
      </c>
      <c r="E623" t="s">
        <v>8</v>
      </c>
      <c r="F623" t="s">
        <v>119</v>
      </c>
      <c r="G623">
        <v>4517.4770000000599</v>
      </c>
      <c r="H623">
        <v>3187.6520000003602</v>
      </c>
      <c r="I623">
        <v>1318.64500000005</v>
      </c>
      <c r="J623">
        <v>11.18</v>
      </c>
      <c r="K623">
        <v>0</v>
      </c>
      <c r="L623">
        <v>0</v>
      </c>
      <c r="M623">
        <v>229.74600000000001</v>
      </c>
      <c r="N623">
        <v>160.60400000000001</v>
      </c>
      <c r="O623">
        <v>144.29599999999999</v>
      </c>
      <c r="P623">
        <v>4252.0190000003604</v>
      </c>
      <c r="Q623">
        <v>59.137</v>
      </c>
      <c r="R623">
        <v>124.99299999999999</v>
      </c>
      <c r="S623">
        <v>1.9990000000000001</v>
      </c>
      <c r="T623">
        <v>0</v>
      </c>
      <c r="U623">
        <v>1028.8479999999799</v>
      </c>
      <c r="V623">
        <v>40.7289999999999</v>
      </c>
      <c r="W623">
        <v>215.748999999999</v>
      </c>
    </row>
    <row r="624" spans="1:23">
      <c r="A624" s="188">
        <v>44397</v>
      </c>
      <c r="B624" t="s">
        <v>261</v>
      </c>
      <c r="C624">
        <v>4</v>
      </c>
      <c r="D624" t="s">
        <v>8</v>
      </c>
      <c r="E624" t="s">
        <v>8</v>
      </c>
      <c r="F624" t="s">
        <v>135</v>
      </c>
      <c r="G624">
        <v>47.091999999999899</v>
      </c>
      <c r="H624">
        <v>47.091999999999899</v>
      </c>
      <c r="I624">
        <v>0</v>
      </c>
      <c r="J624">
        <v>0</v>
      </c>
      <c r="K624">
        <v>0</v>
      </c>
      <c r="L624">
        <v>47.091999999999899</v>
      </c>
      <c r="M624">
        <v>0</v>
      </c>
      <c r="N624">
        <v>0</v>
      </c>
      <c r="O624">
        <v>0</v>
      </c>
      <c r="P624">
        <v>46.891999999999904</v>
      </c>
      <c r="Q624">
        <v>0</v>
      </c>
      <c r="R624">
        <v>0</v>
      </c>
      <c r="S624">
        <v>0</v>
      </c>
      <c r="T624">
        <v>0</v>
      </c>
      <c r="U624">
        <v>0</v>
      </c>
      <c r="V624">
        <v>0.999</v>
      </c>
      <c r="W624">
        <v>11.39</v>
      </c>
    </row>
    <row r="625" spans="1:23">
      <c r="A625" s="188">
        <v>44397</v>
      </c>
      <c r="B625" t="s">
        <v>261</v>
      </c>
      <c r="C625">
        <v>4</v>
      </c>
      <c r="D625" t="s">
        <v>8</v>
      </c>
      <c r="E625" t="s">
        <v>8</v>
      </c>
      <c r="F625" t="s">
        <v>201</v>
      </c>
      <c r="G625">
        <v>39.294999999999902</v>
      </c>
      <c r="H625">
        <v>39.294999999999902</v>
      </c>
      <c r="I625">
        <v>0</v>
      </c>
      <c r="J625">
        <v>0</v>
      </c>
      <c r="K625">
        <v>0</v>
      </c>
      <c r="L625">
        <v>39.294999999999902</v>
      </c>
      <c r="M625">
        <v>0</v>
      </c>
      <c r="N625">
        <v>0</v>
      </c>
      <c r="O625">
        <v>0</v>
      </c>
      <c r="P625">
        <v>39.294999999999902</v>
      </c>
      <c r="Q625">
        <v>0</v>
      </c>
      <c r="R625">
        <v>0</v>
      </c>
      <c r="S625">
        <v>0</v>
      </c>
      <c r="T625">
        <v>0</v>
      </c>
      <c r="U625">
        <v>0</v>
      </c>
      <c r="V625">
        <v>0</v>
      </c>
      <c r="W625">
        <v>7.1929999999999996</v>
      </c>
    </row>
    <row r="626" spans="1:23">
      <c r="A626" s="188">
        <v>44397</v>
      </c>
      <c r="B626" t="s">
        <v>261</v>
      </c>
      <c r="C626">
        <v>4</v>
      </c>
      <c r="D626" t="s">
        <v>8</v>
      </c>
      <c r="E626" t="s">
        <v>8</v>
      </c>
      <c r="F626" t="s">
        <v>215</v>
      </c>
      <c r="G626">
        <v>1.4650000000000001</v>
      </c>
      <c r="H626">
        <v>1.4650000000000001</v>
      </c>
      <c r="I626">
        <v>0</v>
      </c>
      <c r="J626">
        <v>0</v>
      </c>
      <c r="K626">
        <v>0</v>
      </c>
      <c r="L626">
        <v>1.4650000000000001</v>
      </c>
      <c r="M626">
        <v>0</v>
      </c>
      <c r="N626">
        <v>0</v>
      </c>
      <c r="O626">
        <v>0</v>
      </c>
      <c r="P626">
        <v>1.4650000000000001</v>
      </c>
      <c r="Q626">
        <v>0</v>
      </c>
      <c r="R626">
        <v>0</v>
      </c>
      <c r="S626">
        <v>0</v>
      </c>
      <c r="T626">
        <v>0</v>
      </c>
      <c r="U626">
        <v>0</v>
      </c>
      <c r="V626">
        <v>0</v>
      </c>
      <c r="W626">
        <v>0</v>
      </c>
    </row>
    <row r="627" spans="1:23">
      <c r="A627" s="188">
        <v>44397</v>
      </c>
      <c r="B627" t="s">
        <v>261</v>
      </c>
      <c r="C627">
        <v>4</v>
      </c>
      <c r="D627" t="s">
        <v>8</v>
      </c>
      <c r="E627" t="s">
        <v>8</v>
      </c>
      <c r="F627" t="s">
        <v>163</v>
      </c>
      <c r="G627">
        <v>37.035999999999902</v>
      </c>
      <c r="H627">
        <v>37.035999999999902</v>
      </c>
      <c r="I627">
        <v>0</v>
      </c>
      <c r="J627">
        <v>0</v>
      </c>
      <c r="K627">
        <v>0</v>
      </c>
      <c r="L627">
        <v>37.035999999999902</v>
      </c>
      <c r="M627">
        <v>0</v>
      </c>
      <c r="N627">
        <v>0</v>
      </c>
      <c r="O627">
        <v>0</v>
      </c>
      <c r="P627">
        <v>37.035999999999902</v>
      </c>
      <c r="Q627">
        <v>0</v>
      </c>
      <c r="R627">
        <v>0</v>
      </c>
      <c r="S627">
        <v>0</v>
      </c>
      <c r="T627">
        <v>0</v>
      </c>
      <c r="U627">
        <v>0</v>
      </c>
      <c r="V627">
        <v>0</v>
      </c>
      <c r="W627">
        <v>5.4630000000000001</v>
      </c>
    </row>
    <row r="628" spans="1:23">
      <c r="A628" s="188">
        <v>44397</v>
      </c>
      <c r="B628" t="s">
        <v>261</v>
      </c>
      <c r="C628">
        <v>4</v>
      </c>
      <c r="D628" t="s">
        <v>8</v>
      </c>
      <c r="E628" t="s">
        <v>8</v>
      </c>
      <c r="F628" t="s">
        <v>293</v>
      </c>
      <c r="G628">
        <v>7.859</v>
      </c>
      <c r="H628">
        <v>7.859</v>
      </c>
      <c r="I628">
        <v>0</v>
      </c>
      <c r="J628">
        <v>0</v>
      </c>
      <c r="K628">
        <v>0</v>
      </c>
      <c r="L628">
        <v>7.859</v>
      </c>
      <c r="M628">
        <v>0</v>
      </c>
      <c r="N628">
        <v>0</v>
      </c>
      <c r="O628">
        <v>0</v>
      </c>
      <c r="P628">
        <v>7.6589999999999998</v>
      </c>
      <c r="Q628">
        <v>0</v>
      </c>
      <c r="R628">
        <v>0</v>
      </c>
      <c r="S628">
        <v>0</v>
      </c>
      <c r="T628">
        <v>0</v>
      </c>
      <c r="U628">
        <v>0</v>
      </c>
      <c r="V628">
        <v>0</v>
      </c>
      <c r="W628">
        <v>2.198</v>
      </c>
    </row>
    <row r="629" spans="1:23">
      <c r="A629" s="188">
        <v>44397</v>
      </c>
      <c r="B629" t="s">
        <v>261</v>
      </c>
      <c r="C629">
        <v>4</v>
      </c>
      <c r="D629" t="s">
        <v>7</v>
      </c>
      <c r="E629" t="s">
        <v>7</v>
      </c>
      <c r="F629" t="s">
        <v>119</v>
      </c>
      <c r="G629">
        <v>2508.35700000016</v>
      </c>
      <c r="H629">
        <v>1331.83162000006</v>
      </c>
      <c r="I629">
        <v>1151.84547600003</v>
      </c>
      <c r="J629">
        <v>24.679904000000001</v>
      </c>
      <c r="K629">
        <v>0</v>
      </c>
      <c r="L629">
        <v>0</v>
      </c>
      <c r="M629">
        <v>63.199924000000202</v>
      </c>
      <c r="N629">
        <v>117.466509</v>
      </c>
      <c r="O629">
        <v>882.92588900001397</v>
      </c>
      <c r="P629">
        <v>1601.75793800009</v>
      </c>
      <c r="Q629">
        <v>114.97993099999999</v>
      </c>
      <c r="R629">
        <v>8.5333240000000004</v>
      </c>
      <c r="S629">
        <v>0</v>
      </c>
      <c r="T629">
        <v>0</v>
      </c>
      <c r="U629">
        <v>211.14640400000201</v>
      </c>
      <c r="V629">
        <v>11.333322000000001</v>
      </c>
      <c r="W629">
        <v>239.11973300000099</v>
      </c>
    </row>
    <row r="630" spans="1:23">
      <c r="A630" s="188">
        <v>44397</v>
      </c>
      <c r="B630" t="s">
        <v>261</v>
      </c>
      <c r="C630">
        <v>4</v>
      </c>
      <c r="D630" t="s">
        <v>7</v>
      </c>
      <c r="E630" t="s">
        <v>7</v>
      </c>
      <c r="F630" t="s">
        <v>209</v>
      </c>
      <c r="G630">
        <v>49.4866150000001</v>
      </c>
      <c r="H630">
        <v>45.086620000000103</v>
      </c>
      <c r="I630">
        <v>4.333329</v>
      </c>
      <c r="J630">
        <v>6.6666000000000003E-2</v>
      </c>
      <c r="K630">
        <v>0</v>
      </c>
      <c r="L630">
        <v>49.4866150000001</v>
      </c>
      <c r="M630">
        <v>0</v>
      </c>
      <c r="N630">
        <v>1.066665</v>
      </c>
      <c r="O630">
        <v>4.333329</v>
      </c>
      <c r="P630">
        <v>45.086620000000103</v>
      </c>
      <c r="Q630">
        <v>0</v>
      </c>
      <c r="R630">
        <v>0</v>
      </c>
      <c r="S630">
        <v>0</v>
      </c>
      <c r="T630">
        <v>0</v>
      </c>
      <c r="U630">
        <v>0</v>
      </c>
      <c r="V630">
        <v>0.66666599999999998</v>
      </c>
      <c r="W630">
        <v>23.599975000000001</v>
      </c>
    </row>
    <row r="631" spans="1:23">
      <c r="A631" s="188">
        <v>44397</v>
      </c>
      <c r="B631" t="s">
        <v>261</v>
      </c>
      <c r="C631">
        <v>4</v>
      </c>
      <c r="D631" t="s">
        <v>7</v>
      </c>
      <c r="E631" t="s">
        <v>7</v>
      </c>
      <c r="F631" t="s">
        <v>210</v>
      </c>
      <c r="G631">
        <v>25.799963000000002</v>
      </c>
      <c r="H631">
        <v>25.799963000000002</v>
      </c>
      <c r="I631">
        <v>0</v>
      </c>
      <c r="J631">
        <v>0</v>
      </c>
      <c r="K631">
        <v>0</v>
      </c>
      <c r="L631">
        <v>24.999963999999999</v>
      </c>
      <c r="M631">
        <v>0</v>
      </c>
      <c r="N631">
        <v>0</v>
      </c>
      <c r="O631">
        <v>0</v>
      </c>
      <c r="P631">
        <v>25.799963000000002</v>
      </c>
      <c r="Q631">
        <v>0</v>
      </c>
      <c r="R631">
        <v>4.3333259999999996</v>
      </c>
      <c r="S631">
        <v>0</v>
      </c>
      <c r="T631">
        <v>0</v>
      </c>
      <c r="U631">
        <v>0</v>
      </c>
      <c r="V631">
        <v>0</v>
      </c>
      <c r="W631">
        <v>15.733311</v>
      </c>
    </row>
    <row r="632" spans="1:23">
      <c r="A632" s="188">
        <v>44397</v>
      </c>
      <c r="B632" t="s">
        <v>261</v>
      </c>
      <c r="C632">
        <v>4</v>
      </c>
      <c r="D632" t="s">
        <v>7</v>
      </c>
      <c r="E632" t="s">
        <v>7</v>
      </c>
      <c r="F632" t="s">
        <v>73</v>
      </c>
      <c r="G632">
        <v>0.33333299999999999</v>
      </c>
      <c r="H632">
        <v>0.33333299999999999</v>
      </c>
      <c r="I632">
        <v>0</v>
      </c>
      <c r="J632">
        <v>0</v>
      </c>
      <c r="K632">
        <v>0</v>
      </c>
      <c r="L632">
        <v>0.33333299999999999</v>
      </c>
      <c r="M632">
        <v>0</v>
      </c>
      <c r="N632">
        <v>0</v>
      </c>
      <c r="O632">
        <v>0</v>
      </c>
      <c r="P632">
        <v>0.33333299999999999</v>
      </c>
      <c r="Q632">
        <v>0</v>
      </c>
      <c r="R632">
        <v>0</v>
      </c>
      <c r="S632">
        <v>0</v>
      </c>
      <c r="T632">
        <v>0</v>
      </c>
      <c r="U632">
        <v>0</v>
      </c>
      <c r="V632">
        <v>0</v>
      </c>
      <c r="W632">
        <v>0</v>
      </c>
    </row>
    <row r="633" spans="1:23">
      <c r="A633" s="188">
        <v>44397</v>
      </c>
      <c r="B633" t="s">
        <v>261</v>
      </c>
      <c r="C633">
        <v>4</v>
      </c>
      <c r="D633" t="s">
        <v>35</v>
      </c>
      <c r="E633" t="s">
        <v>35</v>
      </c>
      <c r="F633" t="s">
        <v>119</v>
      </c>
      <c r="G633">
        <v>2356.1010000002302</v>
      </c>
      <c r="H633">
        <v>1631.3830000000901</v>
      </c>
      <c r="I633">
        <v>717.64600000000303</v>
      </c>
      <c r="J633">
        <v>7.0720000000000001</v>
      </c>
      <c r="K633">
        <v>15.999000000000001</v>
      </c>
      <c r="L633">
        <v>0</v>
      </c>
      <c r="M633">
        <v>160.62899999999999</v>
      </c>
      <c r="N633">
        <v>37.919999999999902</v>
      </c>
      <c r="O633">
        <v>0</v>
      </c>
      <c r="P633">
        <v>2149.8510000002202</v>
      </c>
      <c r="Q633">
        <v>64.753</v>
      </c>
      <c r="R633">
        <v>3.7959999999999998</v>
      </c>
      <c r="S633">
        <v>0</v>
      </c>
      <c r="T633">
        <v>0</v>
      </c>
      <c r="U633">
        <v>710.12100000000396</v>
      </c>
      <c r="V633">
        <v>9.7940000000000005</v>
      </c>
      <c r="W633">
        <v>41.914000000000001</v>
      </c>
    </row>
    <row r="634" spans="1:23">
      <c r="A634" s="188">
        <v>44397</v>
      </c>
      <c r="B634" t="s">
        <v>261</v>
      </c>
      <c r="C634">
        <v>4</v>
      </c>
      <c r="D634" t="s">
        <v>35</v>
      </c>
      <c r="E634" t="s">
        <v>35</v>
      </c>
      <c r="F634" t="s">
        <v>294</v>
      </c>
      <c r="G634">
        <v>10.927</v>
      </c>
      <c r="H634">
        <v>10.927</v>
      </c>
      <c r="I634">
        <v>0</v>
      </c>
      <c r="J634">
        <v>0</v>
      </c>
      <c r="K634">
        <v>0</v>
      </c>
      <c r="L634">
        <v>10.927</v>
      </c>
      <c r="M634">
        <v>0</v>
      </c>
      <c r="N634">
        <v>0</v>
      </c>
      <c r="O634">
        <v>0</v>
      </c>
      <c r="P634">
        <v>10.927</v>
      </c>
      <c r="Q634">
        <v>0</v>
      </c>
      <c r="R634">
        <v>0</v>
      </c>
      <c r="S634">
        <v>0</v>
      </c>
      <c r="T634">
        <v>0</v>
      </c>
      <c r="U634">
        <v>0</v>
      </c>
      <c r="V634">
        <v>0</v>
      </c>
      <c r="W634">
        <v>1.333</v>
      </c>
    </row>
    <row r="635" spans="1:23">
      <c r="A635" s="188">
        <v>44397</v>
      </c>
      <c r="B635" t="s">
        <v>261</v>
      </c>
      <c r="C635">
        <v>4</v>
      </c>
      <c r="D635" t="s">
        <v>35</v>
      </c>
      <c r="E635" t="s">
        <v>35</v>
      </c>
      <c r="F635" t="s">
        <v>295</v>
      </c>
      <c r="G635">
        <v>2.2650000000000001</v>
      </c>
      <c r="H635">
        <v>2.2650000000000001</v>
      </c>
      <c r="I635">
        <v>0</v>
      </c>
      <c r="J635">
        <v>0</v>
      </c>
      <c r="K635">
        <v>0</v>
      </c>
      <c r="L635">
        <v>2.2650000000000001</v>
      </c>
      <c r="M635">
        <v>0</v>
      </c>
      <c r="N635">
        <v>0</v>
      </c>
      <c r="O635">
        <v>0</v>
      </c>
      <c r="P635">
        <v>2.2650000000000001</v>
      </c>
      <c r="Q635">
        <v>0</v>
      </c>
      <c r="R635">
        <v>0</v>
      </c>
      <c r="S635">
        <v>0</v>
      </c>
      <c r="T635">
        <v>0</v>
      </c>
      <c r="U635">
        <v>0</v>
      </c>
      <c r="V635">
        <v>0</v>
      </c>
      <c r="W635">
        <v>0</v>
      </c>
    </row>
    <row r="636" spans="1:23">
      <c r="A636" s="188">
        <v>44397</v>
      </c>
      <c r="B636" t="s">
        <v>261</v>
      </c>
      <c r="C636">
        <v>4</v>
      </c>
      <c r="D636" t="s">
        <v>35</v>
      </c>
      <c r="E636" t="s">
        <v>35</v>
      </c>
      <c r="F636" t="s">
        <v>142</v>
      </c>
      <c r="G636">
        <v>13.663</v>
      </c>
      <c r="H636">
        <v>13.663</v>
      </c>
      <c r="I636">
        <v>0</v>
      </c>
      <c r="J636">
        <v>0</v>
      </c>
      <c r="K636">
        <v>0</v>
      </c>
      <c r="L636">
        <v>13.663</v>
      </c>
      <c r="M636">
        <v>0</v>
      </c>
      <c r="N636">
        <v>0</v>
      </c>
      <c r="O636">
        <v>0</v>
      </c>
      <c r="P636">
        <v>13.663</v>
      </c>
      <c r="Q636">
        <v>0</v>
      </c>
      <c r="R636">
        <v>0</v>
      </c>
      <c r="S636">
        <v>0</v>
      </c>
      <c r="T636">
        <v>0</v>
      </c>
      <c r="U636">
        <v>0</v>
      </c>
      <c r="V636">
        <v>0</v>
      </c>
      <c r="W636">
        <v>1.7330000000000001</v>
      </c>
    </row>
    <row r="637" spans="1:23">
      <c r="A637" s="188">
        <v>44397</v>
      </c>
      <c r="B637" t="s">
        <v>261</v>
      </c>
      <c r="C637">
        <v>4</v>
      </c>
      <c r="D637" t="s">
        <v>35</v>
      </c>
      <c r="E637" t="s">
        <v>35</v>
      </c>
      <c r="F637" t="s">
        <v>73</v>
      </c>
      <c r="G637">
        <v>0.38800000000000001</v>
      </c>
      <c r="H637">
        <v>0</v>
      </c>
      <c r="I637">
        <v>0</v>
      </c>
      <c r="J637">
        <v>0.38800000000000001</v>
      </c>
      <c r="K637">
        <v>0</v>
      </c>
      <c r="L637">
        <v>0.38800000000000001</v>
      </c>
      <c r="M637">
        <v>0</v>
      </c>
      <c r="N637">
        <v>0</v>
      </c>
      <c r="O637">
        <v>0</v>
      </c>
      <c r="P637">
        <v>0.38800000000000001</v>
      </c>
      <c r="Q637">
        <v>0</v>
      </c>
      <c r="R637">
        <v>0</v>
      </c>
      <c r="S637">
        <v>0</v>
      </c>
      <c r="T637">
        <v>0</v>
      </c>
      <c r="U637">
        <v>0</v>
      </c>
      <c r="V637">
        <v>0</v>
      </c>
      <c r="W637">
        <v>0</v>
      </c>
    </row>
    <row r="638" spans="1:23">
      <c r="A638" s="188">
        <v>44397</v>
      </c>
      <c r="B638" t="s">
        <v>261</v>
      </c>
      <c r="C638">
        <v>4</v>
      </c>
      <c r="D638" t="s">
        <v>6</v>
      </c>
      <c r="E638" t="s">
        <v>6</v>
      </c>
      <c r="F638" t="s">
        <v>119</v>
      </c>
      <c r="G638">
        <v>2746.07032700024</v>
      </c>
      <c r="H638">
        <v>1759.57154000013</v>
      </c>
      <c r="I638">
        <v>922.39897100003304</v>
      </c>
      <c r="J638">
        <v>64.099816000000303</v>
      </c>
      <c r="K638">
        <v>0</v>
      </c>
      <c r="L638">
        <v>0</v>
      </c>
      <c r="M638">
        <v>106.26655599999999</v>
      </c>
      <c r="N638">
        <v>111.41988000000001</v>
      </c>
      <c r="O638">
        <v>0</v>
      </c>
      <c r="P638">
        <v>2680.2439380002402</v>
      </c>
      <c r="Q638">
        <v>3.5199959999999999</v>
      </c>
      <c r="R638">
        <v>175.413150000001</v>
      </c>
      <c r="S638">
        <v>172.27982300000099</v>
      </c>
      <c r="T638">
        <v>0</v>
      </c>
      <c r="U638">
        <v>736.985919000016</v>
      </c>
      <c r="V638">
        <v>9.7999910000000003</v>
      </c>
      <c r="W638">
        <v>61.0932740000002</v>
      </c>
    </row>
    <row r="639" spans="1:23">
      <c r="A639" s="188">
        <v>44397</v>
      </c>
      <c r="B639" t="s">
        <v>261</v>
      </c>
      <c r="C639">
        <v>4</v>
      </c>
      <c r="D639" t="s">
        <v>6</v>
      </c>
      <c r="E639" t="s">
        <v>6</v>
      </c>
      <c r="F639" t="s">
        <v>246</v>
      </c>
      <c r="G639">
        <v>23.53331</v>
      </c>
      <c r="H639">
        <v>23.53331</v>
      </c>
      <c r="I639">
        <v>0</v>
      </c>
      <c r="J639">
        <v>0</v>
      </c>
      <c r="K639">
        <v>0</v>
      </c>
      <c r="L639">
        <v>23.199977000000001</v>
      </c>
      <c r="M639">
        <v>0</v>
      </c>
      <c r="N639">
        <v>0.33333299999999999</v>
      </c>
      <c r="O639">
        <v>0</v>
      </c>
      <c r="P639">
        <v>23.53331</v>
      </c>
      <c r="Q639">
        <v>0</v>
      </c>
      <c r="R639">
        <v>0</v>
      </c>
      <c r="S639">
        <v>0</v>
      </c>
      <c r="T639">
        <v>0</v>
      </c>
      <c r="U639">
        <v>0</v>
      </c>
      <c r="V639">
        <v>0</v>
      </c>
      <c r="W639">
        <v>1.9999979999999999</v>
      </c>
    </row>
    <row r="640" spans="1:23">
      <c r="A640" s="188">
        <v>44397</v>
      </c>
      <c r="B640" t="s">
        <v>261</v>
      </c>
      <c r="C640">
        <v>4</v>
      </c>
      <c r="D640" t="s">
        <v>6</v>
      </c>
      <c r="E640" t="s">
        <v>6</v>
      </c>
      <c r="F640" t="s">
        <v>150</v>
      </c>
      <c r="G640">
        <v>37.133296999999999</v>
      </c>
      <c r="H640">
        <v>37.133296999999999</v>
      </c>
      <c r="I640">
        <v>0</v>
      </c>
      <c r="J640">
        <v>0</v>
      </c>
      <c r="K640">
        <v>0</v>
      </c>
      <c r="L640">
        <v>37.133296999999999</v>
      </c>
      <c r="M640">
        <v>0</v>
      </c>
      <c r="N640">
        <v>0</v>
      </c>
      <c r="O640">
        <v>0</v>
      </c>
      <c r="P640">
        <v>37.133296999999999</v>
      </c>
      <c r="Q640">
        <v>0</v>
      </c>
      <c r="R640">
        <v>0</v>
      </c>
      <c r="S640">
        <v>0</v>
      </c>
      <c r="T640">
        <v>0</v>
      </c>
      <c r="U640">
        <v>0</v>
      </c>
      <c r="V640">
        <v>0</v>
      </c>
      <c r="W640">
        <v>4.9333289999999996</v>
      </c>
    </row>
    <row r="641" spans="1:23">
      <c r="A641" s="188">
        <v>44397</v>
      </c>
      <c r="B641" t="s">
        <v>261</v>
      </c>
      <c r="C641">
        <v>4</v>
      </c>
      <c r="D641" t="s">
        <v>6</v>
      </c>
      <c r="E641" t="s">
        <v>6</v>
      </c>
      <c r="F641" t="s">
        <v>73</v>
      </c>
      <c r="G641">
        <v>1.333332</v>
      </c>
      <c r="H641">
        <v>1.333332</v>
      </c>
      <c r="I641">
        <v>0</v>
      </c>
      <c r="J641">
        <v>0</v>
      </c>
      <c r="K641">
        <v>0</v>
      </c>
      <c r="L641">
        <v>1.333332</v>
      </c>
      <c r="M641">
        <v>0</v>
      </c>
      <c r="N641">
        <v>0</v>
      </c>
      <c r="O641">
        <v>0</v>
      </c>
      <c r="P641">
        <v>1.333332</v>
      </c>
      <c r="Q641">
        <v>0</v>
      </c>
      <c r="R641">
        <v>0</v>
      </c>
      <c r="S641">
        <v>0</v>
      </c>
      <c r="T641">
        <v>0</v>
      </c>
      <c r="U641">
        <v>0</v>
      </c>
      <c r="V641">
        <v>0</v>
      </c>
      <c r="W641">
        <v>0</v>
      </c>
    </row>
    <row r="642" spans="1:23">
      <c r="A642" s="188">
        <v>44397</v>
      </c>
      <c r="B642" t="s">
        <v>261</v>
      </c>
      <c r="C642">
        <v>4</v>
      </c>
      <c r="D642" t="s">
        <v>5</v>
      </c>
      <c r="E642" t="s">
        <v>5</v>
      </c>
      <c r="F642" t="s">
        <v>119</v>
      </c>
      <c r="G642">
        <v>3276.1430120002601</v>
      </c>
      <c r="H642">
        <v>2599.7103680002001</v>
      </c>
      <c r="I642">
        <v>675.55264400000897</v>
      </c>
      <c r="J642">
        <v>0.88</v>
      </c>
      <c r="K642">
        <v>0</v>
      </c>
      <c r="L642">
        <v>0</v>
      </c>
      <c r="M642">
        <v>439.42597899999498</v>
      </c>
      <c r="N642">
        <v>31.506633000000001</v>
      </c>
      <c r="O642">
        <v>0</v>
      </c>
      <c r="P642">
        <v>3188.3298250002499</v>
      </c>
      <c r="Q642">
        <v>2.3333300000000001</v>
      </c>
      <c r="R642">
        <v>6.9333260000000001</v>
      </c>
      <c r="S642">
        <v>6.5333259999999997</v>
      </c>
      <c r="T642">
        <v>0</v>
      </c>
      <c r="U642">
        <v>587.06607199999803</v>
      </c>
      <c r="V642">
        <v>36.586604999999999</v>
      </c>
      <c r="W642">
        <v>142.946516</v>
      </c>
    </row>
    <row r="643" spans="1:23">
      <c r="A643" s="188">
        <v>44397</v>
      </c>
      <c r="B643" t="s">
        <v>261</v>
      </c>
      <c r="C643">
        <v>4</v>
      </c>
      <c r="D643" t="s">
        <v>5</v>
      </c>
      <c r="E643" t="s">
        <v>5</v>
      </c>
      <c r="F643" t="s">
        <v>238</v>
      </c>
      <c r="G643">
        <v>43.466623000000098</v>
      </c>
      <c r="H643">
        <v>43.466623000000098</v>
      </c>
      <c r="I643">
        <v>0</v>
      </c>
      <c r="J643">
        <v>0</v>
      </c>
      <c r="K643">
        <v>0</v>
      </c>
      <c r="L643">
        <v>43.466623000000098</v>
      </c>
      <c r="M643">
        <v>0</v>
      </c>
      <c r="N643">
        <v>0</v>
      </c>
      <c r="O643">
        <v>0</v>
      </c>
      <c r="P643">
        <v>43.466623000000098</v>
      </c>
      <c r="Q643">
        <v>0</v>
      </c>
      <c r="R643">
        <v>0</v>
      </c>
      <c r="S643">
        <v>0</v>
      </c>
      <c r="T643">
        <v>0</v>
      </c>
      <c r="U643">
        <v>0</v>
      </c>
      <c r="V643">
        <v>0</v>
      </c>
      <c r="W643">
        <v>2.6666639999999999</v>
      </c>
    </row>
    <row r="644" spans="1:23">
      <c r="A644" s="188">
        <v>44397</v>
      </c>
      <c r="B644" t="s">
        <v>261</v>
      </c>
      <c r="C644">
        <v>4</v>
      </c>
      <c r="D644" t="s">
        <v>5</v>
      </c>
      <c r="E644" t="s">
        <v>5</v>
      </c>
      <c r="F644" t="s">
        <v>138</v>
      </c>
      <c r="G644">
        <v>46.199907000000003</v>
      </c>
      <c r="H644">
        <v>46.199907000000003</v>
      </c>
      <c r="I644">
        <v>0</v>
      </c>
      <c r="J644">
        <v>0</v>
      </c>
      <c r="K644">
        <v>0</v>
      </c>
      <c r="L644">
        <v>46.199907000000003</v>
      </c>
      <c r="M644">
        <v>0</v>
      </c>
      <c r="N644">
        <v>0</v>
      </c>
      <c r="O644">
        <v>0</v>
      </c>
      <c r="P644">
        <v>2.999997</v>
      </c>
      <c r="Q644">
        <v>0</v>
      </c>
      <c r="R644">
        <v>0.99999800000000005</v>
      </c>
      <c r="S644">
        <v>0</v>
      </c>
      <c r="T644">
        <v>0</v>
      </c>
      <c r="U644">
        <v>0</v>
      </c>
      <c r="V644">
        <v>0</v>
      </c>
      <c r="W644">
        <v>4.7999900000000002</v>
      </c>
    </row>
    <row r="645" spans="1:23">
      <c r="A645" s="188">
        <v>44397</v>
      </c>
      <c r="B645" t="s">
        <v>261</v>
      </c>
      <c r="C645">
        <v>4</v>
      </c>
      <c r="D645" t="s">
        <v>5</v>
      </c>
      <c r="E645" t="s">
        <v>5</v>
      </c>
      <c r="F645" t="s">
        <v>150</v>
      </c>
      <c r="G645">
        <v>24.466642</v>
      </c>
      <c r="H645">
        <v>24.466642</v>
      </c>
      <c r="I645">
        <v>0</v>
      </c>
      <c r="J645">
        <v>0</v>
      </c>
      <c r="K645">
        <v>0</v>
      </c>
      <c r="L645">
        <v>24.466642</v>
      </c>
      <c r="M645">
        <v>0</v>
      </c>
      <c r="N645">
        <v>0</v>
      </c>
      <c r="O645">
        <v>0</v>
      </c>
      <c r="P645">
        <v>24.466642</v>
      </c>
      <c r="Q645">
        <v>0</v>
      </c>
      <c r="R645">
        <v>0</v>
      </c>
      <c r="S645">
        <v>0</v>
      </c>
      <c r="T645">
        <v>0</v>
      </c>
      <c r="U645">
        <v>0</v>
      </c>
      <c r="V645">
        <v>0</v>
      </c>
      <c r="W645">
        <v>1.9999979999999999</v>
      </c>
    </row>
    <row r="646" spans="1:23">
      <c r="A646" s="188">
        <v>44397</v>
      </c>
      <c r="B646" t="s">
        <v>261</v>
      </c>
      <c r="C646">
        <v>4</v>
      </c>
      <c r="D646" t="s">
        <v>5</v>
      </c>
      <c r="E646" t="s">
        <v>5</v>
      </c>
      <c r="F646" t="s">
        <v>202</v>
      </c>
      <c r="G646">
        <v>85.933255000000202</v>
      </c>
      <c r="H646">
        <v>85.933255000000202</v>
      </c>
      <c r="I646">
        <v>0</v>
      </c>
      <c r="J646">
        <v>0</v>
      </c>
      <c r="K646">
        <v>0</v>
      </c>
      <c r="L646">
        <v>85.933255000000202</v>
      </c>
      <c r="M646">
        <v>0</v>
      </c>
      <c r="N646">
        <v>0</v>
      </c>
      <c r="O646">
        <v>0</v>
      </c>
      <c r="P646">
        <v>85.933255000000202</v>
      </c>
      <c r="Q646">
        <v>0</v>
      </c>
      <c r="R646">
        <v>0</v>
      </c>
      <c r="S646">
        <v>0</v>
      </c>
      <c r="T646">
        <v>0</v>
      </c>
      <c r="U646">
        <v>0</v>
      </c>
      <c r="V646">
        <v>0</v>
      </c>
      <c r="W646">
        <v>1.199999</v>
      </c>
    </row>
    <row r="647" spans="1:23">
      <c r="A647" s="188">
        <v>44397</v>
      </c>
      <c r="B647" t="s">
        <v>261</v>
      </c>
      <c r="C647">
        <v>4</v>
      </c>
      <c r="D647" t="s">
        <v>5</v>
      </c>
      <c r="E647" t="s">
        <v>5</v>
      </c>
      <c r="F647" t="s">
        <v>73</v>
      </c>
      <c r="G647">
        <v>0.99999899999999997</v>
      </c>
      <c r="H647">
        <v>0.99999899999999997</v>
      </c>
      <c r="I647">
        <v>0</v>
      </c>
      <c r="J647">
        <v>0</v>
      </c>
      <c r="K647">
        <v>0</v>
      </c>
      <c r="L647">
        <v>0.99999899999999997</v>
      </c>
      <c r="M647">
        <v>0</v>
      </c>
      <c r="N647">
        <v>0</v>
      </c>
      <c r="O647">
        <v>0</v>
      </c>
      <c r="P647">
        <v>0.99999899999999997</v>
      </c>
      <c r="Q647">
        <v>0</v>
      </c>
      <c r="R647">
        <v>0</v>
      </c>
      <c r="S647">
        <v>0</v>
      </c>
      <c r="T647">
        <v>0</v>
      </c>
      <c r="U647">
        <v>0</v>
      </c>
      <c r="V647">
        <v>0</v>
      </c>
      <c r="W647">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outlinePr summaryBelow="0" summaryRight="0"/>
    <pageSetUpPr fitToPage="1"/>
  </sheetPr>
  <dimension ref="A1:R66"/>
  <sheetViews>
    <sheetView showGridLines="0" zoomScaleNormal="100" workbookViewId="0">
      <selection activeCell="O1" sqref="M1:O1048576"/>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hidden="1" customWidth="1"/>
    <col min="13" max="13" width="9.7109375" style="19" customWidth="1"/>
    <col min="14" max="14" width="8.5703125" style="19" customWidth="1"/>
    <col min="15" max="15" width="9.7109375" style="19" customWidth="1"/>
    <col min="16" max="16" width="9.7109375" style="61" customWidth="1"/>
    <col min="17" max="16384" width="9.140625" style="19"/>
  </cols>
  <sheetData>
    <row r="1" spans="1:16" s="31" customFormat="1" ht="15">
      <c r="A1" s="55" t="s">
        <v>84</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1757.0179540000599</v>
      </c>
      <c r="C6" s="64">
        <v>2739.7703870000501</v>
      </c>
      <c r="D6" s="64">
        <v>2521.5971290000898</v>
      </c>
      <c r="E6" s="64">
        <v>2034.3511140000601</v>
      </c>
      <c r="F6" s="65">
        <v>3017.5788613334203</v>
      </c>
      <c r="G6" s="64">
        <f>SUMIFS(Data!$H:$H,Data!$B:$B,Data!$AA$3,Data!$D:$D,$A6,Data!$C:$C,1)</f>
        <v>1429.1517710000601</v>
      </c>
      <c r="H6" s="238">
        <f>IF(B6=0,"-",(G6-B6)/B6)</f>
        <v>-0.18660377502322817</v>
      </c>
      <c r="I6" s="64">
        <f>SUMIFS(Data!$H:$H,Data!$B:$B,Data!$AA$3,Data!$D:$D,$A6,Data!$C:$C,2)</f>
        <v>1892.8244790000499</v>
      </c>
      <c r="J6" s="238">
        <f t="shared" ref="J6:J35" si="0">IF(C6=0,"-",(I6-C6)/C6)</f>
        <v>-0.30913025121326881</v>
      </c>
      <c r="K6" s="64">
        <f>SUMIFS(Data!$H:$H,Data!$B:$B,Data!$AA$3,Data!$D:$D,$A6,Data!$C:$C,3)</f>
        <v>2174.1041100000698</v>
      </c>
      <c r="L6" s="238">
        <f t="shared" ref="L6:L35" si="1">IF(D6=0,"-",(K6-D6)/D6)</f>
        <v>-0.13780671583244319</v>
      </c>
      <c r="M6" s="64">
        <f>SUMIFS(Data!$H:$H,Data!$B:$B,Data!$AA$3,Data!$D:$D,$A6,Data!$C:$C,4)</f>
        <v>2041.5377800000699</v>
      </c>
      <c r="N6" s="238">
        <f>IF(E6=0,"-",(M6-E6)/E6)</f>
        <v>3.5326576373922954E-3</v>
      </c>
      <c r="O6" s="65">
        <f t="shared" ref="O6:O35" si="2">(G6+I6+K6+M6)/3</f>
        <v>2512.5393800000834</v>
      </c>
      <c r="P6" s="239">
        <f t="shared" ref="P6:P36" si="3">IF(F6=0,"-",O6/F6)</f>
        <v>0.83263420624898998</v>
      </c>
    </row>
    <row r="7" spans="1:16">
      <c r="A7" s="20" t="s">
        <v>32</v>
      </c>
      <c r="B7" s="66">
        <v>2546.5776860001902</v>
      </c>
      <c r="C7" s="67">
        <v>6644.3540899982399</v>
      </c>
      <c r="D7" s="67">
        <v>6319.0675609987111</v>
      </c>
      <c r="E7" s="67">
        <v>5859.0547839991705</v>
      </c>
      <c r="F7" s="68">
        <v>7123.0180403321037</v>
      </c>
      <c r="G7" s="67">
        <f>SUMIFS(Data!$H:$H,Data!$B:$B,Data!$AA$3,Data!$D:$D,$A7,Data!$C:$C,1)</f>
        <v>2887.1306700002297</v>
      </c>
      <c r="H7" s="240">
        <f t="shared" ref="H7:H35" si="4">IF(B7=0,"-",(G7-B7)/B7)</f>
        <v>0.13372966623882293</v>
      </c>
      <c r="I7" s="67">
        <f>SUMIFS(Data!$H:$H,Data!$B:$B,Data!$AA$3,Data!$D:$D,$A7,Data!$C:$C,2)</f>
        <v>6381.7410319988194</v>
      </c>
      <c r="J7" s="241">
        <f t="shared" si="0"/>
        <v>-3.9524241851398703E-2</v>
      </c>
      <c r="K7" s="67">
        <f>SUMIFS(Data!$H:$H,Data!$B:$B,Data!$AA$3,Data!$D:$D,$A7,Data!$C:$C,3)</f>
        <v>6257.334264998959</v>
      </c>
      <c r="L7" s="241">
        <f t="shared" si="1"/>
        <v>-9.7693679334542941E-3</v>
      </c>
      <c r="M7" s="67">
        <f>SUMIFS(Data!$H:$H,Data!$B:$B,Data!$AA$3,Data!$D:$D,$A7,Data!$C:$C,4)</f>
        <v>5891.4547539993109</v>
      </c>
      <c r="N7" s="241">
        <f t="shared" ref="N7:N36" si="5">IF(E7=0,"-",(M7-E7)/E7)</f>
        <v>5.5298970899919555E-3</v>
      </c>
      <c r="O7" s="68">
        <f t="shared" si="2"/>
        <v>7139.22024033244</v>
      </c>
      <c r="P7" s="242">
        <f t="shared" si="3"/>
        <v>1.0022746257146333</v>
      </c>
    </row>
    <row r="8" spans="1:16">
      <c r="A8" s="21" t="s">
        <v>31</v>
      </c>
      <c r="B8" s="63">
        <v>363.52631999999801</v>
      </c>
      <c r="C8" s="64">
        <v>1858.4445330001001</v>
      </c>
      <c r="D8" s="64">
        <v>1676.2781350000798</v>
      </c>
      <c r="E8" s="64">
        <v>1233.9786070000598</v>
      </c>
      <c r="F8" s="65">
        <v>1710.7425316667459</v>
      </c>
      <c r="G8" s="64">
        <f>SUMIFS(Data!$H:$H,Data!$B:$B,Data!$AA$3,Data!$D:$D,$A8,Data!$C:$C,1)</f>
        <v>486.91949899999202</v>
      </c>
      <c r="H8" s="238">
        <f t="shared" si="4"/>
        <v>0.33943396175549184</v>
      </c>
      <c r="I8" s="64">
        <f>SUMIFS(Data!$H:$H,Data!$B:$B,Data!$AA$3,Data!$D:$D,$A8,Data!$C:$C,2)</f>
        <v>1482.3650230000699</v>
      </c>
      <c r="J8" s="243">
        <f t="shared" si="0"/>
        <v>-0.20236251516902817</v>
      </c>
      <c r="K8" s="64">
        <f>SUMIFS(Data!$H:$H,Data!$B:$B,Data!$AA$3,Data!$D:$D,$A8,Data!$C:$C,3)</f>
        <v>1392.8317950000601</v>
      </c>
      <c r="L8" s="243">
        <f t="shared" si="1"/>
        <v>-0.16909266671309667</v>
      </c>
      <c r="M8" s="64">
        <f>SUMIFS(Data!$H:$H,Data!$B:$B,Data!$AA$3,Data!$D:$D,$A8,Data!$C:$C,4)</f>
        <v>1381.4785010000601</v>
      </c>
      <c r="N8" s="243">
        <f t="shared" si="5"/>
        <v>0.1195319701356809</v>
      </c>
      <c r="O8" s="65">
        <f t="shared" si="2"/>
        <v>1581.1982726667272</v>
      </c>
      <c r="P8" s="239">
        <f t="shared" si="3"/>
        <v>0.92427600494984719</v>
      </c>
    </row>
    <row r="9" spans="1:16">
      <c r="A9" s="20" t="s">
        <v>30</v>
      </c>
      <c r="B9" s="66">
        <v>294.06630000000001</v>
      </c>
      <c r="C9" s="67">
        <v>1468.1716590000799</v>
      </c>
      <c r="D9" s="67">
        <v>1452.64497900007</v>
      </c>
      <c r="E9" s="67">
        <v>1128.7453800000601</v>
      </c>
      <c r="F9" s="68">
        <v>1447.87610600007</v>
      </c>
      <c r="G9" s="67">
        <f>SUMIFS(Data!$H:$H,Data!$B:$B,Data!$AA$3,Data!$D:$D,$A9,Data!$C:$C,1)</f>
        <v>279.18633200000102</v>
      </c>
      <c r="H9" s="240">
        <f t="shared" si="4"/>
        <v>-5.0600725074580105E-2</v>
      </c>
      <c r="I9" s="67">
        <f>SUMIFS(Data!$H:$H,Data!$B:$B,Data!$AA$3,Data!$D:$D,$A9,Data!$C:$C,2)</f>
        <v>1210.8785840000501</v>
      </c>
      <c r="J9" s="241">
        <f t="shared" si="0"/>
        <v>-0.1752472699107018</v>
      </c>
      <c r="K9" s="67">
        <f>SUMIFS(Data!$H:$H,Data!$B:$B,Data!$AA$3,Data!$D:$D,$A9,Data!$C:$C,3)</f>
        <v>1133.7253450000501</v>
      </c>
      <c r="L9" s="241">
        <f t="shared" si="1"/>
        <v>-0.21954409963234692</v>
      </c>
      <c r="M9" s="67">
        <f>SUMIFS(Data!$H:$H,Data!$B:$B,Data!$AA$3,Data!$D:$D,$A9,Data!$C:$C,4)</f>
        <v>1019.99213700004</v>
      </c>
      <c r="N9" s="241">
        <f t="shared" si="5"/>
        <v>-9.6348782397686822E-2</v>
      </c>
      <c r="O9" s="68">
        <f t="shared" si="2"/>
        <v>1214.5941326667137</v>
      </c>
      <c r="P9" s="242">
        <f t="shared" si="3"/>
        <v>0.83887987904032379</v>
      </c>
    </row>
    <row r="10" spans="1:16">
      <c r="A10" s="21" t="s">
        <v>29</v>
      </c>
      <c r="B10" s="63">
        <v>487.606162999991</v>
      </c>
      <c r="C10" s="64">
        <v>1574.2651880000999</v>
      </c>
      <c r="D10" s="64">
        <v>1407.3320420000803</v>
      </c>
      <c r="E10" s="64">
        <v>1254.2170000000301</v>
      </c>
      <c r="F10" s="65">
        <v>1574.4734643334002</v>
      </c>
      <c r="G10" s="64">
        <f>SUMIFS(Data!$H:$H,Data!$B:$B,Data!$AA$3,Data!$D:$D,$A10,Data!$C:$C,1)</f>
        <v>513.05900000001793</v>
      </c>
      <c r="H10" s="238">
        <f t="shared" si="4"/>
        <v>5.219958017640438E-2</v>
      </c>
      <c r="I10" s="64">
        <f>SUMIFS(Data!$H:$H,Data!$B:$B,Data!$AA$3,Data!$D:$D,$A10,Data!$C:$C,2)</f>
        <v>1290.5430000000299</v>
      </c>
      <c r="J10" s="243">
        <f t="shared" si="0"/>
        <v>-0.1802251553059509</v>
      </c>
      <c r="K10" s="64">
        <f>SUMIFS(Data!$H:$H,Data!$B:$B,Data!$AA$3,Data!$D:$D,$A10,Data!$C:$C,3)</f>
        <v>1104.5399999999802</v>
      </c>
      <c r="L10" s="243">
        <f t="shared" si="1"/>
        <v>-0.21515323531593605</v>
      </c>
      <c r="M10" s="64">
        <f>SUMIFS(Data!$H:$H,Data!$B:$B,Data!$AA$3,Data!$D:$D,$A10,Data!$C:$C,4)</f>
        <v>963.37799999998197</v>
      </c>
      <c r="N10" s="243">
        <f t="shared" si="5"/>
        <v>-0.23188889960831433</v>
      </c>
      <c r="O10" s="65">
        <f t="shared" si="2"/>
        <v>1290.5066666666701</v>
      </c>
      <c r="P10" s="239">
        <f t="shared" si="3"/>
        <v>0.81964332578513421</v>
      </c>
    </row>
    <row r="11" spans="1:16">
      <c r="A11" s="20" t="s">
        <v>28</v>
      </c>
      <c r="B11" s="66">
        <v>562.40594799999508</v>
      </c>
      <c r="C11" s="67">
        <v>1725.2579670000698</v>
      </c>
      <c r="D11" s="67">
        <v>1700.8446880000699</v>
      </c>
      <c r="E11" s="67">
        <v>1372.7919340000501</v>
      </c>
      <c r="F11" s="68">
        <v>1787.1001790000616</v>
      </c>
      <c r="G11" s="67">
        <f>SUMIFS(Data!$H:$H,Data!$B:$B,Data!$AA$3,Data!$D:$D,$A11,Data!$C:$C,1)</f>
        <v>496.37949799999308</v>
      </c>
      <c r="H11" s="240">
        <f t="shared" si="4"/>
        <v>-0.11739998525051619</v>
      </c>
      <c r="I11" s="67">
        <f>SUMIFS(Data!$H:$H,Data!$B:$B,Data!$AA$3,Data!$D:$D,$A11,Data!$C:$C,2)</f>
        <v>1411.3184640000602</v>
      </c>
      <c r="J11" s="241">
        <f t="shared" si="0"/>
        <v>-0.18196670237431045</v>
      </c>
      <c r="K11" s="67">
        <f>SUMIFS(Data!$H:$H,Data!$B:$B,Data!$AA$3,Data!$D:$D,$A11,Data!$C:$C,3)</f>
        <v>1441.1620000000401</v>
      </c>
      <c r="L11" s="241">
        <f t="shared" si="1"/>
        <v>-0.1526786600988104</v>
      </c>
      <c r="M11" s="67">
        <f>SUMIFS(Data!$H:$H,Data!$B:$B,Data!$AA$3,Data!$D:$D,$A11,Data!$C:$C,4)</f>
        <v>1210.9799999999996</v>
      </c>
      <c r="N11" s="241">
        <f t="shared" si="5"/>
        <v>-0.11787069110215549</v>
      </c>
      <c r="O11" s="68">
        <f t="shared" si="2"/>
        <v>1519.946654000031</v>
      </c>
      <c r="P11" s="242">
        <f t="shared" si="3"/>
        <v>0.85051004518979378</v>
      </c>
    </row>
    <row r="12" spans="1:16">
      <c r="A12" s="21" t="s">
        <v>27</v>
      </c>
      <c r="B12" s="63">
        <v>2077.5442610001201</v>
      </c>
      <c r="C12" s="64">
        <v>5245.5789999991903</v>
      </c>
      <c r="D12" s="64">
        <v>4577.2449999998998</v>
      </c>
      <c r="E12" s="64">
        <v>4029.1070000001996</v>
      </c>
      <c r="F12" s="65">
        <v>5309.8250869998037</v>
      </c>
      <c r="G12" s="64">
        <f>SUMIFS(Data!$H:$H,Data!$B:$B,Data!$AA$3,Data!$D:$D,$A12,Data!$C:$C,1)</f>
        <v>1855.2230000001703</v>
      </c>
      <c r="H12" s="238">
        <f t="shared" si="4"/>
        <v>-0.10701156416899893</v>
      </c>
      <c r="I12" s="64">
        <f>SUMIFS(Data!$H:$H,Data!$B:$B,Data!$AA$3,Data!$D:$D,$A12,Data!$C:$C,2)</f>
        <v>3984.9770000002295</v>
      </c>
      <c r="J12" s="243">
        <f t="shared" si="0"/>
        <v>-0.24031703649857439</v>
      </c>
      <c r="K12" s="64">
        <f>SUMIFS(Data!$H:$H,Data!$B:$B,Data!$AA$3,Data!$D:$D,$A12,Data!$C:$C,3)</f>
        <v>3710.4650000002002</v>
      </c>
      <c r="L12" s="243">
        <f t="shared" si="1"/>
        <v>-0.18936718484584472</v>
      </c>
      <c r="M12" s="64">
        <f>SUMIFS(Data!$H:$H,Data!$B:$B,Data!$AA$3,Data!$D:$D,$A12,Data!$C:$C,4)</f>
        <v>3470.5250000002097</v>
      </c>
      <c r="N12" s="243">
        <f t="shared" si="5"/>
        <v>-0.13863667557102907</v>
      </c>
      <c r="O12" s="65">
        <f t="shared" si="2"/>
        <v>4340.3966666669367</v>
      </c>
      <c r="P12" s="239">
        <f t="shared" si="3"/>
        <v>0.8174274285029941</v>
      </c>
    </row>
    <row r="13" spans="1:16">
      <c r="A13" s="20" t="s">
        <v>26</v>
      </c>
      <c r="B13" s="66">
        <v>2477.5903310000899</v>
      </c>
      <c r="C13" s="67">
        <v>3148.6563170000995</v>
      </c>
      <c r="D13" s="67">
        <v>3101.0298850001195</v>
      </c>
      <c r="E13" s="67">
        <v>2365.6375760001401</v>
      </c>
      <c r="F13" s="68">
        <v>3697.6380363334829</v>
      </c>
      <c r="G13" s="67">
        <f>SUMIFS(Data!$H:$H,Data!$B:$B,Data!$AA$3,Data!$D:$D,$A13,Data!$C:$C,1)</f>
        <v>1938.1775370000701</v>
      </c>
      <c r="H13" s="240">
        <f t="shared" si="4"/>
        <v>-0.21771670128462423</v>
      </c>
      <c r="I13" s="67">
        <f>SUMIFS(Data!$H:$H,Data!$B:$B,Data!$AA$3,Data!$D:$D,$A13,Data!$C:$C,2)</f>
        <v>2603.53048700011</v>
      </c>
      <c r="J13" s="241">
        <f t="shared" si="0"/>
        <v>-0.1731296702840408</v>
      </c>
      <c r="K13" s="67">
        <f>SUMIFS(Data!$H:$H,Data!$B:$B,Data!$AA$3,Data!$D:$D,$A13,Data!$C:$C,3)</f>
        <v>2298.7172440001</v>
      </c>
      <c r="L13" s="241">
        <f t="shared" si="1"/>
        <v>-0.25872457562594198</v>
      </c>
      <c r="M13" s="67">
        <f>SUMIFS(Data!$H:$H,Data!$B:$B,Data!$AA$3,Data!$D:$D,$A13,Data!$C:$C,4)</f>
        <v>2317.5705900000903</v>
      </c>
      <c r="N13" s="241">
        <f t="shared" si="5"/>
        <v>-2.0318829260956493E-2</v>
      </c>
      <c r="O13" s="68">
        <f t="shared" si="2"/>
        <v>3052.6652860001232</v>
      </c>
      <c r="P13" s="242">
        <f t="shared" si="3"/>
        <v>0.82557169090219984</v>
      </c>
    </row>
    <row r="14" spans="1:16">
      <c r="A14" s="21" t="s">
        <v>25</v>
      </c>
      <c r="B14" s="63">
        <v>1558.9250430000698</v>
      </c>
      <c r="C14" s="64">
        <v>4366.4085700000842</v>
      </c>
      <c r="D14" s="64">
        <v>4205.2020940001812</v>
      </c>
      <c r="E14" s="64">
        <v>3624.5828010001919</v>
      </c>
      <c r="F14" s="65">
        <v>4585.0395026668421</v>
      </c>
      <c r="G14" s="64">
        <f>SUMIFS(Data!$H:$H,Data!$B:$B,Data!$AA$3,Data!$D:$D,$A14,Data!$C:$C,1)</f>
        <v>1670.2916670000802</v>
      </c>
      <c r="H14" s="238">
        <f t="shared" si="4"/>
        <v>7.1438087738773651E-2</v>
      </c>
      <c r="I14" s="64">
        <f>SUMIFS(Data!$H:$H,Data!$B:$B,Data!$AA$3,Data!$D:$D,$A14,Data!$C:$C,2)</f>
        <v>4018.9223610001809</v>
      </c>
      <c r="J14" s="243">
        <f t="shared" si="0"/>
        <v>-7.9581698191815473E-2</v>
      </c>
      <c r="K14" s="64">
        <f>SUMIFS(Data!$H:$H,Data!$B:$B,Data!$AA$3,Data!$D:$D,$A14,Data!$C:$C,3)</f>
        <v>3825.8492640002023</v>
      </c>
      <c r="L14" s="243">
        <f t="shared" si="1"/>
        <v>-9.0210368377116698E-2</v>
      </c>
      <c r="M14" s="64">
        <f>SUMIFS(Data!$H:$H,Data!$B:$B,Data!$AA$3,Data!$D:$D,$A14,Data!$C:$C,4)</f>
        <v>3498.8563560001608</v>
      </c>
      <c r="N14" s="243">
        <f t="shared" si="5"/>
        <v>-3.4687149363876402E-2</v>
      </c>
      <c r="O14" s="65">
        <f t="shared" si="2"/>
        <v>4337.9732160002086</v>
      </c>
      <c r="P14" s="239">
        <f t="shared" si="3"/>
        <v>0.94611468744752802</v>
      </c>
    </row>
    <row r="15" spans="1:16">
      <c r="A15" s="20" t="s">
        <v>24</v>
      </c>
      <c r="B15" s="66">
        <v>1628.9448920001</v>
      </c>
      <c r="C15" s="67">
        <v>3902.9824520003103</v>
      </c>
      <c r="D15" s="67">
        <v>3729.7092060003101</v>
      </c>
      <c r="E15" s="67">
        <v>3455.0829350002805</v>
      </c>
      <c r="F15" s="68">
        <v>4238.906495000334</v>
      </c>
      <c r="G15" s="67">
        <f>SUMIFS(Data!$H:$H,Data!$B:$B,Data!$AA$3,Data!$D:$D,$A15,Data!$C:$C,1)</f>
        <v>1760.3581140001202</v>
      </c>
      <c r="H15" s="240">
        <f t="shared" si="4"/>
        <v>8.067382920404656E-2</v>
      </c>
      <c r="I15" s="67">
        <f>SUMIFS(Data!$H:$H,Data!$B:$B,Data!$AA$3,Data!$D:$D,$A15,Data!$C:$C,2)</f>
        <v>3596.1095800002404</v>
      </c>
      <c r="J15" s="241">
        <f t="shared" si="0"/>
        <v>-7.8625224626053619E-2</v>
      </c>
      <c r="K15" s="67">
        <f>SUMIFS(Data!$H:$H,Data!$B:$B,Data!$AA$3,Data!$D:$D,$A15,Data!$C:$C,3)</f>
        <v>3344.87200000025</v>
      </c>
      <c r="L15" s="241">
        <f t="shared" si="1"/>
        <v>-0.10318155779569593</v>
      </c>
      <c r="M15" s="67">
        <f>SUMIFS(Data!$H:$H,Data!$B:$B,Data!$AA$3,Data!$D:$D,$A15,Data!$C:$C,4)</f>
        <v>3036.53100000019</v>
      </c>
      <c r="N15" s="241">
        <f t="shared" si="5"/>
        <v>-0.12114092277210604</v>
      </c>
      <c r="O15" s="68">
        <f t="shared" si="2"/>
        <v>3912.6235646669338</v>
      </c>
      <c r="P15" s="242">
        <f t="shared" si="3"/>
        <v>0.92302662709870076</v>
      </c>
    </row>
    <row r="16" spans="1:16">
      <c r="A16" s="21" t="s">
        <v>23</v>
      </c>
      <c r="B16" s="63">
        <v>1754.8781890001101</v>
      </c>
      <c r="C16" s="64">
        <v>4699.2016489998596</v>
      </c>
      <c r="D16" s="64">
        <v>4414.07525300016</v>
      </c>
      <c r="E16" s="64">
        <v>3997.7956970004202</v>
      </c>
      <c r="F16" s="65">
        <v>4955.3169293335168</v>
      </c>
      <c r="G16" s="64">
        <f>SUMIFS(Data!$H:$H,Data!$B:$B,Data!$AA$3,Data!$D:$D,$A16,Data!$C:$C,1)</f>
        <v>1930.51790100011</v>
      </c>
      <c r="H16" s="238">
        <f t="shared" si="4"/>
        <v>0.10008655478251482</v>
      </c>
      <c r="I16" s="64">
        <f>SUMIFS(Data!$H:$H,Data!$B:$B,Data!$AA$3,Data!$D:$D,$A16,Data!$C:$C,2)</f>
        <v>4422.7952300000998</v>
      </c>
      <c r="J16" s="243">
        <f t="shared" si="0"/>
        <v>-5.8819867638280204E-2</v>
      </c>
      <c r="K16" s="64">
        <f>SUMIFS(Data!$H:$H,Data!$B:$B,Data!$AA$3,Data!$D:$D,$A16,Data!$C:$C,3)</f>
        <v>4057.14896100038</v>
      </c>
      <c r="L16" s="243">
        <f t="shared" si="1"/>
        <v>-8.0860944035148527E-2</v>
      </c>
      <c r="M16" s="64">
        <f>SUMIFS(Data!$H:$H,Data!$B:$B,Data!$AA$3,Data!$D:$D,$A16,Data!$C:$C,4)</f>
        <v>3952.3024660003598</v>
      </c>
      <c r="N16" s="243">
        <f t="shared" si="5"/>
        <v>-1.137957875991371E-2</v>
      </c>
      <c r="O16" s="65">
        <f t="shared" si="2"/>
        <v>4787.5881860003165</v>
      </c>
      <c r="P16" s="239">
        <f t="shared" si="3"/>
        <v>0.96615176269749514</v>
      </c>
    </row>
    <row r="17" spans="1:17">
      <c r="A17" s="20" t="s">
        <v>22</v>
      </c>
      <c r="B17" s="66">
        <v>284.08638300000104</v>
      </c>
      <c r="C17" s="67">
        <v>1323.55178200006</v>
      </c>
      <c r="D17" s="67">
        <v>1234.0319540000501</v>
      </c>
      <c r="E17" s="67">
        <v>1044.9389060000392</v>
      </c>
      <c r="F17" s="68">
        <v>1295.5363416667169</v>
      </c>
      <c r="G17" s="67">
        <f>SUMIFS(Data!$H:$H,Data!$B:$B,Data!$AA$3,Data!$D:$D,$A17,Data!$C:$C,1)</f>
        <v>221.706468000001</v>
      </c>
      <c r="H17" s="240">
        <f t="shared" si="4"/>
        <v>-0.21958079912615808</v>
      </c>
      <c r="I17" s="67">
        <f>SUMIFS(Data!$H:$H,Data!$B:$B,Data!$AA$3,Data!$D:$D,$A17,Data!$C:$C,2)</f>
        <v>1081.7520800000423</v>
      </c>
      <c r="J17" s="241">
        <f t="shared" si="0"/>
        <v>-0.18269002035917836</v>
      </c>
      <c r="K17" s="67">
        <f>SUMIFS(Data!$H:$H,Data!$B:$B,Data!$AA$3,Data!$D:$D,$A17,Data!$C:$C,3)</f>
        <v>1028.8855620000338</v>
      </c>
      <c r="L17" s="241">
        <f t="shared" si="1"/>
        <v>-0.1662407454969419</v>
      </c>
      <c r="M17" s="67">
        <f>SUMIFS(Data!$H:$H,Data!$B:$B,Data!$AA$3,Data!$D:$D,$A17,Data!$C:$C,4)</f>
        <v>904.39903800002401</v>
      </c>
      <c r="N17" s="241">
        <f t="shared" si="5"/>
        <v>-0.13449577500946253</v>
      </c>
      <c r="O17" s="68">
        <f t="shared" si="2"/>
        <v>1078.9143826667005</v>
      </c>
      <c r="P17" s="242">
        <f t="shared" si="3"/>
        <v>0.83279360676109582</v>
      </c>
    </row>
    <row r="18" spans="1:17">
      <c r="A18" s="21" t="s">
        <v>21</v>
      </c>
      <c r="B18" s="63">
        <v>2298.1376550001401</v>
      </c>
      <c r="C18" s="64">
        <v>4689.4625190002007</v>
      </c>
      <c r="D18" s="64">
        <v>4510.1494010003198</v>
      </c>
      <c r="E18" s="64">
        <v>3855.0765540002694</v>
      </c>
      <c r="F18" s="65">
        <v>5117.6087096669762</v>
      </c>
      <c r="G18" s="64">
        <f>SUMIFS(Data!$H:$H,Data!$B:$B,Data!$AA$3,Data!$D:$D,$A18,Data!$C:$C,1)</f>
        <v>2307.0442800001501</v>
      </c>
      <c r="H18" s="238">
        <f t="shared" si="4"/>
        <v>3.8755837713339838E-3</v>
      </c>
      <c r="I18" s="64">
        <f>SUMIFS(Data!$H:$H,Data!$B:$B,Data!$AA$3,Data!$D:$D,$A18,Data!$C:$C,2)</f>
        <v>3920.7762860002904</v>
      </c>
      <c r="J18" s="243">
        <f t="shared" si="0"/>
        <v>-0.16391776880302164</v>
      </c>
      <c r="K18" s="64">
        <f>SUMIFS(Data!$H:$H,Data!$B:$B,Data!$AA$3,Data!$D:$D,$A18,Data!$C:$C,3)</f>
        <v>3865.6499430002718</v>
      </c>
      <c r="L18" s="243">
        <f t="shared" si="1"/>
        <v>-0.14289980235623734</v>
      </c>
      <c r="M18" s="64">
        <f>SUMIFS(Data!$H:$H,Data!$B:$B,Data!$AA$3,Data!$D:$D,$A18,Data!$C:$C,4)</f>
        <v>3654.2300850002312</v>
      </c>
      <c r="N18" s="243">
        <f t="shared" si="5"/>
        <v>-5.2099216756571892E-2</v>
      </c>
      <c r="O18" s="65">
        <f t="shared" si="2"/>
        <v>4582.566864666981</v>
      </c>
      <c r="P18" s="239">
        <f t="shared" si="3"/>
        <v>0.8954508100649976</v>
      </c>
    </row>
    <row r="19" spans="1:17">
      <c r="A19" s="20" t="s">
        <v>20</v>
      </c>
      <c r="B19" s="66">
        <v>2291.8443600000796</v>
      </c>
      <c r="C19" s="67">
        <v>4847.1813819998506</v>
      </c>
      <c r="D19" s="67">
        <v>4619.3560950000301</v>
      </c>
      <c r="E19" s="67">
        <v>3780.7833720001804</v>
      </c>
      <c r="F19" s="68">
        <v>5179.7217363333802</v>
      </c>
      <c r="G19" s="67">
        <f>SUMIFS(Data!$H:$H,Data!$B:$B,Data!$AA$3,Data!$D:$D,$A19,Data!$C:$C,1)</f>
        <v>2367.8045490001296</v>
      </c>
      <c r="H19" s="240">
        <f t="shared" si="4"/>
        <v>3.3143694365025414E-2</v>
      </c>
      <c r="I19" s="67">
        <f>SUMIFS(Data!$H:$H,Data!$B:$B,Data!$AA$3,Data!$D:$D,$A19,Data!$C:$C,2)</f>
        <v>4195.3693530002702</v>
      </c>
      <c r="J19" s="241">
        <f t="shared" si="0"/>
        <v>-0.13447238253144464</v>
      </c>
      <c r="K19" s="67">
        <f>SUMIFS(Data!$H:$H,Data!$B:$B,Data!$AA$3,Data!$D:$D,$A19,Data!$C:$C,3)</f>
        <v>4500.2790000002997</v>
      </c>
      <c r="L19" s="241">
        <f t="shared" si="1"/>
        <v>-2.5777855733750195E-2</v>
      </c>
      <c r="M19" s="67">
        <f>SUMIFS(Data!$H:$H,Data!$B:$B,Data!$AA$3,Data!$D:$D,$A19,Data!$C:$C,4)</f>
        <v>3966.5360000002993</v>
      </c>
      <c r="N19" s="241">
        <f t="shared" si="5"/>
        <v>4.9130724964506114E-2</v>
      </c>
      <c r="O19" s="68">
        <f t="shared" si="2"/>
        <v>5009.9963006669996</v>
      </c>
      <c r="P19" s="242">
        <f t="shared" si="3"/>
        <v>0.96723271165788027</v>
      </c>
    </row>
    <row r="20" spans="1:17">
      <c r="A20" s="21" t="s">
        <v>19</v>
      </c>
      <c r="B20" s="63">
        <v>1079.0589620000294</v>
      </c>
      <c r="C20" s="64">
        <v>2584.0241430001201</v>
      </c>
      <c r="D20" s="64">
        <v>2511.07747200009</v>
      </c>
      <c r="E20" s="64">
        <v>1787.0980340000501</v>
      </c>
      <c r="F20" s="65">
        <v>2653.7528703334301</v>
      </c>
      <c r="G20" s="64">
        <f>SUMIFS(Data!$H:$H,Data!$B:$B,Data!$AA$3,Data!$D:$D,$A20,Data!$C:$C,1)</f>
        <v>1066.158881000023</v>
      </c>
      <c r="H20" s="238">
        <f t="shared" si="4"/>
        <v>-1.1954936156682432E-2</v>
      </c>
      <c r="I20" s="64">
        <f>SUMIFS(Data!$H:$H,Data!$B:$B,Data!$AA$3,Data!$D:$D,$A20,Data!$C:$C,2)</f>
        <v>2262.2909770000801</v>
      </c>
      <c r="J20" s="243">
        <f t="shared" si="0"/>
        <v>-0.12450857584732135</v>
      </c>
      <c r="K20" s="64">
        <f>SUMIFS(Data!$H:$H,Data!$B:$B,Data!$AA$3,Data!$D:$D,$A20,Data!$C:$C,3)</f>
        <v>2158.1043290000698</v>
      </c>
      <c r="L20" s="243">
        <f t="shared" si="1"/>
        <v>-0.1405664090159969</v>
      </c>
      <c r="M20" s="64">
        <f>SUMIFS(Data!$H:$H,Data!$B:$B,Data!$AA$3,Data!$D:$D,$A20,Data!$C:$C,4)</f>
        <v>2016.2978250000601</v>
      </c>
      <c r="N20" s="243">
        <f t="shared" si="5"/>
        <v>0.12825250022070339</v>
      </c>
      <c r="O20" s="65">
        <f t="shared" si="2"/>
        <v>2500.9506706667439</v>
      </c>
      <c r="P20" s="239">
        <f t="shared" si="3"/>
        <v>0.94242033560288252</v>
      </c>
    </row>
    <row r="21" spans="1:17">
      <c r="A21" s="20" t="s">
        <v>18</v>
      </c>
      <c r="B21" s="66">
        <v>922.325554000029</v>
      </c>
      <c r="C21" s="67">
        <v>2154.1575430001099</v>
      </c>
      <c r="D21" s="67">
        <v>2144.2550000002097</v>
      </c>
      <c r="E21" s="67">
        <v>1701.0190000001298</v>
      </c>
      <c r="F21" s="68">
        <v>2307.2523656668259</v>
      </c>
      <c r="G21" s="67">
        <f>SUMIFS(Data!$H:$H,Data!$B:$B,Data!$AA$3,Data!$D:$D,$A21,Data!$C:$C,1)</f>
        <v>797.17899999999997</v>
      </c>
      <c r="H21" s="240">
        <f t="shared" si="4"/>
        <v>-0.13568587952191238</v>
      </c>
      <c r="I21" s="67">
        <f>SUMIFS(Data!$H:$H,Data!$B:$B,Data!$AA$3,Data!$D:$D,$A21,Data!$C:$C,2)</f>
        <v>1751.65500000015</v>
      </c>
      <c r="J21" s="241">
        <f t="shared" si="0"/>
        <v>-0.18684916723379097</v>
      </c>
      <c r="K21" s="67">
        <f>SUMIFS(Data!$H:$H,Data!$B:$B,Data!$AA$3,Data!$D:$D,$A21,Data!$C:$C,3)</f>
        <v>1677.7940000001399</v>
      </c>
      <c r="L21" s="241">
        <f t="shared" si="1"/>
        <v>-0.21753989147747083</v>
      </c>
      <c r="M21" s="67">
        <f>SUMIFS(Data!$H:$H,Data!$B:$B,Data!$AA$3,Data!$D:$D,$A21,Data!$C:$C,4)</f>
        <v>1642.85000000012</v>
      </c>
      <c r="N21" s="241">
        <f t="shared" si="5"/>
        <v>-3.4196561002555192E-2</v>
      </c>
      <c r="O21" s="68">
        <f t="shared" si="2"/>
        <v>1956.4926666668034</v>
      </c>
      <c r="P21" s="242">
        <f t="shared" si="3"/>
        <v>0.84797514818078934</v>
      </c>
    </row>
    <row r="22" spans="1:17">
      <c r="A22" s="21" t="s">
        <v>17</v>
      </c>
      <c r="B22" s="63">
        <v>1880.9706000000801</v>
      </c>
      <c r="C22" s="64">
        <v>4098.2349340003893</v>
      </c>
      <c r="D22" s="64">
        <v>3996.2670000003195</v>
      </c>
      <c r="E22" s="64">
        <v>3335.9180000001393</v>
      </c>
      <c r="F22" s="65">
        <v>4437.1301780003096</v>
      </c>
      <c r="G22" s="64">
        <f>SUMIFS(Data!$H:$H,Data!$B:$B,Data!$AA$3,Data!$D:$D,$A22,Data!$C:$C,1)</f>
        <v>1650.5560000001601</v>
      </c>
      <c r="H22" s="238">
        <f t="shared" si="4"/>
        <v>-0.12249771474360642</v>
      </c>
      <c r="I22" s="64">
        <f>SUMIFS(Data!$H:$H,Data!$B:$B,Data!$AA$3,Data!$D:$D,$A22,Data!$C:$C,2)</f>
        <v>3381.2590000002297</v>
      </c>
      <c r="J22" s="243">
        <f t="shared" si="0"/>
        <v>-0.17494749460356135</v>
      </c>
      <c r="K22" s="64">
        <f>SUMIFS(Data!$H:$H,Data!$B:$B,Data!$AA$3,Data!$D:$D,$A22,Data!$C:$C,3)</f>
        <v>3262.81400000024</v>
      </c>
      <c r="L22" s="243">
        <f t="shared" si="1"/>
        <v>-0.18353453360349067</v>
      </c>
      <c r="M22" s="64">
        <f>SUMIFS(Data!$H:$H,Data!$B:$B,Data!$AA$3,Data!$D:$D,$A22,Data!$C:$C,4)</f>
        <v>3163.9590000001199</v>
      </c>
      <c r="N22" s="243">
        <f t="shared" si="5"/>
        <v>-5.1547729890246766E-2</v>
      </c>
      <c r="O22" s="65">
        <f t="shared" si="2"/>
        <v>3819.5293333335831</v>
      </c>
      <c r="P22" s="239">
        <f t="shared" si="3"/>
        <v>0.86081074480779329</v>
      </c>
    </row>
    <row r="23" spans="1:17">
      <c r="A23" s="20" t="s">
        <v>16</v>
      </c>
      <c r="B23" s="66">
        <v>285.846317</v>
      </c>
      <c r="C23" s="67">
        <v>1238.6519490000501</v>
      </c>
      <c r="D23" s="67">
        <v>1212.8452770000504</v>
      </c>
      <c r="E23" s="67">
        <v>977.31499999999789</v>
      </c>
      <c r="F23" s="68">
        <v>1238.2195143333661</v>
      </c>
      <c r="G23" s="67">
        <f>SUMIFS(Data!$H:$H,Data!$B:$B,Data!$AA$3,Data!$D:$D,$A23,Data!$C:$C,1)</f>
        <v>233.212999999999</v>
      </c>
      <c r="H23" s="240">
        <f t="shared" si="4"/>
        <v>-0.1841315205750963</v>
      </c>
      <c r="I23" s="67">
        <f>SUMIFS(Data!$H:$H,Data!$B:$B,Data!$AA$3,Data!$D:$D,$A23,Data!$C:$C,2)</f>
        <v>937.69400000000087</v>
      </c>
      <c r="J23" s="241">
        <f t="shared" si="0"/>
        <v>-0.24297216763999702</v>
      </c>
      <c r="K23" s="67">
        <f>SUMIFS(Data!$H:$H,Data!$B:$B,Data!$AA$3,Data!$D:$D,$A23,Data!$C:$C,3)</f>
        <v>911.41999999999882</v>
      </c>
      <c r="L23" s="241">
        <f t="shared" si="1"/>
        <v>-0.24852739480968358</v>
      </c>
      <c r="M23" s="67">
        <f>SUMIFS(Data!$H:$H,Data!$B:$B,Data!$AA$3,Data!$D:$D,$A23,Data!$C:$C,4)</f>
        <v>905.3639999999989</v>
      </c>
      <c r="N23" s="241">
        <f t="shared" si="5"/>
        <v>-7.3621094529398565E-2</v>
      </c>
      <c r="O23" s="68">
        <f t="shared" si="2"/>
        <v>995.89699999999937</v>
      </c>
      <c r="P23" s="242">
        <f t="shared" si="3"/>
        <v>0.80429761320323834</v>
      </c>
    </row>
    <row r="24" spans="1:17">
      <c r="A24" s="21" t="s">
        <v>15</v>
      </c>
      <c r="B24" s="63">
        <v>1960.9176040000657</v>
      </c>
      <c r="C24" s="64">
        <v>4989.8010120003491</v>
      </c>
      <c r="D24" s="64">
        <v>4366.4150080003001</v>
      </c>
      <c r="E24" s="64">
        <v>3879.4590000003896</v>
      </c>
      <c r="F24" s="65">
        <v>5065.5308746670353</v>
      </c>
      <c r="G24" s="64">
        <f>SUMIFS(Data!$H:$H,Data!$B:$B,Data!$AA$3,Data!$D:$D,$A24,Data!$C:$C,1)</f>
        <v>1724.1540000001298</v>
      </c>
      <c r="H24" s="238">
        <f t="shared" si="4"/>
        <v>-0.1207412302877811</v>
      </c>
      <c r="I24" s="64">
        <f>SUMIFS(Data!$H:$H,Data!$B:$B,Data!$AA$3,Data!$D:$D,$A24,Data!$C:$C,2)</f>
        <v>3703.1820000002695</v>
      </c>
      <c r="J24" s="243">
        <f t="shared" si="0"/>
        <v>-0.25784976372921337</v>
      </c>
      <c r="K24" s="64">
        <f>SUMIFS(Data!$H:$H,Data!$B:$B,Data!$AA$3,Data!$D:$D,$A24,Data!$C:$C,3)</f>
        <v>3371.6780000003396</v>
      </c>
      <c r="L24" s="243">
        <f t="shared" si="1"/>
        <v>-0.22781549765136117</v>
      </c>
      <c r="M24" s="64">
        <f>SUMIFS(Data!$H:$H,Data!$B:$B,Data!$AA$3,Data!$D:$D,$A24,Data!$C:$C,4)</f>
        <v>3146.6830000002901</v>
      </c>
      <c r="N24" s="243">
        <f t="shared" si="5"/>
        <v>-0.18888613077236435</v>
      </c>
      <c r="O24" s="65">
        <f t="shared" si="2"/>
        <v>3981.8990000003432</v>
      </c>
      <c r="P24" s="239">
        <f t="shared" si="3"/>
        <v>0.78607733296306859</v>
      </c>
    </row>
    <row r="25" spans="1:17">
      <c r="A25" s="20" t="s">
        <v>14</v>
      </c>
      <c r="B25" s="66">
        <v>1200.3985700000501</v>
      </c>
      <c r="C25" s="67">
        <v>3225.4368030000601</v>
      </c>
      <c r="D25" s="67">
        <v>2969.9237350000499</v>
      </c>
      <c r="E25" s="67">
        <v>2051.9241620000703</v>
      </c>
      <c r="F25" s="68">
        <v>3149.2277566667435</v>
      </c>
      <c r="G25" s="67">
        <f>SUMIFS(Data!$H:$H,Data!$B:$B,Data!$AA$3,Data!$D:$D,$A25,Data!$C:$C,1)</f>
        <v>1093.6519150000299</v>
      </c>
      <c r="H25" s="240">
        <f t="shared" si="4"/>
        <v>-8.8926009800241346E-2</v>
      </c>
      <c r="I25" s="67">
        <f>SUMIFS(Data!$H:$H,Data!$B:$B,Data!$AA$3,Data!$D:$D,$A25,Data!$C:$C,2)</f>
        <v>2562.8174880001102</v>
      </c>
      <c r="J25" s="241">
        <f t="shared" si="0"/>
        <v>-0.2054355287270335</v>
      </c>
      <c r="K25" s="67">
        <f>SUMIFS(Data!$H:$H,Data!$B:$B,Data!$AA$3,Data!$D:$D,$A25,Data!$C:$C,3)</f>
        <v>2533.4775840001303</v>
      </c>
      <c r="L25" s="241">
        <f t="shared" si="1"/>
        <v>-0.14695533957874923</v>
      </c>
      <c r="M25" s="67">
        <f>SUMIFS(Data!$H:$H,Data!$B:$B,Data!$AA$3,Data!$D:$D,$A25,Data!$C:$C,4)</f>
        <v>2433.4842920001197</v>
      </c>
      <c r="N25" s="241">
        <f t="shared" si="5"/>
        <v>0.18595235489996453</v>
      </c>
      <c r="O25" s="68">
        <f t="shared" si="2"/>
        <v>2874.47709300013</v>
      </c>
      <c r="P25" s="242">
        <f t="shared" si="3"/>
        <v>0.91275617869016257</v>
      </c>
      <c r="Q25" s="23"/>
    </row>
    <row r="26" spans="1:17">
      <c r="A26" s="21" t="s">
        <v>13</v>
      </c>
      <c r="B26" s="63">
        <v>4511.6618450001906</v>
      </c>
      <c r="C26" s="64">
        <v>11001.155115000842</v>
      </c>
      <c r="D26" s="64">
        <v>10866.568414000698</v>
      </c>
      <c r="E26" s="64">
        <v>8876.8909340006794</v>
      </c>
      <c r="F26" s="65">
        <v>11752.09210266747</v>
      </c>
      <c r="G26" s="64">
        <f>SUMIFS(Data!$H:$H,Data!$B:$B,Data!$AA$3,Data!$D:$D,$A26,Data!$C:$C,1)</f>
        <v>4177.348721000194</v>
      </c>
      <c r="H26" s="238">
        <f t="shared" si="4"/>
        <v>-7.4099774204150815E-2</v>
      </c>
      <c r="I26" s="64">
        <f>SUMIFS(Data!$H:$H,Data!$B:$B,Data!$AA$3,Data!$D:$D,$A26,Data!$C:$C,2)</f>
        <v>9782.3165050007101</v>
      </c>
      <c r="J26" s="243">
        <f t="shared" si="0"/>
        <v>-0.11079187569477685</v>
      </c>
      <c r="K26" s="64">
        <f>SUMIFS(Data!$H:$H,Data!$B:$B,Data!$AA$3,Data!$D:$D,$A26,Data!$C:$C,3)</f>
        <v>9265.5220000005665</v>
      </c>
      <c r="L26" s="243">
        <f t="shared" si="1"/>
        <v>-0.14733689174011108</v>
      </c>
      <c r="M26" s="64">
        <f>SUMIFS(Data!$H:$H,Data!$B:$B,Data!$AA$3,Data!$D:$D,$A26,Data!$C:$C,4)</f>
        <v>8423.9580000004607</v>
      </c>
      <c r="N26" s="243">
        <f t="shared" si="5"/>
        <v>-5.1023825500139237E-2</v>
      </c>
      <c r="O26" s="65">
        <f t="shared" si="2"/>
        <v>10549.715075333977</v>
      </c>
      <c r="P26" s="239">
        <f t="shared" si="3"/>
        <v>0.89768825696485322</v>
      </c>
    </row>
    <row r="27" spans="1:17">
      <c r="A27" s="20" t="s">
        <v>12</v>
      </c>
      <c r="B27" s="66">
        <v>1484.2186300000701</v>
      </c>
      <c r="C27" s="67">
        <v>3394.4628830003398</v>
      </c>
      <c r="D27" s="67">
        <v>3070.7166000002799</v>
      </c>
      <c r="E27" s="67">
        <v>2964.3433160002501</v>
      </c>
      <c r="F27" s="68">
        <v>3637.9138096669799</v>
      </c>
      <c r="G27" s="67">
        <f>SUMIFS(Data!$H:$H,Data!$B:$B,Data!$AA$3,Data!$D:$D,$A27,Data!$C:$C,1)</f>
        <v>1567.84510000008</v>
      </c>
      <c r="H27" s="240">
        <f t="shared" si="4"/>
        <v>5.6343767898942208E-2</v>
      </c>
      <c r="I27" s="67">
        <f>SUMIFS(Data!$H:$H,Data!$B:$B,Data!$AA$3,Data!$D:$D,$A27,Data!$C:$C,2)</f>
        <v>3167.4097080002998</v>
      </c>
      <c r="J27" s="241">
        <f t="shared" si="0"/>
        <v>-6.6889279048280376E-2</v>
      </c>
      <c r="K27" s="67">
        <f>SUMIFS(Data!$H:$H,Data!$B:$B,Data!$AA$3,Data!$D:$D,$A27,Data!$C:$C,3)</f>
        <v>2842.1567580002402</v>
      </c>
      <c r="L27" s="241">
        <f t="shared" si="1"/>
        <v>-7.4432085982802473E-2</v>
      </c>
      <c r="M27" s="67">
        <f>SUMIFS(Data!$H:$H,Data!$B:$B,Data!$AA$3,Data!$D:$D,$A27,Data!$C:$C,4)</f>
        <v>2699.7168280002402</v>
      </c>
      <c r="N27" s="241">
        <f t="shared" si="5"/>
        <v>-8.9269851630096264E-2</v>
      </c>
      <c r="O27" s="68">
        <f t="shared" si="2"/>
        <v>3425.7094646669534</v>
      </c>
      <c r="P27" s="242">
        <f t="shared" si="3"/>
        <v>0.94166867163368773</v>
      </c>
    </row>
    <row r="28" spans="1:17">
      <c r="A28" s="21" t="s">
        <v>11</v>
      </c>
      <c r="B28" s="63">
        <v>927.69212000004404</v>
      </c>
      <c r="C28" s="64">
        <v>3379.9293880003197</v>
      </c>
      <c r="D28" s="64">
        <v>3087.1031900002199</v>
      </c>
      <c r="E28" s="64">
        <v>2546.8638690001703</v>
      </c>
      <c r="F28" s="65">
        <v>3313.8628556669178</v>
      </c>
      <c r="G28" s="64">
        <f>SUMIFS(Data!$H:$H,Data!$B:$B,Data!$AA$3,Data!$D:$D,$A28,Data!$C:$C,1)</f>
        <v>792.91906300002302</v>
      </c>
      <c r="H28" s="238">
        <f t="shared" si="4"/>
        <v>-0.14527778569469216</v>
      </c>
      <c r="I28" s="64">
        <f>SUMIFS(Data!$H:$H,Data!$B:$B,Data!$AA$3,Data!$D:$D,$A28,Data!$C:$C,2)</f>
        <v>2727.2236680002002</v>
      </c>
      <c r="J28" s="243">
        <f t="shared" si="0"/>
        <v>-0.19311223551515738</v>
      </c>
      <c r="K28" s="64">
        <f>SUMIFS(Data!$H:$H,Data!$B:$B,Data!$AA$3,Data!$D:$D,$A28,Data!$C:$C,3)</f>
        <v>2541.8771320001597</v>
      </c>
      <c r="L28" s="243">
        <f t="shared" si="1"/>
        <v>-0.17661413449545929</v>
      </c>
      <c r="M28" s="64">
        <f>SUMIFS(Data!$H:$H,Data!$B:$B,Data!$AA$3,Data!$D:$D,$A28,Data!$C:$C,4)</f>
        <v>2452.7438680001501</v>
      </c>
      <c r="N28" s="243">
        <f t="shared" si="5"/>
        <v>-3.6955253928420286E-2</v>
      </c>
      <c r="O28" s="65">
        <f t="shared" si="2"/>
        <v>2838.254577000178</v>
      </c>
      <c r="P28" s="239">
        <f t="shared" si="3"/>
        <v>0.85647919078684287</v>
      </c>
    </row>
    <row r="29" spans="1:17">
      <c r="A29" s="20" t="s">
        <v>10</v>
      </c>
      <c r="B29" s="66">
        <v>1126.9987140000601</v>
      </c>
      <c r="C29" s="67">
        <v>3049.7367490002498</v>
      </c>
      <c r="D29" s="67">
        <v>2978.3435480002199</v>
      </c>
      <c r="E29" s="67">
        <v>2516.4906880002</v>
      </c>
      <c r="F29" s="68">
        <v>3223.8565663335771</v>
      </c>
      <c r="G29" s="67">
        <f>SUMIFS(Data!$H:$H,Data!$B:$B,Data!$AA$3,Data!$D:$D,$A29,Data!$C:$C,1)</f>
        <v>1236.3853040000699</v>
      </c>
      <c r="H29" s="240">
        <f t="shared" si="4"/>
        <v>9.7060084134225566E-2</v>
      </c>
      <c r="I29" s="67">
        <f>SUMIFS(Data!$H:$H,Data!$B:$B,Data!$AA$3,Data!$D:$D,$A29,Data!$C:$C,2)</f>
        <v>2701.39707800019</v>
      </c>
      <c r="J29" s="241">
        <f t="shared" si="0"/>
        <v>-0.11421958669522896</v>
      </c>
      <c r="K29" s="67">
        <f>SUMIFS(Data!$H:$H,Data!$B:$B,Data!$AA$3,Data!$D:$D,$A29,Data!$C:$C,3)</f>
        <v>2528.53059300021</v>
      </c>
      <c r="L29" s="241">
        <f t="shared" si="1"/>
        <v>-0.15102789444892362</v>
      </c>
      <c r="M29" s="67">
        <f>SUMIFS(Data!$H:$H,Data!$B:$B,Data!$AA$3,Data!$D:$D,$A29,Data!$C:$C,4)</f>
        <v>2292.2975050001701</v>
      </c>
      <c r="N29" s="241">
        <f t="shared" si="5"/>
        <v>-8.9089613591294983E-2</v>
      </c>
      <c r="O29" s="68">
        <f t="shared" si="2"/>
        <v>2919.5368266668797</v>
      </c>
      <c r="P29" s="242">
        <f t="shared" si="3"/>
        <v>0.90560382157051311</v>
      </c>
    </row>
    <row r="30" spans="1:17">
      <c r="A30" s="21" t="s">
        <v>9</v>
      </c>
      <c r="B30" s="63">
        <v>2740.5100000001389</v>
      </c>
      <c r="C30" s="64">
        <v>10649.600999998742</v>
      </c>
      <c r="D30" s="64">
        <v>10034.203999999099</v>
      </c>
      <c r="E30" s="64">
        <v>7902.6369999999106</v>
      </c>
      <c r="F30" s="65">
        <v>10442.31733333263</v>
      </c>
      <c r="G30" s="64">
        <f>SUMIFS(Data!$H:$H,Data!$B:$B,Data!$AA$3,Data!$D:$D,$A30,Data!$C:$C,1)</f>
        <v>2237.9650000000897</v>
      </c>
      <c r="H30" s="238">
        <f t="shared" si="4"/>
        <v>-0.18337645182831799</v>
      </c>
      <c r="I30" s="64">
        <f>SUMIFS(Data!$H:$H,Data!$B:$B,Data!$AA$3,Data!$D:$D,$A30,Data!$C:$C,2)</f>
        <v>8230.7459999994589</v>
      </c>
      <c r="J30" s="243">
        <f t="shared" si="0"/>
        <v>-0.22713104462782865</v>
      </c>
      <c r="K30" s="64">
        <f>SUMIFS(Data!$H:$H,Data!$B:$B,Data!$AA$3,Data!$D:$D,$A30,Data!$C:$C,3)</f>
        <v>7734.7069999996602</v>
      </c>
      <c r="L30" s="243">
        <f t="shared" si="1"/>
        <v>-0.22916586108869677</v>
      </c>
      <c r="M30" s="64">
        <f>SUMIFS(Data!$H:$H,Data!$B:$B,Data!$AA$3,Data!$D:$D,$A30,Data!$C:$C,4)</f>
        <v>6909.2959999999603</v>
      </c>
      <c r="N30" s="243">
        <f t="shared" si="5"/>
        <v>-0.1256974096114957</v>
      </c>
      <c r="O30" s="65">
        <f t="shared" si="2"/>
        <v>8370.9046666663908</v>
      </c>
      <c r="P30" s="239">
        <f t="shared" si="3"/>
        <v>0.80163285595103106</v>
      </c>
    </row>
    <row r="31" spans="1:17">
      <c r="A31" s="20" t="s">
        <v>8</v>
      </c>
      <c r="B31" s="66">
        <v>1514.5820000000799</v>
      </c>
      <c r="C31" s="67">
        <v>3951.1510000003896</v>
      </c>
      <c r="D31" s="67">
        <v>3866.8060000003497</v>
      </c>
      <c r="E31" s="67">
        <v>3576.64200000035</v>
      </c>
      <c r="F31" s="68">
        <v>4303.0603333337231</v>
      </c>
      <c r="G31" s="67">
        <f>SUMIFS(Data!$H:$H,Data!$B:$B,Data!$AA$3,Data!$D:$D,$A31,Data!$C:$C,1)</f>
        <v>1696.8940000001401</v>
      </c>
      <c r="H31" s="240">
        <f t="shared" si="4"/>
        <v>0.12037116511357625</v>
      </c>
      <c r="I31" s="67">
        <f>SUMIFS(Data!$H:$H,Data!$B:$B,Data!$AA$3,Data!$D:$D,$A31,Data!$C:$C,2)</f>
        <v>3544.3580000003694</v>
      </c>
      <c r="J31" s="241">
        <f t="shared" si="0"/>
        <v>-0.10295556914933902</v>
      </c>
      <c r="K31" s="67">
        <f>SUMIFS(Data!$H:$H,Data!$B:$B,Data!$AA$3,Data!$D:$D,$A31,Data!$C:$C,3)</f>
        <v>3466.3050000003595</v>
      </c>
      <c r="L31" s="241">
        <f t="shared" si="1"/>
        <v>-0.10357411258800001</v>
      </c>
      <c r="M31" s="67">
        <f>SUMIFS(Data!$H:$H,Data!$B:$B,Data!$AA$3,Data!$D:$D,$A31,Data!$C:$C,4)</f>
        <v>3320.3990000003605</v>
      </c>
      <c r="N31" s="241">
        <f t="shared" si="5"/>
        <v>-7.164345774611057E-2</v>
      </c>
      <c r="O31" s="68">
        <f t="shared" si="2"/>
        <v>4009.3186666670772</v>
      </c>
      <c r="P31" s="242">
        <f t="shared" si="3"/>
        <v>0.9317365679511459</v>
      </c>
    </row>
    <row r="32" spans="1:17">
      <c r="A32" s="21" t="s">
        <v>7</v>
      </c>
      <c r="B32" s="63">
        <v>561.09259399999496</v>
      </c>
      <c r="C32" s="64">
        <v>2276.5505860001199</v>
      </c>
      <c r="D32" s="64">
        <v>2157.6174630001301</v>
      </c>
      <c r="E32" s="64">
        <v>1828.8711400001</v>
      </c>
      <c r="F32" s="65">
        <v>2274.7105943334486</v>
      </c>
      <c r="G32" s="64">
        <f>SUMIFS(Data!$H:$H,Data!$B:$B,Data!$AA$3,Data!$D:$D,$A32,Data!$C:$C,1)</f>
        <v>473.79944199999301</v>
      </c>
      <c r="H32" s="238">
        <f t="shared" si="4"/>
        <v>-0.15557708822655167</v>
      </c>
      <c r="I32" s="64">
        <f>SUMIFS(Data!$H:$H,Data!$B:$B,Data!$AA$3,Data!$D:$D,$A32,Data!$C:$C,2)</f>
        <v>1661.6312410000801</v>
      </c>
      <c r="J32" s="243">
        <f t="shared" si="0"/>
        <v>-0.27011011693812081</v>
      </c>
      <c r="K32" s="64">
        <f>SUMIFS(Data!$H:$H,Data!$B:$B,Data!$AA$3,Data!$D:$D,$A32,Data!$C:$C,3)</f>
        <v>1548.7847550000899</v>
      </c>
      <c r="L32" s="243">
        <f t="shared" si="1"/>
        <v>-0.2821782444944938</v>
      </c>
      <c r="M32" s="64">
        <f>SUMIFS(Data!$H:$H,Data!$B:$B,Data!$AA$3,Data!$D:$D,$A32,Data!$C:$C,4)</f>
        <v>1403.05153600006</v>
      </c>
      <c r="N32" s="243">
        <f t="shared" si="5"/>
        <v>-0.23283193369217733</v>
      </c>
      <c r="O32" s="65">
        <f t="shared" si="2"/>
        <v>1695.7556580000744</v>
      </c>
      <c r="P32" s="239">
        <f t="shared" si="3"/>
        <v>0.74548193613041858</v>
      </c>
    </row>
    <row r="33" spans="1:18">
      <c r="A33" s="20" t="s">
        <v>35</v>
      </c>
      <c r="B33" s="66">
        <v>537.07942999999398</v>
      </c>
      <c r="C33" s="67">
        <v>2390.93087600017</v>
      </c>
      <c r="D33" s="67">
        <v>2092.0976390001401</v>
      </c>
      <c r="E33" s="67">
        <v>1840.9913090001201</v>
      </c>
      <c r="F33" s="68">
        <v>2287.033084666808</v>
      </c>
      <c r="G33" s="67">
        <f>SUMIFS(Data!$H:$H,Data!$B:$B,Data!$AA$3,Data!$D:$D,$A33,Data!$C:$C,1)</f>
        <v>535.01276499999108</v>
      </c>
      <c r="H33" s="240">
        <f t="shared" si="4"/>
        <v>-3.8479690052603999E-3</v>
      </c>
      <c r="I33" s="67">
        <f>SUMIFS(Data!$H:$H,Data!$B:$B,Data!$AA$3,Data!$D:$D,$A33,Data!$C:$C,2)</f>
        <v>1990.7511560001199</v>
      </c>
      <c r="J33" s="241">
        <f t="shared" si="0"/>
        <v>-0.1673740232379774</v>
      </c>
      <c r="K33" s="67">
        <f>SUMIFS(Data!$H:$H,Data!$B:$B,Data!$AA$3,Data!$D:$D,$A33,Data!$C:$C,3)</f>
        <v>1819.9070000001498</v>
      </c>
      <c r="L33" s="241">
        <f t="shared" si="1"/>
        <v>-0.13010417579271125</v>
      </c>
      <c r="M33" s="67">
        <f>SUMIFS(Data!$H:$H,Data!$B:$B,Data!$AA$3,Data!$D:$D,$A33,Data!$C:$C,4)</f>
        <v>1658.2380000000901</v>
      </c>
      <c r="N33" s="241">
        <f t="shared" si="5"/>
        <v>-9.9268968900937948E-2</v>
      </c>
      <c r="O33" s="68">
        <f t="shared" si="2"/>
        <v>2001.3029736667838</v>
      </c>
      <c r="P33" s="242">
        <f>IF(F33=0,"-",O33/F33)</f>
        <v>0.87506516065916407</v>
      </c>
    </row>
    <row r="34" spans="1:18">
      <c r="A34" s="21" t="s">
        <v>6</v>
      </c>
      <c r="B34" s="63">
        <v>385.706230999995</v>
      </c>
      <c r="C34" s="64">
        <v>2079.1044400001301</v>
      </c>
      <c r="D34" s="64">
        <v>1906.26465900014</v>
      </c>
      <c r="E34" s="64">
        <v>2240.1510370001602</v>
      </c>
      <c r="F34" s="65">
        <v>2203.742122333475</v>
      </c>
      <c r="G34" s="64">
        <f>SUMIFS(Data!$H:$H,Data!$B:$B,Data!$AA$3,Data!$D:$D,$A34,Data!$C:$C,1)</f>
        <v>409.26617399999401</v>
      </c>
      <c r="H34" s="238">
        <f t="shared" si="4"/>
        <v>6.1082609266945739E-2</v>
      </c>
      <c r="I34" s="64">
        <f>SUMIFS(Data!$H:$H,Data!$B:$B,Data!$AA$3,Data!$D:$D,$A34,Data!$C:$C,2)</f>
        <v>1128.7521080000499</v>
      </c>
      <c r="J34" s="243">
        <f t="shared" si="0"/>
        <v>-0.45709696623033558</v>
      </c>
      <c r="K34" s="64">
        <f>SUMIFS(Data!$H:$H,Data!$B:$B,Data!$AA$3,Data!$D:$D,$A34,Data!$C:$C,3)</f>
        <v>1400.8118870000799</v>
      </c>
      <c r="L34" s="243">
        <f t="shared" si="1"/>
        <v>-0.26515351350277694</v>
      </c>
      <c r="M34" s="64">
        <f>SUMIFS(Data!$H:$H,Data!$B:$B,Data!$AA$3,Data!$D:$D,$A34,Data!$C:$C,4)</f>
        <v>1821.57147900013</v>
      </c>
      <c r="N34" s="243">
        <f t="shared" si="5"/>
        <v>-0.18685327510798561</v>
      </c>
      <c r="O34" s="65">
        <f t="shared" si="2"/>
        <v>1586.8005493334178</v>
      </c>
      <c r="P34" s="239">
        <f t="shared" si="3"/>
        <v>0.72004820040069084</v>
      </c>
    </row>
    <row r="35" spans="1:18">
      <c r="A35" s="20" t="s">
        <v>5</v>
      </c>
      <c r="B35" s="66">
        <v>826.39906600001791</v>
      </c>
      <c r="C35" s="67">
        <v>3791.9822820003005</v>
      </c>
      <c r="D35" s="67">
        <v>3648.0891540002904</v>
      </c>
      <c r="E35" s="67">
        <v>3097.1833270002408</v>
      </c>
      <c r="F35" s="68">
        <v>3787.8846096669495</v>
      </c>
      <c r="G35" s="67">
        <f>SUMIFS(Data!$H:$H,Data!$B:$B,Data!$AA$3,Data!$D:$D,$A35,Data!$C:$C,1)</f>
        <v>883.43901500002789</v>
      </c>
      <c r="H35" s="240">
        <f t="shared" si="4"/>
        <v>6.9022281542618233E-2</v>
      </c>
      <c r="I35" s="67">
        <f>SUMIFS(Data!$H:$H,Data!$B:$B,Data!$AA$3,Data!$D:$D,$A35,Data!$C:$C,2)</f>
        <v>2986.2835040002205</v>
      </c>
      <c r="J35" s="241">
        <f t="shared" si="0"/>
        <v>-0.21247429921404262</v>
      </c>
      <c r="K35" s="67">
        <f>SUMIFS(Data!$H:$H,Data!$B:$B,Data!$AA$3,Data!$D:$D,$A35,Data!$C:$C,3)</f>
        <v>3005.3099270002203</v>
      </c>
      <c r="L35" s="241">
        <f t="shared" si="1"/>
        <v>-0.17619613991484673</v>
      </c>
      <c r="M35" s="67">
        <f>SUMIFS(Data!$H:$H,Data!$B:$B,Data!$AA$3,Data!$D:$D,$A35,Data!$C:$C,4)</f>
        <v>2800.7767940002009</v>
      </c>
      <c r="N35" s="241">
        <f t="shared" si="5"/>
        <v>-9.5701965852671281E-2</v>
      </c>
      <c r="O35" s="68">
        <f t="shared" si="2"/>
        <v>3225.2697466668901</v>
      </c>
      <c r="P35" s="242">
        <f t="shared" si="3"/>
        <v>0.85146990445162285</v>
      </c>
    </row>
    <row r="36" spans="1:18" ht="12.75" thickBot="1">
      <c r="A36" s="22" t="s">
        <v>4</v>
      </c>
      <c r="B36" s="69">
        <v>42328.609722001784</v>
      </c>
      <c r="C36" s="70">
        <v>112488.19819800097</v>
      </c>
      <c r="D36" s="70">
        <v>106377.15758100277</v>
      </c>
      <c r="E36" s="70">
        <v>90159.941476004125</v>
      </c>
      <c r="F36" s="71">
        <v>117117.96899233654</v>
      </c>
      <c r="G36" s="70">
        <f t="shared" ref="G36" si="6">SUM(G6:G35)</f>
        <v>40718.737666002082</v>
      </c>
      <c r="H36" s="244">
        <f t="shared" ref="H36" si="7">IF(B36=0,"-",(G36-B36)/B36)</f>
        <v>-3.8032717506498073E-2</v>
      </c>
      <c r="I36" s="70">
        <f>SUM(I6:I35)</f>
        <v>94013.67039200307</v>
      </c>
      <c r="J36" s="245">
        <f t="shared" ref="J36" si="8">IF(C36=0,"-",(I36-C36)/C36)</f>
        <v>-0.16423525402619715</v>
      </c>
      <c r="K36" s="70">
        <f>SUM(K6:K35)</f>
        <v>90204.76445400354</v>
      </c>
      <c r="L36" s="245">
        <f t="shared" ref="L36" si="9">IF(D36=0,"-",(K36-D36)/D36)</f>
        <v>-0.15202881421873371</v>
      </c>
      <c r="M36" s="70">
        <f>SUM(M6:M35)</f>
        <v>84400.458834003541</v>
      </c>
      <c r="N36" s="245">
        <f t="shared" si="5"/>
        <v>-6.3880727379725055E-2</v>
      </c>
      <c r="O36" s="71">
        <f>(M36+K36+I36+G36)/3</f>
        <v>103112.54378200408</v>
      </c>
      <c r="P36" s="246">
        <f t="shared" si="3"/>
        <v>0.88041608532975091</v>
      </c>
      <c r="R36" s="76"/>
    </row>
    <row r="37" spans="1:18" s="28" customFormat="1" thickTop="1">
      <c r="A37" s="27" t="s">
        <v>50</v>
      </c>
      <c r="B37" s="72"/>
      <c r="C37" s="72"/>
      <c r="D37" s="73"/>
      <c r="E37" s="72"/>
      <c r="F37" s="72"/>
      <c r="G37" s="73"/>
      <c r="H37" s="128"/>
      <c r="I37" s="73"/>
      <c r="J37" s="73"/>
      <c r="K37" s="73"/>
      <c r="L37" s="192"/>
      <c r="M37" s="72"/>
      <c r="N37" s="73"/>
      <c r="O37" s="74"/>
      <c r="P37" s="61" t="str">
        <f>Data!$Z$1</f>
        <v>tdulany</v>
      </c>
    </row>
    <row r="38" spans="1:18" s="28" customFormat="1" ht="11.25">
      <c r="A38" s="27" t="s">
        <v>168</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84</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1393.3717330000698</v>
      </c>
      <c r="C45" s="207">
        <v>2931.1501160002099</v>
      </c>
      <c r="D45" s="208">
        <v>2708.6437380002103</v>
      </c>
      <c r="E45" s="208">
        <v>0</v>
      </c>
      <c r="F45" s="209"/>
      <c r="G45" s="206">
        <f>SUMIFS(Data!$H:$H,Data!$B:$B,Data!$AA$3,Data!$E:$E,$A45,Data!$C:$C,1)</f>
        <v>0</v>
      </c>
      <c r="H45" s="215">
        <f>IF(B45=0,"-",(G45-B45)/B45)</f>
        <v>-1</v>
      </c>
      <c r="I45" s="207">
        <f>SUMIFS(Data!$H:$H,Data!$B:$B,Data!$AA$3,Data!$E:$E,$A45,Data!$C:$C,2)</f>
        <v>0</v>
      </c>
      <c r="J45" s="216">
        <f t="shared" ref="J45:J55" si="10">IF(C45=0,"-",(I45-C45)/C45)</f>
        <v>-1</v>
      </c>
      <c r="K45" s="208">
        <f>SUMIFS(Data!$H:$H,Data!$B:$B,Data!$AA$3,Data!$E:$E,$A45,Data!$C:$C,3)</f>
        <v>0</v>
      </c>
      <c r="L45" s="216">
        <f t="shared" ref="L45:L55" si="11">IF(D45=0,"-",(K45-D45)/D45)</f>
        <v>-1</v>
      </c>
      <c r="M45" s="208">
        <f>SUMIFS(Data!$H:$H,Data!$B:$B,Data!$AA$3,Data!$E:$E,$A45,Data!$C:$C,4)</f>
        <v>0</v>
      </c>
      <c r="N45" s="216"/>
      <c r="O45" s="218"/>
      <c r="P45" s="219"/>
    </row>
    <row r="46" spans="1:18" s="11" customFormat="1">
      <c r="A46" s="24" t="s">
        <v>117</v>
      </c>
      <c r="B46" s="210">
        <v>567.54587099999594</v>
      </c>
      <c r="C46" s="207">
        <v>2058.6508960001402</v>
      </c>
      <c r="D46" s="207">
        <v>1657.77127000009</v>
      </c>
      <c r="E46" s="207">
        <v>0</v>
      </c>
      <c r="F46" s="211"/>
      <c r="G46" s="220">
        <f>SUMIFS(Data!$H:$H,Data!$B:$B,Data!$AA$3,Data!$E:$E,$A46,Data!$C:$C,1)</f>
        <v>0</v>
      </c>
      <c r="H46" s="221">
        <f>IF(B46=0,"-",(G46-B46)/B46)</f>
        <v>-1</v>
      </c>
      <c r="I46" s="207">
        <f>SUMIFS(Data!$H:$H,Data!$B:$B,Data!$AA$3,Data!$E:$E,$A46,Data!$C:$C,2)</f>
        <v>0</v>
      </c>
      <c r="J46" s="216">
        <f t="shared" si="10"/>
        <v>-1</v>
      </c>
      <c r="K46" s="207">
        <f>SUMIFS(Data!$H:$H,Data!$B:$B,Data!$AA$3,Data!$E:$E,$A46,Data!$C:$C,3)</f>
        <v>0</v>
      </c>
      <c r="L46" s="216">
        <f t="shared" si="11"/>
        <v>-1</v>
      </c>
      <c r="M46" s="207">
        <f>SUMIFS(Data!$H:$H,Data!$B:$B,Data!$AA$3,Data!$E:$E,$A46,Data!$C:$C,4)</f>
        <v>0</v>
      </c>
      <c r="N46" s="216"/>
      <c r="O46" s="218"/>
      <c r="P46" s="222"/>
    </row>
    <row r="47" spans="1:18" s="11" customFormat="1">
      <c r="A47" s="25" t="s">
        <v>123</v>
      </c>
      <c r="B47" s="212">
        <v>1960.9176040000657</v>
      </c>
      <c r="C47" s="213">
        <v>4989.8010120003501</v>
      </c>
      <c r="D47" s="213">
        <v>4366.4150080003001</v>
      </c>
      <c r="E47" s="213">
        <v>0</v>
      </c>
      <c r="F47" s="214"/>
      <c r="G47" s="223">
        <f>SUM(G45:G46)</f>
        <v>0</v>
      </c>
      <c r="H47" s="224">
        <f t="shared" ref="H47:H55" si="12">IF(B47=0,"-",(G47-B47)/B47)</f>
        <v>-1</v>
      </c>
      <c r="I47" s="214">
        <f>SUM(I45:I46)</f>
        <v>0</v>
      </c>
      <c r="J47" s="225">
        <f t="shared" si="10"/>
        <v>-1</v>
      </c>
      <c r="K47" s="214">
        <f>SUM(K45:K46)</f>
        <v>0</v>
      </c>
      <c r="L47" s="225">
        <f t="shared" si="11"/>
        <v>-1</v>
      </c>
      <c r="M47" s="214">
        <f>SUM(M45:M46)</f>
        <v>0</v>
      </c>
      <c r="N47" s="225"/>
      <c r="O47" s="226"/>
      <c r="P47" s="227"/>
    </row>
    <row r="48" spans="1:18" s="11" customFormat="1">
      <c r="A48" s="24" t="s">
        <v>52</v>
      </c>
      <c r="B48" s="210">
        <v>1721.7246940000803</v>
      </c>
      <c r="C48" s="207">
        <v>4264.0281580004503</v>
      </c>
      <c r="D48" s="207">
        <v>4323.268222000409</v>
      </c>
      <c r="E48" s="207">
        <v>3441.249266000309</v>
      </c>
      <c r="F48" s="211">
        <v>4583.4234466670823</v>
      </c>
      <c r="G48" s="220">
        <f>SUMIFS(Data!$H:$H,Data!$B:$B,Data!$AA$3,Data!$E:$E,$A48,Data!$C:$C,1)</f>
        <v>1744.8980580001</v>
      </c>
      <c r="H48" s="221">
        <f>IF(B48=0,"-",(G48-B48)/B48)</f>
        <v>1.345938992498338E-2</v>
      </c>
      <c r="I48" s="207">
        <f>SUMIFS(Data!$H:$H,Data!$B:$B,Data!$AA$3,Data!$E:$E,$A48,Data!$C:$C,2)</f>
        <v>3539.9556580003405</v>
      </c>
      <c r="J48" s="216">
        <f t="shared" si="10"/>
        <v>-0.16980950246342941</v>
      </c>
      <c r="K48" s="207">
        <f>SUMIFS(Data!$H:$H,Data!$B:$B,Data!$AA$3,Data!$E:$E,$A48,Data!$C:$C,3)</f>
        <v>3488.4190000002191</v>
      </c>
      <c r="L48" s="216">
        <f t="shared" si="11"/>
        <v>-0.19310604365275741</v>
      </c>
      <c r="M48" s="207">
        <f>SUMIFS(Data!$H:$H,Data!$B:$B,Data!$AA$3,Data!$E:$E,$A48,Data!$C:$C,4)</f>
        <v>3208.4130000001987</v>
      </c>
      <c r="N48" s="216">
        <f t="shared" ref="N48:N55" si="13">IF(E48=0,"-",(M48-E48)/E48)</f>
        <v>-6.7660389585997918E-2</v>
      </c>
      <c r="O48" s="218">
        <f t="shared" ref="O48:O51" si="14">(G48+I48+K48+M48)/3</f>
        <v>3993.895238666953</v>
      </c>
      <c r="P48" s="222">
        <f t="shared" ref="P48:P55" si="15">IF(F48=0,"-",O48/F48)</f>
        <v>0.87137819255412341</v>
      </c>
    </row>
    <row r="49" spans="1:16" s="11" customFormat="1">
      <c r="A49" s="24" t="s">
        <v>100</v>
      </c>
      <c r="B49" s="210">
        <v>1365.4985630000599</v>
      </c>
      <c r="C49" s="207">
        <v>3070.7635500002307</v>
      </c>
      <c r="D49" s="207">
        <v>3059.1635980002006</v>
      </c>
      <c r="E49" s="207">
        <v>2720.8506000002008</v>
      </c>
      <c r="F49" s="211">
        <v>3405.4254370002309</v>
      </c>
      <c r="G49" s="220">
        <f>SUMIFS(Data!$H:$H,Data!$B:$B,Data!$AA$3,Data!$E:$E,$A49,Data!$C:$C,1)</f>
        <v>1505.1450870000699</v>
      </c>
      <c r="H49" s="221">
        <f>IF(B49=0,"-",(G49-B49)/B49)</f>
        <v>0.10226779271975249</v>
      </c>
      <c r="I49" s="207">
        <f>SUMIFS(Data!$H:$H,Data!$B:$B,Data!$AA$3,Data!$E:$E,$A49,Data!$C:$C,2)</f>
        <v>3058.3368490002208</v>
      </c>
      <c r="J49" s="216">
        <f t="shared" si="10"/>
        <v>-4.046778854076517E-3</v>
      </c>
      <c r="K49" s="207">
        <f>SUMIFS(Data!$H:$H,Data!$B:$B,Data!$AA$3,Data!$E:$E,$A49,Data!$C:$C,3)</f>
        <v>2793.4040000001796</v>
      </c>
      <c r="L49" s="216">
        <f t="shared" si="11"/>
        <v>-8.6873287252028683E-2</v>
      </c>
      <c r="M49" s="207">
        <f>SUMIFS(Data!$H:$H,Data!$B:$B,Data!$AA$3,Data!$E:$E,$A49,Data!$C:$C,4)</f>
        <v>2517.6830000001696</v>
      </c>
      <c r="N49" s="216">
        <f t="shared" si="13"/>
        <v>-7.4670619548172237E-2</v>
      </c>
      <c r="O49" s="218">
        <f t="shared" si="14"/>
        <v>3291.5229786668801</v>
      </c>
      <c r="P49" s="222">
        <f t="shared" si="15"/>
        <v>0.96655264945877506</v>
      </c>
    </row>
    <row r="50" spans="1:16" s="11" customFormat="1">
      <c r="A50" s="24" t="s">
        <v>101</v>
      </c>
      <c r="B50" s="220">
        <v>1424.43858800005</v>
      </c>
      <c r="C50" s="207">
        <v>3666.3634070001604</v>
      </c>
      <c r="D50" s="207">
        <v>3484.1365940000892</v>
      </c>
      <c r="E50" s="207">
        <v>2714.7910680001701</v>
      </c>
      <c r="F50" s="211">
        <v>3763.2432190001564</v>
      </c>
      <c r="G50" s="220">
        <f>SUMIFS(Data!$H:$H,Data!$B:$B,Data!$AA$3,Data!$E:$E,$A50,Data!$C:$C,1)</f>
        <v>927.30557600002396</v>
      </c>
      <c r="H50" s="221">
        <f>IF(B50=0,"-",(G50-B50)/B50)</f>
        <v>-0.34900276936334201</v>
      </c>
      <c r="I50" s="207">
        <f>SUMIFS(Data!$H:$H,Data!$B:$B,Data!$AA$3,Data!$E:$E,$A50,Data!$C:$C,2)</f>
        <v>3184.0239980001502</v>
      </c>
      <c r="J50" s="216">
        <f t="shared" si="10"/>
        <v>-0.13155799233624335</v>
      </c>
      <c r="K50" s="207">
        <f>SUMIFS(Data!$H:$H,Data!$B:$B,Data!$AA$3,Data!$E:$E,$A50,Data!$C:$C,3)</f>
        <v>2983.6990000001701</v>
      </c>
      <c r="L50" s="216">
        <f t="shared" si="11"/>
        <v>-0.14363317295358202</v>
      </c>
      <c r="M50" s="207">
        <f>SUMIFS(Data!$H:$H,Data!$B:$B,Data!$AA$3,Data!$E:$E,$A50,Data!$C:$C,4)</f>
        <v>2697.8620000000906</v>
      </c>
      <c r="N50" s="216">
        <f t="shared" si="13"/>
        <v>-6.2358640411139133E-3</v>
      </c>
      <c r="O50" s="218">
        <f t="shared" si="14"/>
        <v>3264.2968580001448</v>
      </c>
      <c r="P50" s="222">
        <f t="shared" si="15"/>
        <v>0.86741586127601522</v>
      </c>
    </row>
    <row r="51" spans="1:16" s="11" customFormat="1">
      <c r="A51" s="24" t="s">
        <v>118</v>
      </c>
      <c r="B51" s="210">
        <v>0</v>
      </c>
      <c r="C51" s="207">
        <v>0</v>
      </c>
      <c r="D51" s="207">
        <v>0</v>
      </c>
      <c r="E51" s="207">
        <v>0</v>
      </c>
      <c r="F51" s="211">
        <v>0</v>
      </c>
      <c r="G51" s="220">
        <f>SUMIFS(Data!$H:$H,Data!$B:$B,Data!$AA$3,Data!$E:$E,$A51,Data!$C:$C,1)</f>
        <v>0</v>
      </c>
      <c r="H51" s="221" t="str">
        <f>IF(B51=0,"-",(G51-B51)/B51)</f>
        <v>-</v>
      </c>
      <c r="I51" s="207">
        <f>SUMIFS(Data!$H:$H,Data!$B:$B,Data!$AA$3,Data!$E:$E,$A51,Data!$C:$C,2)</f>
        <v>0</v>
      </c>
      <c r="J51" s="216" t="str">
        <f t="shared" si="10"/>
        <v>-</v>
      </c>
      <c r="K51" s="207">
        <f>SUMIFS(Data!$H:$H,Data!$B:$B,Data!$AA$3,Data!$E:$E,$A51,Data!$C:$C,3)</f>
        <v>0</v>
      </c>
      <c r="L51" s="216" t="str">
        <f t="shared" si="11"/>
        <v>-</v>
      </c>
      <c r="M51" s="207">
        <f>SUMIFS(Data!$H:$H,Data!$B:$B,Data!$AA$3,Data!$E:$E,$A51,Data!$C:$C,4)</f>
        <v>0</v>
      </c>
      <c r="N51" s="216" t="str">
        <f t="shared" si="13"/>
        <v>-</v>
      </c>
      <c r="O51" s="218">
        <f t="shared" si="14"/>
        <v>0</v>
      </c>
      <c r="P51" s="222" t="str">
        <f t="shared" si="15"/>
        <v>-</v>
      </c>
    </row>
    <row r="52" spans="1:16" s="11" customFormat="1">
      <c r="A52" s="25" t="s">
        <v>124</v>
      </c>
      <c r="B52" s="212">
        <v>4511.6618450001897</v>
      </c>
      <c r="C52" s="213">
        <v>11001.155115000842</v>
      </c>
      <c r="D52" s="213">
        <v>10866.568414000698</v>
      </c>
      <c r="E52" s="213">
        <v>8876.8909340006794</v>
      </c>
      <c r="F52" s="214">
        <v>11752.09210266747</v>
      </c>
      <c r="G52" s="223">
        <f>SUM(G48:G51)</f>
        <v>4177.348721000194</v>
      </c>
      <c r="H52" s="224">
        <f t="shared" si="12"/>
        <v>-7.4099774204150634E-2</v>
      </c>
      <c r="I52" s="214">
        <f>SUM(I48:I51)</f>
        <v>9782.3165050007119</v>
      </c>
      <c r="J52" s="225">
        <f t="shared" si="10"/>
        <v>-0.11079187569477668</v>
      </c>
      <c r="K52" s="214">
        <f>SUM(K48:K51)</f>
        <v>9265.5220000005684</v>
      </c>
      <c r="L52" s="225">
        <f t="shared" si="11"/>
        <v>-0.14733689174011091</v>
      </c>
      <c r="M52" s="214">
        <f>SUM(M48:M51)</f>
        <v>8423.9580000004589</v>
      </c>
      <c r="N52" s="225">
        <f t="shared" si="13"/>
        <v>-5.1023825500139439E-2</v>
      </c>
      <c r="O52" s="226">
        <f>(M52+K52+I52+G52)/3</f>
        <v>10549.715075333979</v>
      </c>
      <c r="P52" s="227">
        <f t="shared" si="15"/>
        <v>0.89768825696485333</v>
      </c>
    </row>
    <row r="53" spans="1:16" s="11" customFormat="1">
      <c r="A53" s="24" t="s">
        <v>9</v>
      </c>
      <c r="B53" s="220">
        <v>2105.6280000001302</v>
      </c>
      <c r="C53" s="207">
        <v>7034.1259999983904</v>
      </c>
      <c r="D53" s="207">
        <v>6783.3269999987797</v>
      </c>
      <c r="E53" s="207">
        <v>5027.1289999995906</v>
      </c>
      <c r="F53" s="211">
        <v>6983.4033333322977</v>
      </c>
      <c r="G53" s="220">
        <f>SUMIFS(Data!$H:$H,Data!$B:$B,Data!$AA$3,Data!$E:$E,$A53,Data!$C:$C,1)</f>
        <v>1630.66400000008</v>
      </c>
      <c r="H53" s="221">
        <f>IF(B53=0,"-",(G53-B53)/B53)</f>
        <v>-0.22556880892542311</v>
      </c>
      <c r="I53" s="228">
        <f>SUMIFS(Data!$H:$H,Data!$B:$B,Data!$AA$3,Data!$E:$E,$A53,Data!$C:$C,2)</f>
        <v>5465.2959999991899</v>
      </c>
      <c r="J53" s="229">
        <f t="shared" si="10"/>
        <v>-0.22303126216385083</v>
      </c>
      <c r="K53" s="207">
        <f>SUMIFS(Data!$H:$H,Data!$B:$B,Data!$AA$3,Data!$E:$E,$A53,Data!$C:$C,3)</f>
        <v>5207.9169999993701</v>
      </c>
      <c r="L53" s="229">
        <f t="shared" si="11"/>
        <v>-0.23224739128744537</v>
      </c>
      <c r="M53" s="207">
        <f>SUMIFS(Data!$H:$H,Data!$B:$B,Data!$AA$3,Data!$E:$E,$A53,Data!$C:$C,4)</f>
        <v>4595.1089999997193</v>
      </c>
      <c r="N53" s="229">
        <f t="shared" si="13"/>
        <v>-8.5937719123560671E-2</v>
      </c>
      <c r="O53" s="218">
        <f t="shared" ref="O53:O55" si="16">(M53+K53+I53+G53)/3</f>
        <v>5632.9953333327867</v>
      </c>
      <c r="P53" s="222">
        <f t="shared" si="15"/>
        <v>0.8066260910988895</v>
      </c>
    </row>
    <row r="54" spans="1:16" s="11" customFormat="1">
      <c r="A54" s="24" t="s">
        <v>95</v>
      </c>
      <c r="B54" s="210">
        <v>634.88200000000904</v>
      </c>
      <c r="C54" s="207">
        <v>3615.4750000003496</v>
      </c>
      <c r="D54" s="207">
        <v>3250.8770000003196</v>
      </c>
      <c r="E54" s="207">
        <v>2875.50800000032</v>
      </c>
      <c r="F54" s="211">
        <v>3458.9140000003331</v>
      </c>
      <c r="G54" s="220">
        <f>SUMIFS(Data!$H:$H,Data!$B:$B,Data!$AA$3,Data!$E:$E,$A54,Data!$C:$C,1)</f>
        <v>607.30100000001005</v>
      </c>
      <c r="H54" s="221">
        <f>IF(B54=0,"-",(G54-B54)/B54)</f>
        <v>-4.3442718489417879E-2</v>
      </c>
      <c r="I54" s="228">
        <f>SUMIFS(Data!$H:$H,Data!$B:$B,Data!$AA$3,Data!$E:$E,$A54,Data!$C:$C,2)</f>
        <v>2765.4500000002704</v>
      </c>
      <c r="J54" s="229">
        <f t="shared" si="10"/>
        <v>-0.23510742018683492</v>
      </c>
      <c r="K54" s="207">
        <f>SUMIFS(Data!$H:$H,Data!$B:$B,Data!$AA$3,Data!$E:$E,$A54,Data!$C:$C,3)</f>
        <v>2526.7900000002896</v>
      </c>
      <c r="L54" s="229">
        <f t="shared" si="11"/>
        <v>-0.22273589557524287</v>
      </c>
      <c r="M54" s="207">
        <f>SUMIFS(Data!$H:$H,Data!$B:$B,Data!$AA$3,Data!$E:$E,$A54,Data!$C:$C,4)</f>
        <v>2314.18700000024</v>
      </c>
      <c r="N54" s="229">
        <f t="shared" si="13"/>
        <v>-0.19520759462328657</v>
      </c>
      <c r="O54" s="218">
        <f t="shared" si="16"/>
        <v>2737.9093333336036</v>
      </c>
      <c r="P54" s="222">
        <f t="shared" si="15"/>
        <v>0.79155172211085323</v>
      </c>
    </row>
    <row r="55" spans="1:16" s="11" customFormat="1" ht="12.75" thickBot="1">
      <c r="A55" s="26" t="s">
        <v>125</v>
      </c>
      <c r="B55" s="230">
        <v>2740.5100000001394</v>
      </c>
      <c r="C55" s="231">
        <v>10649.60099999874</v>
      </c>
      <c r="D55" s="231">
        <v>10034.203999999099</v>
      </c>
      <c r="E55" s="231">
        <v>7902.6369999999106</v>
      </c>
      <c r="F55" s="232">
        <v>10442.31733333263</v>
      </c>
      <c r="G55" s="233">
        <f>SUM(G53:G54)</f>
        <v>2237.9650000000902</v>
      </c>
      <c r="H55" s="234">
        <f t="shared" si="12"/>
        <v>-0.18337645182831794</v>
      </c>
      <c r="I55" s="232">
        <f>SUM(I53:I54)</f>
        <v>8230.7459999994608</v>
      </c>
      <c r="J55" s="235">
        <f t="shared" si="10"/>
        <v>-0.22713104462782835</v>
      </c>
      <c r="K55" s="232">
        <f>SUM(K53:K54)</f>
        <v>7734.7069999996602</v>
      </c>
      <c r="L55" s="235">
        <f t="shared" si="11"/>
        <v>-0.22916586108869677</v>
      </c>
      <c r="M55" s="231">
        <f>SUM(M53:M54)</f>
        <v>6909.2959999999593</v>
      </c>
      <c r="N55" s="235">
        <f t="shared" si="13"/>
        <v>-0.12569740961149581</v>
      </c>
      <c r="O55" s="236">
        <f t="shared" si="16"/>
        <v>8370.9046666663908</v>
      </c>
      <c r="P55" s="237">
        <f t="shared" si="15"/>
        <v>0.80163285595103106</v>
      </c>
    </row>
    <row r="56" spans="1:16" s="31" customFormat="1">
      <c r="A56" s="27" t="s">
        <v>255</v>
      </c>
      <c r="H56" s="29"/>
      <c r="I56" s="32"/>
      <c r="J56" s="32"/>
      <c r="L56" s="32"/>
      <c r="N56" s="32"/>
      <c r="P56" s="78"/>
    </row>
    <row r="57" spans="1:16" s="31" customFormat="1">
      <c r="H57" s="29"/>
      <c r="P57" s="153"/>
    </row>
    <row r="58" spans="1:16" s="31" customFormat="1">
      <c r="A58" s="1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outlinePr summaryBelow="0" summaryRight="0"/>
    <pageSetUpPr fitToPage="1"/>
  </sheetPr>
  <dimension ref="A1:R66"/>
  <sheetViews>
    <sheetView showGridLines="0" zoomScaleNormal="100" workbookViewId="0">
      <selection activeCell="A62" sqref="A62"/>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hidden="1" customWidth="1"/>
    <col min="13" max="13" width="9.7109375" style="19" customWidth="1"/>
    <col min="14" max="14" width="8.5703125" style="19" customWidth="1"/>
    <col min="15" max="15" width="9.7109375" style="19" customWidth="1"/>
    <col min="16" max="16" width="9.7109375" style="61" customWidth="1"/>
    <col min="17" max="16384" width="9.140625" style="19"/>
  </cols>
  <sheetData>
    <row r="1" spans="1:16" s="31" customFormat="1" ht="15">
      <c r="A1" s="55" t="s">
        <v>85</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53.933263000000103</v>
      </c>
      <c r="C6" s="64">
        <v>636.85252300000002</v>
      </c>
      <c r="D6" s="64">
        <v>419.86620199999197</v>
      </c>
      <c r="E6" s="64">
        <v>538.19942499998899</v>
      </c>
      <c r="F6" s="65">
        <v>549.61713766666037</v>
      </c>
      <c r="G6" s="64">
        <f>SUMIFS(Data!$I:$I,Data!$B:$B,Data!$AA$3,Data!$D:$D,$A6,Data!$C:$C,1)</f>
        <v>62.933262000000198</v>
      </c>
      <c r="H6" s="238">
        <f t="shared" ref="H6:H35" si="0">IF(B6=0,"-",(G6-B6)/B6)</f>
        <v>0.16687288139788756</v>
      </c>
      <c r="I6" s="64">
        <f>SUMIFS(Data!$I:$I,Data!$B:$B,Data!$AA$3,Data!$D:$D,$A6,Data!$C:$C,2)</f>
        <v>563.932618999993</v>
      </c>
      <c r="J6" s="238">
        <f t="shared" ref="J6:J35" si="1">IF(C6=0,"-",(I6-C6)/C6)</f>
        <v>-0.1145004555473937</v>
      </c>
      <c r="K6" s="64">
        <f>SUMIFS(Data!$I:$I,Data!$B:$B,Data!$AA$3,Data!$D:$D,$A6,Data!$C:$C,3)</f>
        <v>362.73292699999598</v>
      </c>
      <c r="L6" s="238">
        <f t="shared" ref="L6:L35" si="2">IF(D6=0,"-",(K6-D6)/D6)</f>
        <v>-0.13607495608802797</v>
      </c>
      <c r="M6" s="64">
        <f>SUMIFS(Data!$I:$I,Data!$B:$B,Data!$AA$3,Data!$D:$D,$A6,Data!$C:$C,4)</f>
        <v>561.54604299999301</v>
      </c>
      <c r="N6" s="238">
        <f t="shared" ref="N6:N36" si="3">IF(E6=0,"-",(M6-E6)/E6)</f>
        <v>4.3379121038645649E-2</v>
      </c>
      <c r="O6" s="65">
        <f t="shared" ref="O6:O36" si="4">(G6+I6+K6+M6)/3</f>
        <v>517.04828366666072</v>
      </c>
      <c r="P6" s="239">
        <f t="shared" ref="P6:P36" si="5">IF(F6=0,"-",O6/F6)</f>
        <v>0.94074265198813278</v>
      </c>
    </row>
    <row r="7" spans="1:16">
      <c r="A7" s="20" t="s">
        <v>32</v>
      </c>
      <c r="B7" s="66">
        <v>443.70618299999296</v>
      </c>
      <c r="C7" s="67">
        <v>3778.2962150004596</v>
      </c>
      <c r="D7" s="67">
        <v>3880.5228310004595</v>
      </c>
      <c r="E7" s="67">
        <v>4020.62951400048</v>
      </c>
      <c r="F7" s="68">
        <v>4041.051581000464</v>
      </c>
      <c r="G7" s="67">
        <f>SUMIFS(Data!$I:$I,Data!$B:$B,Data!$AA$3,Data!$D:$D,$A7,Data!$C:$C,1)</f>
        <v>399.59959399999593</v>
      </c>
      <c r="H7" s="240">
        <f t="shared" si="0"/>
        <v>-9.9404945637184702E-2</v>
      </c>
      <c r="I7" s="67">
        <f>SUMIFS(Data!$I:$I,Data!$B:$B,Data!$AA$3,Data!$D:$D,$A7,Data!$C:$C,2)</f>
        <v>3867.3029500004195</v>
      </c>
      <c r="J7" s="241">
        <f t="shared" si="1"/>
        <v>2.3557373465475918E-2</v>
      </c>
      <c r="K7" s="67">
        <f>SUMIFS(Data!$I:$I,Data!$B:$B,Data!$AA$3,Data!$D:$D,$A7,Data!$C:$C,3)</f>
        <v>3927.3762960004497</v>
      </c>
      <c r="L7" s="241">
        <f t="shared" si="2"/>
        <v>1.2074008333539577E-2</v>
      </c>
      <c r="M7" s="67">
        <f>SUMIFS(Data!$I:$I,Data!$B:$B,Data!$AA$3,Data!$D:$D,$A7,Data!$C:$C,4)</f>
        <v>4123.4361020004699</v>
      </c>
      <c r="N7" s="241">
        <f t="shared" si="3"/>
        <v>2.5569773997330719E-2</v>
      </c>
      <c r="O7" s="68">
        <f t="shared" si="4"/>
        <v>4105.904980667111</v>
      </c>
      <c r="P7" s="242">
        <f t="shared" si="5"/>
        <v>1.0160486443606818</v>
      </c>
    </row>
    <row r="8" spans="1:16">
      <c r="A8" s="21" t="s">
        <v>31</v>
      </c>
      <c r="B8" s="63">
        <v>26.399964000000001</v>
      </c>
      <c r="C8" s="64">
        <v>208.13306400000101</v>
      </c>
      <c r="D8" s="64">
        <v>210.70640300000099</v>
      </c>
      <c r="E8" s="64">
        <v>125.719836</v>
      </c>
      <c r="F8" s="65">
        <v>190.31975566666733</v>
      </c>
      <c r="G8" s="64">
        <f>SUMIFS(Data!$I:$I,Data!$B:$B,Data!$AA$3,Data!$D:$D,$A8,Data!$C:$C,1)</f>
        <v>52.599933999999998</v>
      </c>
      <c r="H8" s="238">
        <f t="shared" si="0"/>
        <v>0.99242445936668688</v>
      </c>
      <c r="I8" s="64">
        <f>SUMIFS(Data!$I:$I,Data!$B:$B,Data!$AA$3,Data!$D:$D,$A8,Data!$C:$C,2)</f>
        <v>183.926464000001</v>
      </c>
      <c r="J8" s="243">
        <f t="shared" si="1"/>
        <v>-0.11630348169957221</v>
      </c>
      <c r="K8" s="64">
        <f>SUMIFS(Data!$I:$I,Data!$B:$B,Data!$AA$3,Data!$D:$D,$A8,Data!$C:$C,3)</f>
        <v>183.473125000001</v>
      </c>
      <c r="L8" s="243">
        <f t="shared" si="2"/>
        <v>-0.12924751033787926</v>
      </c>
      <c r="M8" s="64">
        <f>SUMIFS(Data!$I:$I,Data!$B:$B,Data!$AA$3,Data!$D:$D,$A8,Data!$C:$C,4)</f>
        <v>148.726474</v>
      </c>
      <c r="N8" s="243">
        <f t="shared" si="3"/>
        <v>0.18299926830957683</v>
      </c>
      <c r="O8" s="65">
        <f t="shared" si="4"/>
        <v>189.57533233333402</v>
      </c>
      <c r="P8" s="239">
        <f t="shared" si="5"/>
        <v>0.99608856510599386</v>
      </c>
    </row>
    <row r="9" spans="1:16">
      <c r="A9" s="20" t="s">
        <v>30</v>
      </c>
      <c r="B9" s="66">
        <v>10.319986</v>
      </c>
      <c r="C9" s="67">
        <v>510.426010999992</v>
      </c>
      <c r="D9" s="67">
        <v>603.01267699999096</v>
      </c>
      <c r="E9" s="67">
        <v>610.71939200000099</v>
      </c>
      <c r="F9" s="68">
        <v>578.15935533332788</v>
      </c>
      <c r="G9" s="67">
        <f>SUMIFS(Data!$I:$I,Data!$B:$B,Data!$AA$3,Data!$D:$D,$A9,Data!$C:$C,1)</f>
        <v>25.339980000000001</v>
      </c>
      <c r="H9" s="240">
        <f t="shared" si="0"/>
        <v>1.4554277496112882</v>
      </c>
      <c r="I9" s="67">
        <f>SUMIFS(Data!$I:$I,Data!$B:$B,Data!$AA$3,Data!$D:$D,$A9,Data!$C:$C,2)</f>
        <v>629.766054999998</v>
      </c>
      <c r="J9" s="241">
        <f t="shared" si="1"/>
        <v>0.23380478546969635</v>
      </c>
      <c r="K9" s="67">
        <f>SUMIFS(Data!$I:$I,Data!$B:$B,Data!$AA$3,Data!$D:$D,$A9,Data!$C:$C,3)</f>
        <v>584.01270599999998</v>
      </c>
      <c r="L9" s="241">
        <f t="shared" si="2"/>
        <v>-3.1508410560316072E-2</v>
      </c>
      <c r="M9" s="67">
        <f>SUMIFS(Data!$I:$I,Data!$B:$B,Data!$AA$3,Data!$D:$D,$A9,Data!$C:$C,4)</f>
        <v>563.39931999999806</v>
      </c>
      <c r="N9" s="241">
        <f t="shared" si="3"/>
        <v>-7.7482510985999384E-2</v>
      </c>
      <c r="O9" s="68">
        <f t="shared" si="4"/>
        <v>600.83935366666537</v>
      </c>
      <c r="P9" s="242">
        <f t="shared" si="5"/>
        <v>1.0392279362499666</v>
      </c>
    </row>
    <row r="10" spans="1:16">
      <c r="A10" s="21" t="s">
        <v>29</v>
      </c>
      <c r="B10" s="63">
        <v>145.533188</v>
      </c>
      <c r="C10" s="64">
        <v>1223.3321370000699</v>
      </c>
      <c r="D10" s="64">
        <v>941.26576400003603</v>
      </c>
      <c r="E10" s="64">
        <v>914.02399999998192</v>
      </c>
      <c r="F10" s="65">
        <v>1074.7183630000293</v>
      </c>
      <c r="G10" s="64">
        <f>SUMIFS(Data!$I:$I,Data!$B:$B,Data!$AA$3,Data!$D:$D,$A10,Data!$C:$C,1)</f>
        <v>106.104</v>
      </c>
      <c r="H10" s="238">
        <f t="shared" si="0"/>
        <v>-0.27092918489492579</v>
      </c>
      <c r="I10" s="64">
        <f>SUMIFS(Data!$I:$I,Data!$B:$B,Data!$AA$3,Data!$D:$D,$A10,Data!$C:$C,2)</f>
        <v>917.7349999999841</v>
      </c>
      <c r="J10" s="243">
        <f t="shared" si="1"/>
        <v>-0.24980716827197055</v>
      </c>
      <c r="K10" s="64">
        <f>SUMIFS(Data!$I:$I,Data!$B:$B,Data!$AA$3,Data!$D:$D,$A10,Data!$C:$C,3)</f>
        <v>982.49299999997606</v>
      </c>
      <c r="L10" s="243">
        <f t="shared" si="2"/>
        <v>4.3799782778393345E-2</v>
      </c>
      <c r="M10" s="64">
        <f>SUMIFS(Data!$I:$I,Data!$B:$B,Data!$AA$3,Data!$D:$D,$A10,Data!$C:$C,4)</f>
        <v>835.298999999991</v>
      </c>
      <c r="N10" s="243">
        <f t="shared" si="3"/>
        <v>-8.6130123497843034E-2</v>
      </c>
      <c r="O10" s="65">
        <f t="shared" si="4"/>
        <v>947.21033333331707</v>
      </c>
      <c r="P10" s="239">
        <f t="shared" si="5"/>
        <v>0.88135679629519015</v>
      </c>
    </row>
    <row r="11" spans="1:16">
      <c r="A11" s="20" t="s">
        <v>28</v>
      </c>
      <c r="B11" s="66">
        <v>145.88652300000001</v>
      </c>
      <c r="C11" s="67">
        <v>672.45911900000704</v>
      </c>
      <c r="D11" s="67">
        <v>634.89244400000405</v>
      </c>
      <c r="E11" s="67">
        <v>491.20608399999003</v>
      </c>
      <c r="F11" s="68">
        <v>648.148056666667</v>
      </c>
      <c r="G11" s="67">
        <f>SUMIFS(Data!$I:$I,Data!$B:$B,Data!$AA$3,Data!$D:$D,$A11,Data!$C:$C,1)</f>
        <v>64.019880000000001</v>
      </c>
      <c r="H11" s="240">
        <f t="shared" si="0"/>
        <v>-0.56116659247544065</v>
      </c>
      <c r="I11" s="67">
        <f>SUMIFS(Data!$I:$I,Data!$B:$B,Data!$AA$3,Data!$D:$D,$A11,Data!$C:$C,2)</f>
        <v>578.29939799999897</v>
      </c>
      <c r="J11" s="241">
        <f t="shared" si="1"/>
        <v>-0.14002296695750077</v>
      </c>
      <c r="K11" s="67">
        <f>SUMIFS(Data!$I:$I,Data!$B:$B,Data!$AA$3,Data!$D:$D,$A11,Data!$C:$C,3)</f>
        <v>382.28700000000299</v>
      </c>
      <c r="L11" s="241">
        <f t="shared" si="2"/>
        <v>-0.39787124006156771</v>
      </c>
      <c r="M11" s="67">
        <f>SUMIFS(Data!$I:$I,Data!$B:$B,Data!$AA$3,Data!$D:$D,$A11,Data!$C:$C,4)</f>
        <v>519.93700000001502</v>
      </c>
      <c r="N11" s="241">
        <f t="shared" si="3"/>
        <v>5.8490554038059459E-2</v>
      </c>
      <c r="O11" s="68">
        <f t="shared" si="4"/>
        <v>514.84775933333901</v>
      </c>
      <c r="P11" s="242">
        <f t="shared" si="5"/>
        <v>0.79433665508638196</v>
      </c>
    </row>
    <row r="12" spans="1:16">
      <c r="A12" s="21" t="s">
        <v>27</v>
      </c>
      <c r="B12" s="63">
        <v>96.4131780000004</v>
      </c>
      <c r="C12" s="64">
        <v>2080.9200000002402</v>
      </c>
      <c r="D12" s="64">
        <v>2083.5680000002399</v>
      </c>
      <c r="E12" s="64">
        <v>1888.5580000002101</v>
      </c>
      <c r="F12" s="65">
        <v>2049.8197260002303</v>
      </c>
      <c r="G12" s="64">
        <f>SUMIFS(Data!$I:$I,Data!$B:$B,Data!$AA$3,Data!$D:$D,$A12,Data!$C:$C,1)</f>
        <v>40.375</v>
      </c>
      <c r="H12" s="238">
        <f t="shared" si="0"/>
        <v>-0.58122944562620027</v>
      </c>
      <c r="I12" s="64">
        <f>SUMIFS(Data!$I:$I,Data!$B:$B,Data!$AA$3,Data!$D:$D,$A12,Data!$C:$C,2)</f>
        <v>1949.97400000022</v>
      </c>
      <c r="J12" s="243">
        <f t="shared" si="1"/>
        <v>-6.2926974607387609E-2</v>
      </c>
      <c r="K12" s="64">
        <f>SUMIFS(Data!$I:$I,Data!$B:$B,Data!$AA$3,Data!$D:$D,$A12,Data!$C:$C,3)</f>
        <v>1874.9450000002</v>
      </c>
      <c r="L12" s="243">
        <f t="shared" si="2"/>
        <v>-0.10012776160893996</v>
      </c>
      <c r="M12" s="64">
        <f>SUMIFS(Data!$I:$I,Data!$B:$B,Data!$AA$3,Data!$D:$D,$A12,Data!$C:$C,4)</f>
        <v>1735.4510000001601</v>
      </c>
      <c r="N12" s="243">
        <f t="shared" si="3"/>
        <v>-8.1070848763995049E-2</v>
      </c>
      <c r="O12" s="65">
        <f t="shared" si="4"/>
        <v>1866.9150000001935</v>
      </c>
      <c r="P12" s="239">
        <f t="shared" si="5"/>
        <v>0.9107703357129191</v>
      </c>
    </row>
    <row r="13" spans="1:16">
      <c r="A13" s="20" t="s">
        <v>26</v>
      </c>
      <c r="B13" s="66">
        <v>17.199981000000001</v>
      </c>
      <c r="C13" s="67">
        <v>336.89297199999601</v>
      </c>
      <c r="D13" s="67">
        <v>365.26622299999502</v>
      </c>
      <c r="E13" s="67">
        <v>302.57301399999801</v>
      </c>
      <c r="F13" s="68">
        <v>340.64406333332971</v>
      </c>
      <c r="G13" s="67">
        <f>SUMIFS(Data!$I:$I,Data!$B:$B,Data!$AA$3,Data!$D:$D,$A13,Data!$C:$C,1)</f>
        <v>125.133177</v>
      </c>
      <c r="H13" s="240">
        <f t="shared" si="0"/>
        <v>6.2751927458524523</v>
      </c>
      <c r="I13" s="67">
        <f>SUMIFS(Data!$I:$I,Data!$B:$B,Data!$AA$3,Data!$D:$D,$A13,Data!$C:$C,2)</f>
        <v>308.886305999998</v>
      </c>
      <c r="J13" s="241">
        <f t="shared" si="1"/>
        <v>-8.313223583660373E-2</v>
      </c>
      <c r="K13" s="67">
        <f>SUMIFS(Data!$I:$I,Data!$B:$B,Data!$AA$3,Data!$D:$D,$A13,Data!$C:$C,3)</f>
        <v>298.83963999999798</v>
      </c>
      <c r="L13" s="241">
        <f t="shared" si="2"/>
        <v>-0.18185799512044656</v>
      </c>
      <c r="M13" s="67">
        <f>SUMIFS(Data!$I:$I,Data!$B:$B,Data!$AA$3,Data!$D:$D,$A13,Data!$C:$C,4)</f>
        <v>291.69298899999802</v>
      </c>
      <c r="N13" s="241">
        <f t="shared" si="3"/>
        <v>-3.5958345578036448E-2</v>
      </c>
      <c r="O13" s="68">
        <f t="shared" si="4"/>
        <v>341.51737066666465</v>
      </c>
      <c r="P13" s="242">
        <f t="shared" si="5"/>
        <v>1.0025636945637311</v>
      </c>
    </row>
    <row r="14" spans="1:16">
      <c r="A14" s="21" t="s">
        <v>25</v>
      </c>
      <c r="B14" s="63">
        <v>19.599952999999999</v>
      </c>
      <c r="C14" s="64">
        <v>1407.5719040000902</v>
      </c>
      <c r="D14" s="64">
        <v>1373.3785870000897</v>
      </c>
      <c r="E14" s="64">
        <v>1250.2120770000699</v>
      </c>
      <c r="F14" s="65">
        <v>1350.2541736667499</v>
      </c>
      <c r="G14" s="64">
        <f>SUMIFS(Data!$I:$I,Data!$B:$B,Data!$AA$3,Data!$D:$D,$A14,Data!$C:$C,1)</f>
        <v>19.2</v>
      </c>
      <c r="H14" s="238">
        <f t="shared" si="0"/>
        <v>-2.0405814238432102E-2</v>
      </c>
      <c r="I14" s="64">
        <f>SUMIFS(Data!$I:$I,Data!$B:$B,Data!$AA$3,Data!$D:$D,$A14,Data!$C:$C,2)</f>
        <v>1298.1319900000801</v>
      </c>
      <c r="J14" s="243">
        <f t="shared" si="1"/>
        <v>-7.7750851440697016E-2</v>
      </c>
      <c r="K14" s="64">
        <f>SUMIFS(Data!$I:$I,Data!$B:$B,Data!$AA$3,Data!$D:$D,$A14,Data!$C:$C,3)</f>
        <v>1190.4921240000701</v>
      </c>
      <c r="L14" s="243">
        <f t="shared" si="2"/>
        <v>-0.13316536658657518</v>
      </c>
      <c r="M14" s="64">
        <f>SUMIFS(Data!$I:$I,Data!$B:$B,Data!$AA$3,Data!$D:$D,$A14,Data!$C:$C,4)</f>
        <v>1071.51892400005</v>
      </c>
      <c r="N14" s="243">
        <f t="shared" si="3"/>
        <v>-0.14293027262126659</v>
      </c>
      <c r="O14" s="65">
        <f t="shared" si="4"/>
        <v>1193.1143460000667</v>
      </c>
      <c r="P14" s="239">
        <f t="shared" si="5"/>
        <v>0.88362203892326852</v>
      </c>
    </row>
    <row r="15" spans="1:16">
      <c r="A15" s="20" t="s">
        <v>24</v>
      </c>
      <c r="B15" s="66">
        <v>737.67904600000895</v>
      </c>
      <c r="C15" s="67">
        <v>2559.7705540001803</v>
      </c>
      <c r="D15" s="67">
        <v>2580.5839200002101</v>
      </c>
      <c r="E15" s="67">
        <v>1937.53807700014</v>
      </c>
      <c r="F15" s="68">
        <v>2605.1905323335131</v>
      </c>
      <c r="G15" s="67">
        <f>SUMIFS(Data!$I:$I,Data!$B:$B,Data!$AA$3,Data!$D:$D,$A15,Data!$C:$C,1)</f>
        <v>643.279204999998</v>
      </c>
      <c r="H15" s="240">
        <f t="shared" si="0"/>
        <v>-0.12796871689915101</v>
      </c>
      <c r="I15" s="67">
        <f>SUMIFS(Data!$I:$I,Data!$B:$B,Data!$AA$3,Data!$D:$D,$A15,Data!$C:$C,2)</f>
        <v>1826.1181650001299</v>
      </c>
      <c r="J15" s="241">
        <f t="shared" si="1"/>
        <v>-0.28660865242533712</v>
      </c>
      <c r="K15" s="67">
        <f>SUMIFS(Data!$I:$I,Data!$B:$B,Data!$AA$3,Data!$D:$D,$A15,Data!$C:$C,3)</f>
        <v>2044.4150000002198</v>
      </c>
      <c r="L15" s="241">
        <f t="shared" si="2"/>
        <v>-0.20777038709903556</v>
      </c>
      <c r="M15" s="67">
        <f>SUMIFS(Data!$I:$I,Data!$B:$B,Data!$AA$3,Data!$D:$D,$A15,Data!$C:$C,4)</f>
        <v>2020.7770000002101</v>
      </c>
      <c r="N15" s="241">
        <f t="shared" si="3"/>
        <v>4.2961180473391092E-2</v>
      </c>
      <c r="O15" s="68">
        <f t="shared" si="4"/>
        <v>2178.1964566668526</v>
      </c>
      <c r="P15" s="242">
        <f t="shared" si="5"/>
        <v>0.8360987150969742</v>
      </c>
    </row>
    <row r="16" spans="1:16">
      <c r="A16" s="21" t="s">
        <v>23</v>
      </c>
      <c r="B16" s="63">
        <v>201.99308800000099</v>
      </c>
      <c r="C16" s="64">
        <v>1788.61138500012</v>
      </c>
      <c r="D16" s="64">
        <v>3860.2226150004199</v>
      </c>
      <c r="E16" s="64">
        <v>1892.53804200013</v>
      </c>
      <c r="F16" s="65">
        <v>2581.1217100002236</v>
      </c>
      <c r="G16" s="64">
        <f>SUMIFS(Data!$I:$I,Data!$B:$B,Data!$AA$3,Data!$D:$D,$A16,Data!$C:$C,1)</f>
        <v>163.813152</v>
      </c>
      <c r="H16" s="238">
        <f t="shared" si="0"/>
        <v>-0.18901605187599688</v>
      </c>
      <c r="I16" s="64">
        <f>SUMIFS(Data!$I:$I,Data!$B:$B,Data!$AA$3,Data!$D:$D,$A16,Data!$C:$C,2)</f>
        <v>1695.89821500011</v>
      </c>
      <c r="J16" s="243">
        <f t="shared" si="1"/>
        <v>-5.1835278908282122E-2</v>
      </c>
      <c r="K16" s="64">
        <f>SUMIFS(Data!$I:$I,Data!$B:$B,Data!$AA$3,Data!$D:$D,$A16,Data!$C:$C,3)</f>
        <v>3556.5163510003399</v>
      </c>
      <c r="L16" s="243">
        <f t="shared" si="2"/>
        <v>-7.8675841859458903E-2</v>
      </c>
      <c r="M16" s="64">
        <f>SUMIFS(Data!$I:$I,Data!$B:$B,Data!$AA$3,Data!$D:$D,$A16,Data!$C:$C,4)</f>
        <v>1977.22458700014</v>
      </c>
      <c r="N16" s="243">
        <f t="shared" si="3"/>
        <v>4.4747605131630008E-2</v>
      </c>
      <c r="O16" s="65">
        <f t="shared" si="4"/>
        <v>2464.4841016668629</v>
      </c>
      <c r="P16" s="239">
        <f t="shared" si="5"/>
        <v>0.95481127144006295</v>
      </c>
    </row>
    <row r="17" spans="1:17">
      <c r="A17" s="20" t="s">
        <v>22</v>
      </c>
      <c r="B17" s="66">
        <v>178.866489</v>
      </c>
      <c r="C17" s="67">
        <v>573.36607599999695</v>
      </c>
      <c r="D17" s="67">
        <v>557.69944899999496</v>
      </c>
      <c r="E17" s="67">
        <v>413.03290499999503</v>
      </c>
      <c r="F17" s="68">
        <v>574.32163966666224</v>
      </c>
      <c r="G17" s="67">
        <f>SUMIFS(Data!$I:$I,Data!$B:$B,Data!$AA$3,Data!$D:$D,$A17,Data!$C:$C,1)</f>
        <v>142.866467</v>
      </c>
      <c r="H17" s="240">
        <f t="shared" si="0"/>
        <v>-0.20126756108015292</v>
      </c>
      <c r="I17" s="67">
        <f>SUMIFS(Data!$I:$I,Data!$B:$B,Data!$AA$3,Data!$D:$D,$A17,Data!$C:$C,2)</f>
        <v>454.80619699999301</v>
      </c>
      <c r="J17" s="241">
        <f t="shared" si="1"/>
        <v>-0.20677867764189903</v>
      </c>
      <c r="K17" s="67">
        <f>SUMIFS(Data!$I:$I,Data!$B:$B,Data!$AA$3,Data!$D:$D,$A17,Data!$C:$C,3)</f>
        <v>395.46628999999598</v>
      </c>
      <c r="L17" s="241">
        <f t="shared" si="2"/>
        <v>-0.29089711185997685</v>
      </c>
      <c r="M17" s="67">
        <f>SUMIFS(Data!$I:$I,Data!$B:$B,Data!$AA$3,Data!$D:$D,$A17,Data!$C:$C,4)</f>
        <v>453.07289999999301</v>
      </c>
      <c r="N17" s="241">
        <f t="shared" si="3"/>
        <v>9.6941416810359143E-2</v>
      </c>
      <c r="O17" s="68">
        <f t="shared" si="4"/>
        <v>482.070617999994</v>
      </c>
      <c r="P17" s="242">
        <f t="shared" si="5"/>
        <v>0.83937394084574113</v>
      </c>
    </row>
    <row r="18" spans="1:17">
      <c r="A18" s="21" t="s">
        <v>21</v>
      </c>
      <c r="B18" s="63">
        <v>701.739356000003</v>
      </c>
      <c r="C18" s="64">
        <v>3604.3898510003301</v>
      </c>
      <c r="D18" s="64">
        <v>3465.4099360002801</v>
      </c>
      <c r="E18" s="64">
        <v>2989.1104940002601</v>
      </c>
      <c r="F18" s="65">
        <v>3586.8832123336247</v>
      </c>
      <c r="G18" s="64">
        <f>SUMIFS(Data!$I:$I,Data!$B:$B,Data!$AA$3,Data!$D:$D,$A18,Data!$C:$C,1)</f>
        <v>649.4327300000042</v>
      </c>
      <c r="H18" s="238">
        <f t="shared" si="0"/>
        <v>-7.4538538494053883E-2</v>
      </c>
      <c r="I18" s="64">
        <f>SUMIFS(Data!$I:$I,Data!$B:$B,Data!$AA$3,Data!$D:$D,$A18,Data!$C:$C,2)</f>
        <v>2960.36382900026</v>
      </c>
      <c r="J18" s="243">
        <f t="shared" si="1"/>
        <v>-0.17867823643475547</v>
      </c>
      <c r="K18" s="64">
        <f>SUMIFS(Data!$I:$I,Data!$B:$B,Data!$AA$3,Data!$D:$D,$A18,Data!$C:$C,3)</f>
        <v>2842.7773000002398</v>
      </c>
      <c r="L18" s="243">
        <f t="shared" si="2"/>
        <v>-0.17967070202340124</v>
      </c>
      <c r="M18" s="64">
        <f>SUMIFS(Data!$I:$I,Data!$B:$B,Data!$AA$3,Data!$D:$D,$A18,Data!$C:$C,4)</f>
        <v>2720.8707180002398</v>
      </c>
      <c r="N18" s="243">
        <f t="shared" si="3"/>
        <v>-8.9738996446745947E-2</v>
      </c>
      <c r="O18" s="65">
        <f t="shared" si="4"/>
        <v>3057.8148590002479</v>
      </c>
      <c r="P18" s="239">
        <f t="shared" si="5"/>
        <v>0.85249914145123085</v>
      </c>
    </row>
    <row r="19" spans="1:17">
      <c r="A19" s="20" t="s">
        <v>20</v>
      </c>
      <c r="B19" s="66">
        <v>255.99965900000203</v>
      </c>
      <c r="C19" s="67">
        <v>1843.5246850001399</v>
      </c>
      <c r="D19" s="67">
        <v>1771.87140200013</v>
      </c>
      <c r="E19" s="67">
        <v>1641.4781180001198</v>
      </c>
      <c r="F19" s="68">
        <v>1837.6246213334641</v>
      </c>
      <c r="G19" s="67">
        <f>SUMIFS(Data!$I:$I,Data!$B:$B,Data!$AA$3,Data!$D:$D,$A19,Data!$C:$C,1)</f>
        <v>193.71311100000102</v>
      </c>
      <c r="H19" s="240">
        <f t="shared" si="0"/>
        <v>-0.24330715221773211</v>
      </c>
      <c r="I19" s="67">
        <f>SUMIFS(Data!$I:$I,Data!$B:$B,Data!$AA$3,Data!$D:$D,$A19,Data!$C:$C,2)</f>
        <v>1620.59830700012</v>
      </c>
      <c r="J19" s="241">
        <f t="shared" si="1"/>
        <v>-0.12092399945271304</v>
      </c>
      <c r="K19" s="67">
        <f>SUMIFS(Data!$I:$I,Data!$B:$B,Data!$AA$3,Data!$D:$D,$A19,Data!$C:$C,3)</f>
        <v>1525.7150000001102</v>
      </c>
      <c r="L19" s="241">
        <f t="shared" si="2"/>
        <v>-0.13892453014488113</v>
      </c>
      <c r="M19" s="67">
        <f>SUMIFS(Data!$I:$I,Data!$B:$B,Data!$AA$3,Data!$D:$D,$A19,Data!$C:$C,4)</f>
        <v>1409.28100000008</v>
      </c>
      <c r="N19" s="241">
        <f t="shared" si="3"/>
        <v>-0.14145611534738892</v>
      </c>
      <c r="O19" s="68">
        <f t="shared" si="4"/>
        <v>1583.1024726667704</v>
      </c>
      <c r="P19" s="242">
        <f t="shared" si="5"/>
        <v>0.86149393858142753</v>
      </c>
    </row>
    <row r="20" spans="1:17">
      <c r="A20" s="21" t="s">
        <v>19</v>
      </c>
      <c r="B20" s="63">
        <v>60.9932650000001</v>
      </c>
      <c r="C20" s="64">
        <v>507.07939299998992</v>
      </c>
      <c r="D20" s="64">
        <v>485.79275799999107</v>
      </c>
      <c r="E20" s="64">
        <v>467.71942699999198</v>
      </c>
      <c r="F20" s="65">
        <v>507.1949476666577</v>
      </c>
      <c r="G20" s="64">
        <f>SUMIFS(Data!$I:$I,Data!$B:$B,Data!$AA$3,Data!$D:$D,$A20,Data!$C:$C,1)</f>
        <v>6.4666620000000004</v>
      </c>
      <c r="H20" s="238">
        <f t="shared" si="0"/>
        <v>-0.89397744160769244</v>
      </c>
      <c r="I20" s="64">
        <f>SUMIFS(Data!$I:$I,Data!$B:$B,Data!$AA$3,Data!$D:$D,$A20,Data!$C:$C,2)</f>
        <v>413.43284299999601</v>
      </c>
      <c r="J20" s="243">
        <f t="shared" si="1"/>
        <v>-0.18467827975804918</v>
      </c>
      <c r="K20" s="64">
        <f>SUMIFS(Data!$I:$I,Data!$B:$B,Data!$AA$3,Data!$D:$D,$A20,Data!$C:$C,3)</f>
        <v>406.86622599999401</v>
      </c>
      <c r="L20" s="243">
        <f t="shared" si="2"/>
        <v>-0.16246955249999528</v>
      </c>
      <c r="M20" s="64">
        <f>SUMIFS(Data!$I:$I,Data!$B:$B,Data!$AA$3,Data!$D:$D,$A20,Data!$C:$C,4)</f>
        <v>401.99958699999496</v>
      </c>
      <c r="N20" s="243">
        <f t="shared" si="3"/>
        <v>-0.14051124714132976</v>
      </c>
      <c r="O20" s="65">
        <f t="shared" si="4"/>
        <v>409.58843933332832</v>
      </c>
      <c r="P20" s="239">
        <f t="shared" si="5"/>
        <v>0.8075562290547913</v>
      </c>
    </row>
    <row r="21" spans="1:17">
      <c r="A21" s="20" t="s">
        <v>18</v>
      </c>
      <c r="B21" s="66">
        <v>9.6</v>
      </c>
      <c r="C21" s="67">
        <v>677.10601000000395</v>
      </c>
      <c r="D21" s="67">
        <v>670.56100000000799</v>
      </c>
      <c r="E21" s="67">
        <v>605.33500000001197</v>
      </c>
      <c r="F21" s="68">
        <v>654.2006700000079</v>
      </c>
      <c r="G21" s="67">
        <f>SUMIFS(Data!$I:$I,Data!$B:$B,Data!$AA$3,Data!$D:$D,$A21,Data!$C:$C,1)</f>
        <v>18.725999999999999</v>
      </c>
      <c r="H21" s="240">
        <f t="shared" si="0"/>
        <v>0.95062499999999994</v>
      </c>
      <c r="I21" s="67">
        <f>SUMIFS(Data!$I:$I,Data!$B:$B,Data!$AA$3,Data!$D:$D,$A21,Data!$C:$C,2)</f>
        <v>607.36300000000904</v>
      </c>
      <c r="J21" s="241">
        <f t="shared" si="1"/>
        <v>-0.10300161122479846</v>
      </c>
      <c r="K21" s="67">
        <f>SUMIFS(Data!$I:$I,Data!$B:$B,Data!$AA$3,Data!$D:$D,$A21,Data!$C:$C,3)</f>
        <v>583.71500000001004</v>
      </c>
      <c r="L21" s="241">
        <f t="shared" si="2"/>
        <v>-0.12951245300576222</v>
      </c>
      <c r="M21" s="67">
        <f>SUMIFS(Data!$I:$I,Data!$B:$B,Data!$AA$3,Data!$D:$D,$A21,Data!$C:$C,4)</f>
        <v>530.97800000001405</v>
      </c>
      <c r="N21" s="241">
        <f t="shared" si="3"/>
        <v>-0.12283611553932361</v>
      </c>
      <c r="O21" s="68">
        <f t="shared" si="4"/>
        <v>580.26066666667782</v>
      </c>
      <c r="P21" s="242">
        <f t="shared" si="5"/>
        <v>0.88697657045608158</v>
      </c>
    </row>
    <row r="22" spans="1:17">
      <c r="A22" s="21" t="s">
        <v>17</v>
      </c>
      <c r="B22" s="63">
        <v>8.3333259999999996</v>
      </c>
      <c r="C22" s="64">
        <v>998.25892600004499</v>
      </c>
      <c r="D22" s="64">
        <v>1013.46999999998</v>
      </c>
      <c r="E22" s="64">
        <v>997.32999999998106</v>
      </c>
      <c r="F22" s="65">
        <v>1005.7974173333354</v>
      </c>
      <c r="G22" s="64">
        <f>SUMIFS(Data!$I:$I,Data!$B:$B,Data!$AA$3,Data!$D:$D,$A22,Data!$C:$C,1)</f>
        <v>14.4</v>
      </c>
      <c r="H22" s="238">
        <f t="shared" si="0"/>
        <v>0.72800152064133827</v>
      </c>
      <c r="I22" s="64">
        <f>SUMIFS(Data!$I:$I,Data!$B:$B,Data!$AA$3,Data!$D:$D,$A22,Data!$C:$C,2)</f>
        <v>1102.502</v>
      </c>
      <c r="J22" s="243">
        <f t="shared" si="1"/>
        <v>0.1044248854529654</v>
      </c>
      <c r="K22" s="64">
        <f>SUMIFS(Data!$I:$I,Data!$B:$B,Data!$AA$3,Data!$D:$D,$A22,Data!$C:$C,3)</f>
        <v>1071.5829999999901</v>
      </c>
      <c r="L22" s="243">
        <f t="shared" si="2"/>
        <v>5.7340621824041371E-2</v>
      </c>
      <c r="M22" s="64">
        <f>SUMIFS(Data!$I:$I,Data!$B:$B,Data!$AA$3,Data!$D:$D,$A22,Data!$C:$C,4)</f>
        <v>1036.5629999999901</v>
      </c>
      <c r="N22" s="243">
        <f t="shared" si="3"/>
        <v>3.933803254691004E-2</v>
      </c>
      <c r="O22" s="65">
        <f t="shared" si="4"/>
        <v>1075.0159999999935</v>
      </c>
      <c r="P22" s="239">
        <f t="shared" si="5"/>
        <v>1.0688196066859834</v>
      </c>
    </row>
    <row r="23" spans="1:17">
      <c r="A23" s="20" t="s">
        <v>16</v>
      </c>
      <c r="B23" s="66">
        <v>206.70635600000099</v>
      </c>
      <c r="C23" s="67">
        <v>558.17932399999495</v>
      </c>
      <c r="D23" s="67">
        <v>576.65929999999798</v>
      </c>
      <c r="E23" s="67">
        <v>515.94000000001301</v>
      </c>
      <c r="F23" s="68">
        <v>619.16166000000237</v>
      </c>
      <c r="G23" s="67">
        <f>SUMIFS(Data!$I:$I,Data!$B:$B,Data!$AA$3,Data!$D:$D,$A23,Data!$C:$C,1)</f>
        <v>235.10400000000001</v>
      </c>
      <c r="H23" s="240">
        <f t="shared" si="0"/>
        <v>0.13738157137267168</v>
      </c>
      <c r="I23" s="67">
        <f>SUMIFS(Data!$I:$I,Data!$B:$B,Data!$AA$3,Data!$D:$D,$A23,Data!$C:$C,2)</f>
        <v>585.376000000011</v>
      </c>
      <c r="J23" s="241">
        <f t="shared" si="1"/>
        <v>4.8723904363065049E-2</v>
      </c>
      <c r="K23" s="67">
        <f>SUMIFS(Data!$I:$I,Data!$B:$B,Data!$AA$3,Data!$D:$D,$A23,Data!$C:$C,3)</f>
        <v>490.63400000001502</v>
      </c>
      <c r="L23" s="241">
        <f t="shared" si="2"/>
        <v>-0.14917872650277775</v>
      </c>
      <c r="M23" s="67">
        <f>SUMIFS(Data!$I:$I,Data!$B:$B,Data!$AA$3,Data!$D:$D,$A23,Data!$C:$C,4)</f>
        <v>460.27600000001303</v>
      </c>
      <c r="N23" s="241">
        <f t="shared" si="3"/>
        <v>-0.1078885141683114</v>
      </c>
      <c r="O23" s="68">
        <f t="shared" si="4"/>
        <v>590.46333333334633</v>
      </c>
      <c r="P23" s="242">
        <f t="shared" si="5"/>
        <v>0.95364970326706611</v>
      </c>
    </row>
    <row r="24" spans="1:17">
      <c r="A24" s="21" t="s">
        <v>15</v>
      </c>
      <c r="B24" s="63">
        <v>613.23273200000006</v>
      </c>
      <c r="C24" s="64">
        <v>2666.3707610001698</v>
      </c>
      <c r="D24" s="64">
        <v>2946.3900780001895</v>
      </c>
      <c r="E24" s="64">
        <v>2840.6670000003801</v>
      </c>
      <c r="F24" s="65">
        <v>3022.2201903335795</v>
      </c>
      <c r="G24" s="64">
        <f>SUMIFS(Data!$I:$I,Data!$B:$B,Data!$AA$3,Data!$D:$D,$A24,Data!$C:$C,1)</f>
        <v>774.70899999999585</v>
      </c>
      <c r="H24" s="238">
        <f t="shared" si="0"/>
        <v>0.26331971464301385</v>
      </c>
      <c r="I24" s="64">
        <f>SUMIFS(Data!$I:$I,Data!$B:$B,Data!$AA$3,Data!$D:$D,$A24,Data!$C:$C,2)</f>
        <v>3255.1190000002698</v>
      </c>
      <c r="J24" s="243">
        <f t="shared" si="1"/>
        <v>0.22080509117916425</v>
      </c>
      <c r="K24" s="64">
        <f>SUMIFS(Data!$I:$I,Data!$B:$B,Data!$AA$3,Data!$D:$D,$A24,Data!$C:$C,3)</f>
        <v>3234.8790000004601</v>
      </c>
      <c r="L24" s="243">
        <f t="shared" si="2"/>
        <v>9.7912670883034389E-2</v>
      </c>
      <c r="M24" s="64">
        <f>SUMIFS(Data!$I:$I,Data!$B:$B,Data!$AA$3,Data!$D:$D,$A24,Data!$C:$C,4)</f>
        <v>3214.5070000004202</v>
      </c>
      <c r="N24" s="243">
        <f t="shared" si="3"/>
        <v>0.13160289467226893</v>
      </c>
      <c r="O24" s="65">
        <f t="shared" si="4"/>
        <v>3493.0713333337153</v>
      </c>
      <c r="P24" s="239">
        <f t="shared" si="5"/>
        <v>1.1557964388253807</v>
      </c>
    </row>
    <row r="25" spans="1:17">
      <c r="A25" s="20" t="s">
        <v>14</v>
      </c>
      <c r="B25" s="66">
        <v>65.666579000000198</v>
      </c>
      <c r="C25" s="67">
        <v>248.96638200000001</v>
      </c>
      <c r="D25" s="67">
        <v>230.17977400000001</v>
      </c>
      <c r="E25" s="67">
        <v>220.21978200000001</v>
      </c>
      <c r="F25" s="68">
        <v>255.01083900000006</v>
      </c>
      <c r="G25" s="67">
        <f>SUMIFS(Data!$I:$I,Data!$B:$B,Data!$AA$3,Data!$D:$D,$A25,Data!$C:$C,1)</f>
        <v>47.993265000000001</v>
      </c>
      <c r="H25" s="240">
        <f t="shared" si="0"/>
        <v>-0.26913712072620904</v>
      </c>
      <c r="I25" s="67">
        <f>SUMIFS(Data!$I:$I,Data!$B:$B,Data!$AA$3,Data!$D:$D,$A25,Data!$C:$C,2)</f>
        <v>273.459745</v>
      </c>
      <c r="J25" s="241">
        <f t="shared" si="1"/>
        <v>9.838020219131427E-2</v>
      </c>
      <c r="K25" s="67">
        <f>SUMIFS(Data!$I:$I,Data!$B:$B,Data!$AA$3,Data!$D:$D,$A25,Data!$C:$C,3)</f>
        <v>275.01972199999904</v>
      </c>
      <c r="L25" s="241">
        <f t="shared" si="2"/>
        <v>0.19480403173911806</v>
      </c>
      <c r="M25" s="67">
        <f>SUMIFS(Data!$I:$I,Data!$B:$B,Data!$AA$3,Data!$D:$D,$A25,Data!$C:$C,4)</f>
        <v>248.31306600000099</v>
      </c>
      <c r="N25" s="241">
        <f t="shared" si="3"/>
        <v>0.12756930256156995</v>
      </c>
      <c r="O25" s="68">
        <f t="shared" si="4"/>
        <v>281.59526599999998</v>
      </c>
      <c r="P25" s="242">
        <f t="shared" si="5"/>
        <v>1.1042482237392266</v>
      </c>
      <c r="Q25" s="23"/>
    </row>
    <row r="26" spans="1:17">
      <c r="A26" s="21" t="s">
        <v>13</v>
      </c>
      <c r="B26" s="63">
        <v>1248.4119520000138</v>
      </c>
      <c r="C26" s="64">
        <v>3445.956241000149</v>
      </c>
      <c r="D26" s="64">
        <v>2909.3035430000982</v>
      </c>
      <c r="E26" s="64">
        <v>2572.9372460000691</v>
      </c>
      <c r="F26" s="65">
        <v>3392.2029940001103</v>
      </c>
      <c r="G26" s="64">
        <f>SUMIFS(Data!$I:$I,Data!$B:$B,Data!$AA$3,Data!$D:$D,$A26,Data!$C:$C,1)</f>
        <v>952.43892300000107</v>
      </c>
      <c r="H26" s="238">
        <f t="shared" si="0"/>
        <v>-0.23707961825089083</v>
      </c>
      <c r="I26" s="64">
        <f>SUMIFS(Data!$I:$I,Data!$B:$B,Data!$AA$3,Data!$D:$D,$A26,Data!$C:$C,2)</f>
        <v>2536.7773350000789</v>
      </c>
      <c r="J26" s="243">
        <f t="shared" si="1"/>
        <v>-0.26383936487138659</v>
      </c>
      <c r="K26" s="64">
        <f>SUMIFS(Data!$I:$I,Data!$B:$B,Data!$AA$3,Data!$D:$D,$A26,Data!$C:$C,3)</f>
        <v>2445.5370000000207</v>
      </c>
      <c r="L26" s="243">
        <f t="shared" si="2"/>
        <v>-0.15940809755514115</v>
      </c>
      <c r="M26" s="64">
        <f>SUMIFS(Data!$I:$I,Data!$B:$B,Data!$AA$3,Data!$D:$D,$A26,Data!$C:$C,4)</f>
        <v>2036.5560000000132</v>
      </c>
      <c r="N26" s="243">
        <f t="shared" si="3"/>
        <v>-0.20847039578362164</v>
      </c>
      <c r="O26" s="65">
        <f t="shared" si="4"/>
        <v>2657.1030860000378</v>
      </c>
      <c r="P26" s="239">
        <f t="shared" si="5"/>
        <v>0.78329719379993901</v>
      </c>
    </row>
    <row r="27" spans="1:17">
      <c r="A27" s="20" t="s">
        <v>12</v>
      </c>
      <c r="B27" s="66">
        <v>455.57270799999498</v>
      </c>
      <c r="C27" s="67">
        <v>1415.8449780000699</v>
      </c>
      <c r="D27" s="67">
        <v>1367.0184980000699</v>
      </c>
      <c r="E27" s="67">
        <v>1068.66545200004</v>
      </c>
      <c r="F27" s="68">
        <v>1435.7005453333916</v>
      </c>
      <c r="G27" s="67">
        <f>SUMIFS(Data!$I:$I,Data!$B:$B,Data!$AA$3,Data!$D:$D,$A27,Data!$C:$C,1)</f>
        <v>545.51271899999404</v>
      </c>
      <c r="H27" s="240">
        <f t="shared" si="0"/>
        <v>0.1974218591689651</v>
      </c>
      <c r="I27" s="67">
        <f>SUMIFS(Data!$I:$I,Data!$B:$B,Data!$AA$3,Data!$D:$D,$A27,Data!$C:$C,2)</f>
        <v>1089.7920410000499</v>
      </c>
      <c r="J27" s="241">
        <f t="shared" si="1"/>
        <v>-0.23028858530866919</v>
      </c>
      <c r="K27" s="67">
        <f>SUMIFS(Data!$I:$I,Data!$B:$B,Data!$AA$3,Data!$D:$D,$A27,Data!$C:$C,3)</f>
        <v>1049.53882800004</v>
      </c>
      <c r="L27" s="241">
        <f t="shared" si="2"/>
        <v>-0.23224240964149243</v>
      </c>
      <c r="M27" s="67">
        <f>SUMIFS(Data!$I:$I,Data!$B:$B,Data!$AA$3,Data!$D:$D,$A27,Data!$C:$C,4)</f>
        <v>997.24549400004105</v>
      </c>
      <c r="N27" s="241">
        <f t="shared" si="3"/>
        <v>-6.6830978643816263E-2</v>
      </c>
      <c r="O27" s="68">
        <f t="shared" si="4"/>
        <v>1227.3630273333752</v>
      </c>
      <c r="P27" s="242">
        <f t="shared" si="5"/>
        <v>0.85488790216232924</v>
      </c>
    </row>
    <row r="28" spans="1:17">
      <c r="A28" s="21" t="s">
        <v>11</v>
      </c>
      <c r="B28" s="63">
        <v>41.333290000000098</v>
      </c>
      <c r="C28" s="64">
        <v>654.965815000004</v>
      </c>
      <c r="D28" s="64">
        <v>724.79246500001204</v>
      </c>
      <c r="E28" s="64">
        <v>583.28598299999805</v>
      </c>
      <c r="F28" s="65">
        <v>668.12585100000479</v>
      </c>
      <c r="G28" s="64">
        <f>SUMIFS(Data!$I:$I,Data!$B:$B,Data!$AA$3,Data!$D:$D,$A28,Data!$C:$C,1)</f>
        <v>12.206624</v>
      </c>
      <c r="H28" s="238">
        <f t="shared" si="0"/>
        <v>-0.70467814200127865</v>
      </c>
      <c r="I28" s="64">
        <f>SUMIFS(Data!$I:$I,Data!$B:$B,Data!$AA$3,Data!$D:$D,$A28,Data!$C:$C,2)</f>
        <v>705.67900300001395</v>
      </c>
      <c r="J28" s="243">
        <f t="shared" si="1"/>
        <v>7.7428755575601513E-2</v>
      </c>
      <c r="K28" s="64">
        <f>SUMIFS(Data!$I:$I,Data!$B:$B,Data!$AA$3,Data!$D:$D,$A28,Data!$C:$C,3)</f>
        <v>697.03915200001006</v>
      </c>
      <c r="L28" s="243">
        <f t="shared" si="2"/>
        <v>-3.8291392833397518E-2</v>
      </c>
      <c r="M28" s="64">
        <f>SUMIFS(Data!$I:$I,Data!$B:$B,Data!$AA$3,Data!$D:$D,$A28,Data!$C:$C,4)</f>
        <v>612.38591500000098</v>
      </c>
      <c r="N28" s="243">
        <f t="shared" si="3"/>
        <v>4.9889647356746135E-2</v>
      </c>
      <c r="O28" s="65">
        <f t="shared" si="4"/>
        <v>675.77023133334171</v>
      </c>
      <c r="P28" s="239">
        <f t="shared" si="5"/>
        <v>1.0114415275533724</v>
      </c>
    </row>
    <row r="29" spans="1:17">
      <c r="A29" s="20" t="s">
        <v>10</v>
      </c>
      <c r="B29" s="66">
        <v>10.6</v>
      </c>
      <c r="C29" s="67">
        <v>1233.7054590000801</v>
      </c>
      <c r="D29" s="67">
        <v>1353.90533100009</v>
      </c>
      <c r="E29" s="67">
        <v>1498.3985210001099</v>
      </c>
      <c r="F29" s="68">
        <v>1365.5364370000934</v>
      </c>
      <c r="G29" s="67">
        <f>SUMIFS(Data!$I:$I,Data!$B:$B,Data!$AA$3,Data!$D:$D,$A29,Data!$C:$C,1)</f>
        <v>7.8</v>
      </c>
      <c r="H29" s="240">
        <f t="shared" si="0"/>
        <v>-0.26415094339622641</v>
      </c>
      <c r="I29" s="67">
        <f>SUMIFS(Data!$I:$I,Data!$B:$B,Data!$AA$3,Data!$D:$D,$A29,Data!$C:$C,2)</f>
        <v>1259.05211700008</v>
      </c>
      <c r="J29" s="241">
        <f t="shared" si="1"/>
        <v>2.054514537087599E-2</v>
      </c>
      <c r="K29" s="67">
        <f>SUMIFS(Data!$I:$I,Data!$B:$B,Data!$AA$3,Data!$D:$D,$A29,Data!$C:$C,3)</f>
        <v>1311.01202100008</v>
      </c>
      <c r="L29" s="241">
        <f t="shared" si="2"/>
        <v>-3.1681173726028473E-2</v>
      </c>
      <c r="M29" s="67">
        <f>SUMIFS(Data!$I:$I,Data!$B:$B,Data!$AA$3,Data!$D:$D,$A29,Data!$C:$C,4)</f>
        <v>1323.5986660000799</v>
      </c>
      <c r="N29" s="241">
        <f t="shared" si="3"/>
        <v>-0.11665778666369704</v>
      </c>
      <c r="O29" s="68">
        <f t="shared" si="4"/>
        <v>1300.4876013334133</v>
      </c>
      <c r="P29" s="242">
        <f t="shared" si="5"/>
        <v>0.95236389604543692</v>
      </c>
    </row>
    <row r="30" spans="1:17">
      <c r="A30" s="21" t="s">
        <v>9</v>
      </c>
      <c r="B30" s="63">
        <v>301.18499999999801</v>
      </c>
      <c r="C30" s="64">
        <v>1734.854999999998</v>
      </c>
      <c r="D30" s="64">
        <v>1604.095999999997</v>
      </c>
      <c r="E30" s="64">
        <v>1423.9240000000182</v>
      </c>
      <c r="F30" s="65">
        <v>1688.0200000000038</v>
      </c>
      <c r="G30" s="64">
        <f>SUMIFS(Data!$I:$I,Data!$B:$B,Data!$AA$3,Data!$D:$D,$A30,Data!$C:$C,1)</f>
        <v>215.184</v>
      </c>
      <c r="H30" s="238">
        <f t="shared" si="0"/>
        <v>-0.28554210867074581</v>
      </c>
      <c r="I30" s="64">
        <f>SUMIFS(Data!$I:$I,Data!$B:$B,Data!$AA$3,Data!$D:$D,$A30,Data!$C:$C,2)</f>
        <v>1749.6029999999871</v>
      </c>
      <c r="J30" s="243">
        <f t="shared" si="1"/>
        <v>8.5009986425315948E-3</v>
      </c>
      <c r="K30" s="64">
        <f>SUMIFS(Data!$I:$I,Data!$B:$B,Data!$AA$3,Data!$D:$D,$A30,Data!$C:$C,3)</f>
        <v>1579.9369999999969</v>
      </c>
      <c r="L30" s="243">
        <f t="shared" si="2"/>
        <v>-1.5060819302585475E-2</v>
      </c>
      <c r="M30" s="64">
        <f>SUMIFS(Data!$I:$I,Data!$B:$B,Data!$AA$3,Data!$D:$D,$A30,Data!$C:$C,4)</f>
        <v>1430.735000000011</v>
      </c>
      <c r="N30" s="243">
        <f t="shared" si="3"/>
        <v>4.7832609043690442E-3</v>
      </c>
      <c r="O30" s="65">
        <f t="shared" si="4"/>
        <v>1658.4863333333317</v>
      </c>
      <c r="P30" s="239">
        <f t="shared" si="5"/>
        <v>0.98250395927378109</v>
      </c>
    </row>
    <row r="31" spans="1:17">
      <c r="A31" s="20" t="s">
        <v>8</v>
      </c>
      <c r="B31" s="66">
        <v>294.753999999999</v>
      </c>
      <c r="C31" s="67">
        <v>1432.5250000000899</v>
      </c>
      <c r="D31" s="67">
        <v>1306.42500000004</v>
      </c>
      <c r="E31" s="67">
        <v>1247.23900000002</v>
      </c>
      <c r="F31" s="68">
        <v>1426.9810000000496</v>
      </c>
      <c r="G31" s="67">
        <f>SUMIFS(Data!$I:$I,Data!$B:$B,Data!$AA$3,Data!$D:$D,$A31,Data!$C:$C,1)</f>
        <v>184.41199999999901</v>
      </c>
      <c r="H31" s="240">
        <f t="shared" si="0"/>
        <v>-0.37435285017336611</v>
      </c>
      <c r="I31" s="67">
        <f>SUMIFS(Data!$I:$I,Data!$B:$B,Data!$AA$3,Data!$D:$D,$A31,Data!$C:$C,2)</f>
        <v>1438.2670000000801</v>
      </c>
      <c r="J31" s="241">
        <f t="shared" si="1"/>
        <v>4.0083070103417561E-3</v>
      </c>
      <c r="K31" s="67">
        <f>SUMIFS(Data!$I:$I,Data!$B:$B,Data!$AA$3,Data!$D:$D,$A31,Data!$C:$C,3)</f>
        <v>1349.90500000006</v>
      </c>
      <c r="L31" s="241">
        <f t="shared" si="2"/>
        <v>3.3281665614190402E-2</v>
      </c>
      <c r="M31" s="67">
        <f>SUMIFS(Data!$I:$I,Data!$B:$B,Data!$AA$3,Data!$D:$D,$A31,Data!$C:$C,4)</f>
        <v>1318.64500000005</v>
      </c>
      <c r="N31" s="241">
        <f t="shared" si="3"/>
        <v>5.7251256575547117E-2</v>
      </c>
      <c r="O31" s="68">
        <f t="shared" si="4"/>
        <v>1430.4096666667294</v>
      </c>
      <c r="P31" s="242">
        <f t="shared" si="5"/>
        <v>1.0024027416389425</v>
      </c>
    </row>
    <row r="32" spans="1:17">
      <c r="A32" s="21" t="s">
        <v>7</v>
      </c>
      <c r="B32" s="63">
        <v>971.69902700001501</v>
      </c>
      <c r="C32" s="64">
        <v>1362.29851700004</v>
      </c>
      <c r="D32" s="64">
        <v>1529.1517670000601</v>
      </c>
      <c r="E32" s="64">
        <v>1016.07899800002</v>
      </c>
      <c r="F32" s="65">
        <v>1626.4094363333782</v>
      </c>
      <c r="G32" s="64">
        <f>SUMIFS(Data!$I:$I,Data!$B:$B,Data!$AA$3,Data!$D:$D,$A32,Data!$C:$C,1)</f>
        <v>758.80588100000602</v>
      </c>
      <c r="H32" s="238">
        <f t="shared" si="0"/>
        <v>-0.21909371120529658</v>
      </c>
      <c r="I32" s="64">
        <f>SUMIFS(Data!$I:$I,Data!$B:$B,Data!$AA$3,Data!$D:$D,$A32,Data!$C:$C,2)</f>
        <v>1033.1256120000201</v>
      </c>
      <c r="J32" s="243">
        <f t="shared" si="1"/>
        <v>-0.24163052436179835</v>
      </c>
      <c r="K32" s="64">
        <f>SUMIFS(Data!$I:$I,Data!$B:$B,Data!$AA$3,Data!$D:$D,$A32,Data!$C:$C,3)</f>
        <v>1021.57883100003</v>
      </c>
      <c r="L32" s="243">
        <f t="shared" si="2"/>
        <v>-0.33193103977887245</v>
      </c>
      <c r="M32" s="64">
        <f>SUMIFS(Data!$I:$I,Data!$B:$B,Data!$AA$3,Data!$D:$D,$A32,Data!$C:$C,4)</f>
        <v>1156.17880500003</v>
      </c>
      <c r="N32" s="243">
        <f t="shared" si="3"/>
        <v>0.13788278989701871</v>
      </c>
      <c r="O32" s="65">
        <f t="shared" si="4"/>
        <v>1323.2297096666955</v>
      </c>
      <c r="P32" s="239">
        <f t="shared" si="5"/>
        <v>0.81358954277209594</v>
      </c>
    </row>
    <row r="33" spans="1:18">
      <c r="A33" s="20" t="s">
        <v>35</v>
      </c>
      <c r="B33" s="66">
        <v>0.66666599999999998</v>
      </c>
      <c r="C33" s="67">
        <v>720.93257100001404</v>
      </c>
      <c r="D33" s="67">
        <v>774.93251600001997</v>
      </c>
      <c r="E33" s="67">
        <v>684.59927500001004</v>
      </c>
      <c r="F33" s="68">
        <v>727.04367600001467</v>
      </c>
      <c r="G33" s="67">
        <f>SUMIFS(Data!$I:$I,Data!$B:$B,Data!$AA$3,Data!$D:$D,$A33,Data!$C:$C,1)</f>
        <v>0</v>
      </c>
      <c r="H33" s="240">
        <f t="shared" si="0"/>
        <v>-1</v>
      </c>
      <c r="I33" s="67">
        <f>SUMIFS(Data!$I:$I,Data!$B:$B,Data!$AA$3,Data!$D:$D,$A33,Data!$C:$C,2)</f>
        <v>819.53248400002599</v>
      </c>
      <c r="J33" s="241">
        <f t="shared" si="1"/>
        <v>0.13676717763388449</v>
      </c>
      <c r="K33" s="67">
        <f>SUMIFS(Data!$I:$I,Data!$B:$B,Data!$AA$3,Data!$D:$D,$A33,Data!$C:$C,3)</f>
        <v>746.22400000000096</v>
      </c>
      <c r="L33" s="241">
        <f t="shared" si="2"/>
        <v>-3.7046472315039984E-2</v>
      </c>
      <c r="M33" s="67">
        <f>SUMIFS(Data!$I:$I,Data!$B:$B,Data!$AA$3,Data!$D:$D,$A33,Data!$C:$C,4)</f>
        <v>717.64600000000303</v>
      </c>
      <c r="N33" s="241">
        <f t="shared" si="3"/>
        <v>4.8271633065916558E-2</v>
      </c>
      <c r="O33" s="68">
        <f t="shared" si="4"/>
        <v>761.13416133334329</v>
      </c>
      <c r="P33" s="242">
        <f>IF(F33=0,"-",O33/F33)</f>
        <v>1.0468891848710997</v>
      </c>
    </row>
    <row r="34" spans="1:18">
      <c r="A34" s="21" t="s">
        <v>6</v>
      </c>
      <c r="B34" s="63">
        <v>93.066537999999596</v>
      </c>
      <c r="C34" s="64">
        <v>929.47896100003402</v>
      </c>
      <c r="D34" s="64">
        <v>821.64573300002303</v>
      </c>
      <c r="E34" s="64">
        <v>830.19244700002605</v>
      </c>
      <c r="F34" s="65">
        <v>891.46122633336074</v>
      </c>
      <c r="G34" s="64">
        <f>SUMIFS(Data!$I:$I,Data!$B:$B,Data!$AA$3,Data!$D:$D,$A34,Data!$C:$C,1)</f>
        <v>44.133265000000101</v>
      </c>
      <c r="H34" s="238">
        <f t="shared" si="0"/>
        <v>-0.52578804424851078</v>
      </c>
      <c r="I34" s="64">
        <f>SUMIFS(Data!$I:$I,Data!$B:$B,Data!$AA$3,Data!$D:$D,$A34,Data!$C:$C,2)</f>
        <v>329.49297399999898</v>
      </c>
      <c r="J34" s="243">
        <f t="shared" si="1"/>
        <v>-0.64550787287805333</v>
      </c>
      <c r="K34" s="64">
        <f>SUMIFS(Data!$I:$I,Data!$B:$B,Data!$AA$3,Data!$D:$D,$A34,Data!$C:$C,3)</f>
        <v>500.39270999999297</v>
      </c>
      <c r="L34" s="243">
        <f t="shared" si="2"/>
        <v>-0.3909872711528109</v>
      </c>
      <c r="M34" s="64">
        <f>SUMIFS(Data!$I:$I,Data!$B:$B,Data!$AA$3,Data!$D:$D,$A34,Data!$C:$C,4)</f>
        <v>922.39897100003304</v>
      </c>
      <c r="N34" s="243">
        <f t="shared" si="3"/>
        <v>0.11106644529615203</v>
      </c>
      <c r="O34" s="65">
        <f t="shared" si="4"/>
        <v>598.80597333334174</v>
      </c>
      <c r="P34" s="239">
        <f t="shared" si="5"/>
        <v>0.67171286382950213</v>
      </c>
    </row>
    <row r="35" spans="1:18">
      <c r="A35" s="20" t="s">
        <v>5</v>
      </c>
      <c r="B35" s="66">
        <v>15.999984</v>
      </c>
      <c r="C35" s="67">
        <v>730.17926100001307</v>
      </c>
      <c r="D35" s="67">
        <v>767.39922500001603</v>
      </c>
      <c r="E35" s="67">
        <v>698.37929300000803</v>
      </c>
      <c r="F35" s="68">
        <v>737.31925433334573</v>
      </c>
      <c r="G35" s="67">
        <f>SUMIFS(Data!$I:$I,Data!$B:$B,Data!$AA$3,Data!$D:$D,$A35,Data!$C:$C,1)</f>
        <v>44.799954999999997</v>
      </c>
      <c r="H35" s="240">
        <f t="shared" si="0"/>
        <v>1.7999999874999875</v>
      </c>
      <c r="I35" s="67">
        <f>SUMIFS(Data!$I:$I,Data!$B:$B,Data!$AA$3,Data!$D:$D,$A35,Data!$C:$C,2)</f>
        <v>733.499262000013</v>
      </c>
      <c r="J35" s="241">
        <f t="shared" si="1"/>
        <v>4.5468300420543912E-3</v>
      </c>
      <c r="K35" s="67">
        <f>SUMIFS(Data!$I:$I,Data!$B:$B,Data!$AA$3,Data!$D:$D,$A35,Data!$C:$C,3)</f>
        <v>724.19927200001496</v>
      </c>
      <c r="L35" s="241">
        <f t="shared" si="2"/>
        <v>-5.6293975277340383E-2</v>
      </c>
      <c r="M35" s="67">
        <f>SUMIFS(Data!$I:$I,Data!$B:$B,Data!$AA$3,Data!$D:$D,$A35,Data!$C:$C,4)</f>
        <v>675.55264400000897</v>
      </c>
      <c r="N35" s="241">
        <f t="shared" si="3"/>
        <v>-3.2685174415672147E-2</v>
      </c>
      <c r="O35" s="68">
        <f t="shared" si="4"/>
        <v>726.01704433334555</v>
      </c>
      <c r="P35" s="242">
        <f t="shared" si="5"/>
        <v>0.98467121272966185</v>
      </c>
    </row>
    <row r="36" spans="1:18" ht="12.75" thickBot="1">
      <c r="A36" s="22" t="s">
        <v>4</v>
      </c>
      <c r="B36" s="69">
        <v>7433.0912800000315</v>
      </c>
      <c r="C36" s="70">
        <v>40541.249095002306</v>
      </c>
      <c r="D36" s="70">
        <v>41829.989441002443</v>
      </c>
      <c r="E36" s="70">
        <v>36286.450402002054</v>
      </c>
      <c r="F36" s="71">
        <v>42030.260072668949</v>
      </c>
      <c r="G36" s="70">
        <f t="shared" ref="G36" si="6">SUM(G6:G35)</f>
        <v>6551.1017859999965</v>
      </c>
      <c r="H36" s="244">
        <f>IF(B36=0,"-",(G36-B36)/B36)</f>
        <v>-0.11865715901716078</v>
      </c>
      <c r="I36" s="70">
        <f>SUM(I6:I35)</f>
        <v>36787.812911001944</v>
      </c>
      <c r="J36" s="245">
        <f>IF(C36=0,"-",(I36-C36)/C36)</f>
        <v>-9.258314106713264E-2</v>
      </c>
      <c r="K36" s="70">
        <f>SUM(K6:K35)</f>
        <v>37639.602521002307</v>
      </c>
      <c r="L36" s="245">
        <f>IF(D36=0,"-",(K36-D36)/D36)</f>
        <v>-0.10017661911940741</v>
      </c>
      <c r="M36" s="70">
        <f>SUM(M6:M35)</f>
        <v>35515.812205002047</v>
      </c>
      <c r="N36" s="245">
        <f t="shared" si="3"/>
        <v>-2.1237629706472711E-2</v>
      </c>
      <c r="O36" s="71">
        <f t="shared" si="4"/>
        <v>38831.443141002099</v>
      </c>
      <c r="P36" s="246">
        <f t="shared" si="5"/>
        <v>0.92389252585788906</v>
      </c>
      <c r="R36" s="76"/>
    </row>
    <row r="37" spans="1:18" s="28" customFormat="1" thickTop="1">
      <c r="A37" s="27" t="s">
        <v>50</v>
      </c>
      <c r="B37" s="72"/>
      <c r="C37" s="72"/>
      <c r="D37" s="73"/>
      <c r="E37" s="72"/>
      <c r="F37" s="72"/>
      <c r="G37" s="73"/>
      <c r="H37" s="128"/>
      <c r="I37" s="73"/>
      <c r="J37" s="73"/>
      <c r="K37" s="73"/>
      <c r="L37" s="192"/>
      <c r="M37" s="72"/>
      <c r="N37" s="73"/>
      <c r="O37" s="74"/>
      <c r="P37" s="61" t="str">
        <f>Data!$Z$1</f>
        <v>tdulany</v>
      </c>
    </row>
    <row r="38" spans="1:18" s="28" customFormat="1" ht="11.25">
      <c r="A38" s="27" t="s">
        <v>169</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85</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607.899404</v>
      </c>
      <c r="C45" s="207">
        <v>1423.30527100009</v>
      </c>
      <c r="D45" s="208">
        <v>1890.2578160001399</v>
      </c>
      <c r="E45" s="208">
        <v>0</v>
      </c>
      <c r="F45" s="209"/>
      <c r="G45" s="206">
        <f>SUMIFS(Data!$I:$I,Data!$B:$B,Data!$AA$3,Data!$E:$E,$A45,Data!$C:$C,1)</f>
        <v>0</v>
      </c>
      <c r="H45" s="215">
        <f t="shared" ref="H45:H54" si="7">IF(B45=0,"-",(G45-B45)/B45)</f>
        <v>-1</v>
      </c>
      <c r="I45" s="207">
        <f>SUMIFS(Data!$I:$I,Data!$B:$B,Data!$AA$3,Data!$E:$E,$A45,Data!$C:$C,2)</f>
        <v>0</v>
      </c>
      <c r="J45" s="216">
        <f t="shared" ref="J45:J54" si="8">IF(C45=0,"-",(I45-C45)/C45)</f>
        <v>-1</v>
      </c>
      <c r="K45" s="208">
        <f>SUMIFS(Data!$I:$I,Data!$B:$B,Data!$AA$3,Data!$E:$E,$A45,Data!$C:$C,3)</f>
        <v>0</v>
      </c>
      <c r="L45" s="216">
        <f t="shared" ref="L45:L54" si="9">IF(D45=0,"-",(K45-D45)/D45)</f>
        <v>-1</v>
      </c>
      <c r="M45" s="208">
        <f>SUMIFS(Data!$I:$I,Data!$B:$B,Data!$AA$3,Data!$E:$E,$A45,Data!$C:$C,4)</f>
        <v>0</v>
      </c>
      <c r="N45" s="216"/>
      <c r="O45" s="218"/>
      <c r="P45" s="219"/>
    </row>
    <row r="46" spans="1:18" s="11" customFormat="1">
      <c r="A46" s="24" t="s">
        <v>117</v>
      </c>
      <c r="B46" s="210">
        <v>5.3333279999999998</v>
      </c>
      <c r="C46" s="207">
        <v>1243.06549000008</v>
      </c>
      <c r="D46" s="207">
        <v>1056.1322620000501</v>
      </c>
      <c r="E46" s="207">
        <v>0</v>
      </c>
      <c r="F46" s="211"/>
      <c r="G46" s="220">
        <f>SUMIFS(Data!$I:$I,Data!$B:$B,Data!$AA$3,Data!$E:$E,$A46,Data!$C:$C,1)</f>
        <v>0</v>
      </c>
      <c r="H46" s="221">
        <f t="shared" si="7"/>
        <v>-1</v>
      </c>
      <c r="I46" s="207">
        <f>SUMIFS(Data!$I:$I,Data!$B:$B,Data!$AA$3,Data!$E:$E,$A46,Data!$C:$C,2)</f>
        <v>0</v>
      </c>
      <c r="J46" s="216">
        <f t="shared" si="8"/>
        <v>-1</v>
      </c>
      <c r="K46" s="207">
        <f>SUMIFS(Data!$I:$I,Data!$B:$B,Data!$AA$3,Data!$E:$E,$A46,Data!$C:$C,3)</f>
        <v>0</v>
      </c>
      <c r="L46" s="216">
        <f t="shared" si="9"/>
        <v>-1</v>
      </c>
      <c r="M46" s="207">
        <f>SUMIFS(Data!$I:$I,Data!$B:$B,Data!$AA$3,Data!$E:$E,$A46,Data!$C:$C,4)</f>
        <v>0</v>
      </c>
      <c r="N46" s="216"/>
      <c r="O46" s="218"/>
      <c r="P46" s="222"/>
    </row>
    <row r="47" spans="1:18" s="11" customFormat="1">
      <c r="A47" s="25" t="s">
        <v>123</v>
      </c>
      <c r="B47" s="212">
        <v>613.23273200000006</v>
      </c>
      <c r="C47" s="213">
        <v>2666.3707610001702</v>
      </c>
      <c r="D47" s="213">
        <v>2946.39007800019</v>
      </c>
      <c r="E47" s="213">
        <v>0</v>
      </c>
      <c r="F47" s="214"/>
      <c r="G47" s="223">
        <f>SUM(G45:G46)</f>
        <v>0</v>
      </c>
      <c r="H47" s="224">
        <f t="shared" si="7"/>
        <v>-1</v>
      </c>
      <c r="I47" s="214">
        <f>SUM(I45:I46)</f>
        <v>0</v>
      </c>
      <c r="J47" s="225">
        <f t="shared" si="8"/>
        <v>-1</v>
      </c>
      <c r="K47" s="214">
        <f>SUM(K45:K46)</f>
        <v>0</v>
      </c>
      <c r="L47" s="225">
        <f t="shared" si="9"/>
        <v>-1</v>
      </c>
      <c r="M47" s="214">
        <f>SUM(M45:M46)</f>
        <v>0</v>
      </c>
      <c r="N47" s="225"/>
      <c r="O47" s="226"/>
      <c r="P47" s="227"/>
    </row>
    <row r="48" spans="1:18" s="11" customFormat="1">
      <c r="A48" s="24" t="s">
        <v>52</v>
      </c>
      <c r="B48" s="210">
        <v>771.70575600001291</v>
      </c>
      <c r="C48" s="207">
        <v>1807.15792700011</v>
      </c>
      <c r="D48" s="207">
        <v>1480.8116830000802</v>
      </c>
      <c r="E48" s="207">
        <v>1334.9451730000701</v>
      </c>
      <c r="F48" s="211">
        <v>1798.2068463334244</v>
      </c>
      <c r="G48" s="220">
        <f>SUMIFS(Data!$I:$I,Data!$B:$B,Data!$AA$3,Data!$E:$E,$A48,Data!$C:$C,1)</f>
        <v>621.43926300000101</v>
      </c>
      <c r="H48" s="221">
        <f t="shared" si="7"/>
        <v>-0.19471993286520126</v>
      </c>
      <c r="I48" s="207">
        <f>SUMIFS(Data!$I:$I,Data!$B:$B,Data!$AA$3,Data!$E:$E,$A48,Data!$C:$C,2)</f>
        <v>1322.1118940000799</v>
      </c>
      <c r="J48" s="216">
        <f t="shared" si="8"/>
        <v>-0.26840268122289046</v>
      </c>
      <c r="K48" s="207">
        <f>SUMIFS(Data!$I:$I,Data!$B:$B,Data!$AA$3,Data!$E:$E,$A48,Data!$C:$C,3)</f>
        <v>1108.4090000000001</v>
      </c>
      <c r="L48" s="216">
        <f t="shared" si="9"/>
        <v>-0.25148551113913648</v>
      </c>
      <c r="M48" s="207">
        <f>SUMIFS(Data!$I:$I,Data!$B:$B,Data!$AA$3,Data!$E:$E,$A48,Data!$C:$C,4)</f>
        <v>937.43499999998903</v>
      </c>
      <c r="N48" s="216">
        <f t="shared" ref="N48:N55" si="10">IF(E48=0,"-",(M48-E48)/E48)</f>
        <v>-0.29777265841318579</v>
      </c>
      <c r="O48" s="218">
        <f t="shared" ref="O48:O51" si="11">(G48+I48+K48+M48)/3</f>
        <v>1329.7983856666899</v>
      </c>
      <c r="P48" s="222">
        <f t="shared" ref="P48:P55" si="12">IF(F48=0,"-",O48/F48)</f>
        <v>0.73951358175405257</v>
      </c>
    </row>
    <row r="49" spans="1:16" s="11" customFormat="1">
      <c r="A49" s="24" t="s">
        <v>100</v>
      </c>
      <c r="B49" s="210">
        <v>189.633126000001</v>
      </c>
      <c r="C49" s="207">
        <v>751.7325560000121</v>
      </c>
      <c r="D49" s="207">
        <v>598.99937299999795</v>
      </c>
      <c r="E49" s="207">
        <v>517.66613599998993</v>
      </c>
      <c r="F49" s="211">
        <v>686.01039700000035</v>
      </c>
      <c r="G49" s="220">
        <f>SUMIFS(Data!$I:$I,Data!$B:$B,Data!$AA$3,Data!$E:$E,$A49,Data!$C:$C,1)</f>
        <v>145.86652100000003</v>
      </c>
      <c r="H49" s="221">
        <f t="shared" si="7"/>
        <v>-0.23079620065958695</v>
      </c>
      <c r="I49" s="207">
        <f>SUMIFS(Data!$I:$I,Data!$B:$B,Data!$AA$3,Data!$E:$E,$A49,Data!$C:$C,2)</f>
        <v>556.73276499999395</v>
      </c>
      <c r="J49" s="216">
        <f t="shared" si="8"/>
        <v>-0.25940048684018285</v>
      </c>
      <c r="K49" s="207">
        <f>SUMIFS(Data!$I:$I,Data!$B:$B,Data!$AA$3,Data!$E:$E,$A49,Data!$C:$C,3)</f>
        <v>563.29000000001497</v>
      </c>
      <c r="L49" s="216">
        <f t="shared" si="9"/>
        <v>-5.9615042368304942E-2</v>
      </c>
      <c r="M49" s="207">
        <f>SUMIFS(Data!$I:$I,Data!$B:$B,Data!$AA$3,Data!$E:$E,$A49,Data!$C:$C,4)</f>
        <v>463.07300000001197</v>
      </c>
      <c r="N49" s="216">
        <f t="shared" si="10"/>
        <v>-0.10546012613809265</v>
      </c>
      <c r="O49" s="218">
        <f t="shared" si="11"/>
        <v>576.32076200000699</v>
      </c>
      <c r="P49" s="222">
        <f t="shared" si="12"/>
        <v>0.84010499625125468</v>
      </c>
    </row>
    <row r="50" spans="1:16" s="11" customFormat="1">
      <c r="A50" s="24" t="s">
        <v>101</v>
      </c>
      <c r="B50" s="220">
        <v>287.07307000000003</v>
      </c>
      <c r="C50" s="207">
        <v>887.06575800002793</v>
      </c>
      <c r="D50" s="207">
        <v>829.49248700001999</v>
      </c>
      <c r="E50" s="207">
        <v>720.32593700000893</v>
      </c>
      <c r="F50" s="211">
        <v>907.98575066668548</v>
      </c>
      <c r="G50" s="220">
        <f>SUMIFS(Data!$I:$I,Data!$B:$B,Data!$AA$3,Data!$E:$E,$A50,Data!$C:$C,1)</f>
        <v>185.133139</v>
      </c>
      <c r="H50" s="221">
        <f t="shared" si="7"/>
        <v>-0.35510098874826546</v>
      </c>
      <c r="I50" s="207">
        <f>SUMIFS(Data!$I:$I,Data!$B:$B,Data!$AA$3,Data!$E:$E,$A50,Data!$C:$C,2)</f>
        <v>657.93267600000502</v>
      </c>
      <c r="J50" s="216">
        <f t="shared" si="8"/>
        <v>-0.25830450553815165</v>
      </c>
      <c r="K50" s="207">
        <f>SUMIFS(Data!$I:$I,Data!$B:$B,Data!$AA$3,Data!$E:$E,$A50,Data!$C:$C,3)</f>
        <v>773.83800000000599</v>
      </c>
      <c r="L50" s="216">
        <f t="shared" si="9"/>
        <v>-6.7094624571340647E-2</v>
      </c>
      <c r="M50" s="207">
        <f>SUMIFS(Data!$I:$I,Data!$B:$B,Data!$AA$3,Data!$E:$E,$A50,Data!$C:$C,4)</f>
        <v>636.04800000001205</v>
      </c>
      <c r="N50" s="216">
        <f t="shared" si="10"/>
        <v>-0.11699972563947234</v>
      </c>
      <c r="O50" s="218">
        <f t="shared" si="11"/>
        <v>750.98393833334103</v>
      </c>
      <c r="P50" s="222">
        <f t="shared" si="12"/>
        <v>0.82708780152324368</v>
      </c>
    </row>
    <row r="51" spans="1:16" s="11" customFormat="1">
      <c r="A51" s="24" t="s">
        <v>118</v>
      </c>
      <c r="B51" s="210">
        <v>0</v>
      </c>
      <c r="C51" s="207">
        <v>0</v>
      </c>
      <c r="D51" s="207">
        <v>0</v>
      </c>
      <c r="E51" s="207">
        <v>0</v>
      </c>
      <c r="F51" s="211">
        <v>0</v>
      </c>
      <c r="G51" s="220">
        <f>SUMIFS(Data!$I:$I,Data!$B:$B,Data!$AA$3,Data!$E:$E,$A51,Data!$C:$C,1)</f>
        <v>0</v>
      </c>
      <c r="H51" s="221" t="str">
        <f t="shared" si="7"/>
        <v>-</v>
      </c>
      <c r="I51" s="207">
        <f>SUMIFS(Data!$I:$I,Data!$B:$B,Data!$AA$3,Data!$E:$E,$A51,Data!$C:$C,2)</f>
        <v>0</v>
      </c>
      <c r="J51" s="216" t="str">
        <f t="shared" si="8"/>
        <v>-</v>
      </c>
      <c r="K51" s="207">
        <f>SUMIFS(Data!$I:$I,Data!$B:$B,Data!$AA$3,Data!$E:$E,$A51,Data!$C:$C,3)</f>
        <v>0</v>
      </c>
      <c r="L51" s="216" t="str">
        <f t="shared" si="9"/>
        <v>-</v>
      </c>
      <c r="M51" s="207">
        <f>SUMIFS(Data!$I:$I,Data!$B:$B,Data!$AA$3,Data!$E:$E,$A51,Data!$C:$C,4)</f>
        <v>0</v>
      </c>
      <c r="N51" s="216" t="str">
        <f t="shared" si="10"/>
        <v>-</v>
      </c>
      <c r="O51" s="218">
        <f t="shared" si="11"/>
        <v>0</v>
      </c>
      <c r="P51" s="222" t="str">
        <f t="shared" si="12"/>
        <v>-</v>
      </c>
    </row>
    <row r="52" spans="1:16" s="11" customFormat="1">
      <c r="A52" s="25" t="s">
        <v>124</v>
      </c>
      <c r="B52" s="212">
        <v>1248.411952000014</v>
      </c>
      <c r="C52" s="213">
        <v>3445.9562410001499</v>
      </c>
      <c r="D52" s="213">
        <v>2909.3035430000982</v>
      </c>
      <c r="E52" s="213">
        <v>2572.9372460000686</v>
      </c>
      <c r="F52" s="214">
        <v>3392.2029940001098</v>
      </c>
      <c r="G52" s="223">
        <f>SUM(G48:G51)</f>
        <v>952.43892300000107</v>
      </c>
      <c r="H52" s="224">
        <f t="shared" si="7"/>
        <v>-0.23707961825089097</v>
      </c>
      <c r="I52" s="214">
        <f>SUM(I48:I51)</f>
        <v>2536.7773350000789</v>
      </c>
      <c r="J52" s="225">
        <f t="shared" si="8"/>
        <v>-0.26383936487138682</v>
      </c>
      <c r="K52" s="214">
        <f>SUM(K48:K51)</f>
        <v>2445.5370000000212</v>
      </c>
      <c r="L52" s="225">
        <f t="shared" si="9"/>
        <v>-0.15940809755514102</v>
      </c>
      <c r="M52" s="214">
        <f>SUM(M48:M51)</f>
        <v>2036.556000000013</v>
      </c>
      <c r="N52" s="225">
        <f t="shared" si="10"/>
        <v>-0.20847039578362159</v>
      </c>
      <c r="O52" s="226">
        <f>(M52+K52+I52+G52)/3</f>
        <v>2657.1030860000378</v>
      </c>
      <c r="P52" s="227">
        <f t="shared" si="12"/>
        <v>0.78329719379993912</v>
      </c>
    </row>
    <row r="53" spans="1:16" s="11" customFormat="1">
      <c r="A53" s="24" t="s">
        <v>9</v>
      </c>
      <c r="B53" s="220">
        <v>301.18499999999801</v>
      </c>
      <c r="C53" s="207">
        <v>1071.73899999999</v>
      </c>
      <c r="D53" s="207">
        <v>937.32099999999105</v>
      </c>
      <c r="E53" s="207">
        <v>808.14600000000803</v>
      </c>
      <c r="F53" s="211">
        <v>1039.4636666666624</v>
      </c>
      <c r="G53" s="220">
        <f>SUMIFS(Data!$I:$I,Data!$B:$B,Data!$AA$3,Data!$E:$E,$A53,Data!$C:$C,1)</f>
        <v>211.52099999999999</v>
      </c>
      <c r="H53" s="221">
        <f t="shared" si="7"/>
        <v>-0.29770406892773088</v>
      </c>
      <c r="I53" s="228">
        <f>SUMIFS(Data!$I:$I,Data!$B:$B,Data!$AA$3,Data!$E:$E,$A53,Data!$C:$C,2)</f>
        <v>964.867999999988</v>
      </c>
      <c r="J53" s="229">
        <f t="shared" si="8"/>
        <v>-9.9717375219155996E-2</v>
      </c>
      <c r="K53" s="207">
        <f>SUMIFS(Data!$I:$I,Data!$B:$B,Data!$AA$3,Data!$E:$E,$A53,Data!$C:$C,3)</f>
        <v>828.16399999999499</v>
      </c>
      <c r="L53" s="229">
        <f t="shared" si="9"/>
        <v>-0.1164563687360009</v>
      </c>
      <c r="M53" s="207">
        <f>SUMIFS(Data!$I:$I,Data!$B:$B,Data!$AA$3,Data!$E:$E,$A53,Data!$C:$C,4)</f>
        <v>740.83200000000602</v>
      </c>
      <c r="N53" s="229">
        <f t="shared" si="10"/>
        <v>-8.3294355227893649E-2</v>
      </c>
      <c r="O53" s="218">
        <f t="shared" ref="O53:O55" si="13">(M53+K53+I53+G53)/3</f>
        <v>915.12833333332981</v>
      </c>
      <c r="P53" s="222">
        <f t="shared" si="12"/>
        <v>0.88038510885902399</v>
      </c>
    </row>
    <row r="54" spans="1:16" s="11" customFormat="1">
      <c r="A54" s="24" t="s">
        <v>95</v>
      </c>
      <c r="B54" s="210">
        <v>0</v>
      </c>
      <c r="C54" s="207">
        <v>663.11600000000794</v>
      </c>
      <c r="D54" s="207">
        <v>666.775000000006</v>
      </c>
      <c r="E54" s="207">
        <v>615.77800000001002</v>
      </c>
      <c r="F54" s="211">
        <v>648.55633333334129</v>
      </c>
      <c r="G54" s="220">
        <f>SUMIFS(Data!$I:$I,Data!$B:$B,Data!$AA$3,Data!$E:$E,$A54,Data!$C:$C,1)</f>
        <v>3.6629999999999998</v>
      </c>
      <c r="H54" s="221" t="str">
        <f t="shared" si="7"/>
        <v>-</v>
      </c>
      <c r="I54" s="228">
        <f>SUMIFS(Data!$I:$I,Data!$B:$B,Data!$AA$3,Data!$E:$E,$A54,Data!$C:$C,2)</f>
        <v>784.7349999999991</v>
      </c>
      <c r="J54" s="229">
        <f t="shared" si="8"/>
        <v>0.18340531671681834</v>
      </c>
      <c r="K54" s="207">
        <f>SUMIFS(Data!$I:$I,Data!$B:$B,Data!$AA$3,Data!$E:$E,$A54,Data!$C:$C,3)</f>
        <v>751.77300000000196</v>
      </c>
      <c r="L54" s="229">
        <f t="shared" si="9"/>
        <v>0.12747628510366343</v>
      </c>
      <c r="M54" s="207">
        <f>SUMIFS(Data!$I:$I,Data!$B:$B,Data!$AA$3,Data!$E:$E,$A54,Data!$C:$C,4)</f>
        <v>689.90300000000502</v>
      </c>
      <c r="N54" s="229">
        <f t="shared" si="10"/>
        <v>0.12037617453042133</v>
      </c>
      <c r="O54" s="218">
        <f t="shared" si="13"/>
        <v>743.35800000000199</v>
      </c>
      <c r="P54" s="222">
        <f t="shared" si="12"/>
        <v>1.1461733727576369</v>
      </c>
    </row>
    <row r="55" spans="1:16" s="11" customFormat="1" ht="12.75" thickBot="1">
      <c r="A55" s="26" t="s">
        <v>125</v>
      </c>
      <c r="B55" s="230">
        <v>301.18499999999801</v>
      </c>
      <c r="C55" s="231">
        <v>1734.854999999998</v>
      </c>
      <c r="D55" s="231">
        <v>1604.095999999997</v>
      </c>
      <c r="E55" s="231">
        <v>1423.9240000000182</v>
      </c>
      <c r="F55" s="232">
        <v>1688.0200000000034</v>
      </c>
      <c r="G55" s="233">
        <f>SUM(G53:G54)</f>
        <v>215.184</v>
      </c>
      <c r="H55" s="234">
        <f>IF(B55=0,"-",(G55-B55)/B55)</f>
        <v>-0.28554210867074581</v>
      </c>
      <c r="I55" s="232">
        <f>SUM(I53:I54)</f>
        <v>1749.6029999999871</v>
      </c>
      <c r="J55" s="235">
        <f>IF(C55=0,"-",(I55-C55)/C55)</f>
        <v>8.5009986425315948E-3</v>
      </c>
      <c r="K55" s="232">
        <f>SUM(K53:K54)</f>
        <v>1579.9369999999969</v>
      </c>
      <c r="L55" s="235">
        <f>IF(D55=0,"-",(K55-D55)/D55)</f>
        <v>-1.5060819302585475E-2</v>
      </c>
      <c r="M55" s="231">
        <f>SUM(M53:M54)</f>
        <v>1430.735000000011</v>
      </c>
      <c r="N55" s="235">
        <f t="shared" si="10"/>
        <v>4.7832609043690442E-3</v>
      </c>
      <c r="O55" s="236">
        <f t="shared" si="13"/>
        <v>1658.4863333333317</v>
      </c>
      <c r="P55" s="237">
        <f t="shared" si="12"/>
        <v>0.98250395927378131</v>
      </c>
    </row>
    <row r="56" spans="1:16" s="31" customFormat="1">
      <c r="A56" s="27" t="s">
        <v>255</v>
      </c>
      <c r="H56" s="29"/>
      <c r="I56" s="32"/>
      <c r="J56" s="32"/>
      <c r="L56" s="32"/>
      <c r="N56" s="32"/>
      <c r="P56" s="78"/>
    </row>
    <row r="57" spans="1:16" s="31" customFormat="1">
      <c r="H57" s="29"/>
      <c r="P57" s="153"/>
    </row>
    <row r="58" spans="1:16" s="31" customFormat="1">
      <c r="A58" s="1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Q66"/>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hidden="1" customWidth="1"/>
    <col min="13" max="13" width="9.7109375" style="19" customWidth="1"/>
    <col min="14" max="14" width="8.5703125" style="19" customWidth="1"/>
    <col min="15" max="15" width="9.7109375" style="19" customWidth="1"/>
    <col min="16" max="16" width="9.7109375" style="61" customWidth="1"/>
    <col min="17" max="16384" width="9.140625" style="19"/>
  </cols>
  <sheetData>
    <row r="1" spans="1:16" s="31" customFormat="1" ht="15">
      <c r="A1" s="55" t="s">
        <v>94</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2.2866439999999999</v>
      </c>
      <c r="C6" s="64">
        <v>3.3266369999999998</v>
      </c>
      <c r="D6" s="64">
        <v>6.739986</v>
      </c>
      <c r="E6" s="64">
        <v>0</v>
      </c>
      <c r="F6" s="65">
        <v>4.1177556666666666</v>
      </c>
      <c r="G6" s="64">
        <f>SUMIFS(Data!$J:$J,Data!$B:$B,Data!$AA$3,Data!$D:$D,$A6,Data!$C:$C,1)</f>
        <v>5</v>
      </c>
      <c r="H6" s="238">
        <f t="shared" ref="H6:H35" si="0">IF(B6=0,"-",(G6-B6)/B6)</f>
        <v>1.1866105961400202</v>
      </c>
      <c r="I6" s="64">
        <f>SUMIFS(Data!$J:$J,Data!$B:$B,Data!$AA$3,Data!$D:$D,$A6,Data!$C:$C,2)</f>
        <v>0</v>
      </c>
      <c r="J6" s="238">
        <f t="shared" ref="J6:J35" si="1">IF(C6=0,"-",(I6-C6)/C6)</f>
        <v>-1</v>
      </c>
      <c r="K6" s="64">
        <f>SUMIFS(Data!$J:$J,Data!$B:$B,Data!$AA$3,Data!$D:$D,$A6,Data!$C:$C,3)</f>
        <v>0</v>
      </c>
      <c r="L6" s="238">
        <f t="shared" ref="L6:L35" si="2">IF(D6=0,"-",(K6-D6)/D6)</f>
        <v>-1</v>
      </c>
      <c r="M6" s="64">
        <f>SUMIFS(Data!$J:$J,Data!$B:$B,Data!$AA$3,Data!$D:$D,$A6,Data!$C:$C,4)</f>
        <v>4</v>
      </c>
      <c r="N6" s="238" t="str">
        <f>IF(E6=0,"-",(M6-E6)/E6)</f>
        <v>-</v>
      </c>
      <c r="O6" s="65">
        <f t="shared" ref="O6:O36" si="3">(M6+K6+I6+G6)/3</f>
        <v>3</v>
      </c>
      <c r="P6" s="239">
        <f t="shared" ref="P6:P36" si="4">IF(F6=0,"-",O6/F6)</f>
        <v>0.72855221213950938</v>
      </c>
    </row>
    <row r="7" spans="1:16">
      <c r="A7" s="20" t="s">
        <v>32</v>
      </c>
      <c r="B7" s="66">
        <v>186.85940399999998</v>
      </c>
      <c r="C7" s="67">
        <v>408.07235699999899</v>
      </c>
      <c r="D7" s="67">
        <v>303.38592099999903</v>
      </c>
      <c r="E7" s="67">
        <v>154.46628699999999</v>
      </c>
      <c r="F7" s="68">
        <v>350.92798966666601</v>
      </c>
      <c r="G7" s="67">
        <f>SUMIFS(Data!$J:$J,Data!$B:$B,Data!$AA$3,Data!$D:$D,$A7,Data!$C:$C,1)</f>
        <v>68.7398069999999</v>
      </c>
      <c r="H7" s="240">
        <f t="shared" si="0"/>
        <v>-0.63213086669162288</v>
      </c>
      <c r="I7" s="67">
        <f>SUMIFS(Data!$J:$J,Data!$B:$B,Data!$AA$3,Data!$D:$D,$A7,Data!$C:$C,2)</f>
        <v>151.466242999999</v>
      </c>
      <c r="J7" s="241">
        <f t="shared" si="1"/>
        <v>-0.62882503457591621</v>
      </c>
      <c r="K7" s="67">
        <f>SUMIFS(Data!$J:$J,Data!$B:$B,Data!$AA$3,Data!$D:$D,$A7,Data!$C:$C,3)</f>
        <v>141.98630600000101</v>
      </c>
      <c r="L7" s="241">
        <f t="shared" si="2"/>
        <v>-0.5319944131487846</v>
      </c>
      <c r="M7" s="67">
        <f>SUMIFS(Data!$J:$J,Data!$B:$B,Data!$AA$3,Data!$D:$D,$A7,Data!$C:$C,4)</f>
        <v>137.30629200000004</v>
      </c>
      <c r="N7" s="241">
        <f t="shared" ref="N7:N36" si="5">IF(E7=0,"-",(M7-E7)/E7)</f>
        <v>-0.11109216990500945</v>
      </c>
      <c r="O7" s="68">
        <f t="shared" si="3"/>
        <v>166.49954933333331</v>
      </c>
      <c r="P7" s="242">
        <f t="shared" si="4"/>
        <v>0.47445502848457682</v>
      </c>
    </row>
    <row r="8" spans="1:16">
      <c r="A8" s="21" t="s">
        <v>31</v>
      </c>
      <c r="B8" s="63">
        <v>17.586583999999998</v>
      </c>
      <c r="C8" s="64">
        <v>39.399793000000003</v>
      </c>
      <c r="D8" s="64">
        <v>52.226447</v>
      </c>
      <c r="E8" s="64">
        <v>24.966532000000001</v>
      </c>
      <c r="F8" s="65">
        <v>44.726452000000002</v>
      </c>
      <c r="G8" s="64">
        <f>SUMIFS(Data!$J:$J,Data!$B:$B,Data!$AA$3,Data!$D:$D,$A8,Data!$C:$C,1)</f>
        <v>19.379932</v>
      </c>
      <c r="H8" s="238">
        <f t="shared" si="0"/>
        <v>0.10197250358568792</v>
      </c>
      <c r="I8" s="64">
        <f>SUMIFS(Data!$J:$J,Data!$B:$B,Data!$AA$3,Data!$D:$D,$A8,Data!$C:$C,2)</f>
        <v>22.426559000000001</v>
      </c>
      <c r="J8" s="243">
        <f t="shared" si="1"/>
        <v>-0.43079500443060703</v>
      </c>
      <c r="K8" s="64">
        <f>SUMIFS(Data!$J:$J,Data!$B:$B,Data!$AA$3,Data!$D:$D,$A8,Data!$C:$C,3)</f>
        <v>29.933197999999901</v>
      </c>
      <c r="L8" s="243">
        <f t="shared" si="2"/>
        <v>-0.42685746935839036</v>
      </c>
      <c r="M8" s="64">
        <f>SUMIFS(Data!$J:$J,Data!$B:$B,Data!$AA$3,Data!$D:$D,$A8,Data!$C:$C,4)</f>
        <v>29.653176999999999</v>
      </c>
      <c r="N8" s="243">
        <f t="shared" si="5"/>
        <v>0.18771710063696465</v>
      </c>
      <c r="O8" s="65">
        <f t="shared" si="3"/>
        <v>33.797621999999969</v>
      </c>
      <c r="P8" s="239">
        <f t="shared" si="4"/>
        <v>0.75565175614645153</v>
      </c>
    </row>
    <row r="9" spans="1:16">
      <c r="A9" s="20" t="s">
        <v>30</v>
      </c>
      <c r="B9" s="66">
        <v>0.453322</v>
      </c>
      <c r="C9" s="67">
        <v>1.1866620000000001</v>
      </c>
      <c r="D9" s="67">
        <v>1.573323</v>
      </c>
      <c r="E9" s="67">
        <v>1.06</v>
      </c>
      <c r="F9" s="68">
        <v>1.4244356666666667</v>
      </c>
      <c r="G9" s="67">
        <f>SUMIFS(Data!$J:$J,Data!$B:$B,Data!$AA$3,Data!$D:$D,$A9,Data!$C:$C,1)</f>
        <v>0</v>
      </c>
      <c r="H9" s="240">
        <f t="shared" si="0"/>
        <v>-1</v>
      </c>
      <c r="I9" s="67">
        <f>SUMIFS(Data!$J:$J,Data!$B:$B,Data!$AA$3,Data!$D:$D,$A9,Data!$C:$C,2)</f>
        <v>0.36666300000000002</v>
      </c>
      <c r="J9" s="241">
        <f t="shared" si="1"/>
        <v>-0.69101311072571636</v>
      </c>
      <c r="K9" s="67">
        <f>SUMIFS(Data!$J:$J,Data!$B:$B,Data!$AA$3,Data!$D:$D,$A9,Data!$C:$C,3)</f>
        <v>0</v>
      </c>
      <c r="L9" s="241">
        <f t="shared" si="2"/>
        <v>-1</v>
      </c>
      <c r="M9" s="67">
        <f>SUMIFS(Data!$J:$J,Data!$B:$B,Data!$AA$3,Data!$D:$D,$A9,Data!$C:$C,4)</f>
        <v>1.1999880000000001</v>
      </c>
      <c r="N9" s="241">
        <f t="shared" si="5"/>
        <v>0.13206415094339621</v>
      </c>
      <c r="O9" s="68">
        <f t="shared" si="3"/>
        <v>0.52221700000000004</v>
      </c>
      <c r="P9" s="242">
        <f t="shared" si="4"/>
        <v>0.3666132576011974</v>
      </c>
    </row>
    <row r="10" spans="1:16">
      <c r="A10" s="21" t="s">
        <v>29</v>
      </c>
      <c r="B10" s="63">
        <v>0</v>
      </c>
      <c r="C10" s="64">
        <v>0</v>
      </c>
      <c r="D10" s="64">
        <v>0</v>
      </c>
      <c r="E10" s="64">
        <v>0</v>
      </c>
      <c r="F10" s="65">
        <v>0</v>
      </c>
      <c r="G10" s="64">
        <f>SUMIFS(Data!$J:$J,Data!$B:$B,Data!$AA$3,Data!$D:$D,$A10,Data!$C:$C,1)</f>
        <v>0</v>
      </c>
      <c r="H10" s="238" t="str">
        <f t="shared" si="0"/>
        <v>-</v>
      </c>
      <c r="I10" s="64">
        <f>SUMIFS(Data!$J:$J,Data!$B:$B,Data!$AA$3,Data!$D:$D,$A10,Data!$C:$C,2)</f>
        <v>0</v>
      </c>
      <c r="J10" s="243" t="str">
        <f t="shared" si="1"/>
        <v>-</v>
      </c>
      <c r="K10" s="64">
        <f>SUMIFS(Data!$J:$J,Data!$B:$B,Data!$AA$3,Data!$D:$D,$A10,Data!$C:$C,3)</f>
        <v>0</v>
      </c>
      <c r="L10" s="243" t="str">
        <f t="shared" si="2"/>
        <v>-</v>
      </c>
      <c r="M10" s="64">
        <f>SUMIFS(Data!$J:$J,Data!$B:$B,Data!$AA$3,Data!$D:$D,$A10,Data!$C:$C,4)</f>
        <v>0</v>
      </c>
      <c r="N10" s="243" t="str">
        <f t="shared" si="5"/>
        <v>-</v>
      </c>
      <c r="O10" s="65">
        <f t="shared" si="3"/>
        <v>0</v>
      </c>
      <c r="P10" s="239" t="str">
        <f t="shared" si="4"/>
        <v>-</v>
      </c>
    </row>
    <row r="11" spans="1:16">
      <c r="A11" s="20" t="s">
        <v>28</v>
      </c>
      <c r="B11" s="66">
        <v>10.566604</v>
      </c>
      <c r="C11" s="67">
        <v>35.199929000000004</v>
      </c>
      <c r="D11" s="67">
        <v>50.099887000000003</v>
      </c>
      <c r="E11" s="67">
        <v>10.466645999999999</v>
      </c>
      <c r="F11" s="68">
        <v>35.444355333333334</v>
      </c>
      <c r="G11" s="67">
        <f>SUMIFS(Data!$J:$J,Data!$B:$B,Data!$AA$3,Data!$D:$D,$A11,Data!$C:$C,1)</f>
        <v>1.7999879999999999</v>
      </c>
      <c r="H11" s="240">
        <f t="shared" si="0"/>
        <v>-0.82965312223302767</v>
      </c>
      <c r="I11" s="67">
        <f>SUMIFS(Data!$J:$J,Data!$B:$B,Data!$AA$3,Data!$D:$D,$A11,Data!$C:$C,2)</f>
        <v>9.4999629999999993</v>
      </c>
      <c r="J11" s="241">
        <f t="shared" si="1"/>
        <v>-0.73011414312795919</v>
      </c>
      <c r="K11" s="67">
        <f>SUMIFS(Data!$J:$J,Data!$B:$B,Data!$AA$3,Data!$D:$D,$A11,Data!$C:$C,3)</f>
        <v>5.6580000000000101</v>
      </c>
      <c r="L11" s="241">
        <f t="shared" si="2"/>
        <v>-0.88706561354120406</v>
      </c>
      <c r="M11" s="67">
        <f>SUMIFS(Data!$J:$J,Data!$B:$B,Data!$AA$3,Data!$D:$D,$A11,Data!$C:$C,4)</f>
        <v>20.048999999999999</v>
      </c>
      <c r="N11" s="241">
        <f t="shared" si="5"/>
        <v>0.91551333636391274</v>
      </c>
      <c r="O11" s="68">
        <f t="shared" si="3"/>
        <v>12.335650333333335</v>
      </c>
      <c r="P11" s="242">
        <f t="shared" si="4"/>
        <v>0.34802862733216028</v>
      </c>
    </row>
    <row r="12" spans="1:16">
      <c r="A12" s="21" t="s">
        <v>27</v>
      </c>
      <c r="B12" s="63">
        <v>56.019210000000903</v>
      </c>
      <c r="C12" s="64">
        <v>146.18300000000201</v>
      </c>
      <c r="D12" s="64">
        <v>139.128000000002</v>
      </c>
      <c r="E12" s="64">
        <v>12.656000000000001</v>
      </c>
      <c r="F12" s="65">
        <v>117.99540333333498</v>
      </c>
      <c r="G12" s="64">
        <f>SUMIFS(Data!$J:$J,Data!$B:$B,Data!$AA$3,Data!$D:$D,$A12,Data!$C:$C,1)</f>
        <v>8.0779999999999994</v>
      </c>
      <c r="H12" s="238">
        <f t="shared" si="0"/>
        <v>-0.85579946593320644</v>
      </c>
      <c r="I12" s="64">
        <f>SUMIFS(Data!$J:$J,Data!$B:$B,Data!$AA$3,Data!$D:$D,$A12,Data!$C:$C,2)</f>
        <v>32.044000000000104</v>
      </c>
      <c r="J12" s="243">
        <f t="shared" si="1"/>
        <v>-0.78079530451557533</v>
      </c>
      <c r="K12" s="64">
        <f>SUMIFS(Data!$J:$J,Data!$B:$B,Data!$AA$3,Data!$D:$D,$A12,Data!$C:$C,3)</f>
        <v>36.552999999999997</v>
      </c>
      <c r="L12" s="243">
        <f t="shared" si="2"/>
        <v>-0.73727071473751171</v>
      </c>
      <c r="M12" s="64">
        <f>SUMIFS(Data!$J:$J,Data!$B:$B,Data!$AA$3,Data!$D:$D,$A12,Data!$C:$C,4)</f>
        <v>27.221</v>
      </c>
      <c r="N12" s="243">
        <f t="shared" si="5"/>
        <v>1.1508375474083439</v>
      </c>
      <c r="O12" s="65">
        <f t="shared" si="3"/>
        <v>34.632000000000033</v>
      </c>
      <c r="P12" s="239">
        <f t="shared" si="4"/>
        <v>0.29350295877344673</v>
      </c>
    </row>
    <row r="13" spans="1:16">
      <c r="A13" s="20" t="s">
        <v>26</v>
      </c>
      <c r="B13" s="66">
        <v>2.9999880000000001</v>
      </c>
      <c r="C13" s="67">
        <v>7.4666500000000005</v>
      </c>
      <c r="D13" s="67">
        <v>6.966647</v>
      </c>
      <c r="E13" s="67">
        <v>0</v>
      </c>
      <c r="F13" s="68">
        <v>5.811094999999999</v>
      </c>
      <c r="G13" s="67">
        <f>SUMIFS(Data!$J:$J,Data!$B:$B,Data!$AA$3,Data!$D:$D,$A13,Data!$C:$C,1)</f>
        <v>3.3333159999999999</v>
      </c>
      <c r="H13" s="240">
        <f t="shared" si="0"/>
        <v>0.11110977777244437</v>
      </c>
      <c r="I13" s="67">
        <f>SUMIFS(Data!$J:$J,Data!$B:$B,Data!$AA$3,Data!$D:$D,$A13,Data!$C:$C,2)</f>
        <v>2.4333109999999998</v>
      </c>
      <c r="J13" s="241">
        <f t="shared" si="1"/>
        <v>-0.67410940649421103</v>
      </c>
      <c r="K13" s="67">
        <f>SUMIFS(Data!$J:$J,Data!$B:$B,Data!$AA$3,Data!$D:$D,$A13,Data!$C:$C,3)</f>
        <v>6.0333079999999999</v>
      </c>
      <c r="L13" s="241">
        <f t="shared" si="2"/>
        <v>-0.13397248346299162</v>
      </c>
      <c r="M13" s="67">
        <f>SUMIFS(Data!$J:$J,Data!$B:$B,Data!$AA$3,Data!$D:$D,$A13,Data!$C:$C,4)</f>
        <v>14.139977</v>
      </c>
      <c r="N13" s="241" t="str">
        <f t="shared" si="5"/>
        <v>-</v>
      </c>
      <c r="O13" s="68">
        <f t="shared" si="3"/>
        <v>8.6466373333333326</v>
      </c>
      <c r="P13" s="242">
        <f t="shared" si="4"/>
        <v>1.4879531883979411</v>
      </c>
    </row>
    <row r="14" spans="1:16">
      <c r="A14" s="21" t="s">
        <v>25</v>
      </c>
      <c r="B14" s="63">
        <v>7.5999259999999902</v>
      </c>
      <c r="C14" s="64">
        <v>65.466067999999495</v>
      </c>
      <c r="D14" s="64">
        <v>13.519866</v>
      </c>
      <c r="E14" s="64">
        <v>7.9332539999999891</v>
      </c>
      <c r="F14" s="65">
        <v>31.50637133333316</v>
      </c>
      <c r="G14" s="64">
        <f>SUMIFS(Data!$J:$J,Data!$B:$B,Data!$AA$3,Data!$D:$D,$A14,Data!$C:$C,1)</f>
        <v>5.733276</v>
      </c>
      <c r="H14" s="238">
        <f t="shared" si="0"/>
        <v>-0.24561423361227366</v>
      </c>
      <c r="I14" s="64">
        <f>SUMIFS(Data!$J:$J,Data!$B:$B,Data!$AA$3,Data!$D:$D,$A14,Data!$C:$C,2)</f>
        <v>59.992775999999495</v>
      </c>
      <c r="J14" s="243">
        <f t="shared" si="1"/>
        <v>-8.3605021153860093E-2</v>
      </c>
      <c r="K14" s="64">
        <f>SUMIFS(Data!$J:$J,Data!$B:$B,Data!$AA$3,Data!$D:$D,$A14,Data!$C:$C,3)</f>
        <v>14.126526</v>
      </c>
      <c r="L14" s="243">
        <f t="shared" si="2"/>
        <v>4.4871746509913615E-2</v>
      </c>
      <c r="M14" s="64">
        <f>SUMIFS(Data!$J:$J,Data!$B:$B,Data!$AA$3,Data!$D:$D,$A14,Data!$C:$C,4)</f>
        <v>10.866557999999999</v>
      </c>
      <c r="N14" s="243">
        <f t="shared" si="5"/>
        <v>0.36974789915966566</v>
      </c>
      <c r="O14" s="65">
        <f t="shared" si="3"/>
        <v>30.23971199999983</v>
      </c>
      <c r="P14" s="239">
        <f t="shared" si="4"/>
        <v>0.95979672429007312</v>
      </c>
    </row>
    <row r="15" spans="1:16">
      <c r="A15" s="20" t="s">
        <v>24</v>
      </c>
      <c r="B15" s="66">
        <v>82.333208000000198</v>
      </c>
      <c r="C15" s="67">
        <v>176.11922899999601</v>
      </c>
      <c r="D15" s="67">
        <v>151.89934799999901</v>
      </c>
      <c r="E15" s="67">
        <v>63.566512000000202</v>
      </c>
      <c r="F15" s="68">
        <v>157.97276566666514</v>
      </c>
      <c r="G15" s="67">
        <f>SUMIFS(Data!$J:$J,Data!$B:$B,Data!$AA$3,Data!$D:$D,$A15,Data!$C:$C,1)</f>
        <v>37.053271000000002</v>
      </c>
      <c r="H15" s="240">
        <f t="shared" si="0"/>
        <v>-0.54995958617329821</v>
      </c>
      <c r="I15" s="67">
        <f>SUMIFS(Data!$J:$J,Data!$B:$B,Data!$AA$3,Data!$D:$D,$A15,Data!$C:$C,2)</f>
        <v>45.139639999999901</v>
      </c>
      <c r="J15" s="241">
        <f t="shared" si="1"/>
        <v>-0.74369840104171181</v>
      </c>
      <c r="K15" s="67">
        <f>SUMIFS(Data!$J:$J,Data!$B:$B,Data!$AA$3,Data!$D:$D,$A15,Data!$C:$C,3)</f>
        <v>78.537999999999897</v>
      </c>
      <c r="L15" s="241">
        <f t="shared" si="2"/>
        <v>-0.4829602560242694</v>
      </c>
      <c r="M15" s="67">
        <f>SUMIFS(Data!$J:$J,Data!$B:$B,Data!$AA$3,Data!$D:$D,$A15,Data!$C:$C,4)</f>
        <v>40.450999999999802</v>
      </c>
      <c r="N15" s="241">
        <f t="shared" si="5"/>
        <v>-0.36364291940385729</v>
      </c>
      <c r="O15" s="68">
        <f t="shared" si="3"/>
        <v>67.060636999999858</v>
      </c>
      <c r="P15" s="242">
        <f t="shared" si="4"/>
        <v>0.42450758342424055</v>
      </c>
    </row>
    <row r="16" spans="1:16">
      <c r="A16" s="21" t="s">
        <v>23</v>
      </c>
      <c r="B16" s="63">
        <v>110.93319</v>
      </c>
      <c r="C16" s="64">
        <v>223.83311199999901</v>
      </c>
      <c r="D16" s="64">
        <v>156.53312499999899</v>
      </c>
      <c r="E16" s="64">
        <v>176.23314299999899</v>
      </c>
      <c r="F16" s="65">
        <v>222.51085666666563</v>
      </c>
      <c r="G16" s="64">
        <f>SUMIFS(Data!$J:$J,Data!$B:$B,Data!$AA$3,Data!$D:$D,$A16,Data!$C:$C,1)</f>
        <v>90.526539000000199</v>
      </c>
      <c r="H16" s="238">
        <f t="shared" si="0"/>
        <v>-0.18395442337861012</v>
      </c>
      <c r="I16" s="64">
        <f>SUMIFS(Data!$J:$J,Data!$B:$B,Data!$AA$3,Data!$D:$D,$A16,Data!$C:$C,2)</f>
        <v>153.13317000000001</v>
      </c>
      <c r="J16" s="243">
        <f t="shared" si="1"/>
        <v>-0.31586006810287887</v>
      </c>
      <c r="K16" s="64">
        <f>SUMIFS(Data!$J:$J,Data!$B:$B,Data!$AA$3,Data!$D:$D,$A16,Data!$C:$C,3)</f>
        <v>100.399841</v>
      </c>
      <c r="L16" s="243">
        <f t="shared" si="2"/>
        <v>-0.35860322854986354</v>
      </c>
      <c r="M16" s="64">
        <f>SUMIFS(Data!$J:$J,Data!$B:$B,Data!$AA$3,Data!$D:$D,$A16,Data!$C:$C,4)</f>
        <v>130.06652</v>
      </c>
      <c r="N16" s="243">
        <f t="shared" si="5"/>
        <v>-0.26196334136762944</v>
      </c>
      <c r="O16" s="65">
        <f t="shared" si="3"/>
        <v>158.04202333333339</v>
      </c>
      <c r="P16" s="239">
        <f t="shared" si="4"/>
        <v>0.71026657171200258</v>
      </c>
    </row>
    <row r="17" spans="1:17">
      <c r="A17" s="20" t="s">
        <v>22</v>
      </c>
      <c r="B17" s="66">
        <v>5.0066220000000001</v>
      </c>
      <c r="C17" s="67">
        <v>3.3733010000000001</v>
      </c>
      <c r="D17" s="67">
        <v>0.04</v>
      </c>
      <c r="E17" s="67">
        <v>0</v>
      </c>
      <c r="F17" s="68">
        <v>2.8066410000000004</v>
      </c>
      <c r="G17" s="67">
        <f>SUMIFS(Data!$J:$J,Data!$B:$B,Data!$AA$3,Data!$D:$D,$A17,Data!$C:$C,1)</f>
        <v>0</v>
      </c>
      <c r="H17" s="240">
        <f t="shared" si="0"/>
        <v>-1</v>
      </c>
      <c r="I17" s="67">
        <f>SUMIFS(Data!$J:$J,Data!$B:$B,Data!$AA$3,Data!$D:$D,$A17,Data!$C:$C,2)</f>
        <v>0.1</v>
      </c>
      <c r="J17" s="241">
        <f t="shared" si="1"/>
        <v>-0.9703554470828426</v>
      </c>
      <c r="K17" s="67">
        <f>SUMIFS(Data!$J:$J,Data!$B:$B,Data!$AA$3,Data!$D:$D,$A17,Data!$C:$C,3)</f>
        <v>0</v>
      </c>
      <c r="L17" s="241">
        <f t="shared" si="2"/>
        <v>-1</v>
      </c>
      <c r="M17" s="67">
        <f>SUMIFS(Data!$J:$J,Data!$B:$B,Data!$AA$3,Data!$D:$D,$A17,Data!$C:$C,4)</f>
        <v>0</v>
      </c>
      <c r="N17" s="241" t="str">
        <f t="shared" si="5"/>
        <v>-</v>
      </c>
      <c r="O17" s="68">
        <f t="shared" si="3"/>
        <v>3.3333333333333333E-2</v>
      </c>
      <c r="P17" s="242">
        <f t="shared" si="4"/>
        <v>1.1876593170745147E-2</v>
      </c>
    </row>
    <row r="18" spans="1:17">
      <c r="A18" s="21" t="s">
        <v>21</v>
      </c>
      <c r="B18" s="63">
        <v>86.786323000000493</v>
      </c>
      <c r="C18" s="64">
        <v>168.31270000000001</v>
      </c>
      <c r="D18" s="64">
        <v>133.05950199999998</v>
      </c>
      <c r="E18" s="64">
        <v>51.513224000000108</v>
      </c>
      <c r="F18" s="65">
        <v>146.55724966666688</v>
      </c>
      <c r="G18" s="64">
        <f>SUMIFS(Data!$J:$J,Data!$B:$B,Data!$AA$3,Data!$D:$D,$A18,Data!$C:$C,1)</f>
        <v>66.206491000000298</v>
      </c>
      <c r="H18" s="238">
        <f t="shared" si="0"/>
        <v>-0.23713220342334446</v>
      </c>
      <c r="I18" s="64">
        <f>SUMIFS(Data!$J:$J,Data!$B:$B,Data!$AA$3,Data!$D:$D,$A18,Data!$C:$C,2)</f>
        <v>107.233065</v>
      </c>
      <c r="J18" s="243">
        <f t="shared" si="1"/>
        <v>-0.3628937982695305</v>
      </c>
      <c r="K18" s="64">
        <f>SUMIFS(Data!$J:$J,Data!$B:$B,Data!$AA$3,Data!$D:$D,$A18,Data!$C:$C,3)</f>
        <v>131.93295800000001</v>
      </c>
      <c r="L18" s="243">
        <f t="shared" si="2"/>
        <v>-8.4664678814141917E-3</v>
      </c>
      <c r="M18" s="64">
        <f>SUMIFS(Data!$J:$J,Data!$B:$B,Data!$AA$3,Data!$D:$D,$A18,Data!$C:$C,4)</f>
        <v>129.71300300000101</v>
      </c>
      <c r="N18" s="243">
        <f t="shared" si="5"/>
        <v>1.5180525101671123</v>
      </c>
      <c r="O18" s="65">
        <f t="shared" si="3"/>
        <v>145.02850566666712</v>
      </c>
      <c r="P18" s="239">
        <f t="shared" si="4"/>
        <v>0.98956896364064706</v>
      </c>
    </row>
    <row r="19" spans="1:17">
      <c r="A19" s="20" t="s">
        <v>20</v>
      </c>
      <c r="B19" s="66">
        <v>58.273213000000098</v>
      </c>
      <c r="C19" s="67">
        <v>41.986543999999995</v>
      </c>
      <c r="D19" s="67">
        <v>40.506589000000105</v>
      </c>
      <c r="E19" s="67">
        <v>29.379960000000001</v>
      </c>
      <c r="F19" s="68">
        <v>56.715435333333403</v>
      </c>
      <c r="G19" s="67">
        <f>SUMIFS(Data!$J:$J,Data!$B:$B,Data!$AA$3,Data!$D:$D,$A19,Data!$C:$C,1)</f>
        <v>44.839941000000003</v>
      </c>
      <c r="H19" s="240">
        <f t="shared" si="0"/>
        <v>-0.23052224698851034</v>
      </c>
      <c r="I19" s="67">
        <f>SUMIFS(Data!$J:$J,Data!$B:$B,Data!$AA$3,Data!$D:$D,$A19,Data!$C:$C,2)</f>
        <v>76.233241000000106</v>
      </c>
      <c r="J19" s="241">
        <f t="shared" si="1"/>
        <v>0.81565886918437758</v>
      </c>
      <c r="K19" s="67">
        <f>SUMIFS(Data!$J:$J,Data!$B:$B,Data!$AA$3,Data!$D:$D,$A19,Data!$C:$C,3)</f>
        <v>56.700999999999901</v>
      </c>
      <c r="L19" s="241">
        <f t="shared" si="2"/>
        <v>0.39979695649020841</v>
      </c>
      <c r="M19" s="67">
        <f>SUMIFS(Data!$J:$J,Data!$B:$B,Data!$AA$3,Data!$D:$D,$A19,Data!$C:$C,4)</f>
        <v>66.386999999999802</v>
      </c>
      <c r="N19" s="241">
        <f t="shared" si="5"/>
        <v>1.2596014426159805</v>
      </c>
      <c r="O19" s="68">
        <f t="shared" si="3"/>
        <v>81.387060666666613</v>
      </c>
      <c r="P19" s="242">
        <f t="shared" si="4"/>
        <v>1.435007246057987</v>
      </c>
    </row>
    <row r="20" spans="1:17">
      <c r="A20" s="21" t="s">
        <v>19</v>
      </c>
      <c r="B20" s="63">
        <v>0</v>
      </c>
      <c r="C20" s="64">
        <v>0</v>
      </c>
      <c r="D20" s="64">
        <v>0</v>
      </c>
      <c r="E20" s="64">
        <v>0</v>
      </c>
      <c r="F20" s="65">
        <v>0</v>
      </c>
      <c r="G20" s="64">
        <f>SUMIFS(Data!$J:$J,Data!$B:$B,Data!$AA$3,Data!$D:$D,$A20,Data!$C:$C,1)</f>
        <v>0</v>
      </c>
      <c r="H20" s="238" t="str">
        <f t="shared" si="0"/>
        <v>-</v>
      </c>
      <c r="I20" s="64">
        <f>SUMIFS(Data!$J:$J,Data!$B:$B,Data!$AA$3,Data!$D:$D,$A20,Data!$C:$C,2)</f>
        <v>0</v>
      </c>
      <c r="J20" s="243" t="str">
        <f t="shared" si="1"/>
        <v>-</v>
      </c>
      <c r="K20" s="64">
        <f>SUMIFS(Data!$J:$J,Data!$B:$B,Data!$AA$3,Data!$D:$D,$A20,Data!$C:$C,3)</f>
        <v>0</v>
      </c>
      <c r="L20" s="243" t="str">
        <f t="shared" si="2"/>
        <v>-</v>
      </c>
      <c r="M20" s="64">
        <f>SUMIFS(Data!$J:$J,Data!$B:$B,Data!$AA$3,Data!$D:$D,$A20,Data!$C:$C,4)</f>
        <v>0</v>
      </c>
      <c r="N20" s="243" t="str">
        <f t="shared" si="5"/>
        <v>-</v>
      </c>
      <c r="O20" s="65">
        <f t="shared" si="3"/>
        <v>0</v>
      </c>
      <c r="P20" s="239" t="str">
        <f t="shared" si="4"/>
        <v>-</v>
      </c>
    </row>
    <row r="21" spans="1:17">
      <c r="A21" s="20" t="s">
        <v>18</v>
      </c>
      <c r="B21" s="66">
        <v>17.986595000000001</v>
      </c>
      <c r="C21" s="67">
        <v>32.519911</v>
      </c>
      <c r="D21" s="67">
        <v>23.975000000000001</v>
      </c>
      <c r="E21" s="67">
        <v>4.3719999999999999</v>
      </c>
      <c r="F21" s="68">
        <v>26.284502000000003</v>
      </c>
      <c r="G21" s="67">
        <f>SUMIFS(Data!$J:$J,Data!$B:$B,Data!$AA$3,Data!$D:$D,$A21,Data!$C:$C,1)</f>
        <v>0.89100000000000001</v>
      </c>
      <c r="H21" s="240">
        <f t="shared" si="0"/>
        <v>-0.95046310877628604</v>
      </c>
      <c r="I21" s="67">
        <f>SUMIFS(Data!$J:$J,Data!$B:$B,Data!$AA$3,Data!$D:$D,$A21,Data!$C:$C,2)</f>
        <v>5.9669999999999996</v>
      </c>
      <c r="J21" s="241">
        <f t="shared" si="1"/>
        <v>-0.81651241296447585</v>
      </c>
      <c r="K21" s="67">
        <f>SUMIFS(Data!$J:$J,Data!$B:$B,Data!$AA$3,Data!$D:$D,$A21,Data!$C:$C,3)</f>
        <v>8.6</v>
      </c>
      <c r="L21" s="241">
        <f t="shared" si="2"/>
        <v>-0.64129301355578727</v>
      </c>
      <c r="M21" s="67">
        <f>SUMIFS(Data!$J:$J,Data!$B:$B,Data!$AA$3,Data!$D:$D,$A21,Data!$C:$C,4)</f>
        <v>7.9640000000000004</v>
      </c>
      <c r="N21" s="241">
        <f t="shared" si="5"/>
        <v>0.82159194876486752</v>
      </c>
      <c r="O21" s="68">
        <f t="shared" si="3"/>
        <v>7.8073333333333323</v>
      </c>
      <c r="P21" s="242">
        <f t="shared" si="4"/>
        <v>0.29703181492018876</v>
      </c>
    </row>
    <row r="22" spans="1:17">
      <c r="A22" s="21" t="s">
        <v>17</v>
      </c>
      <c r="B22" s="63">
        <v>4.9866400000000004</v>
      </c>
      <c r="C22" s="64">
        <v>1.759976</v>
      </c>
      <c r="D22" s="64">
        <v>58.661000000000001</v>
      </c>
      <c r="E22" s="64">
        <v>10.51</v>
      </c>
      <c r="F22" s="65">
        <v>25.305871999999997</v>
      </c>
      <c r="G22" s="64">
        <f>SUMIFS(Data!$J:$J,Data!$B:$B,Data!$AA$3,Data!$D:$D,$A22,Data!$C:$C,1)</f>
        <v>22.812999999999899</v>
      </c>
      <c r="H22" s="238">
        <f t="shared" si="0"/>
        <v>3.5748239295397095</v>
      </c>
      <c r="I22" s="64">
        <f>SUMIFS(Data!$J:$J,Data!$B:$B,Data!$AA$3,Data!$D:$D,$A22,Data!$C:$C,2)</f>
        <v>122.644000000001</v>
      </c>
      <c r="J22" s="243">
        <f t="shared" si="1"/>
        <v>68.685041159652755</v>
      </c>
      <c r="K22" s="64">
        <f>SUMIFS(Data!$J:$J,Data!$B:$B,Data!$AA$3,Data!$D:$D,$A22,Data!$C:$C,3)</f>
        <v>11.007999999999999</v>
      </c>
      <c r="L22" s="243">
        <f t="shared" si="2"/>
        <v>-0.81234551064591476</v>
      </c>
      <c r="M22" s="64">
        <f>SUMIFS(Data!$J:$J,Data!$B:$B,Data!$AA$3,Data!$D:$D,$A22,Data!$C:$C,4)</f>
        <v>12.145</v>
      </c>
      <c r="N22" s="243">
        <f t="shared" si="5"/>
        <v>0.1555661274976213</v>
      </c>
      <c r="O22" s="65">
        <f t="shared" si="3"/>
        <v>56.203333333333632</v>
      </c>
      <c r="P22" s="239">
        <f t="shared" si="4"/>
        <v>2.2209601523841438</v>
      </c>
    </row>
    <row r="23" spans="1:17">
      <c r="A23" s="20" t="s">
        <v>16</v>
      </c>
      <c r="B23" s="66">
        <v>0.04</v>
      </c>
      <c r="C23" s="67">
        <v>0</v>
      </c>
      <c r="D23" s="67">
        <v>0.04</v>
      </c>
      <c r="E23" s="67">
        <v>0</v>
      </c>
      <c r="F23" s="68">
        <v>2.6666666666666668E-2</v>
      </c>
      <c r="G23" s="67">
        <f>SUMIFS(Data!$J:$J,Data!$B:$B,Data!$AA$3,Data!$D:$D,$A23,Data!$C:$C,1)</f>
        <v>0</v>
      </c>
      <c r="H23" s="240">
        <f t="shared" si="0"/>
        <v>-1</v>
      </c>
      <c r="I23" s="67">
        <f>SUMIFS(Data!$J:$J,Data!$B:$B,Data!$AA$3,Data!$D:$D,$A23,Data!$C:$C,2)</f>
        <v>0</v>
      </c>
      <c r="J23" s="241" t="str">
        <f t="shared" si="1"/>
        <v>-</v>
      </c>
      <c r="K23" s="67">
        <f>SUMIFS(Data!$J:$J,Data!$B:$B,Data!$AA$3,Data!$D:$D,$A23,Data!$C:$C,3)</f>
        <v>0</v>
      </c>
      <c r="L23" s="241">
        <f t="shared" si="2"/>
        <v>-1</v>
      </c>
      <c r="M23" s="67">
        <f>SUMIFS(Data!$J:$J,Data!$B:$B,Data!$AA$3,Data!$D:$D,$A23,Data!$C:$C,4)</f>
        <v>8.0039999999999996</v>
      </c>
      <c r="N23" s="241" t="str">
        <f t="shared" si="5"/>
        <v>-</v>
      </c>
      <c r="O23" s="68">
        <f t="shared" si="3"/>
        <v>2.6679999999999997</v>
      </c>
      <c r="P23" s="242">
        <f t="shared" si="4"/>
        <v>100.04999999999998</v>
      </c>
    </row>
    <row r="24" spans="1:17">
      <c r="A24" s="21" t="s">
        <v>15</v>
      </c>
      <c r="B24" s="63">
        <v>69.319862000000299</v>
      </c>
      <c r="C24" s="64">
        <v>66.913090000000395</v>
      </c>
      <c r="D24" s="64">
        <v>57.953140000000303</v>
      </c>
      <c r="E24" s="64">
        <v>38.015999999999998</v>
      </c>
      <c r="F24" s="65">
        <v>77.400697333333653</v>
      </c>
      <c r="G24" s="64">
        <f>SUMIFS(Data!$J:$J,Data!$B:$B,Data!$AA$3,Data!$D:$D,$A24,Data!$C:$C,1)</f>
        <v>7.2229999999999999</v>
      </c>
      <c r="H24" s="238">
        <f t="shared" si="0"/>
        <v>-0.89580186988831612</v>
      </c>
      <c r="I24" s="64">
        <f>SUMIFS(Data!$J:$J,Data!$B:$B,Data!$AA$3,Data!$D:$D,$A24,Data!$C:$C,2)</f>
        <v>17.045999999999999</v>
      </c>
      <c r="J24" s="243">
        <f t="shared" si="1"/>
        <v>-0.74525163910380021</v>
      </c>
      <c r="K24" s="64">
        <f>SUMIFS(Data!$J:$J,Data!$B:$B,Data!$AA$3,Data!$D:$D,$A24,Data!$C:$C,3)</f>
        <v>32.190999999999804</v>
      </c>
      <c r="L24" s="243">
        <f t="shared" si="2"/>
        <v>-0.44453398038484826</v>
      </c>
      <c r="M24" s="64">
        <f>SUMIFS(Data!$J:$J,Data!$B:$B,Data!$AA$3,Data!$D:$D,$A24,Data!$C:$C,4)</f>
        <v>25.6859999999999</v>
      </c>
      <c r="N24" s="243">
        <f t="shared" si="5"/>
        <v>-0.32433712121212382</v>
      </c>
      <c r="O24" s="65">
        <f t="shared" si="3"/>
        <v>27.381999999999902</v>
      </c>
      <c r="P24" s="239">
        <f t="shared" si="4"/>
        <v>0.35376942254249527</v>
      </c>
    </row>
    <row r="25" spans="1:17">
      <c r="A25" s="20" t="s">
        <v>14</v>
      </c>
      <c r="B25" s="66">
        <v>47.299957000000006</v>
      </c>
      <c r="C25" s="67">
        <v>72.906618000000108</v>
      </c>
      <c r="D25" s="67">
        <v>76.639956000000097</v>
      </c>
      <c r="E25" s="67">
        <v>21.479969000000001</v>
      </c>
      <c r="F25" s="68">
        <v>72.775500000000065</v>
      </c>
      <c r="G25" s="67">
        <f>SUMIFS(Data!$J:$J,Data!$B:$B,Data!$AA$3,Data!$D:$D,$A25,Data!$C:$C,1)</f>
        <v>19.753326000000001</v>
      </c>
      <c r="H25" s="240">
        <f t="shared" si="0"/>
        <v>-0.58238173451193631</v>
      </c>
      <c r="I25" s="67">
        <f>SUMIFS(Data!$J:$J,Data!$B:$B,Data!$AA$3,Data!$D:$D,$A25,Data!$C:$C,2)</f>
        <v>30.273308</v>
      </c>
      <c r="J25" s="241">
        <f t="shared" si="1"/>
        <v>-0.58476598105263977</v>
      </c>
      <c r="K25" s="67">
        <f>SUMIFS(Data!$J:$J,Data!$B:$B,Data!$AA$3,Data!$D:$D,$A25,Data!$C:$C,3)</f>
        <v>31.853314999999998</v>
      </c>
      <c r="L25" s="241">
        <f t="shared" si="2"/>
        <v>-0.58437717526873378</v>
      </c>
      <c r="M25" s="67">
        <f>SUMIFS(Data!$J:$J,Data!$B:$B,Data!$AA$3,Data!$D:$D,$A25,Data!$C:$C,4)</f>
        <v>24.533321000000001</v>
      </c>
      <c r="N25" s="241">
        <f t="shared" si="5"/>
        <v>0.14214880850153927</v>
      </c>
      <c r="O25" s="68">
        <f t="shared" si="3"/>
        <v>35.471089999999997</v>
      </c>
      <c r="P25" s="242">
        <f t="shared" si="4"/>
        <v>0.48740427753845683</v>
      </c>
      <c r="Q25" s="23"/>
    </row>
    <row r="26" spans="1:17">
      <c r="A26" s="21" t="s">
        <v>13</v>
      </c>
      <c r="B26" s="63">
        <v>290.67249800000081</v>
      </c>
      <c r="C26" s="64">
        <v>351.75220800000221</v>
      </c>
      <c r="D26" s="64">
        <v>388.07884300000154</v>
      </c>
      <c r="E26" s="64">
        <v>111.25302899999991</v>
      </c>
      <c r="F26" s="65">
        <v>380.58552600000149</v>
      </c>
      <c r="G26" s="64">
        <f>SUMIFS(Data!$J:$J,Data!$B:$B,Data!$AA$3,Data!$D:$D,$A26,Data!$C:$C,1)</f>
        <v>118.13967000000009</v>
      </c>
      <c r="H26" s="238">
        <f t="shared" si="0"/>
        <v>-0.59356433507514095</v>
      </c>
      <c r="I26" s="64">
        <f>SUMIFS(Data!$J:$J,Data!$B:$B,Data!$AA$3,Data!$D:$D,$A26,Data!$C:$C,2)</f>
        <v>163.05951600000029</v>
      </c>
      <c r="J26" s="243">
        <f t="shared" si="1"/>
        <v>-0.53643641094074024</v>
      </c>
      <c r="K26" s="64">
        <f>SUMIFS(Data!$J:$J,Data!$B:$B,Data!$AA$3,Data!$D:$D,$A26,Data!$C:$C,3)</f>
        <v>312.62899999999809</v>
      </c>
      <c r="L26" s="243">
        <f t="shared" si="2"/>
        <v>-0.1944188516352672</v>
      </c>
      <c r="M26" s="64">
        <f>SUMIFS(Data!$J:$J,Data!$B:$B,Data!$AA$3,Data!$D:$D,$A26,Data!$C:$C,4)</f>
        <v>317.9529999999981</v>
      </c>
      <c r="N26" s="243">
        <f t="shared" si="5"/>
        <v>1.8579266817085793</v>
      </c>
      <c r="O26" s="65">
        <f t="shared" si="3"/>
        <v>303.9270619999989</v>
      </c>
      <c r="P26" s="239">
        <f t="shared" si="4"/>
        <v>0.79857756335168062</v>
      </c>
    </row>
    <row r="27" spans="1:17">
      <c r="A27" s="20" t="s">
        <v>12</v>
      </c>
      <c r="B27" s="66">
        <v>6.6666600000000003</v>
      </c>
      <c r="C27" s="67">
        <v>13.646646</v>
      </c>
      <c r="D27" s="67">
        <v>10.579986</v>
      </c>
      <c r="E27" s="67">
        <v>6.9999929999999999</v>
      </c>
      <c r="F27" s="68">
        <v>12.631095000000002</v>
      </c>
      <c r="G27" s="67">
        <f>SUMIFS(Data!$J:$J,Data!$B:$B,Data!$AA$3,Data!$D:$D,$A27,Data!$C:$C,1)</f>
        <v>7.3333259999999996</v>
      </c>
      <c r="H27" s="240">
        <f t="shared" si="0"/>
        <v>9.9999999999999895E-2</v>
      </c>
      <c r="I27" s="67">
        <f>SUMIFS(Data!$J:$J,Data!$B:$B,Data!$AA$3,Data!$D:$D,$A27,Data!$C:$C,2)</f>
        <v>6.9999929999999999</v>
      </c>
      <c r="J27" s="241">
        <f t="shared" si="1"/>
        <v>-0.48705396183062127</v>
      </c>
      <c r="K27" s="67">
        <f>SUMIFS(Data!$J:$J,Data!$B:$B,Data!$AA$3,Data!$D:$D,$A27,Data!$C:$C,3)</f>
        <v>6.9999929999999999</v>
      </c>
      <c r="L27" s="241">
        <f t="shared" si="2"/>
        <v>-0.33837407724358048</v>
      </c>
      <c r="M27" s="67">
        <f>SUMIFS(Data!$J:$J,Data!$B:$B,Data!$AA$3,Data!$D:$D,$A27,Data!$C:$C,4)</f>
        <v>6.9999929999999999</v>
      </c>
      <c r="N27" s="241">
        <f t="shared" si="5"/>
        <v>0</v>
      </c>
      <c r="O27" s="68">
        <f t="shared" si="3"/>
        <v>9.4444350000000004</v>
      </c>
      <c r="P27" s="242">
        <f t="shared" si="4"/>
        <v>0.74771308425754057</v>
      </c>
    </row>
    <row r="28" spans="1:17">
      <c r="A28" s="21" t="s">
        <v>11</v>
      </c>
      <c r="B28" s="63">
        <v>10.526636999999999</v>
      </c>
      <c r="C28" s="64">
        <v>5.1399710000000001</v>
      </c>
      <c r="D28" s="64">
        <v>6.9266240000000003</v>
      </c>
      <c r="E28" s="64">
        <v>3.3999779999999999</v>
      </c>
      <c r="F28" s="65">
        <v>8.6644033333333326</v>
      </c>
      <c r="G28" s="64">
        <f>SUMIFS(Data!$J:$J,Data!$B:$B,Data!$AA$3,Data!$D:$D,$A28,Data!$C:$C,1)</f>
        <v>4.2199949999999999</v>
      </c>
      <c r="H28" s="238">
        <f t="shared" si="0"/>
        <v>-0.59911270807571304</v>
      </c>
      <c r="I28" s="64">
        <f>SUMIFS(Data!$J:$J,Data!$B:$B,Data!$AA$3,Data!$D:$D,$A28,Data!$C:$C,2)</f>
        <v>1.646655</v>
      </c>
      <c r="J28" s="243">
        <f t="shared" si="1"/>
        <v>-0.67963729756451929</v>
      </c>
      <c r="K28" s="64">
        <f>SUMIFS(Data!$J:$J,Data!$B:$B,Data!$AA$3,Data!$D:$D,$A28,Data!$C:$C,3)</f>
        <v>3.473309</v>
      </c>
      <c r="L28" s="243">
        <f t="shared" si="2"/>
        <v>-0.49855672835713333</v>
      </c>
      <c r="M28" s="64">
        <f>SUMIFS(Data!$J:$J,Data!$B:$B,Data!$AA$3,Data!$D:$D,$A28,Data!$C:$C,4)</f>
        <v>1.393316</v>
      </c>
      <c r="N28" s="243">
        <f t="shared" si="5"/>
        <v>-0.59019852481398405</v>
      </c>
      <c r="O28" s="65">
        <f t="shared" si="3"/>
        <v>3.5777583333333332</v>
      </c>
      <c r="P28" s="239">
        <f t="shared" si="4"/>
        <v>0.41292610647165168</v>
      </c>
    </row>
    <row r="29" spans="1:17">
      <c r="A29" s="20" t="s">
        <v>10</v>
      </c>
      <c r="B29" s="66">
        <v>13.546586</v>
      </c>
      <c r="C29" s="67">
        <v>67.906431999999995</v>
      </c>
      <c r="D29" s="67">
        <v>44.426504999999999</v>
      </c>
      <c r="E29" s="67">
        <v>5.3333009999999996</v>
      </c>
      <c r="F29" s="68">
        <v>43.737607999999994</v>
      </c>
      <c r="G29" s="67">
        <f>SUMIFS(Data!$J:$J,Data!$B:$B,Data!$AA$3,Data!$D:$D,$A29,Data!$C:$C,1)</f>
        <v>5.6666359999999996</v>
      </c>
      <c r="H29" s="240">
        <f t="shared" si="0"/>
        <v>-0.58169268626058257</v>
      </c>
      <c r="I29" s="67">
        <f>SUMIFS(Data!$J:$J,Data!$B:$B,Data!$AA$3,Data!$D:$D,$A29,Data!$C:$C,2)</f>
        <v>18.926583000000001</v>
      </c>
      <c r="J29" s="241">
        <f t="shared" si="1"/>
        <v>-0.72128438437171893</v>
      </c>
      <c r="K29" s="67">
        <f>SUMIFS(Data!$J:$J,Data!$B:$B,Data!$AA$3,Data!$D:$D,$A29,Data!$C:$C,3)</f>
        <v>77.226518999999996</v>
      </c>
      <c r="L29" s="241">
        <f t="shared" si="2"/>
        <v>0.7382983198880938</v>
      </c>
      <c r="M29" s="67">
        <f>SUMIFS(Data!$J:$J,Data!$B:$B,Data!$AA$3,Data!$D:$D,$A29,Data!$C:$C,4)</f>
        <v>22.286560000000001</v>
      </c>
      <c r="N29" s="241">
        <f t="shared" si="5"/>
        <v>3.1787553337042112</v>
      </c>
      <c r="O29" s="68">
        <f t="shared" si="3"/>
        <v>41.368766000000001</v>
      </c>
      <c r="P29" s="242">
        <f t="shared" si="4"/>
        <v>0.94583969932695011</v>
      </c>
    </row>
    <row r="30" spans="1:17">
      <c r="A30" s="21" t="s">
        <v>9</v>
      </c>
      <c r="B30" s="63">
        <v>178.46299999999999</v>
      </c>
      <c r="C30" s="64">
        <v>137.64199999999988</v>
      </c>
      <c r="D30" s="64">
        <v>124.29899999999991</v>
      </c>
      <c r="E30" s="64">
        <v>26.54</v>
      </c>
      <c r="F30" s="65">
        <v>155.64799999999991</v>
      </c>
      <c r="G30" s="64">
        <f>SUMIFS(Data!$J:$J,Data!$B:$B,Data!$AA$3,Data!$D:$D,$A30,Data!$C:$C,1)</f>
        <v>26.117999999999999</v>
      </c>
      <c r="H30" s="238">
        <f t="shared" si="0"/>
        <v>-0.85365033648431332</v>
      </c>
      <c r="I30" s="64">
        <f>SUMIFS(Data!$J:$J,Data!$B:$B,Data!$AA$3,Data!$D:$D,$A30,Data!$C:$C,2)</f>
        <v>37.194000000000095</v>
      </c>
      <c r="J30" s="243">
        <f t="shared" si="1"/>
        <v>-0.72977724822365164</v>
      </c>
      <c r="K30" s="64">
        <f>SUMIFS(Data!$J:$J,Data!$B:$B,Data!$AA$3,Data!$D:$D,$A30,Data!$C:$C,3)</f>
        <v>35.372999999999998</v>
      </c>
      <c r="L30" s="243">
        <f t="shared" si="2"/>
        <v>-0.715420075785002</v>
      </c>
      <c r="M30" s="64">
        <f>SUMIFS(Data!$J:$J,Data!$B:$B,Data!$AA$3,Data!$D:$D,$A30,Data!$C:$C,4)</f>
        <v>26.376000000000001</v>
      </c>
      <c r="N30" s="243">
        <f t="shared" si="5"/>
        <v>-6.179351921627654E-3</v>
      </c>
      <c r="O30" s="65">
        <f t="shared" si="3"/>
        <v>41.687000000000033</v>
      </c>
      <c r="P30" s="239">
        <f t="shared" si="4"/>
        <v>0.26782869037828982</v>
      </c>
    </row>
    <row r="31" spans="1:17">
      <c r="A31" s="20" t="s">
        <v>8</v>
      </c>
      <c r="B31" s="66">
        <v>26.152000000000001</v>
      </c>
      <c r="C31" s="67">
        <v>123.907</v>
      </c>
      <c r="D31" s="67">
        <v>59.9260000000003</v>
      </c>
      <c r="E31" s="67">
        <v>3.9550000000000001</v>
      </c>
      <c r="F31" s="68">
        <v>71.313333333333432</v>
      </c>
      <c r="G31" s="67">
        <f>SUMIFS(Data!$J:$J,Data!$B:$B,Data!$AA$3,Data!$D:$D,$A31,Data!$C:$C,1)</f>
        <v>7.4450000000000101</v>
      </c>
      <c r="H31" s="240">
        <f t="shared" si="0"/>
        <v>-0.71531814010400696</v>
      </c>
      <c r="I31" s="67">
        <f>SUMIFS(Data!$J:$J,Data!$B:$B,Data!$AA$3,Data!$D:$D,$A31,Data!$C:$C,2)</f>
        <v>10.851000000000001</v>
      </c>
      <c r="J31" s="241">
        <f t="shared" si="1"/>
        <v>-0.91242625517525244</v>
      </c>
      <c r="K31" s="67">
        <f>SUMIFS(Data!$J:$J,Data!$B:$B,Data!$AA$3,Data!$D:$D,$A31,Data!$C:$C,3)</f>
        <v>7.2729999999999997</v>
      </c>
      <c r="L31" s="241">
        <f t="shared" si="2"/>
        <v>-0.87863364816607215</v>
      </c>
      <c r="M31" s="67">
        <f>SUMIFS(Data!$J:$J,Data!$B:$B,Data!$AA$3,Data!$D:$D,$A31,Data!$C:$C,4)</f>
        <v>11.18</v>
      </c>
      <c r="N31" s="241">
        <f t="shared" si="5"/>
        <v>1.8268015170670038</v>
      </c>
      <c r="O31" s="68">
        <f t="shared" si="3"/>
        <v>12.24966666666667</v>
      </c>
      <c r="P31" s="242">
        <f t="shared" si="4"/>
        <v>0.17177245956810303</v>
      </c>
    </row>
    <row r="32" spans="1:17">
      <c r="A32" s="21" t="s">
        <v>7</v>
      </c>
      <c r="B32" s="63">
        <v>36.386377000000003</v>
      </c>
      <c r="C32" s="64">
        <v>74.852863999999599</v>
      </c>
      <c r="D32" s="64">
        <v>37.539774000000101</v>
      </c>
      <c r="E32" s="64">
        <v>8.1066179999999992</v>
      </c>
      <c r="F32" s="65">
        <v>52.295210999999902</v>
      </c>
      <c r="G32" s="64">
        <f>SUMIFS(Data!$J:$J,Data!$B:$B,Data!$AA$3,Data!$D:$D,$A32,Data!$C:$C,1)</f>
        <v>5.5332660000000002</v>
      </c>
      <c r="H32" s="238">
        <f t="shared" si="0"/>
        <v>-0.84793028445783425</v>
      </c>
      <c r="I32" s="64">
        <f>SUMIFS(Data!$J:$J,Data!$B:$B,Data!$AA$3,Data!$D:$D,$A32,Data!$C:$C,2)</f>
        <v>48.359798999999903</v>
      </c>
      <c r="J32" s="243">
        <f t="shared" si="1"/>
        <v>-0.35393522150334605</v>
      </c>
      <c r="K32" s="64">
        <f>SUMIFS(Data!$J:$J,Data!$B:$B,Data!$AA$3,Data!$D:$D,$A32,Data!$C:$C,3)</f>
        <v>33.039868999999996</v>
      </c>
      <c r="L32" s="243">
        <f t="shared" si="2"/>
        <v>-0.11987032740261283</v>
      </c>
      <c r="M32" s="64">
        <f>SUMIFS(Data!$J:$J,Data!$B:$B,Data!$AA$3,Data!$D:$D,$A32,Data!$C:$C,4)</f>
        <v>24.746570000000002</v>
      </c>
      <c r="N32" s="243">
        <f t="shared" si="5"/>
        <v>2.0526379804747186</v>
      </c>
      <c r="O32" s="65">
        <f t="shared" si="3"/>
        <v>37.226501333333296</v>
      </c>
      <c r="P32" s="239">
        <f t="shared" si="4"/>
        <v>0.71185297126601832</v>
      </c>
    </row>
    <row r="33" spans="1:16">
      <c r="A33" s="20" t="s">
        <v>35</v>
      </c>
      <c r="B33" s="66">
        <v>10.819929000000011</v>
      </c>
      <c r="C33" s="67">
        <v>15.946491</v>
      </c>
      <c r="D33" s="67">
        <v>13.2198089999999</v>
      </c>
      <c r="E33" s="67">
        <v>9.8533100000000005</v>
      </c>
      <c r="F33" s="68">
        <v>16.613179666666635</v>
      </c>
      <c r="G33" s="67">
        <f>SUMIFS(Data!$J:$J,Data!$B:$B,Data!$AA$3,Data!$D:$D,$A33,Data!$C:$C,1)</f>
        <v>6.4799639999999998</v>
      </c>
      <c r="H33" s="240">
        <f t="shared" si="0"/>
        <v>-0.4011084545933718</v>
      </c>
      <c r="I33" s="67">
        <f>SUMIFS(Data!$J:$J,Data!$B:$B,Data!$AA$3,Data!$D:$D,$A33,Data!$C:$C,2)</f>
        <v>10.659905999999999</v>
      </c>
      <c r="J33" s="241">
        <f t="shared" si="1"/>
        <v>-0.33152026988257172</v>
      </c>
      <c r="K33" s="67">
        <f>SUMIFS(Data!$J:$J,Data!$B:$B,Data!$AA$3,Data!$D:$D,$A33,Data!$C:$C,3)</f>
        <v>8.0950000000000095</v>
      </c>
      <c r="L33" s="241">
        <f t="shared" si="2"/>
        <v>-0.38766134972146188</v>
      </c>
      <c r="M33" s="67">
        <f>SUMIFS(Data!$J:$J,Data!$B:$B,Data!$AA$3,Data!$D:$D,$A33,Data!$C:$C,4)</f>
        <v>7.46</v>
      </c>
      <c r="N33" s="241">
        <f t="shared" si="5"/>
        <v>-0.24289401226592894</v>
      </c>
      <c r="O33" s="68">
        <f t="shared" si="3"/>
        <v>10.898290000000003</v>
      </c>
      <c r="P33" s="242">
        <f>IF(F33=0,"-",O33/F33)</f>
        <v>0.65600265684640602</v>
      </c>
    </row>
    <row r="34" spans="1:16">
      <c r="A34" s="21" t="s">
        <v>6</v>
      </c>
      <c r="B34" s="63">
        <v>384.33934299999402</v>
      </c>
      <c r="C34" s="64">
        <v>702.96557099999507</v>
      </c>
      <c r="D34" s="64">
        <v>771.33230000000492</v>
      </c>
      <c r="E34" s="64">
        <v>31.719937999999999</v>
      </c>
      <c r="F34" s="65">
        <v>630.11905066666463</v>
      </c>
      <c r="G34" s="64">
        <f>SUMIFS(Data!$J:$J,Data!$B:$B,Data!$AA$3,Data!$D:$D,$A34,Data!$C:$C,1)</f>
        <v>441.20621099999397</v>
      </c>
      <c r="H34" s="238">
        <f t="shared" si="0"/>
        <v>0.1479600489403991</v>
      </c>
      <c r="I34" s="64">
        <f>SUMIFS(Data!$J:$J,Data!$B:$B,Data!$AA$3,Data!$D:$D,$A34,Data!$C:$C,2)</f>
        <v>1824.9379730001299</v>
      </c>
      <c r="J34" s="243">
        <f t="shared" si="1"/>
        <v>1.5960559781101182</v>
      </c>
      <c r="K34" s="64">
        <f>SUMIFS(Data!$J:$J,Data!$B:$B,Data!$AA$3,Data!$D:$D,$A34,Data!$C:$C,3)</f>
        <v>1167.9986530000599</v>
      </c>
      <c r="L34" s="243">
        <f t="shared" si="2"/>
        <v>0.51426130216516597</v>
      </c>
      <c r="M34" s="64">
        <f>SUMIFS(Data!$J:$J,Data!$B:$B,Data!$AA$3,Data!$D:$D,$A34,Data!$C:$C,4)</f>
        <v>64.099816000000303</v>
      </c>
      <c r="N34" s="243">
        <f t="shared" si="5"/>
        <v>1.020805210905529</v>
      </c>
      <c r="O34" s="65">
        <f t="shared" si="3"/>
        <v>1166.0808843333946</v>
      </c>
      <c r="P34" s="239">
        <f t="shared" si="4"/>
        <v>1.8505723372427534</v>
      </c>
    </row>
    <row r="35" spans="1:16">
      <c r="A35" s="20" t="s">
        <v>5</v>
      </c>
      <c r="B35" s="66">
        <v>0.6</v>
      </c>
      <c r="C35" s="67">
        <v>0.88</v>
      </c>
      <c r="D35" s="67">
        <v>1.333332</v>
      </c>
      <c r="E35" s="67">
        <v>0</v>
      </c>
      <c r="F35" s="68">
        <v>0.93777733333333335</v>
      </c>
      <c r="G35" s="67">
        <f>SUMIFS(Data!$J:$J,Data!$B:$B,Data!$AA$3,Data!$D:$D,$A35,Data!$C:$C,1)</f>
        <v>0.04</v>
      </c>
      <c r="H35" s="240">
        <f t="shared" si="0"/>
        <v>-0.93333333333333324</v>
      </c>
      <c r="I35" s="67">
        <f>SUMIFS(Data!$J:$J,Data!$B:$B,Data!$AA$3,Data!$D:$D,$A35,Data!$C:$C,2)</f>
        <v>0.3</v>
      </c>
      <c r="J35" s="241">
        <f t="shared" si="1"/>
        <v>-0.65909090909090917</v>
      </c>
      <c r="K35" s="67">
        <f>SUMIFS(Data!$J:$J,Data!$B:$B,Data!$AA$3,Data!$D:$D,$A35,Data!$C:$C,3)</f>
        <v>0.22</v>
      </c>
      <c r="L35" s="241">
        <f t="shared" si="2"/>
        <v>-0.83499983499983499</v>
      </c>
      <c r="M35" s="67">
        <f>SUMIFS(Data!$J:$J,Data!$B:$B,Data!$AA$3,Data!$D:$D,$A35,Data!$C:$C,4)</f>
        <v>0.88</v>
      </c>
      <c r="N35" s="241" t="str">
        <f t="shared" si="5"/>
        <v>-</v>
      </c>
      <c r="O35" s="68">
        <f t="shared" si="3"/>
        <v>0.48000000000000004</v>
      </c>
      <c r="P35" s="242">
        <f t="shared" si="4"/>
        <v>0.51184858381449472</v>
      </c>
    </row>
    <row r="36" spans="1:16" ht="12.75" thickBot="1">
      <c r="A36" s="22" t="s">
        <v>4</v>
      </c>
      <c r="B36" s="69">
        <v>1725.5103219999964</v>
      </c>
      <c r="C36" s="70">
        <v>2988.6647599999937</v>
      </c>
      <c r="D36" s="70">
        <v>2730.6099100000065</v>
      </c>
      <c r="E36" s="70">
        <v>813.78069399999913</v>
      </c>
      <c r="F36" s="71">
        <v>2752.8552286666654</v>
      </c>
      <c r="G36" s="70">
        <f t="shared" ref="G36" si="6">SUM(G6:G35)</f>
        <v>1023.5529549999947</v>
      </c>
      <c r="H36" s="244">
        <f t="shared" ref="H36" si="7">IF(B36=0,"-",(G36-B36)/B36)</f>
        <v>-0.40681145632694932</v>
      </c>
      <c r="I36" s="70">
        <f t="shared" ref="I36:K36" si="8">SUM(I6:I35)</f>
        <v>2958.9343640001302</v>
      </c>
      <c r="J36" s="245">
        <f t="shared" ref="J36" si="9">IF(C36=0,"-",(I36-C36)/C36)</f>
        <v>-9.9477185925207507E-3</v>
      </c>
      <c r="K36" s="70">
        <f t="shared" si="8"/>
        <v>2337.8427950000582</v>
      </c>
      <c r="L36" s="245">
        <f t="shared" ref="L36" si="10">IF(D36=0,"-",(K36-D36)/D36)</f>
        <v>-0.14383860307602389</v>
      </c>
      <c r="M36" s="70">
        <f>SUM(M6:M35)</f>
        <v>1172.7610909999994</v>
      </c>
      <c r="N36" s="245">
        <f t="shared" si="5"/>
        <v>0.44112670606068793</v>
      </c>
      <c r="O36" s="71">
        <f t="shared" si="3"/>
        <v>2497.6970683333943</v>
      </c>
      <c r="P36" s="246">
        <f t="shared" si="4"/>
        <v>0.90731144969913435</v>
      </c>
    </row>
    <row r="37" spans="1:16" s="28" customFormat="1" thickTop="1">
      <c r="A37" s="27" t="s">
        <v>50</v>
      </c>
      <c r="B37" s="72"/>
      <c r="C37" s="72"/>
      <c r="D37" s="73"/>
      <c r="E37" s="72"/>
      <c r="F37" s="72"/>
      <c r="G37" s="73"/>
      <c r="H37" s="128"/>
      <c r="I37" s="73"/>
      <c r="J37" s="73"/>
      <c r="K37" s="73"/>
      <c r="L37" s="192"/>
      <c r="M37" s="72"/>
      <c r="N37" s="73"/>
      <c r="O37" s="74"/>
      <c r="P37" s="61" t="str">
        <f>Data!$Z$1</f>
        <v>tdulany</v>
      </c>
    </row>
    <row r="38" spans="1:16" s="28" customFormat="1" ht="11.25">
      <c r="A38" s="27" t="s">
        <v>170</v>
      </c>
      <c r="B38" s="74"/>
      <c r="C38" s="74"/>
      <c r="D38" s="74"/>
      <c r="E38" s="74"/>
      <c r="F38" s="72"/>
      <c r="G38" s="72"/>
      <c r="H38" s="129"/>
      <c r="I38" s="75"/>
      <c r="J38" s="75"/>
      <c r="K38" s="75"/>
      <c r="L38" s="193"/>
      <c r="M38" s="73"/>
      <c r="N38" s="75"/>
      <c r="O38" s="74"/>
      <c r="P38" s="62">
        <f>Data!$Z$2</f>
        <v>44397</v>
      </c>
    </row>
    <row r="39" spans="1:16" s="28" customFormat="1" ht="11.25">
      <c r="A39" s="27"/>
      <c r="B39" s="74"/>
      <c r="C39" s="74"/>
      <c r="D39" s="74"/>
      <c r="E39" s="74"/>
      <c r="F39" s="72"/>
      <c r="G39" s="72"/>
      <c r="H39" s="129"/>
      <c r="I39" s="75"/>
      <c r="J39" s="75"/>
      <c r="K39" s="75"/>
      <c r="L39" s="193"/>
      <c r="M39" s="73"/>
      <c r="N39" s="75"/>
      <c r="O39" s="74"/>
      <c r="P39" s="62"/>
    </row>
    <row r="40" spans="1:16">
      <c r="B40" s="76"/>
      <c r="C40" s="76"/>
      <c r="D40" s="76"/>
      <c r="E40" s="76"/>
      <c r="F40" s="76"/>
      <c r="G40" s="77"/>
      <c r="I40" s="76"/>
      <c r="J40" s="76"/>
      <c r="K40" s="76"/>
      <c r="L40" s="194"/>
      <c r="M40" s="76"/>
      <c r="N40" s="76"/>
      <c r="O40" s="76"/>
      <c r="P40" s="152"/>
    </row>
    <row r="41" spans="1:16" s="11" customFormat="1">
      <c r="A41" s="52" t="s">
        <v>94</v>
      </c>
      <c r="B41" s="77"/>
      <c r="C41" s="77"/>
      <c r="D41" s="77"/>
      <c r="E41" s="77"/>
      <c r="F41" s="77"/>
      <c r="G41" s="77"/>
      <c r="H41" s="29"/>
      <c r="I41" s="77"/>
      <c r="J41" s="77"/>
      <c r="K41" s="77"/>
      <c r="L41" s="195"/>
      <c r="M41" s="77"/>
      <c r="N41" s="77"/>
      <c r="O41" s="77"/>
      <c r="P41" s="146"/>
    </row>
    <row r="42" spans="1:16" s="11" customFormat="1" ht="12.75" thickBot="1">
      <c r="A42" s="52" t="s">
        <v>3</v>
      </c>
      <c r="B42" s="77"/>
      <c r="C42" s="77"/>
      <c r="D42" s="77"/>
      <c r="E42" s="77"/>
      <c r="F42" s="77"/>
      <c r="G42" s="77"/>
      <c r="H42" s="29"/>
      <c r="I42" s="77"/>
      <c r="J42" s="77"/>
      <c r="K42" s="77"/>
      <c r="L42" s="195"/>
      <c r="M42" s="77"/>
      <c r="N42" s="77"/>
      <c r="O42" s="77"/>
      <c r="P42" s="146"/>
    </row>
    <row r="43" spans="1:16"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6"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6" s="11" customFormat="1">
      <c r="A45" s="205" t="s">
        <v>97</v>
      </c>
      <c r="B45" s="206">
        <v>69.319862000000299</v>
      </c>
      <c r="C45" s="207">
        <v>66.913090000000395</v>
      </c>
      <c r="D45" s="208">
        <v>57.953140000000303</v>
      </c>
      <c r="E45" s="208">
        <v>0</v>
      </c>
      <c r="F45" s="209"/>
      <c r="G45" s="206">
        <f>SUMIFS(Data!$J:$J,Data!$B:$B,Data!$AA$3,Data!$E:$E,$A45,Data!$C:$C,1)</f>
        <v>0</v>
      </c>
      <c r="H45" s="215">
        <f t="shared" ref="H45:H55" si="11">IF(B45=0,"-",(G45-B45)/B45)</f>
        <v>-1</v>
      </c>
      <c r="I45" s="207">
        <f>SUMIFS(Data!$J:$J,Data!$B:$B,Data!$AA$3,Data!$E:$E,$A45,Data!$C:$C,2)</f>
        <v>0</v>
      </c>
      <c r="J45" s="247">
        <f t="shared" ref="J45:J55" si="12">IF(C45=0,"-",(I45-C45)/C45)</f>
        <v>-1</v>
      </c>
      <c r="K45" s="208">
        <f>SUMIFS(Data!$J:$J,Data!$B:$B,Data!$AA$3,Data!$E:$E,$A45,Data!$C:$C,3)</f>
        <v>0</v>
      </c>
      <c r="L45" s="247">
        <f t="shared" ref="L45:L55" si="13">IF(D45=0,"-",(K45-D45)/D45)</f>
        <v>-1</v>
      </c>
      <c r="M45" s="208">
        <f>SUMIFS(Data!$J:$J,Data!$B:$B,Data!$AA$3,Data!$E:$E,$A45,Data!$C:$C,4)</f>
        <v>0</v>
      </c>
      <c r="N45" s="247"/>
      <c r="O45" s="218"/>
      <c r="P45" s="219"/>
    </row>
    <row r="46" spans="1:16" s="11" customFormat="1">
      <c r="A46" s="24" t="s">
        <v>117</v>
      </c>
      <c r="B46" s="210">
        <v>0</v>
      </c>
      <c r="C46" s="207">
        <v>0</v>
      </c>
      <c r="D46" s="207">
        <v>0</v>
      </c>
      <c r="E46" s="207">
        <v>0</v>
      </c>
      <c r="F46" s="211"/>
      <c r="G46" s="220">
        <f>SUMIFS(Data!$J:$J,Data!$B:$B,Data!$AA$3,Data!$E:$E,$A46,Data!$C:$C,1)</f>
        <v>0</v>
      </c>
      <c r="H46" s="221" t="str">
        <f t="shared" si="11"/>
        <v>-</v>
      </c>
      <c r="I46" s="207">
        <f>SUMIFS(Data!$J:$J,Data!$B:$B,Data!$AA$3,Data!$E:$E,$A46,Data!$C:$C,2)</f>
        <v>0</v>
      </c>
      <c r="J46" s="247" t="str">
        <f t="shared" si="12"/>
        <v>-</v>
      </c>
      <c r="K46" s="207">
        <f>SUMIFS(Data!$J:$J,Data!$B:$B,Data!$AA$3,Data!$E:$E,$A46,Data!$C:$C,3)</f>
        <v>0</v>
      </c>
      <c r="L46" s="247" t="str">
        <f t="shared" si="13"/>
        <v>-</v>
      </c>
      <c r="M46" s="207">
        <f>SUMIFS(Data!$J:$J,Data!$B:$B,Data!$AA$3,Data!$E:$E,$A46,Data!$C:$C,4)</f>
        <v>0</v>
      </c>
      <c r="N46" s="247"/>
      <c r="O46" s="218"/>
      <c r="P46" s="222"/>
    </row>
    <row r="47" spans="1:16" s="11" customFormat="1">
      <c r="A47" s="25" t="s">
        <v>123</v>
      </c>
      <c r="B47" s="212">
        <v>69.319862000000299</v>
      </c>
      <c r="C47" s="213">
        <v>66.913090000000395</v>
      </c>
      <c r="D47" s="213">
        <v>57.953140000000303</v>
      </c>
      <c r="E47" s="213">
        <v>0</v>
      </c>
      <c r="F47" s="214"/>
      <c r="G47" s="223">
        <f>SUM(G45:G46)</f>
        <v>0</v>
      </c>
      <c r="H47" s="224">
        <f t="shared" si="11"/>
        <v>-1</v>
      </c>
      <c r="I47" s="214">
        <f>SUM(I45:I46)</f>
        <v>0</v>
      </c>
      <c r="J47" s="225">
        <f t="shared" si="12"/>
        <v>-1</v>
      </c>
      <c r="K47" s="214">
        <f>SUM(K45:K46)</f>
        <v>0</v>
      </c>
      <c r="L47" s="225">
        <f t="shared" si="13"/>
        <v>-1</v>
      </c>
      <c r="M47" s="214">
        <f>SUM(M45:M46)</f>
        <v>0</v>
      </c>
      <c r="N47" s="225"/>
      <c r="O47" s="226"/>
      <c r="P47" s="227"/>
    </row>
    <row r="48" spans="1:16" s="11" customFormat="1">
      <c r="A48" s="24" t="s">
        <v>52</v>
      </c>
      <c r="B48" s="210">
        <v>33.633170999999798</v>
      </c>
      <c r="C48" s="207">
        <v>85.866366000000198</v>
      </c>
      <c r="D48" s="207">
        <v>157.79958999999999</v>
      </c>
      <c r="E48" s="207">
        <v>14.306596999999901</v>
      </c>
      <c r="F48" s="211">
        <v>97.20190799999996</v>
      </c>
      <c r="G48" s="220">
        <f>SUMIFS(Data!$J:$J,Data!$B:$B,Data!$AA$3,Data!$E:$E,$A48,Data!$C:$C,1)</f>
        <v>11.06657</v>
      </c>
      <c r="H48" s="221">
        <f t="shared" si="11"/>
        <v>-0.67096263388307731</v>
      </c>
      <c r="I48" s="207">
        <f>SUMIFS(Data!$J:$J,Data!$B:$B,Data!$AA$3,Data!$E:$E,$A48,Data!$C:$C,2)</f>
        <v>40.699852</v>
      </c>
      <c r="J48" s="247">
        <f t="shared" si="12"/>
        <v>-0.52600938066949399</v>
      </c>
      <c r="K48" s="207">
        <f>SUMIFS(Data!$J:$J,Data!$B:$B,Data!$AA$3,Data!$E:$E,$A48,Data!$C:$C,3)</f>
        <v>111.93199999999899</v>
      </c>
      <c r="L48" s="247">
        <f t="shared" si="13"/>
        <v>-0.29066989337552146</v>
      </c>
      <c r="M48" s="207">
        <f>SUMIFS(Data!$J:$J,Data!$B:$B,Data!$AA$3,Data!$E:$E,$A48,Data!$C:$C,4)</f>
        <v>133.19699999999901</v>
      </c>
      <c r="N48" s="247">
        <f t="shared" ref="N48:N55" si="14">IF(E48=0,"-",(M48-E48)/E48)</f>
        <v>8.3101804712888701</v>
      </c>
      <c r="O48" s="218">
        <f t="shared" ref="O48:O51" si="15">(G48+I48+K48+M48)/3</f>
        <v>98.965140666666002</v>
      </c>
      <c r="P48" s="222">
        <f t="shared" ref="P48:P55" si="16">IF(F48=0,"-",O48/F48)</f>
        <v>1.0181398976928111</v>
      </c>
    </row>
    <row r="49" spans="1:16" s="11" customFormat="1">
      <c r="A49" s="24" t="s">
        <v>100</v>
      </c>
      <c r="B49" s="210">
        <v>123.366269</v>
      </c>
      <c r="C49" s="207">
        <v>138.73940899999999</v>
      </c>
      <c r="D49" s="207">
        <v>130.91279400000101</v>
      </c>
      <c r="E49" s="207">
        <v>53.039808999999998</v>
      </c>
      <c r="F49" s="211">
        <v>148.68609366666701</v>
      </c>
      <c r="G49" s="220">
        <f>SUMIFS(Data!$J:$J,Data!$B:$B,Data!$AA$3,Data!$E:$E,$A49,Data!$C:$C,1)</f>
        <v>52.053169000000096</v>
      </c>
      <c r="H49" s="221">
        <f t="shared" si="11"/>
        <v>-0.57805995575662505</v>
      </c>
      <c r="I49" s="207">
        <f>SUMIFS(Data!$J:$J,Data!$B:$B,Data!$AA$3,Data!$E:$E,$A49,Data!$C:$C,2)</f>
        <v>77.606388000000294</v>
      </c>
      <c r="J49" s="247">
        <f t="shared" si="12"/>
        <v>-0.44063198366370226</v>
      </c>
      <c r="K49" s="207">
        <f>SUMIFS(Data!$J:$J,Data!$B:$B,Data!$AA$3,Data!$E:$E,$A49,Data!$C:$C,3)</f>
        <v>144.06199999999899</v>
      </c>
      <c r="L49" s="247">
        <f t="shared" si="13"/>
        <v>0.10044248234437554</v>
      </c>
      <c r="M49" s="207">
        <f>SUMIFS(Data!$J:$J,Data!$B:$B,Data!$AA$3,Data!$E:$E,$A49,Data!$C:$C,4)</f>
        <v>137.13299999999899</v>
      </c>
      <c r="N49" s="247">
        <f t="shared" si="14"/>
        <v>1.5854731113379197</v>
      </c>
      <c r="O49" s="218">
        <f t="shared" si="15"/>
        <v>136.95151899999948</v>
      </c>
      <c r="P49" s="222">
        <f t="shared" si="16"/>
        <v>0.92107819650588996</v>
      </c>
    </row>
    <row r="50" spans="1:16" s="11" customFormat="1">
      <c r="A50" s="24" t="s">
        <v>101</v>
      </c>
      <c r="B50" s="220">
        <v>133.67305800000099</v>
      </c>
      <c r="C50" s="207">
        <v>127.14643300000201</v>
      </c>
      <c r="D50" s="207">
        <v>99.366459000000503</v>
      </c>
      <c r="E50" s="207">
        <v>43.906623000000003</v>
      </c>
      <c r="F50" s="211">
        <v>134.69752433333448</v>
      </c>
      <c r="G50" s="220">
        <f>SUMIFS(Data!$J:$J,Data!$B:$B,Data!$AA$3,Data!$E:$E,$A50,Data!$C:$C,1)</f>
        <v>55.019931</v>
      </c>
      <c r="H50" s="221">
        <f t="shared" si="11"/>
        <v>-0.58839924945833444</v>
      </c>
      <c r="I50" s="207">
        <f>SUMIFS(Data!$J:$J,Data!$B:$B,Data!$AA$3,Data!$E:$E,$A50,Data!$C:$C,2)</f>
        <v>44.753276</v>
      </c>
      <c r="J50" s="247">
        <f t="shared" si="12"/>
        <v>-0.64801784097239057</v>
      </c>
      <c r="K50" s="207">
        <f>SUMIFS(Data!$J:$J,Data!$B:$B,Data!$AA$3,Data!$E:$E,$A50,Data!$C:$C,3)</f>
        <v>56.635000000000097</v>
      </c>
      <c r="L50" s="247">
        <f t="shared" si="13"/>
        <v>-0.43003906378509665</v>
      </c>
      <c r="M50" s="207">
        <f>SUMIFS(Data!$J:$J,Data!$B:$B,Data!$AA$3,Data!$E:$E,$A50,Data!$C:$C,4)</f>
        <v>47.623000000000097</v>
      </c>
      <c r="N50" s="247">
        <f t="shared" si="14"/>
        <v>8.4642742849981731E-2</v>
      </c>
      <c r="O50" s="218">
        <f t="shared" si="15"/>
        <v>68.010402333333403</v>
      </c>
      <c r="P50" s="222">
        <f t="shared" si="16"/>
        <v>0.504912044003339</v>
      </c>
    </row>
    <row r="51" spans="1:16" s="11" customFormat="1">
      <c r="A51" s="24" t="s">
        <v>118</v>
      </c>
      <c r="B51" s="210">
        <v>0</v>
      </c>
      <c r="C51" s="207">
        <v>0</v>
      </c>
      <c r="D51" s="207">
        <v>0</v>
      </c>
      <c r="E51" s="207">
        <v>0</v>
      </c>
      <c r="F51" s="211">
        <v>0</v>
      </c>
      <c r="G51" s="220">
        <f>SUMIFS(Data!$J:$J,Data!$B:$B,Data!$AA$3,Data!$E:$E,$A51,Data!$C:$C,1)</f>
        <v>0</v>
      </c>
      <c r="H51" s="221" t="str">
        <f t="shared" si="11"/>
        <v>-</v>
      </c>
      <c r="I51" s="207">
        <f>SUMIFS(Data!$J:$J,Data!$B:$B,Data!$AA$3,Data!$E:$E,$A51,Data!$C:$C,2)</f>
        <v>0</v>
      </c>
      <c r="J51" s="247" t="str">
        <f t="shared" si="12"/>
        <v>-</v>
      </c>
      <c r="K51" s="207">
        <f>SUMIFS(Data!$J:$J,Data!$B:$B,Data!$AA$3,Data!$E:$E,$A51,Data!$C:$C,3)</f>
        <v>0</v>
      </c>
      <c r="L51" s="247" t="str">
        <f t="shared" si="13"/>
        <v>-</v>
      </c>
      <c r="M51" s="207">
        <f>SUMIFS(Data!$J:$J,Data!$B:$B,Data!$AA$3,Data!$E:$E,$A51,Data!$C:$C,4)</f>
        <v>0</v>
      </c>
      <c r="N51" s="247" t="str">
        <f t="shared" si="14"/>
        <v>-</v>
      </c>
      <c r="O51" s="218">
        <f t="shared" si="15"/>
        <v>0</v>
      </c>
      <c r="P51" s="222" t="str">
        <f t="shared" si="16"/>
        <v>-</v>
      </c>
    </row>
    <row r="52" spans="1:16" s="11" customFormat="1">
      <c r="A52" s="25" t="s">
        <v>124</v>
      </c>
      <c r="B52" s="212">
        <v>290.67249800000081</v>
      </c>
      <c r="C52" s="213">
        <v>351.75220800000221</v>
      </c>
      <c r="D52" s="213">
        <v>388.07884300000148</v>
      </c>
      <c r="E52" s="213">
        <v>111.25302899999991</v>
      </c>
      <c r="F52" s="214">
        <v>380.58552600000149</v>
      </c>
      <c r="G52" s="223">
        <f>SUM(G48:G51)</f>
        <v>118.13967000000009</v>
      </c>
      <c r="H52" s="224">
        <f t="shared" si="11"/>
        <v>-0.59356433507514095</v>
      </c>
      <c r="I52" s="214">
        <f>SUM(I48:I51)</f>
        <v>163.05951600000029</v>
      </c>
      <c r="J52" s="225">
        <f t="shared" si="12"/>
        <v>-0.53643641094074024</v>
      </c>
      <c r="K52" s="214">
        <f>SUM(K48:K51)</f>
        <v>312.62899999999809</v>
      </c>
      <c r="L52" s="225">
        <f t="shared" si="13"/>
        <v>-0.19441885163526709</v>
      </c>
      <c r="M52" s="214">
        <f>SUM(M48:M51)</f>
        <v>317.9529999999981</v>
      </c>
      <c r="N52" s="225">
        <f t="shared" si="14"/>
        <v>1.8579266817085793</v>
      </c>
      <c r="O52" s="226">
        <f>(M52+K52+I52+G52)/3</f>
        <v>303.9270619999989</v>
      </c>
      <c r="P52" s="227">
        <f t="shared" si="16"/>
        <v>0.79857756335168062</v>
      </c>
    </row>
    <row r="53" spans="1:16" s="11" customFormat="1">
      <c r="A53" s="24" t="s">
        <v>9</v>
      </c>
      <c r="B53" s="220">
        <v>156.815</v>
      </c>
      <c r="C53" s="207">
        <v>93.432999999999893</v>
      </c>
      <c r="D53" s="207">
        <v>92.510999999999896</v>
      </c>
      <c r="E53" s="207">
        <v>20.8</v>
      </c>
      <c r="F53" s="211">
        <v>121.18633333333327</v>
      </c>
      <c r="G53" s="220">
        <f>SUMIFS(Data!$J:$J,Data!$B:$B,Data!$AA$3,Data!$E:$E,$A53,Data!$C:$C,1)</f>
        <v>26.117999999999999</v>
      </c>
      <c r="H53" s="221">
        <f t="shared" si="11"/>
        <v>-0.83344705544750186</v>
      </c>
      <c r="I53" s="228">
        <f>SUMIFS(Data!$J:$J,Data!$B:$B,Data!$AA$3,Data!$E:$E,$A53,Data!$C:$C,2)</f>
        <v>32.321000000000097</v>
      </c>
      <c r="J53" s="248">
        <f t="shared" si="12"/>
        <v>-0.65407297207624571</v>
      </c>
      <c r="K53" s="207">
        <f>SUMIFS(Data!$J:$J,Data!$B:$B,Data!$AA$3,Data!$E:$E,$A53,Data!$C:$C,3)</f>
        <v>32.606999999999999</v>
      </c>
      <c r="L53" s="248">
        <f t="shared" si="13"/>
        <v>-0.6475338067905434</v>
      </c>
      <c r="M53" s="207">
        <f>SUMIFS(Data!$J:$J,Data!$B:$B,Data!$AA$3,Data!$E:$E,$A53,Data!$C:$C,4)</f>
        <v>19.646000000000001</v>
      </c>
      <c r="N53" s="248">
        <f t="shared" si="14"/>
        <v>-5.5480769230769222E-2</v>
      </c>
      <c r="O53" s="218">
        <f t="shared" ref="O53:O55" si="17">(M53+K53+I53+G53)/3</f>
        <v>36.897333333333364</v>
      </c>
      <c r="P53" s="222">
        <f t="shared" si="16"/>
        <v>0.30446777551924215</v>
      </c>
    </row>
    <row r="54" spans="1:16" s="11" customFormat="1">
      <c r="A54" s="24" t="s">
        <v>95</v>
      </c>
      <c r="B54" s="210">
        <v>21.648</v>
      </c>
      <c r="C54" s="207">
        <v>44.208999999999996</v>
      </c>
      <c r="D54" s="207">
        <v>31.788</v>
      </c>
      <c r="E54" s="207">
        <v>5.74</v>
      </c>
      <c r="F54" s="211">
        <v>34.461666666666666</v>
      </c>
      <c r="G54" s="220">
        <f>SUMIFS(Data!$J:$J,Data!$B:$B,Data!$AA$3,Data!$E:$E,$A54,Data!$C:$C,1)</f>
        <v>0</v>
      </c>
      <c r="H54" s="221">
        <f t="shared" si="11"/>
        <v>-1</v>
      </c>
      <c r="I54" s="228">
        <f>SUMIFS(Data!$J:$J,Data!$B:$B,Data!$AA$3,Data!$E:$E,$A54,Data!$C:$C,2)</f>
        <v>4.8730000000000002</v>
      </c>
      <c r="J54" s="248">
        <f t="shared" si="12"/>
        <v>-0.88977357551629765</v>
      </c>
      <c r="K54" s="207">
        <f>SUMIFS(Data!$J:$J,Data!$B:$B,Data!$AA$3,Data!$E:$E,$A54,Data!$C:$C,3)</f>
        <v>2.766</v>
      </c>
      <c r="L54" s="248">
        <f t="shared" si="13"/>
        <v>-0.91298603246508114</v>
      </c>
      <c r="M54" s="207">
        <f>SUMIFS(Data!$J:$J,Data!$B:$B,Data!$AA$3,Data!$E:$E,$A54,Data!$C:$C,4)</f>
        <v>6.73</v>
      </c>
      <c r="N54" s="248">
        <f t="shared" si="14"/>
        <v>0.17247386759581884</v>
      </c>
      <c r="O54" s="218">
        <f t="shared" si="17"/>
        <v>4.7896666666666663</v>
      </c>
      <c r="P54" s="222">
        <f t="shared" si="16"/>
        <v>0.13898534603665907</v>
      </c>
    </row>
    <row r="55" spans="1:16" s="11" customFormat="1" ht="12.75" thickBot="1">
      <c r="A55" s="26" t="s">
        <v>125</v>
      </c>
      <c r="B55" s="230">
        <v>178.46299999999999</v>
      </c>
      <c r="C55" s="231">
        <v>137.64199999999988</v>
      </c>
      <c r="D55" s="231">
        <v>124.29899999999989</v>
      </c>
      <c r="E55" s="231">
        <v>26.54</v>
      </c>
      <c r="F55" s="232">
        <v>155.64799999999991</v>
      </c>
      <c r="G55" s="233">
        <f>SUM(G53:G54)</f>
        <v>26.117999999999999</v>
      </c>
      <c r="H55" s="234">
        <f t="shared" si="11"/>
        <v>-0.85365033648431332</v>
      </c>
      <c r="I55" s="232">
        <f>SUM(I53:I54)</f>
        <v>37.194000000000095</v>
      </c>
      <c r="J55" s="235">
        <f t="shared" si="12"/>
        <v>-0.72977724822365164</v>
      </c>
      <c r="K55" s="232">
        <f>SUM(K53:K54)</f>
        <v>35.372999999999998</v>
      </c>
      <c r="L55" s="235">
        <f t="shared" si="13"/>
        <v>-0.71542007578500211</v>
      </c>
      <c r="M55" s="231">
        <f>SUM(M53:M54)</f>
        <v>26.376000000000001</v>
      </c>
      <c r="N55" s="235">
        <f t="shared" si="14"/>
        <v>-6.179351921627654E-3</v>
      </c>
      <c r="O55" s="236">
        <f t="shared" si="17"/>
        <v>41.687000000000033</v>
      </c>
      <c r="P55" s="237">
        <f t="shared" si="16"/>
        <v>0.26782869037828982</v>
      </c>
    </row>
    <row r="56" spans="1:16" s="31" customFormat="1">
      <c r="A56" s="27" t="s">
        <v>255</v>
      </c>
      <c r="H56" s="29"/>
      <c r="I56" s="32"/>
      <c r="J56" s="32"/>
      <c r="L56" s="32"/>
      <c r="N56" s="32"/>
      <c r="P56" s="78"/>
    </row>
    <row r="57" spans="1:16" s="31" customFormat="1">
      <c r="H57" s="29"/>
      <c r="P57" s="153"/>
    </row>
    <row r="58" spans="1:16" s="31" customFormat="1">
      <c r="A58" s="1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outlinePr summaryBelow="0" summaryRight="0"/>
    <pageSetUpPr fitToPage="1"/>
  </sheetPr>
  <dimension ref="A1:R66"/>
  <sheetViews>
    <sheetView showGridLines="0" zoomScaleNormal="100" workbookViewId="0">
      <selection activeCell="K39" sqref="K39"/>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9" hidden="1" customWidth="1"/>
    <col min="11" max="11" width="9.7109375" style="19" customWidth="1"/>
    <col min="12" max="12" width="8.5703125" style="19" hidden="1" customWidth="1"/>
    <col min="13" max="13" width="9.7109375" style="19" customWidth="1"/>
    <col min="14" max="14" width="8.5703125" style="19" customWidth="1"/>
    <col min="15" max="15" width="9.7109375" style="19" customWidth="1"/>
    <col min="16" max="16" width="9.7109375" style="61" customWidth="1"/>
    <col min="17" max="16384" width="9.140625" style="19"/>
  </cols>
  <sheetData>
    <row r="1" spans="1:16" s="31" customFormat="1" ht="15">
      <c r="A1" s="55" t="s">
        <v>86</v>
      </c>
      <c r="B1" s="55"/>
      <c r="C1" s="55"/>
      <c r="D1" s="55"/>
      <c r="E1" s="55"/>
      <c r="F1" s="55"/>
      <c r="G1" s="55"/>
      <c r="H1" s="123"/>
      <c r="I1" s="55"/>
      <c r="J1" s="55"/>
      <c r="K1" s="55"/>
      <c r="L1" s="55"/>
      <c r="M1" s="55"/>
      <c r="N1" s="55"/>
      <c r="O1" s="55"/>
      <c r="P1" s="146"/>
    </row>
    <row r="2" spans="1:16" s="11" customFormat="1">
      <c r="A2" s="52" t="s">
        <v>36</v>
      </c>
      <c r="B2" s="52"/>
      <c r="C2" s="52"/>
      <c r="D2" s="52"/>
      <c r="E2" s="52"/>
      <c r="F2" s="52"/>
      <c r="G2" s="52"/>
      <c r="H2" s="124"/>
      <c r="I2" s="52"/>
      <c r="J2" s="52"/>
      <c r="K2" s="52"/>
      <c r="L2" s="52"/>
      <c r="M2" s="52"/>
      <c r="N2" s="52"/>
      <c r="O2" s="52"/>
      <c r="P2" s="149"/>
    </row>
    <row r="3" spans="1:16" s="11" customFormat="1" ht="12.75" thickBot="1">
      <c r="A3" s="30" t="str">
        <f>CONCATENATE("For Academic Year ",Data!$Z$3)</f>
        <v>For Academic Year 2020-21</v>
      </c>
      <c r="B3" s="30"/>
      <c r="C3" s="30"/>
      <c r="D3" s="30"/>
      <c r="E3" s="30"/>
      <c r="F3" s="30"/>
      <c r="G3" s="30"/>
      <c r="H3" s="119"/>
      <c r="I3" s="30"/>
      <c r="J3" s="30"/>
      <c r="K3" s="30"/>
      <c r="L3" s="30"/>
      <c r="M3" s="30"/>
      <c r="N3" s="30"/>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118.35324499999901</v>
      </c>
      <c r="C6" s="64">
        <v>755.14587200000597</v>
      </c>
      <c r="D6" s="64">
        <v>572.77274199999397</v>
      </c>
      <c r="E6" s="64">
        <v>264.60640500000198</v>
      </c>
      <c r="F6" s="65">
        <v>570.29275466666707</v>
      </c>
      <c r="G6" s="64">
        <f>SUMIFS(Data!$K:$K,Data!$B:$B,Data!$AA$3,Data!$D:$D,$A6,Data!$C:$C,1)</f>
        <v>79.753264999999899</v>
      </c>
      <c r="H6" s="238">
        <f t="shared" ref="H6:H35" si="0">IF(B6=0,"-",(G6-B6)/B6)</f>
        <v>-0.32614213492836153</v>
      </c>
      <c r="I6" s="64">
        <f>SUMIFS(Data!$K:$K,Data!$B:$B,Data!$AA$3,Data!$D:$D,$A6,Data!$C:$C,2)</f>
        <v>273.826389000002</v>
      </c>
      <c r="J6" s="238">
        <f t="shared" ref="J6:J35" si="1">IF(C6=0,"-",(I6-C6)/C6)</f>
        <v>-0.63738610094659987</v>
      </c>
      <c r="K6" s="64">
        <f>SUMIFS(Data!$K:$K,Data!$B:$B,Data!$AA$3,Data!$D:$D,$A6,Data!$C:$C,3)</f>
        <v>686.572524000003</v>
      </c>
      <c r="L6" s="238">
        <f t="shared" ref="L6:L35" si="2">IF(D6=0,"-",(K6-D6)/D6)</f>
        <v>0.1986822585213216</v>
      </c>
      <c r="M6" s="64">
        <f>SUMIFS(Data!$K:$K,Data!$B:$B,Data!$AA$3,Data!$D:$D,$A6,Data!$C:$C,4)</f>
        <v>447.25951199999599</v>
      </c>
      <c r="N6" s="238">
        <f t="shared" ref="N6:N36" si="3">IF(E6=0,"-",(M6-E6)/E6)</f>
        <v>0.6902822590405272</v>
      </c>
      <c r="O6" s="65">
        <f t="shared" ref="O6:O36" si="4">(G6+I6+K6+M6)/3</f>
        <v>495.80389666666696</v>
      </c>
      <c r="P6" s="239">
        <f t="shared" ref="P6:P36" si="5">IF(F6=0,"-",O6/F6)</f>
        <v>0.86938487752042648</v>
      </c>
    </row>
    <row r="7" spans="1:16">
      <c r="A7" s="20" t="s">
        <v>32</v>
      </c>
      <c r="B7" s="66">
        <v>0</v>
      </c>
      <c r="C7" s="67">
        <v>0</v>
      </c>
      <c r="D7" s="67">
        <v>0</v>
      </c>
      <c r="E7" s="67">
        <v>0</v>
      </c>
      <c r="F7" s="68">
        <v>0</v>
      </c>
      <c r="G7" s="67">
        <f>SUMIFS(Data!$K:$K,Data!$B:$B,Data!$AA$3,Data!$D:$D,$A7,Data!$C:$C,1)</f>
        <v>0</v>
      </c>
      <c r="H7" s="240" t="str">
        <f t="shared" si="0"/>
        <v>-</v>
      </c>
      <c r="I7" s="67">
        <f>SUMIFS(Data!$K:$K,Data!$B:$B,Data!$AA$3,Data!$D:$D,$A7,Data!$C:$C,2)</f>
        <v>0</v>
      </c>
      <c r="J7" s="241" t="str">
        <f t="shared" si="1"/>
        <v>-</v>
      </c>
      <c r="K7" s="67">
        <f>SUMIFS(Data!$K:$K,Data!$B:$B,Data!$AA$3,Data!$D:$D,$A7,Data!$C:$C,3)</f>
        <v>0</v>
      </c>
      <c r="L7" s="241" t="str">
        <f t="shared" si="2"/>
        <v>-</v>
      </c>
      <c r="M7" s="67">
        <f>SUMIFS(Data!$K:$K,Data!$B:$B,Data!$AA$3,Data!$D:$D,$A7,Data!$C:$C,4)</f>
        <v>0</v>
      </c>
      <c r="N7" s="241" t="str">
        <f t="shared" si="3"/>
        <v>-</v>
      </c>
      <c r="O7" s="68">
        <f t="shared" si="4"/>
        <v>0</v>
      </c>
      <c r="P7" s="242" t="str">
        <f t="shared" si="5"/>
        <v>-</v>
      </c>
    </row>
    <row r="8" spans="1:16">
      <c r="A8" s="21" t="s">
        <v>31</v>
      </c>
      <c r="B8" s="63">
        <v>0</v>
      </c>
      <c r="C8" s="64">
        <v>4.9999950000000002</v>
      </c>
      <c r="D8" s="64">
        <v>4.9999950000000002</v>
      </c>
      <c r="E8" s="64">
        <v>0</v>
      </c>
      <c r="F8" s="65">
        <v>3.3333300000000001</v>
      </c>
      <c r="G8" s="64">
        <f>SUMIFS(Data!$K:$K,Data!$B:$B,Data!$AA$3,Data!$D:$D,$A8,Data!$C:$C,1)</f>
        <v>3.9999959999999999</v>
      </c>
      <c r="H8" s="238" t="str">
        <f t="shared" si="0"/>
        <v>-</v>
      </c>
      <c r="I8" s="64">
        <f>SUMIFS(Data!$K:$K,Data!$B:$B,Data!$AA$3,Data!$D:$D,$A8,Data!$C:$C,2)</f>
        <v>2.6666639999999999</v>
      </c>
      <c r="J8" s="243">
        <f t="shared" si="1"/>
        <v>-0.46666666666666673</v>
      </c>
      <c r="K8" s="64">
        <f>SUMIFS(Data!$K:$K,Data!$B:$B,Data!$AA$3,Data!$D:$D,$A8,Data!$C:$C,3)</f>
        <v>1.9999979999999999</v>
      </c>
      <c r="L8" s="243">
        <f t="shared" si="2"/>
        <v>-0.60000000000000009</v>
      </c>
      <c r="M8" s="64">
        <f>SUMIFS(Data!$K:$K,Data!$B:$B,Data!$AA$3,Data!$D:$D,$A8,Data!$C:$C,4)</f>
        <v>8.1333319999999993</v>
      </c>
      <c r="N8" s="243" t="str">
        <f t="shared" si="3"/>
        <v>-</v>
      </c>
      <c r="O8" s="65">
        <f t="shared" si="4"/>
        <v>5.5999966666666667</v>
      </c>
      <c r="P8" s="239">
        <f t="shared" si="5"/>
        <v>1.6800006800006799</v>
      </c>
    </row>
    <row r="9" spans="1:16">
      <c r="A9" s="20" t="s">
        <v>30</v>
      </c>
      <c r="B9" s="66">
        <v>0</v>
      </c>
      <c r="C9" s="67">
        <v>0</v>
      </c>
      <c r="D9" s="67">
        <v>0</v>
      </c>
      <c r="E9" s="67">
        <v>0</v>
      </c>
      <c r="F9" s="68">
        <v>0</v>
      </c>
      <c r="G9" s="67">
        <f>SUMIFS(Data!$K:$K,Data!$B:$B,Data!$AA$3,Data!$D:$D,$A9,Data!$C:$C,1)</f>
        <v>0</v>
      </c>
      <c r="H9" s="240" t="str">
        <f t="shared" si="0"/>
        <v>-</v>
      </c>
      <c r="I9" s="67">
        <f>SUMIFS(Data!$K:$K,Data!$B:$B,Data!$AA$3,Data!$D:$D,$A9,Data!$C:$C,2)</f>
        <v>0</v>
      </c>
      <c r="J9" s="241" t="str">
        <f t="shared" si="1"/>
        <v>-</v>
      </c>
      <c r="K9" s="67">
        <f>SUMIFS(Data!$K:$K,Data!$B:$B,Data!$AA$3,Data!$D:$D,$A9,Data!$C:$C,3)</f>
        <v>0</v>
      </c>
      <c r="L9" s="241" t="str">
        <f t="shared" si="2"/>
        <v>-</v>
      </c>
      <c r="M9" s="67">
        <f>SUMIFS(Data!$K:$K,Data!$B:$B,Data!$AA$3,Data!$D:$D,$A9,Data!$C:$C,4)</f>
        <v>0</v>
      </c>
      <c r="N9" s="241" t="str">
        <f t="shared" si="3"/>
        <v>-</v>
      </c>
      <c r="O9" s="68">
        <f t="shared" si="4"/>
        <v>0</v>
      </c>
      <c r="P9" s="242" t="str">
        <f t="shared" si="5"/>
        <v>-</v>
      </c>
    </row>
    <row r="10" spans="1:16">
      <c r="A10" s="21" t="s">
        <v>29</v>
      </c>
      <c r="B10" s="63">
        <v>0</v>
      </c>
      <c r="C10" s="64">
        <v>0</v>
      </c>
      <c r="D10" s="64">
        <v>0</v>
      </c>
      <c r="E10" s="64">
        <v>0</v>
      </c>
      <c r="F10" s="65">
        <v>0</v>
      </c>
      <c r="G10" s="64">
        <f>SUMIFS(Data!$K:$K,Data!$B:$B,Data!$AA$3,Data!$D:$D,$A10,Data!$C:$C,1)</f>
        <v>0</v>
      </c>
      <c r="H10" s="238" t="str">
        <f t="shared" si="0"/>
        <v>-</v>
      </c>
      <c r="I10" s="64">
        <f>SUMIFS(Data!$K:$K,Data!$B:$B,Data!$AA$3,Data!$D:$D,$A10,Data!$C:$C,2)</f>
        <v>0</v>
      </c>
      <c r="J10" s="243" t="str">
        <f t="shared" si="1"/>
        <v>-</v>
      </c>
      <c r="K10" s="64">
        <f>SUMIFS(Data!$K:$K,Data!$B:$B,Data!$AA$3,Data!$D:$D,$A10,Data!$C:$C,3)</f>
        <v>0</v>
      </c>
      <c r="L10" s="243" t="str">
        <f t="shared" si="2"/>
        <v>-</v>
      </c>
      <c r="M10" s="64">
        <f>SUMIFS(Data!$K:$K,Data!$B:$B,Data!$AA$3,Data!$D:$D,$A10,Data!$C:$C,4)</f>
        <v>0</v>
      </c>
      <c r="N10" s="243" t="str">
        <f t="shared" si="3"/>
        <v>-</v>
      </c>
      <c r="O10" s="65">
        <f t="shared" si="4"/>
        <v>0</v>
      </c>
      <c r="P10" s="239" t="str">
        <f t="shared" si="5"/>
        <v>-</v>
      </c>
    </row>
    <row r="11" spans="1:16">
      <c r="A11" s="20" t="s">
        <v>28</v>
      </c>
      <c r="B11" s="66">
        <v>0</v>
      </c>
      <c r="C11" s="67">
        <v>0</v>
      </c>
      <c r="D11" s="67">
        <v>0</v>
      </c>
      <c r="E11" s="67">
        <v>0</v>
      </c>
      <c r="F11" s="68">
        <v>0</v>
      </c>
      <c r="G11" s="67">
        <f>SUMIFS(Data!$K:$K,Data!$B:$B,Data!$AA$3,Data!$D:$D,$A11,Data!$C:$C,1)</f>
        <v>0</v>
      </c>
      <c r="H11" s="240" t="str">
        <f t="shared" si="0"/>
        <v>-</v>
      </c>
      <c r="I11" s="67">
        <f>SUMIFS(Data!$K:$K,Data!$B:$B,Data!$AA$3,Data!$D:$D,$A11,Data!$C:$C,2)</f>
        <v>0</v>
      </c>
      <c r="J11" s="241" t="str">
        <f t="shared" si="1"/>
        <v>-</v>
      </c>
      <c r="K11" s="67">
        <f>SUMIFS(Data!$K:$K,Data!$B:$B,Data!$AA$3,Data!$D:$D,$A11,Data!$C:$C,3)</f>
        <v>0</v>
      </c>
      <c r="L11" s="241" t="str">
        <f t="shared" si="2"/>
        <v>-</v>
      </c>
      <c r="M11" s="67">
        <f>SUMIFS(Data!$K:$K,Data!$B:$B,Data!$AA$3,Data!$D:$D,$A11,Data!$C:$C,4)</f>
        <v>0</v>
      </c>
      <c r="N11" s="241" t="str">
        <f t="shared" si="3"/>
        <v>-</v>
      </c>
      <c r="O11" s="68">
        <f t="shared" si="4"/>
        <v>0</v>
      </c>
      <c r="P11" s="242" t="str">
        <f t="shared" si="5"/>
        <v>-</v>
      </c>
    </row>
    <row r="12" spans="1:16">
      <c r="A12" s="21" t="s">
        <v>27</v>
      </c>
      <c r="B12" s="63">
        <v>3.5333329999999998</v>
      </c>
      <c r="C12" s="64">
        <v>1.4</v>
      </c>
      <c r="D12" s="64">
        <v>41.294999999999902</v>
      </c>
      <c r="E12" s="64">
        <v>0</v>
      </c>
      <c r="F12" s="65">
        <v>15.409444333333299</v>
      </c>
      <c r="G12" s="64">
        <f>SUMIFS(Data!$K:$K,Data!$B:$B,Data!$AA$3,Data!$D:$D,$A12,Data!$C:$C,1)</f>
        <v>0</v>
      </c>
      <c r="H12" s="238">
        <f t="shared" si="0"/>
        <v>-1</v>
      </c>
      <c r="I12" s="64">
        <f>SUMIFS(Data!$K:$K,Data!$B:$B,Data!$AA$3,Data!$D:$D,$A12,Data!$C:$C,2)</f>
        <v>0</v>
      </c>
      <c r="J12" s="243">
        <f t="shared" si="1"/>
        <v>-1</v>
      </c>
      <c r="K12" s="64">
        <f>SUMIFS(Data!$K:$K,Data!$B:$B,Data!$AA$3,Data!$D:$D,$A12,Data!$C:$C,3)</f>
        <v>1</v>
      </c>
      <c r="L12" s="243">
        <f t="shared" si="2"/>
        <v>-0.97578399321951803</v>
      </c>
      <c r="M12" s="64">
        <f>SUMIFS(Data!$K:$K,Data!$B:$B,Data!$AA$3,Data!$D:$D,$A12,Data!$C:$C,4)</f>
        <v>1</v>
      </c>
      <c r="N12" s="243" t="str">
        <f t="shared" si="3"/>
        <v>-</v>
      </c>
      <c r="O12" s="65">
        <f t="shared" si="4"/>
        <v>0.66666666666666663</v>
      </c>
      <c r="P12" s="239">
        <f t="shared" si="5"/>
        <v>4.3263511145859496E-2</v>
      </c>
    </row>
    <row r="13" spans="1:16">
      <c r="A13" s="20" t="s">
        <v>26</v>
      </c>
      <c r="B13" s="66">
        <v>0</v>
      </c>
      <c r="C13" s="67">
        <v>0</v>
      </c>
      <c r="D13" s="67">
        <v>33.999966000000001</v>
      </c>
      <c r="E13" s="67">
        <v>0</v>
      </c>
      <c r="F13" s="68">
        <v>11.333322000000001</v>
      </c>
      <c r="G13" s="67">
        <f>SUMIFS(Data!$K:$K,Data!$B:$B,Data!$AA$3,Data!$D:$D,$A13,Data!$C:$C,1)</f>
        <v>0</v>
      </c>
      <c r="H13" s="240" t="str">
        <f t="shared" si="0"/>
        <v>-</v>
      </c>
      <c r="I13" s="67">
        <f>SUMIFS(Data!$K:$K,Data!$B:$B,Data!$AA$3,Data!$D:$D,$A13,Data!$C:$C,2)</f>
        <v>0</v>
      </c>
      <c r="J13" s="241" t="str">
        <f t="shared" si="1"/>
        <v>-</v>
      </c>
      <c r="K13" s="67">
        <f>SUMIFS(Data!$K:$K,Data!$B:$B,Data!$AA$3,Data!$D:$D,$A13,Data!$C:$C,3)</f>
        <v>28.666637999999999</v>
      </c>
      <c r="L13" s="241">
        <f t="shared" si="2"/>
        <v>-0.15686274509803927</v>
      </c>
      <c r="M13" s="67">
        <f>SUMIFS(Data!$K:$K,Data!$B:$B,Data!$AA$3,Data!$D:$D,$A13,Data!$C:$C,4)</f>
        <v>3.1999960000000001</v>
      </c>
      <c r="N13" s="241" t="str">
        <f t="shared" si="3"/>
        <v>-</v>
      </c>
      <c r="O13" s="68">
        <f t="shared" si="4"/>
        <v>10.622211333333333</v>
      </c>
      <c r="P13" s="242">
        <f t="shared" si="5"/>
        <v>0.93725487843134891</v>
      </c>
    </row>
    <row r="14" spans="1:16">
      <c r="A14" s="21" t="s">
        <v>25</v>
      </c>
      <c r="B14" s="63">
        <v>30.1999999999999</v>
      </c>
      <c r="C14" s="64">
        <v>280.49321599999797</v>
      </c>
      <c r="D14" s="64">
        <v>293.50654499999803</v>
      </c>
      <c r="E14" s="64">
        <v>139.99990099999999</v>
      </c>
      <c r="F14" s="65">
        <v>248.06655399999863</v>
      </c>
      <c r="G14" s="64">
        <f>SUMIFS(Data!$K:$K,Data!$B:$B,Data!$AA$3,Data!$D:$D,$A14,Data!$C:$C,1)</f>
        <v>17.04</v>
      </c>
      <c r="H14" s="238">
        <f t="shared" si="0"/>
        <v>-0.43576158940397164</v>
      </c>
      <c r="I14" s="64">
        <f>SUMIFS(Data!$K:$K,Data!$B:$B,Data!$AA$3,Data!$D:$D,$A14,Data!$C:$C,2)</f>
        <v>241.03989100000001</v>
      </c>
      <c r="J14" s="243">
        <f t="shared" si="1"/>
        <v>-0.1406569669050329</v>
      </c>
      <c r="K14" s="64">
        <f>SUMIFS(Data!$K:$K,Data!$B:$B,Data!$AA$3,Data!$D:$D,$A14,Data!$C:$C,3)</f>
        <v>212.439878999999</v>
      </c>
      <c r="L14" s="243">
        <f t="shared" si="2"/>
        <v>-0.2762005392418066</v>
      </c>
      <c r="M14" s="64">
        <f>SUMIFS(Data!$K:$K,Data!$B:$B,Data!$AA$3,Data!$D:$D,$A14,Data!$C:$C,4)</f>
        <v>147.51328699999999</v>
      </c>
      <c r="N14" s="243">
        <f t="shared" si="3"/>
        <v>5.3667080807435694E-2</v>
      </c>
      <c r="O14" s="65">
        <f t="shared" si="4"/>
        <v>206.01101899999966</v>
      </c>
      <c r="P14" s="239">
        <f t="shared" si="5"/>
        <v>0.83046672628024176</v>
      </c>
    </row>
    <row r="15" spans="1:16">
      <c r="A15" s="20" t="s">
        <v>24</v>
      </c>
      <c r="B15" s="66">
        <v>1.1999979999999999</v>
      </c>
      <c r="C15" s="67">
        <v>2.5333329999999998</v>
      </c>
      <c r="D15" s="67">
        <v>4.5999970000000001</v>
      </c>
      <c r="E15" s="67">
        <v>3.3999990000000002</v>
      </c>
      <c r="F15" s="68">
        <v>3.9111089999999997</v>
      </c>
      <c r="G15" s="67">
        <f>SUMIFS(Data!$K:$K,Data!$B:$B,Data!$AA$3,Data!$D:$D,$A15,Data!$C:$C,1)</f>
        <v>0.53333200000000003</v>
      </c>
      <c r="H15" s="240">
        <f t="shared" si="0"/>
        <v>-0.55555592592654313</v>
      </c>
      <c r="I15" s="67">
        <f>SUMIFS(Data!$K:$K,Data!$B:$B,Data!$AA$3,Data!$D:$D,$A15,Data!$C:$C,2)</f>
        <v>2.199999</v>
      </c>
      <c r="J15" s="241">
        <f t="shared" si="1"/>
        <v>-0.13157922783937201</v>
      </c>
      <c r="K15" s="67">
        <f>SUMIFS(Data!$K:$K,Data!$B:$B,Data!$AA$3,Data!$D:$D,$A15,Data!$C:$C,3)</f>
        <v>2.5979999999999999</v>
      </c>
      <c r="L15" s="241">
        <f t="shared" si="2"/>
        <v>-0.43521702296762371</v>
      </c>
      <c r="M15" s="67">
        <f>SUMIFS(Data!$K:$K,Data!$B:$B,Data!$AA$3,Data!$D:$D,$A15,Data!$C:$C,4)</f>
        <v>1.4</v>
      </c>
      <c r="N15" s="241">
        <f t="shared" si="3"/>
        <v>-0.588235173010345</v>
      </c>
      <c r="O15" s="68">
        <f t="shared" si="4"/>
        <v>2.2437770000000001</v>
      </c>
      <c r="P15" s="242">
        <f t="shared" si="5"/>
        <v>0.57369329261853874</v>
      </c>
    </row>
    <row r="16" spans="1:16">
      <c r="A16" s="21" t="s">
        <v>23</v>
      </c>
      <c r="B16" s="63">
        <v>0</v>
      </c>
      <c r="C16" s="64">
        <v>38.999960999999999</v>
      </c>
      <c r="D16" s="64">
        <v>27.333306</v>
      </c>
      <c r="E16" s="64">
        <v>27.666639</v>
      </c>
      <c r="F16" s="65">
        <v>31.333302000000003</v>
      </c>
      <c r="G16" s="64">
        <f>SUMIFS(Data!$K:$K,Data!$B:$B,Data!$AA$3,Data!$D:$D,$A16,Data!$C:$C,1)</f>
        <v>0</v>
      </c>
      <c r="H16" s="238" t="str">
        <f t="shared" si="0"/>
        <v>-</v>
      </c>
      <c r="I16" s="64">
        <f>SUMIFS(Data!$K:$K,Data!$B:$B,Data!$AA$3,Data!$D:$D,$A16,Data!$C:$C,2)</f>
        <v>19.666647000000001</v>
      </c>
      <c r="J16" s="243">
        <f t="shared" si="1"/>
        <v>-0.49572649572649569</v>
      </c>
      <c r="K16" s="64">
        <f>SUMIFS(Data!$K:$K,Data!$B:$B,Data!$AA$3,Data!$D:$D,$A16,Data!$C:$C,3)</f>
        <v>23.866643</v>
      </c>
      <c r="L16" s="243">
        <f t="shared" si="2"/>
        <v>-0.12682926097560246</v>
      </c>
      <c r="M16" s="64">
        <f>SUMIFS(Data!$K:$K,Data!$B:$B,Data!$AA$3,Data!$D:$D,$A16,Data!$C:$C,4)</f>
        <v>19.666647000000001</v>
      </c>
      <c r="N16" s="243">
        <f t="shared" si="3"/>
        <v>-0.28915662650602408</v>
      </c>
      <c r="O16" s="65">
        <f t="shared" si="4"/>
        <v>21.06664566666667</v>
      </c>
      <c r="P16" s="239">
        <f t="shared" si="5"/>
        <v>0.67234042765957658</v>
      </c>
    </row>
    <row r="17" spans="1:17">
      <c r="A17" s="20" t="s">
        <v>22</v>
      </c>
      <c r="B17" s="66">
        <v>0.66666599999999998</v>
      </c>
      <c r="C17" s="67">
        <v>3.7333240000000001</v>
      </c>
      <c r="D17" s="67">
        <v>3.4666579999999998</v>
      </c>
      <c r="E17" s="67">
        <v>4.133324</v>
      </c>
      <c r="F17" s="68">
        <v>3.9999906666666667</v>
      </c>
      <c r="G17" s="67">
        <f>SUMIFS(Data!$K:$K,Data!$B:$B,Data!$AA$3,Data!$D:$D,$A17,Data!$C:$C,1)</f>
        <v>0</v>
      </c>
      <c r="H17" s="240">
        <f t="shared" si="0"/>
        <v>-1</v>
      </c>
      <c r="I17" s="67">
        <f>SUMIFS(Data!$K:$K,Data!$B:$B,Data!$AA$3,Data!$D:$D,$A17,Data!$C:$C,2)</f>
        <v>5.5999860000000004</v>
      </c>
      <c r="J17" s="241">
        <f t="shared" si="1"/>
        <v>0.50000000000000011</v>
      </c>
      <c r="K17" s="67">
        <f>SUMIFS(Data!$K:$K,Data!$B:$B,Data!$AA$3,Data!$D:$D,$A17,Data!$C:$C,3)</f>
        <v>5.5999860000000004</v>
      </c>
      <c r="L17" s="241">
        <f t="shared" si="2"/>
        <v>0.61538461538461553</v>
      </c>
      <c r="M17" s="67">
        <f>SUMIFS(Data!$K:$K,Data!$B:$B,Data!$AA$3,Data!$D:$D,$A17,Data!$C:$C,4)</f>
        <v>5.5999860000000004</v>
      </c>
      <c r="N17" s="241">
        <f t="shared" si="3"/>
        <v>0.3548383818931205</v>
      </c>
      <c r="O17" s="68">
        <f t="shared" si="4"/>
        <v>5.5999860000000004</v>
      </c>
      <c r="P17" s="242">
        <f t="shared" si="5"/>
        <v>1.3999997666661224</v>
      </c>
    </row>
    <row r="18" spans="1:17">
      <c r="A18" s="21" t="s">
        <v>21</v>
      </c>
      <c r="B18" s="63">
        <v>2.3333309999999998</v>
      </c>
      <c r="C18" s="64">
        <v>2.4666640000000002</v>
      </c>
      <c r="D18" s="64">
        <v>5.8666640000000001</v>
      </c>
      <c r="E18" s="64">
        <v>1.9333320000000001</v>
      </c>
      <c r="F18" s="65">
        <v>4.1999969999999998</v>
      </c>
      <c r="G18" s="64">
        <f>SUMIFS(Data!$K:$K,Data!$B:$B,Data!$AA$3,Data!$D:$D,$A18,Data!$C:$C,1)</f>
        <v>0.99999899999999997</v>
      </c>
      <c r="H18" s="238">
        <f t="shared" si="0"/>
        <v>-0.57142857142857151</v>
      </c>
      <c r="I18" s="64">
        <f>SUMIFS(Data!$K:$K,Data!$B:$B,Data!$AA$3,Data!$D:$D,$A18,Data!$C:$C,2)</f>
        <v>2.1999979999999999</v>
      </c>
      <c r="J18" s="243">
        <f t="shared" si="1"/>
        <v>-0.1081079547113025</v>
      </c>
      <c r="K18" s="64">
        <f>SUMIFS(Data!$K:$K,Data!$B:$B,Data!$AA$3,Data!$D:$D,$A18,Data!$C:$C,3)</f>
        <v>1.6666650000000001</v>
      </c>
      <c r="L18" s="243">
        <f t="shared" si="2"/>
        <v>-0.71590924586783899</v>
      </c>
      <c r="M18" s="64">
        <f>SUMIFS(Data!$K:$K,Data!$B:$B,Data!$AA$3,Data!$D:$D,$A18,Data!$C:$C,4)</f>
        <v>1.0599989999999999</v>
      </c>
      <c r="N18" s="243">
        <f t="shared" si="3"/>
        <v>-0.45172427705122559</v>
      </c>
      <c r="O18" s="65">
        <f t="shared" si="4"/>
        <v>1.9755536666666664</v>
      </c>
      <c r="P18" s="239">
        <f t="shared" si="5"/>
        <v>0.47037025661367532</v>
      </c>
    </row>
    <row r="19" spans="1:17">
      <c r="A19" s="20" t="s">
        <v>20</v>
      </c>
      <c r="B19" s="66">
        <v>0</v>
      </c>
      <c r="C19" s="67">
        <v>3.2533300000000001</v>
      </c>
      <c r="D19" s="67">
        <v>1.6666650000000001</v>
      </c>
      <c r="E19" s="67">
        <v>0.66666599999999998</v>
      </c>
      <c r="F19" s="68">
        <v>1.8622203333333334</v>
      </c>
      <c r="G19" s="67">
        <f>SUMIFS(Data!$K:$K,Data!$B:$B,Data!$AA$3,Data!$D:$D,$A19,Data!$C:$C,1)</f>
        <v>0</v>
      </c>
      <c r="H19" s="240" t="str">
        <f t="shared" si="0"/>
        <v>-</v>
      </c>
      <c r="I19" s="67">
        <f>SUMIFS(Data!$K:$K,Data!$B:$B,Data!$AA$3,Data!$D:$D,$A19,Data!$C:$C,2)</f>
        <v>0.66666599999999998</v>
      </c>
      <c r="J19" s="241">
        <f t="shared" si="1"/>
        <v>-0.79508196217414151</v>
      </c>
      <c r="K19" s="67">
        <f>SUMIFS(Data!$K:$K,Data!$B:$B,Data!$AA$3,Data!$D:$D,$A19,Data!$C:$C,3)</f>
        <v>0</v>
      </c>
      <c r="L19" s="241">
        <f t="shared" si="2"/>
        <v>-1</v>
      </c>
      <c r="M19" s="67">
        <f>SUMIFS(Data!$K:$K,Data!$B:$B,Data!$AA$3,Data!$D:$D,$A19,Data!$C:$C,4)</f>
        <v>0</v>
      </c>
      <c r="N19" s="241">
        <f t="shared" si="3"/>
        <v>-1</v>
      </c>
      <c r="O19" s="68">
        <f t="shared" si="4"/>
        <v>0.222222</v>
      </c>
      <c r="P19" s="242">
        <f t="shared" si="5"/>
        <v>0.11933174395224626</v>
      </c>
    </row>
    <row r="20" spans="1:17">
      <c r="A20" s="21" t="s">
        <v>19</v>
      </c>
      <c r="B20" s="63">
        <v>0</v>
      </c>
      <c r="C20" s="64">
        <v>50.666606000000101</v>
      </c>
      <c r="D20" s="64">
        <v>68.599925000000098</v>
      </c>
      <c r="E20" s="64">
        <v>34.133327999999999</v>
      </c>
      <c r="F20" s="65">
        <v>51.133286333333395</v>
      </c>
      <c r="G20" s="64">
        <f>SUMIFS(Data!$K:$K,Data!$B:$B,Data!$AA$3,Data!$D:$D,$A20,Data!$C:$C,1)</f>
        <v>0</v>
      </c>
      <c r="H20" s="238" t="str">
        <f t="shared" si="0"/>
        <v>-</v>
      </c>
      <c r="I20" s="64">
        <f>SUMIFS(Data!$K:$K,Data!$B:$B,Data!$AA$3,Data!$D:$D,$A20,Data!$C:$C,2)</f>
        <v>57.266615000000002</v>
      </c>
      <c r="J20" s="243">
        <f t="shared" si="1"/>
        <v>0.1302634914997047</v>
      </c>
      <c r="K20" s="64">
        <f>SUMIFS(Data!$K:$K,Data!$B:$B,Data!$AA$3,Data!$D:$D,$A20,Data!$C:$C,3)</f>
        <v>55.933274000000097</v>
      </c>
      <c r="L20" s="243">
        <f t="shared" si="2"/>
        <v>-0.18464526018067781</v>
      </c>
      <c r="M20" s="64">
        <f>SUMIFS(Data!$K:$K,Data!$B:$B,Data!$AA$3,Data!$D:$D,$A20,Data!$C:$C,4)</f>
        <v>24.799996</v>
      </c>
      <c r="N20" s="243">
        <f t="shared" si="3"/>
        <v>-0.27343750366210989</v>
      </c>
      <c r="O20" s="65">
        <f t="shared" si="4"/>
        <v>45.9999616666667</v>
      </c>
      <c r="P20" s="239">
        <f t="shared" si="5"/>
        <v>0.8996089429260814</v>
      </c>
    </row>
    <row r="21" spans="1:17">
      <c r="A21" s="20" t="s">
        <v>18</v>
      </c>
      <c r="B21" s="66">
        <v>0</v>
      </c>
      <c r="C21" s="67">
        <v>0</v>
      </c>
      <c r="D21" s="67">
        <v>1.1319999999999999</v>
      </c>
      <c r="E21" s="67">
        <v>0.999</v>
      </c>
      <c r="F21" s="68">
        <v>0.71033333333333326</v>
      </c>
      <c r="G21" s="67">
        <f>SUMIFS(Data!$K:$K,Data!$B:$B,Data!$AA$3,Data!$D:$D,$A21,Data!$C:$C,1)</f>
        <v>0.66600000000000004</v>
      </c>
      <c r="H21" s="240" t="str">
        <f t="shared" si="0"/>
        <v>-</v>
      </c>
      <c r="I21" s="67">
        <f>SUMIFS(Data!$K:$K,Data!$B:$B,Data!$AA$3,Data!$D:$D,$A21,Data!$C:$C,2)</f>
        <v>0.66600000000000004</v>
      </c>
      <c r="J21" s="241" t="str">
        <f t="shared" si="1"/>
        <v>-</v>
      </c>
      <c r="K21" s="67">
        <f>SUMIFS(Data!$K:$K,Data!$B:$B,Data!$AA$3,Data!$D:$D,$A21,Data!$C:$C,3)</f>
        <v>2.798</v>
      </c>
      <c r="L21" s="241">
        <f t="shared" si="2"/>
        <v>1.4717314487632511</v>
      </c>
      <c r="M21" s="67">
        <f>SUMIFS(Data!$K:$K,Data!$B:$B,Data!$AA$3,Data!$D:$D,$A21,Data!$C:$C,4)</f>
        <v>1.9990000000000001</v>
      </c>
      <c r="N21" s="241">
        <f t="shared" si="3"/>
        <v>1.0010010010010011</v>
      </c>
      <c r="O21" s="68">
        <f t="shared" si="4"/>
        <v>2.0429999999999997</v>
      </c>
      <c r="P21" s="242">
        <f t="shared" si="5"/>
        <v>2.8761145002346313</v>
      </c>
    </row>
    <row r="22" spans="1:17">
      <c r="A22" s="21" t="s">
        <v>17</v>
      </c>
      <c r="B22" s="63">
        <v>430.86583199998802</v>
      </c>
      <c r="C22" s="64">
        <v>428.99924499998798</v>
      </c>
      <c r="D22" s="64">
        <v>431.28199999999998</v>
      </c>
      <c r="E22" s="64">
        <v>425.03099999999802</v>
      </c>
      <c r="F22" s="65">
        <v>572.05935899999133</v>
      </c>
      <c r="G22" s="64">
        <f>SUMIFS(Data!$K:$K,Data!$B:$B,Data!$AA$3,Data!$D:$D,$A22,Data!$C:$C,1)</f>
        <v>458.64500000000203</v>
      </c>
      <c r="H22" s="238">
        <f t="shared" si="0"/>
        <v>6.447289605460009E-2</v>
      </c>
      <c r="I22" s="64">
        <f>SUMIFS(Data!$K:$K,Data!$B:$B,Data!$AA$3,Data!$D:$D,$A22,Data!$C:$C,2)</f>
        <v>410.30799999999897</v>
      </c>
      <c r="J22" s="243">
        <f t="shared" si="1"/>
        <v>-4.3569412342414571E-2</v>
      </c>
      <c r="K22" s="64">
        <f>SUMIFS(Data!$K:$K,Data!$B:$B,Data!$AA$3,Data!$D:$D,$A22,Data!$C:$C,3)</f>
        <v>384.86899999999798</v>
      </c>
      <c r="L22" s="243">
        <f t="shared" si="2"/>
        <v>-0.10761636238007151</v>
      </c>
      <c r="M22" s="64">
        <f>SUMIFS(Data!$K:$K,Data!$B:$B,Data!$AA$3,Data!$D:$D,$A22,Data!$C:$C,4)</f>
        <v>430.30599999999896</v>
      </c>
      <c r="N22" s="243">
        <f t="shared" si="3"/>
        <v>1.2410859443195834E-2</v>
      </c>
      <c r="O22" s="65">
        <f t="shared" si="4"/>
        <v>561.37599999999929</v>
      </c>
      <c r="P22" s="239">
        <f t="shared" si="5"/>
        <v>0.9813247369666892</v>
      </c>
    </row>
    <row r="23" spans="1:17">
      <c r="A23" s="20" t="s">
        <v>16</v>
      </c>
      <c r="B23" s="66">
        <v>0</v>
      </c>
      <c r="C23" s="67">
        <v>12.333323</v>
      </c>
      <c r="D23" s="67">
        <v>44.266627999999997</v>
      </c>
      <c r="E23" s="67">
        <v>0</v>
      </c>
      <c r="F23" s="68">
        <v>18.866650333333332</v>
      </c>
      <c r="G23" s="67">
        <f>SUMIFS(Data!$K:$K,Data!$B:$B,Data!$AA$3,Data!$D:$D,$A23,Data!$C:$C,1)</f>
        <v>0</v>
      </c>
      <c r="H23" s="240" t="str">
        <f t="shared" si="0"/>
        <v>-</v>
      </c>
      <c r="I23" s="67">
        <f>SUMIFS(Data!$K:$K,Data!$B:$B,Data!$AA$3,Data!$D:$D,$A23,Data!$C:$C,2)</f>
        <v>0</v>
      </c>
      <c r="J23" s="241">
        <f t="shared" si="1"/>
        <v>-1</v>
      </c>
      <c r="K23" s="67">
        <f>SUMIFS(Data!$K:$K,Data!$B:$B,Data!$AA$3,Data!$D:$D,$A23,Data!$C:$C,3)</f>
        <v>50.591000000000001</v>
      </c>
      <c r="L23" s="241">
        <f t="shared" si="2"/>
        <v>0.14286997419365224</v>
      </c>
      <c r="M23" s="67">
        <f>SUMIFS(Data!$K:$K,Data!$B:$B,Data!$AA$3,Data!$D:$D,$A23,Data!$C:$C,4)</f>
        <v>96.385000000000105</v>
      </c>
      <c r="N23" s="241" t="str">
        <f t="shared" si="3"/>
        <v>-</v>
      </c>
      <c r="O23" s="68">
        <f t="shared" si="4"/>
        <v>48.99200000000004</v>
      </c>
      <c r="P23" s="242">
        <f t="shared" si="5"/>
        <v>2.5967513646787457</v>
      </c>
    </row>
    <row r="24" spans="1:17">
      <c r="A24" s="21" t="s">
        <v>15</v>
      </c>
      <c r="B24" s="63">
        <v>0</v>
      </c>
      <c r="C24" s="64">
        <v>0</v>
      </c>
      <c r="D24" s="64">
        <v>0</v>
      </c>
      <c r="E24" s="64">
        <v>0</v>
      </c>
      <c r="F24" s="65">
        <v>0</v>
      </c>
      <c r="G24" s="64">
        <f>SUMIFS(Data!$K:$K,Data!$B:$B,Data!$AA$3,Data!$D:$D,$A24,Data!$C:$C,1)</f>
        <v>0</v>
      </c>
      <c r="H24" s="238" t="str">
        <f t="shared" si="0"/>
        <v>-</v>
      </c>
      <c r="I24" s="64">
        <f>SUMIFS(Data!$K:$K,Data!$B:$B,Data!$AA$3,Data!$D:$D,$A24,Data!$C:$C,2)</f>
        <v>0</v>
      </c>
      <c r="J24" s="243" t="str">
        <f t="shared" si="1"/>
        <v>-</v>
      </c>
      <c r="K24" s="64">
        <f>SUMIFS(Data!$K:$K,Data!$B:$B,Data!$AA$3,Data!$D:$D,$A24,Data!$C:$C,3)</f>
        <v>0</v>
      </c>
      <c r="L24" s="243" t="str">
        <f t="shared" si="2"/>
        <v>-</v>
      </c>
      <c r="M24" s="64">
        <f>SUMIFS(Data!$K:$K,Data!$B:$B,Data!$AA$3,Data!$D:$D,$A24,Data!$C:$C,4)</f>
        <v>0</v>
      </c>
      <c r="N24" s="243" t="str">
        <f t="shared" si="3"/>
        <v>-</v>
      </c>
      <c r="O24" s="65">
        <f t="shared" si="4"/>
        <v>0</v>
      </c>
      <c r="P24" s="239" t="str">
        <f t="shared" si="5"/>
        <v>-</v>
      </c>
    </row>
    <row r="25" spans="1:17">
      <c r="A25" s="20" t="s">
        <v>14</v>
      </c>
      <c r="B25" s="66">
        <v>214.13325299999599</v>
      </c>
      <c r="C25" s="67">
        <v>400.13318199998901</v>
      </c>
      <c r="D25" s="67">
        <v>391.73310699998802</v>
      </c>
      <c r="E25" s="67">
        <v>61.199909000000098</v>
      </c>
      <c r="F25" s="68">
        <v>355.73315033332437</v>
      </c>
      <c r="G25" s="67">
        <f>SUMIFS(Data!$K:$K,Data!$B:$B,Data!$AA$3,Data!$D:$D,$A25,Data!$C:$C,1)</f>
        <v>162.866623</v>
      </c>
      <c r="H25" s="240">
        <f t="shared" si="0"/>
        <v>-0.23941461347900481</v>
      </c>
      <c r="I25" s="67">
        <f>SUMIFS(Data!$K:$K,Data!$B:$B,Data!$AA$3,Data!$D:$D,$A25,Data!$C:$C,2)</f>
        <v>389.866581999988</v>
      </c>
      <c r="J25" s="241">
        <f t="shared" si="1"/>
        <v>-2.5657957054912001E-2</v>
      </c>
      <c r="K25" s="67">
        <f>SUMIFS(Data!$K:$K,Data!$B:$B,Data!$AA$3,Data!$D:$D,$A25,Data!$C:$C,3)</f>
        <v>317.26655099999203</v>
      </c>
      <c r="L25" s="241">
        <f t="shared" si="2"/>
        <v>-0.1900951302540744</v>
      </c>
      <c r="M25" s="67">
        <f>SUMIFS(Data!$K:$K,Data!$B:$B,Data!$AA$3,Data!$D:$D,$A25,Data!$C:$C,4)</f>
        <v>323.66651299999302</v>
      </c>
      <c r="N25" s="241">
        <f t="shared" si="3"/>
        <v>4.2886763769533136</v>
      </c>
      <c r="O25" s="68">
        <f t="shared" si="4"/>
        <v>397.88875633332435</v>
      </c>
      <c r="P25" s="242">
        <f t="shared" si="5"/>
        <v>1.1185034511416772</v>
      </c>
      <c r="Q25" s="23"/>
    </row>
    <row r="26" spans="1:17">
      <c r="A26" s="21" t="s">
        <v>13</v>
      </c>
      <c r="B26" s="63">
        <v>371.66628500000201</v>
      </c>
      <c r="C26" s="64">
        <v>1259.9652700000099</v>
      </c>
      <c r="D26" s="64">
        <v>1209.9318350000101</v>
      </c>
      <c r="E26" s="64">
        <v>925.86586599999589</v>
      </c>
      <c r="F26" s="65">
        <v>1255.809752000006</v>
      </c>
      <c r="G26" s="64">
        <f>SUMIFS(Data!$K:$K,Data!$B:$B,Data!$AA$3,Data!$D:$D,$A26,Data!$C:$C,1)</f>
        <v>88.9331600000001</v>
      </c>
      <c r="H26" s="238">
        <f t="shared" si="0"/>
        <v>-0.76071770943657258</v>
      </c>
      <c r="I26" s="64">
        <f>SUMIFS(Data!$K:$K,Data!$B:$B,Data!$AA$3,Data!$D:$D,$A26,Data!$C:$C,2)</f>
        <v>1128.3989839999999</v>
      </c>
      <c r="J26" s="243">
        <f t="shared" si="1"/>
        <v>-0.10442056549702275</v>
      </c>
      <c r="K26" s="64">
        <f>SUMIFS(Data!$K:$K,Data!$B:$B,Data!$AA$3,Data!$D:$D,$A26,Data!$C:$C,3)</f>
        <v>811.14699999999493</v>
      </c>
      <c r="L26" s="243">
        <f t="shared" si="2"/>
        <v>-0.32959281131735146</v>
      </c>
      <c r="M26" s="64">
        <f>SUMIFS(Data!$K:$K,Data!$B:$B,Data!$AA$3,Data!$D:$D,$A26,Data!$C:$C,4)</f>
        <v>991.4960000000159</v>
      </c>
      <c r="N26" s="243">
        <f t="shared" si="3"/>
        <v>7.0885142664953049E-2</v>
      </c>
      <c r="O26" s="65">
        <f t="shared" si="4"/>
        <v>1006.6583813333369</v>
      </c>
      <c r="P26" s="239">
        <f t="shared" si="5"/>
        <v>0.80160102255148924</v>
      </c>
    </row>
    <row r="27" spans="1:17">
      <c r="A27" s="20" t="s">
        <v>12</v>
      </c>
      <c r="B27" s="66">
        <v>0</v>
      </c>
      <c r="C27" s="67">
        <v>0</v>
      </c>
      <c r="D27" s="67">
        <v>0</v>
      </c>
      <c r="E27" s="67">
        <v>0</v>
      </c>
      <c r="F27" s="68">
        <v>0</v>
      </c>
      <c r="G27" s="67">
        <f>SUMIFS(Data!$K:$K,Data!$B:$B,Data!$AA$3,Data!$D:$D,$A27,Data!$C:$C,1)</f>
        <v>0</v>
      </c>
      <c r="H27" s="240" t="str">
        <f t="shared" si="0"/>
        <v>-</v>
      </c>
      <c r="I27" s="67">
        <f>SUMIFS(Data!$K:$K,Data!$B:$B,Data!$AA$3,Data!$D:$D,$A27,Data!$C:$C,2)</f>
        <v>0</v>
      </c>
      <c r="J27" s="241" t="str">
        <f t="shared" si="1"/>
        <v>-</v>
      </c>
      <c r="K27" s="67">
        <f>SUMIFS(Data!$K:$K,Data!$B:$B,Data!$AA$3,Data!$D:$D,$A27,Data!$C:$C,3)</f>
        <v>0</v>
      </c>
      <c r="L27" s="241" t="str">
        <f t="shared" si="2"/>
        <v>-</v>
      </c>
      <c r="M27" s="67">
        <f>SUMIFS(Data!$K:$K,Data!$B:$B,Data!$AA$3,Data!$D:$D,$A27,Data!$C:$C,4)</f>
        <v>0</v>
      </c>
      <c r="N27" s="241" t="str">
        <f t="shared" si="3"/>
        <v>-</v>
      </c>
      <c r="O27" s="68">
        <f t="shared" si="4"/>
        <v>0</v>
      </c>
      <c r="P27" s="242" t="str">
        <f t="shared" si="5"/>
        <v>-</v>
      </c>
    </row>
    <row r="28" spans="1:17">
      <c r="A28" s="21" t="s">
        <v>11</v>
      </c>
      <c r="B28" s="63">
        <v>164.39967899999999</v>
      </c>
      <c r="C28" s="64">
        <v>377.59954299999498</v>
      </c>
      <c r="D28" s="64">
        <v>318.999584999999</v>
      </c>
      <c r="E28" s="64">
        <v>200.866499000001</v>
      </c>
      <c r="F28" s="65">
        <v>353.95510199999831</v>
      </c>
      <c r="G28" s="64">
        <f>SUMIFS(Data!$K:$K,Data!$B:$B,Data!$AA$3,Data!$D:$D,$A28,Data!$C:$C,1)</f>
        <v>59.999934000000202</v>
      </c>
      <c r="H28" s="238">
        <f t="shared" si="0"/>
        <v>-0.63503618519838956</v>
      </c>
      <c r="I28" s="64">
        <f>SUMIFS(Data!$K:$K,Data!$B:$B,Data!$AA$3,Data!$D:$D,$A28,Data!$C:$C,2)</f>
        <v>254.86636400000199</v>
      </c>
      <c r="J28" s="243">
        <f t="shared" si="1"/>
        <v>-0.32503529539492748</v>
      </c>
      <c r="K28" s="64">
        <f>SUMIFS(Data!$K:$K,Data!$B:$B,Data!$AA$3,Data!$D:$D,$A28,Data!$C:$C,3)</f>
        <v>268.26632400000102</v>
      </c>
      <c r="L28" s="243">
        <f t="shared" si="2"/>
        <v>-0.15903864263647283</v>
      </c>
      <c r="M28" s="64">
        <f>SUMIFS(Data!$K:$K,Data!$B:$B,Data!$AA$3,Data!$D:$D,$A28,Data!$C:$C,4)</f>
        <v>297.99963000000002</v>
      </c>
      <c r="N28" s="243">
        <f t="shared" si="3"/>
        <v>0.48357058784600282</v>
      </c>
      <c r="O28" s="65">
        <f t="shared" si="4"/>
        <v>293.71075066666776</v>
      </c>
      <c r="P28" s="239">
        <f t="shared" si="5"/>
        <v>0.82979662959249889</v>
      </c>
    </row>
    <row r="29" spans="1:17">
      <c r="A29" s="20" t="s">
        <v>10</v>
      </c>
      <c r="B29" s="66">
        <v>0</v>
      </c>
      <c r="C29" s="67">
        <v>0</v>
      </c>
      <c r="D29" s="67">
        <v>0</v>
      </c>
      <c r="E29" s="67">
        <v>0</v>
      </c>
      <c r="F29" s="68">
        <v>0</v>
      </c>
      <c r="G29" s="67">
        <f>SUMIFS(Data!$K:$K,Data!$B:$B,Data!$AA$3,Data!$D:$D,$A29,Data!$C:$C,1)</f>
        <v>0</v>
      </c>
      <c r="H29" s="240" t="str">
        <f t="shared" si="0"/>
        <v>-</v>
      </c>
      <c r="I29" s="67">
        <f>SUMIFS(Data!$K:$K,Data!$B:$B,Data!$AA$3,Data!$D:$D,$A29,Data!$C:$C,2)</f>
        <v>0</v>
      </c>
      <c r="J29" s="241" t="str">
        <f t="shared" si="1"/>
        <v>-</v>
      </c>
      <c r="K29" s="67">
        <f>SUMIFS(Data!$K:$K,Data!$B:$B,Data!$AA$3,Data!$D:$D,$A29,Data!$C:$C,3)</f>
        <v>0</v>
      </c>
      <c r="L29" s="241" t="str">
        <f t="shared" si="2"/>
        <v>-</v>
      </c>
      <c r="M29" s="67">
        <f>SUMIFS(Data!$K:$K,Data!$B:$B,Data!$AA$3,Data!$D:$D,$A29,Data!$C:$C,4)</f>
        <v>0</v>
      </c>
      <c r="N29" s="241" t="str">
        <f t="shared" si="3"/>
        <v>-</v>
      </c>
      <c r="O29" s="68">
        <f t="shared" si="4"/>
        <v>0</v>
      </c>
      <c r="P29" s="242" t="str">
        <f t="shared" si="5"/>
        <v>-</v>
      </c>
    </row>
    <row r="30" spans="1:17">
      <c r="A30" s="21" t="s">
        <v>9</v>
      </c>
      <c r="B30" s="63">
        <v>124.30699999999899</v>
      </c>
      <c r="C30" s="64">
        <v>679.93800000000704</v>
      </c>
      <c r="D30" s="64">
        <v>712.59200000000499</v>
      </c>
      <c r="E30" s="64">
        <v>101.137999999999</v>
      </c>
      <c r="F30" s="65">
        <v>539.32500000000334</v>
      </c>
      <c r="G30" s="64">
        <f>SUMIFS(Data!$K:$K,Data!$B:$B,Data!$AA$3,Data!$D:$D,$A30,Data!$C:$C,1)</f>
        <v>72.706999999999795</v>
      </c>
      <c r="H30" s="238">
        <f t="shared" si="0"/>
        <v>-0.41510132172765507</v>
      </c>
      <c r="I30" s="64">
        <f>SUMIFS(Data!$K:$K,Data!$B:$B,Data!$AA$3,Data!$D:$D,$A30,Data!$C:$C,2)</f>
        <v>418.731000000005</v>
      </c>
      <c r="J30" s="243">
        <f t="shared" si="1"/>
        <v>-0.38416296780000431</v>
      </c>
      <c r="K30" s="64">
        <f>SUMIFS(Data!$K:$K,Data!$B:$B,Data!$AA$3,Data!$D:$D,$A30,Data!$C:$C,3)</f>
        <v>458.25900000000598</v>
      </c>
      <c r="L30" s="243">
        <f t="shared" si="2"/>
        <v>-0.35691251094595117</v>
      </c>
      <c r="M30" s="64">
        <f>SUMIFS(Data!$K:$K,Data!$B:$B,Data!$AA$3,Data!$D:$D,$A30,Data!$C:$C,4)</f>
        <v>197.30099999999999</v>
      </c>
      <c r="N30" s="243">
        <f t="shared" si="3"/>
        <v>0.95080978465069454</v>
      </c>
      <c r="O30" s="65">
        <f t="shared" si="4"/>
        <v>382.33266666667026</v>
      </c>
      <c r="P30" s="239">
        <f t="shared" si="5"/>
        <v>0.70890959378235363</v>
      </c>
    </row>
    <row r="31" spans="1:17">
      <c r="A31" s="20" t="s">
        <v>8</v>
      </c>
      <c r="B31" s="66">
        <v>0</v>
      </c>
      <c r="C31" s="67">
        <v>0</v>
      </c>
      <c r="D31" s="67">
        <v>0</v>
      </c>
      <c r="E31" s="67">
        <v>0</v>
      </c>
      <c r="F31" s="68">
        <v>0</v>
      </c>
      <c r="G31" s="67">
        <f>SUMIFS(Data!$K:$K,Data!$B:$B,Data!$AA$3,Data!$D:$D,$A31,Data!$C:$C,1)</f>
        <v>0</v>
      </c>
      <c r="H31" s="240" t="str">
        <f t="shared" si="0"/>
        <v>-</v>
      </c>
      <c r="I31" s="67">
        <f>SUMIFS(Data!$K:$K,Data!$B:$B,Data!$AA$3,Data!$D:$D,$A31,Data!$C:$C,2)</f>
        <v>0</v>
      </c>
      <c r="J31" s="241" t="str">
        <f t="shared" si="1"/>
        <v>-</v>
      </c>
      <c r="K31" s="67">
        <f>SUMIFS(Data!$K:$K,Data!$B:$B,Data!$AA$3,Data!$D:$D,$A31,Data!$C:$C,3)</f>
        <v>0</v>
      </c>
      <c r="L31" s="241" t="str">
        <f t="shared" si="2"/>
        <v>-</v>
      </c>
      <c r="M31" s="67">
        <f>SUMIFS(Data!$K:$K,Data!$B:$B,Data!$AA$3,Data!$D:$D,$A31,Data!$C:$C,4)</f>
        <v>0</v>
      </c>
      <c r="N31" s="241" t="str">
        <f t="shared" si="3"/>
        <v>-</v>
      </c>
      <c r="O31" s="68">
        <f t="shared" si="4"/>
        <v>0</v>
      </c>
      <c r="P31" s="242" t="str">
        <f t="shared" si="5"/>
        <v>-</v>
      </c>
    </row>
    <row r="32" spans="1:17">
      <c r="A32" s="21" t="s">
        <v>7</v>
      </c>
      <c r="B32" s="63">
        <v>0</v>
      </c>
      <c r="C32" s="64">
        <v>0</v>
      </c>
      <c r="D32" s="64">
        <v>0</v>
      </c>
      <c r="E32" s="64">
        <v>0</v>
      </c>
      <c r="F32" s="65">
        <v>0</v>
      </c>
      <c r="G32" s="64">
        <f>SUMIFS(Data!$K:$K,Data!$B:$B,Data!$AA$3,Data!$D:$D,$A32,Data!$C:$C,1)</f>
        <v>0</v>
      </c>
      <c r="H32" s="238" t="str">
        <f t="shared" si="0"/>
        <v>-</v>
      </c>
      <c r="I32" s="64">
        <f>SUMIFS(Data!$K:$K,Data!$B:$B,Data!$AA$3,Data!$D:$D,$A32,Data!$C:$C,2)</f>
        <v>0</v>
      </c>
      <c r="J32" s="243" t="str">
        <f t="shared" si="1"/>
        <v>-</v>
      </c>
      <c r="K32" s="64">
        <f>SUMIFS(Data!$K:$K,Data!$B:$B,Data!$AA$3,Data!$D:$D,$A32,Data!$C:$C,3)</f>
        <v>0</v>
      </c>
      <c r="L32" s="243" t="str">
        <f t="shared" si="2"/>
        <v>-</v>
      </c>
      <c r="M32" s="64">
        <f>SUMIFS(Data!$K:$K,Data!$B:$B,Data!$AA$3,Data!$D:$D,$A32,Data!$C:$C,4)</f>
        <v>0</v>
      </c>
      <c r="N32" s="243" t="str">
        <f t="shared" si="3"/>
        <v>-</v>
      </c>
      <c r="O32" s="65">
        <f t="shared" si="4"/>
        <v>0</v>
      </c>
      <c r="P32" s="239" t="str">
        <f t="shared" si="5"/>
        <v>-</v>
      </c>
    </row>
    <row r="33" spans="1:18">
      <c r="A33" s="20" t="s">
        <v>35</v>
      </c>
      <c r="B33" s="66">
        <v>59.599952000000101</v>
      </c>
      <c r="C33" s="67">
        <v>60.759971</v>
      </c>
      <c r="D33" s="67">
        <v>57.946632000000101</v>
      </c>
      <c r="E33" s="67">
        <v>33.999983</v>
      </c>
      <c r="F33" s="68">
        <v>70.768846000000067</v>
      </c>
      <c r="G33" s="67">
        <f>SUMIFS(Data!$K:$K,Data!$B:$B,Data!$AA$3,Data!$D:$D,$A33,Data!$C:$C,1)</f>
        <v>26.066652000000001</v>
      </c>
      <c r="H33" s="240">
        <f t="shared" si="0"/>
        <v>-0.56263971487762343</v>
      </c>
      <c r="I33" s="67">
        <f>SUMIFS(Data!$K:$K,Data!$B:$B,Data!$AA$3,Data!$D:$D,$A33,Data!$C:$C,2)</f>
        <v>34.293314000000002</v>
      </c>
      <c r="J33" s="241">
        <f t="shared" si="1"/>
        <v>-0.43559364108320586</v>
      </c>
      <c r="K33" s="67">
        <f>SUMIFS(Data!$K:$K,Data!$B:$B,Data!$AA$3,Data!$D:$D,$A33,Data!$C:$C,3)</f>
        <v>25.763999999999999</v>
      </c>
      <c r="L33" s="241">
        <f t="shared" si="2"/>
        <v>-0.55538399539769701</v>
      </c>
      <c r="M33" s="67">
        <f>SUMIFS(Data!$K:$K,Data!$B:$B,Data!$AA$3,Data!$D:$D,$A33,Data!$C:$C,4)</f>
        <v>15.999000000000001</v>
      </c>
      <c r="N33" s="241">
        <f t="shared" si="3"/>
        <v>-0.52944094119105878</v>
      </c>
      <c r="O33" s="68">
        <f t="shared" si="4"/>
        <v>34.040988666666664</v>
      </c>
      <c r="P33" s="242">
        <f>IF(F33=0,"-",O33/F33)</f>
        <v>0.48101658555611648</v>
      </c>
    </row>
    <row r="34" spans="1:18">
      <c r="A34" s="21" t="s">
        <v>6</v>
      </c>
      <c r="B34" s="63">
        <v>0</v>
      </c>
      <c r="C34" s="64">
        <v>0</v>
      </c>
      <c r="D34" s="64">
        <v>0</v>
      </c>
      <c r="E34" s="64">
        <v>0</v>
      </c>
      <c r="F34" s="65">
        <v>0</v>
      </c>
      <c r="G34" s="64">
        <f>SUMIFS(Data!$K:$K,Data!$B:$B,Data!$AA$3,Data!$D:$D,$A34,Data!$C:$C,1)</f>
        <v>0</v>
      </c>
      <c r="H34" s="238" t="str">
        <f t="shared" si="0"/>
        <v>-</v>
      </c>
      <c r="I34" s="64">
        <f>SUMIFS(Data!$K:$K,Data!$B:$B,Data!$AA$3,Data!$D:$D,$A34,Data!$C:$C,2)</f>
        <v>0</v>
      </c>
      <c r="J34" s="243" t="str">
        <f t="shared" si="1"/>
        <v>-</v>
      </c>
      <c r="K34" s="64">
        <f>SUMIFS(Data!$K:$K,Data!$B:$B,Data!$AA$3,Data!$D:$D,$A34,Data!$C:$C,3)</f>
        <v>0</v>
      </c>
      <c r="L34" s="243" t="str">
        <f t="shared" si="2"/>
        <v>-</v>
      </c>
      <c r="M34" s="64">
        <f>SUMIFS(Data!$K:$K,Data!$B:$B,Data!$AA$3,Data!$D:$D,$A34,Data!$C:$C,4)</f>
        <v>0</v>
      </c>
      <c r="N34" s="243" t="str">
        <f t="shared" si="3"/>
        <v>-</v>
      </c>
      <c r="O34" s="65">
        <f t="shared" si="4"/>
        <v>0</v>
      </c>
      <c r="P34" s="239" t="str">
        <f t="shared" si="5"/>
        <v>-</v>
      </c>
    </row>
    <row r="35" spans="1:18">
      <c r="A35" s="20" t="s">
        <v>5</v>
      </c>
      <c r="B35" s="66">
        <v>0</v>
      </c>
      <c r="C35" s="67">
        <v>0</v>
      </c>
      <c r="D35" s="67">
        <v>0</v>
      </c>
      <c r="E35" s="67">
        <v>0</v>
      </c>
      <c r="F35" s="68">
        <v>0</v>
      </c>
      <c r="G35" s="67">
        <f>SUMIFS(Data!$K:$K,Data!$B:$B,Data!$AA$3,Data!$D:$D,$A35,Data!$C:$C,1)</f>
        <v>0</v>
      </c>
      <c r="H35" s="240" t="str">
        <f t="shared" si="0"/>
        <v>-</v>
      </c>
      <c r="I35" s="67">
        <f>SUMIFS(Data!$K:$K,Data!$B:$B,Data!$AA$3,Data!$D:$D,$A35,Data!$C:$C,2)</f>
        <v>0</v>
      </c>
      <c r="J35" s="241" t="str">
        <f t="shared" si="1"/>
        <v>-</v>
      </c>
      <c r="K35" s="67">
        <f>SUMIFS(Data!$K:$K,Data!$B:$B,Data!$AA$3,Data!$D:$D,$A35,Data!$C:$C,3)</f>
        <v>0</v>
      </c>
      <c r="L35" s="241" t="str">
        <f t="shared" si="2"/>
        <v>-</v>
      </c>
      <c r="M35" s="67">
        <f>SUMIFS(Data!$K:$K,Data!$B:$B,Data!$AA$3,Data!$D:$D,$A35,Data!$C:$C,4)</f>
        <v>0</v>
      </c>
      <c r="N35" s="241" t="str">
        <f t="shared" si="3"/>
        <v>-</v>
      </c>
      <c r="O35" s="68">
        <f t="shared" si="4"/>
        <v>0</v>
      </c>
      <c r="P35" s="242" t="str">
        <f t="shared" si="5"/>
        <v>-</v>
      </c>
    </row>
    <row r="36" spans="1:18" ht="12.75" thickBot="1">
      <c r="A36" s="22" t="s">
        <v>4</v>
      </c>
      <c r="B36" s="69">
        <v>1521.2585739999836</v>
      </c>
      <c r="C36" s="70">
        <v>4363.4208349999935</v>
      </c>
      <c r="D36" s="70">
        <v>4225.9912499999946</v>
      </c>
      <c r="E36" s="70">
        <v>2225.6398509999963</v>
      </c>
      <c r="F36" s="71">
        <v>4112.1035033333219</v>
      </c>
      <c r="G36" s="70">
        <f t="shared" ref="G36" si="6">SUM(G6:G35)</f>
        <v>972.21096100000193</v>
      </c>
      <c r="H36" s="244">
        <f t="shared" ref="H36" si="7">IF(B36=0,"-",(G36-B36)/B36)</f>
        <v>-0.36091669252277131</v>
      </c>
      <c r="I36" s="70">
        <f>SUM(I6:I35)</f>
        <v>3242.2630989999957</v>
      </c>
      <c r="J36" s="245">
        <f t="shared" ref="J36" si="8">IF(C36=0,"-",(I36-C36)/C36)</f>
        <v>-0.25694467217256151</v>
      </c>
      <c r="K36" s="70">
        <f>SUM(K6:K35)</f>
        <v>3339.3044819999936</v>
      </c>
      <c r="L36" s="245">
        <f t="shared" ref="L36" si="9">IF(D36=0,"-",(K36-D36)/D36)</f>
        <v>-0.20981746424581502</v>
      </c>
      <c r="M36" s="70">
        <f>SUM(M6:M35)</f>
        <v>3014.7848980000031</v>
      </c>
      <c r="N36" s="245">
        <f t="shared" si="3"/>
        <v>0.35456996631572629</v>
      </c>
      <c r="O36" s="71">
        <f t="shared" si="4"/>
        <v>3522.8544799999981</v>
      </c>
      <c r="P36" s="246">
        <f t="shared" si="5"/>
        <v>0.85670374715624953</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171</v>
      </c>
      <c r="B38" s="74"/>
      <c r="C38" s="74"/>
      <c r="D38" s="74"/>
      <c r="E38" s="74"/>
      <c r="F38" s="72"/>
      <c r="G38" s="72"/>
      <c r="H38" s="129"/>
      <c r="I38" s="75"/>
      <c r="J38" s="75"/>
      <c r="K38" s="75"/>
      <c r="L38" s="193"/>
      <c r="M38" s="73"/>
      <c r="N38" s="75"/>
      <c r="O38" s="74"/>
      <c r="P38" s="62">
        <f>Data!$Z$2</f>
        <v>44397</v>
      </c>
    </row>
    <row r="39" spans="1:18" s="28" customFormat="1" ht="11.25">
      <c r="A39" s="27"/>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86</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0</v>
      </c>
      <c r="C45" s="207">
        <v>0</v>
      </c>
      <c r="D45" s="208">
        <v>0</v>
      </c>
      <c r="E45" s="208">
        <v>0</v>
      </c>
      <c r="F45" s="209"/>
      <c r="G45" s="206">
        <f>SUMIFS(Data!$K:$K,Data!$B:$B,Data!$AA$3,Data!$E:$E,$A45,Data!$C:$C,1)</f>
        <v>0</v>
      </c>
      <c r="H45" s="215" t="str">
        <f t="shared" ref="H45:H55" si="10">IF(B45=0,"-",(G45-B45)/B45)</f>
        <v>-</v>
      </c>
      <c r="I45" s="207">
        <f>SUMIFS(Data!$K:$K,Data!$B:$B,Data!$AA$3,Data!$E:$E,$A45,Data!$C:$C,2)</f>
        <v>0</v>
      </c>
      <c r="J45" s="247" t="str">
        <f t="shared" ref="J45:J55" si="11">IF(C45=0,"-",(I45-C45)/C45)</f>
        <v>-</v>
      </c>
      <c r="K45" s="208">
        <f>SUMIFS(Data!$K:$K,Data!$B:$B,Data!$AA$3,Data!$E:$E,$A45,Data!$C:$C,3)</f>
        <v>0</v>
      </c>
      <c r="L45" s="247" t="str">
        <f t="shared" ref="L45:L55" si="12">IF(D45=0,"-",(K45-D45)/D45)</f>
        <v>-</v>
      </c>
      <c r="M45" s="208">
        <f>SUMIFS(Data!$K:$K,Data!$B:$B,Data!$AA$3,Data!$E:$E,$A45,Data!$C:$C,4)</f>
        <v>0</v>
      </c>
      <c r="N45" s="247"/>
      <c r="O45" s="218"/>
      <c r="P45" s="219"/>
    </row>
    <row r="46" spans="1:18" s="11" customFormat="1">
      <c r="A46" s="24" t="s">
        <v>117</v>
      </c>
      <c r="B46" s="210">
        <v>0</v>
      </c>
      <c r="C46" s="207">
        <v>0</v>
      </c>
      <c r="D46" s="207">
        <v>0</v>
      </c>
      <c r="E46" s="207">
        <v>0</v>
      </c>
      <c r="F46" s="211"/>
      <c r="G46" s="220">
        <f>SUMIFS(Data!$K:$K,Data!$B:$B,Data!$AA$3,Data!$E:$E,$A46,Data!$C:$C,1)</f>
        <v>0</v>
      </c>
      <c r="H46" s="221" t="str">
        <f t="shared" si="10"/>
        <v>-</v>
      </c>
      <c r="I46" s="207">
        <f>SUMIFS(Data!$K:$K,Data!$B:$B,Data!$AA$3,Data!$E:$E,$A46,Data!$C:$C,2)</f>
        <v>0</v>
      </c>
      <c r="J46" s="247" t="str">
        <f t="shared" si="11"/>
        <v>-</v>
      </c>
      <c r="K46" s="207">
        <f>SUMIFS(Data!$K:$K,Data!$B:$B,Data!$AA$3,Data!$E:$E,$A46,Data!$C:$C,3)</f>
        <v>0</v>
      </c>
      <c r="L46" s="247" t="str">
        <f t="shared" si="12"/>
        <v>-</v>
      </c>
      <c r="M46" s="207">
        <f>SUMIFS(Data!$K:$K,Data!$B:$B,Data!$AA$3,Data!$E:$E,$A46,Data!$C:$C,4)</f>
        <v>0</v>
      </c>
      <c r="N46" s="247"/>
      <c r="O46" s="218"/>
      <c r="P46" s="222"/>
    </row>
    <row r="47" spans="1:18" s="11" customFormat="1">
      <c r="A47" s="25" t="s">
        <v>123</v>
      </c>
      <c r="B47" s="212">
        <v>0</v>
      </c>
      <c r="C47" s="213">
        <v>0</v>
      </c>
      <c r="D47" s="213">
        <v>0</v>
      </c>
      <c r="E47" s="213">
        <v>0</v>
      </c>
      <c r="F47" s="214"/>
      <c r="G47" s="223">
        <f>SUM(G45:G46)</f>
        <v>0</v>
      </c>
      <c r="H47" s="224" t="str">
        <f t="shared" si="10"/>
        <v>-</v>
      </c>
      <c r="I47" s="214">
        <f>SUM(I45:I46)</f>
        <v>0</v>
      </c>
      <c r="J47" s="225" t="str">
        <f t="shared" si="11"/>
        <v>-</v>
      </c>
      <c r="K47" s="214">
        <f>SUM(K45:K46)</f>
        <v>0</v>
      </c>
      <c r="L47" s="225" t="str">
        <f t="shared" si="12"/>
        <v>-</v>
      </c>
      <c r="M47" s="214">
        <f>SUM(M45:M46)</f>
        <v>0</v>
      </c>
      <c r="N47" s="225"/>
      <c r="O47" s="226"/>
      <c r="P47" s="227"/>
    </row>
    <row r="48" spans="1:18" s="11" customFormat="1">
      <c r="A48" s="24" t="s">
        <v>52</v>
      </c>
      <c r="B48" s="210">
        <v>0</v>
      </c>
      <c r="C48" s="207">
        <v>0</v>
      </c>
      <c r="D48" s="207">
        <v>4.7999879999999999</v>
      </c>
      <c r="E48" s="207">
        <v>7.1999820000000003</v>
      </c>
      <c r="F48" s="211">
        <v>3.9999900000000004</v>
      </c>
      <c r="G48" s="220">
        <f>SUMIFS(Data!$K:$K,Data!$B:$B,Data!$AA$3,Data!$E:$E,$A48,Data!$C:$C,1)</f>
        <v>3.6</v>
      </c>
      <c r="H48" s="221" t="str">
        <f t="shared" si="10"/>
        <v>-</v>
      </c>
      <c r="I48" s="207">
        <f>SUMIFS(Data!$K:$K,Data!$B:$B,Data!$AA$3,Data!$E:$E,$A48,Data!$C:$C,2)</f>
        <v>0</v>
      </c>
      <c r="J48" s="247" t="str">
        <f t="shared" si="11"/>
        <v>-</v>
      </c>
      <c r="K48" s="207">
        <f>SUMIFS(Data!$K:$K,Data!$B:$B,Data!$AA$3,Data!$E:$E,$A48,Data!$C:$C,3)</f>
        <v>0</v>
      </c>
      <c r="L48" s="247">
        <f t="shared" si="12"/>
        <v>-1</v>
      </c>
      <c r="M48" s="207">
        <f>SUMIFS(Data!$K:$K,Data!$B:$B,Data!$AA$3,Data!$E:$E,$A48,Data!$C:$C,4)</f>
        <v>0</v>
      </c>
      <c r="N48" s="247">
        <f t="shared" ref="N48:N54" si="13">IF(E48=0,"-",(M48-E48)/E48)</f>
        <v>-1</v>
      </c>
      <c r="O48" s="218">
        <f t="shared" ref="O48:O51" si="14">(G48+I48+K48+M48)/3</f>
        <v>1.2</v>
      </c>
      <c r="P48" s="222">
        <f t="shared" ref="P48:P55" si="15">IF(F48=0,"-",O48/F48)</f>
        <v>0.30000075000187498</v>
      </c>
    </row>
    <row r="49" spans="1:16" s="11" customFormat="1">
      <c r="A49" s="24" t="s">
        <v>100</v>
      </c>
      <c r="B49" s="210">
        <v>0</v>
      </c>
      <c r="C49" s="207">
        <v>29.866648000000001</v>
      </c>
      <c r="D49" s="207">
        <v>30.933313999999999</v>
      </c>
      <c r="E49" s="207">
        <v>0</v>
      </c>
      <c r="F49" s="211">
        <v>20.266653999999999</v>
      </c>
      <c r="G49" s="220">
        <f>SUMIFS(Data!$K:$K,Data!$B:$B,Data!$AA$3,Data!$E:$E,$A49,Data!$C:$C,1)</f>
        <v>5.3333300000000001</v>
      </c>
      <c r="H49" s="221" t="str">
        <f t="shared" si="10"/>
        <v>-</v>
      </c>
      <c r="I49" s="207">
        <f>SUMIFS(Data!$K:$K,Data!$B:$B,Data!$AA$3,Data!$E:$E,$A49,Data!$C:$C,2)</f>
        <v>0</v>
      </c>
      <c r="J49" s="247">
        <f t="shared" si="11"/>
        <v>-1</v>
      </c>
      <c r="K49" s="207">
        <f>SUMIFS(Data!$K:$K,Data!$B:$B,Data!$AA$3,Data!$E:$E,$A49,Data!$C:$C,3)</f>
        <v>1.7330000000000001</v>
      </c>
      <c r="L49" s="247">
        <f t="shared" si="12"/>
        <v>-0.94397625808860952</v>
      </c>
      <c r="M49" s="207">
        <f>SUMIFS(Data!$K:$K,Data!$B:$B,Data!$AA$3,Data!$E:$E,$A49,Data!$C:$C,4)</f>
        <v>9.0690000000000008</v>
      </c>
      <c r="N49" s="247" t="str">
        <f t="shared" si="13"/>
        <v>-</v>
      </c>
      <c r="O49" s="218">
        <f t="shared" si="14"/>
        <v>5.3784433333333341</v>
      </c>
      <c r="P49" s="222">
        <f t="shared" si="15"/>
        <v>0.26538388297019005</v>
      </c>
    </row>
    <row r="50" spans="1:16" s="11" customFormat="1">
      <c r="A50" s="24" t="s">
        <v>101</v>
      </c>
      <c r="B50" s="220">
        <v>371.66628500000201</v>
      </c>
      <c r="C50" s="207">
        <v>1230.09862200001</v>
      </c>
      <c r="D50" s="207">
        <v>1174.19853300001</v>
      </c>
      <c r="E50" s="207">
        <v>918.66588399999591</v>
      </c>
      <c r="F50" s="211">
        <v>1231.543108000006</v>
      </c>
      <c r="G50" s="220">
        <f>SUMIFS(Data!$K:$K,Data!$B:$B,Data!$AA$3,Data!$E:$E,$A50,Data!$C:$C,1)</f>
        <v>79.999830000000102</v>
      </c>
      <c r="H50" s="221">
        <f t="shared" si="10"/>
        <v>-0.78475359959002022</v>
      </c>
      <c r="I50" s="207">
        <f>SUMIFS(Data!$K:$K,Data!$B:$B,Data!$AA$3,Data!$E:$E,$A50,Data!$C:$C,2)</f>
        <v>1128.3989839999999</v>
      </c>
      <c r="J50" s="247">
        <f t="shared" si="11"/>
        <v>-8.2676003518040872E-2</v>
      </c>
      <c r="K50" s="207">
        <f>SUMIFS(Data!$K:$K,Data!$B:$B,Data!$AA$3,Data!$E:$E,$A50,Data!$C:$C,3)</f>
        <v>809.41399999999499</v>
      </c>
      <c r="L50" s="247">
        <f t="shared" si="12"/>
        <v>-0.31066682741291751</v>
      </c>
      <c r="M50" s="207">
        <f>SUMIFS(Data!$K:$K,Data!$B:$B,Data!$AA$3,Data!$E:$E,$A50,Data!$C:$C,4)</f>
        <v>982.42700000001594</v>
      </c>
      <c r="N50" s="247">
        <f t="shared" si="13"/>
        <v>6.9406208623308693E-2</v>
      </c>
      <c r="O50" s="218">
        <f t="shared" si="14"/>
        <v>1000.0799380000036</v>
      </c>
      <c r="P50" s="222">
        <f t="shared" si="15"/>
        <v>0.81205434994809678</v>
      </c>
    </row>
    <row r="51" spans="1:16" s="11" customFormat="1">
      <c r="A51" s="24" t="s">
        <v>118</v>
      </c>
      <c r="B51" s="210">
        <v>0</v>
      </c>
      <c r="C51" s="207">
        <v>0</v>
      </c>
      <c r="D51" s="207">
        <v>0</v>
      </c>
      <c r="E51" s="207">
        <v>0</v>
      </c>
      <c r="F51" s="211">
        <v>0</v>
      </c>
      <c r="G51" s="220">
        <f>SUMIFS(Data!$K:$K,Data!$B:$B,Data!$AA$3,Data!$E:$E,$A51,Data!$C:$C,1)</f>
        <v>0</v>
      </c>
      <c r="H51" s="221" t="str">
        <f t="shared" si="10"/>
        <v>-</v>
      </c>
      <c r="I51" s="207">
        <f>SUMIFS(Data!$K:$K,Data!$B:$B,Data!$AA$3,Data!$E:$E,$A51,Data!$C:$C,2)</f>
        <v>0</v>
      </c>
      <c r="J51" s="247" t="str">
        <f t="shared" si="11"/>
        <v>-</v>
      </c>
      <c r="K51" s="207">
        <f>SUMIFS(Data!$K:$K,Data!$B:$B,Data!$AA$3,Data!$E:$E,$A51,Data!$C:$C,3)</f>
        <v>0</v>
      </c>
      <c r="L51" s="247" t="str">
        <f t="shared" si="12"/>
        <v>-</v>
      </c>
      <c r="M51" s="207">
        <f>SUMIFS(Data!$K:$K,Data!$B:$B,Data!$AA$3,Data!$E:$E,$A51,Data!$C:$C,4)</f>
        <v>0</v>
      </c>
      <c r="N51" s="247" t="str">
        <f t="shared" si="13"/>
        <v>-</v>
      </c>
      <c r="O51" s="218">
        <f t="shared" si="14"/>
        <v>0</v>
      </c>
      <c r="P51" s="222" t="str">
        <f t="shared" si="15"/>
        <v>-</v>
      </c>
    </row>
    <row r="52" spans="1:16" s="11" customFormat="1">
      <c r="A52" s="25" t="s">
        <v>124</v>
      </c>
      <c r="B52" s="212">
        <v>371.66628500000201</v>
      </c>
      <c r="C52" s="213">
        <v>1259.9652700000099</v>
      </c>
      <c r="D52" s="213">
        <v>1209.9318350000101</v>
      </c>
      <c r="E52" s="213">
        <v>925.86586599999589</v>
      </c>
      <c r="F52" s="214">
        <v>1255.8097520000058</v>
      </c>
      <c r="G52" s="223">
        <f>SUM(G48:G51)</f>
        <v>88.9331600000001</v>
      </c>
      <c r="H52" s="224">
        <f t="shared" si="10"/>
        <v>-0.76071770943657258</v>
      </c>
      <c r="I52" s="214">
        <f>SUM(I48:I51)</f>
        <v>1128.3989839999999</v>
      </c>
      <c r="J52" s="225">
        <f t="shared" si="11"/>
        <v>-0.10442056549702275</v>
      </c>
      <c r="K52" s="214">
        <f t="shared" ref="K52:M52" si="16">SUM(K48:K51)</f>
        <v>811.14699999999493</v>
      </c>
      <c r="L52" s="225">
        <f t="shared" si="12"/>
        <v>-0.32959281131735146</v>
      </c>
      <c r="M52" s="214">
        <f t="shared" si="16"/>
        <v>991.4960000000159</v>
      </c>
      <c r="N52" s="225">
        <f t="shared" si="13"/>
        <v>7.0885142664953049E-2</v>
      </c>
      <c r="O52" s="226">
        <f>(M52+K52+I52+G52)/3</f>
        <v>1006.6583813333369</v>
      </c>
      <c r="P52" s="227">
        <f t="shared" si="15"/>
        <v>0.80160102255148935</v>
      </c>
    </row>
    <row r="53" spans="1:16" s="11" customFormat="1">
      <c r="A53" s="24" t="s">
        <v>9</v>
      </c>
      <c r="B53" s="220">
        <v>124.30699999999899</v>
      </c>
      <c r="C53" s="207">
        <v>679.93800000000704</v>
      </c>
      <c r="D53" s="207">
        <v>712.59200000000499</v>
      </c>
      <c r="E53" s="207">
        <v>101.137999999999</v>
      </c>
      <c r="F53" s="211">
        <v>539.32500000000334</v>
      </c>
      <c r="G53" s="220">
        <f>SUMIFS(Data!$K:$K,Data!$B:$B,Data!$AA$3,Data!$E:$E,$A53,Data!$C:$C,1)</f>
        <v>72.706999999999795</v>
      </c>
      <c r="H53" s="221">
        <f t="shared" si="10"/>
        <v>-0.41510132172765507</v>
      </c>
      <c r="I53" s="228">
        <f>SUMIFS(Data!$K:$K,Data!$B:$B,Data!$AA$3,Data!$E:$E,$A53,Data!$C:$C,2)</f>
        <v>418.731000000005</v>
      </c>
      <c r="J53" s="248">
        <f t="shared" si="11"/>
        <v>-0.38416296780000431</v>
      </c>
      <c r="K53" s="207">
        <f>SUMIFS(Data!$K:$K,Data!$B:$B,Data!$AA$3,Data!$E:$E,$A53,Data!$C:$C,3)</f>
        <v>458.25900000000598</v>
      </c>
      <c r="L53" s="248">
        <f t="shared" si="12"/>
        <v>-0.35691251094595117</v>
      </c>
      <c r="M53" s="207">
        <f>SUMIFS(Data!$K:$K,Data!$B:$B,Data!$AA$3,Data!$E:$E,$A53,Data!$C:$C,4)</f>
        <v>197.30099999999999</v>
      </c>
      <c r="N53" s="248">
        <f t="shared" si="13"/>
        <v>0.95080978465069454</v>
      </c>
      <c r="O53" s="218">
        <f t="shared" ref="O53:O55" si="17">(M53+K53+I53+G53)/3</f>
        <v>382.33266666667032</v>
      </c>
      <c r="P53" s="222">
        <f t="shared" si="15"/>
        <v>0.70890959378235374</v>
      </c>
    </row>
    <row r="54" spans="1:16" s="11" customFormat="1">
      <c r="A54" s="24" t="s">
        <v>95</v>
      </c>
      <c r="B54" s="210">
        <v>0</v>
      </c>
      <c r="C54" s="207">
        <v>0</v>
      </c>
      <c r="D54" s="207">
        <v>0</v>
      </c>
      <c r="E54" s="207">
        <v>0</v>
      </c>
      <c r="F54" s="211">
        <v>0</v>
      </c>
      <c r="G54" s="220">
        <f>SUMIFS(Data!$K:$K,Data!$B:$B,Data!$AA$3,Data!$E:$E,$A54,Data!$C:$C,1)</f>
        <v>0</v>
      </c>
      <c r="H54" s="221" t="str">
        <f t="shared" si="10"/>
        <v>-</v>
      </c>
      <c r="I54" s="228">
        <f>SUMIFS(Data!$K:$K,Data!$B:$B,Data!$AA$3,Data!$E:$E,$A54,Data!$C:$C,2)</f>
        <v>0</v>
      </c>
      <c r="J54" s="248" t="str">
        <f t="shared" si="11"/>
        <v>-</v>
      </c>
      <c r="K54" s="207">
        <f>SUMIFS(Data!$K:$K,Data!$B:$B,Data!$AA$3,Data!$E:$E,$A54,Data!$C:$C,3)</f>
        <v>0</v>
      </c>
      <c r="L54" s="248" t="str">
        <f t="shared" si="12"/>
        <v>-</v>
      </c>
      <c r="M54" s="207">
        <f>SUMIFS(Data!$K:$K,Data!$B:$B,Data!$AA$3,Data!$E:$E,$A54,Data!$C:$C,4)</f>
        <v>0</v>
      </c>
      <c r="N54" s="248" t="str">
        <f t="shared" si="13"/>
        <v>-</v>
      </c>
      <c r="O54" s="218">
        <f t="shared" si="17"/>
        <v>0</v>
      </c>
      <c r="P54" s="222" t="str">
        <f t="shared" si="15"/>
        <v>-</v>
      </c>
    </row>
    <row r="55" spans="1:16" s="11" customFormat="1" ht="12.75" thickBot="1">
      <c r="A55" s="26" t="s">
        <v>125</v>
      </c>
      <c r="B55" s="230">
        <v>124.30699999999899</v>
      </c>
      <c r="C55" s="231">
        <v>679.93800000000704</v>
      </c>
      <c r="D55" s="231">
        <v>712.59200000000499</v>
      </c>
      <c r="E55" s="231">
        <v>101.137999999999</v>
      </c>
      <c r="F55" s="232">
        <v>539.32500000000334</v>
      </c>
      <c r="G55" s="233">
        <f>SUM(G53:G54)</f>
        <v>72.706999999999795</v>
      </c>
      <c r="H55" s="234">
        <f t="shared" si="10"/>
        <v>-0.41510132172765507</v>
      </c>
      <c r="I55" s="232">
        <f>SUM(I53:I54)</f>
        <v>418.731000000005</v>
      </c>
      <c r="J55" s="235">
        <f t="shared" si="11"/>
        <v>-0.38416296780000431</v>
      </c>
      <c r="K55" s="232">
        <f>SUM(K53:K54)</f>
        <v>458.25900000000598</v>
      </c>
      <c r="L55" s="235">
        <f t="shared" si="12"/>
        <v>-0.35691251094595117</v>
      </c>
      <c r="M55" s="231">
        <f>SUM(M53:M54)</f>
        <v>197.30099999999999</v>
      </c>
      <c r="N55" s="235">
        <f>IF(E55=0,"-",(M55-E55)/E55)</f>
        <v>0.95080978465069454</v>
      </c>
      <c r="O55" s="236">
        <f t="shared" si="17"/>
        <v>382.33266666667032</v>
      </c>
      <c r="P55" s="237">
        <f t="shared" si="15"/>
        <v>0.70890959378235374</v>
      </c>
    </row>
    <row r="56" spans="1:16" s="31" customFormat="1">
      <c r="A56" s="27" t="s">
        <v>255</v>
      </c>
      <c r="H56" s="29"/>
      <c r="I56" s="32"/>
      <c r="J56" s="32"/>
      <c r="L56" s="32"/>
      <c r="N56" s="32"/>
      <c r="P56" s="78"/>
    </row>
    <row r="57" spans="1:16" s="31" customFormat="1">
      <c r="H57" s="29"/>
      <c r="P57" s="153"/>
    </row>
    <row r="58" spans="1:16" s="31" customFormat="1">
      <c r="F58" s="19"/>
      <c r="G58" s="19"/>
      <c r="H58" s="125"/>
      <c r="I58" s="19"/>
      <c r="J58" s="19"/>
      <c r="K58" s="19"/>
      <c r="L58" s="19"/>
      <c r="M58" s="19"/>
      <c r="N58" s="19"/>
      <c r="P58" s="78"/>
    </row>
    <row r="59" spans="1:16" hidden="1">
      <c r="A59" s="201" t="s">
        <v>250</v>
      </c>
      <c r="L59" s="198"/>
    </row>
    <row r="60" spans="1:16" hidden="1">
      <c r="A60" s="202" t="s">
        <v>251</v>
      </c>
      <c r="L60" s="198"/>
    </row>
    <row r="61" spans="1:16" hidden="1">
      <c r="A61" s="203" t="s">
        <v>252</v>
      </c>
      <c r="L61" s="198"/>
    </row>
    <row r="63" spans="1:16">
      <c r="H63" s="19"/>
      <c r="P63" s="152"/>
    </row>
    <row r="64" spans="1:16">
      <c r="H64" s="19"/>
      <c r="P64" s="152"/>
    </row>
    <row r="65" spans="8:16">
      <c r="H65" s="19"/>
      <c r="P65" s="152"/>
    </row>
    <row r="66" spans="8:16">
      <c r="H66" s="19"/>
      <c r="P66" s="152"/>
    </row>
  </sheetData>
  <pageMargins left="0.7" right="0.7" top="0.75" bottom="0.75" header="0.3" footer="0.3"/>
  <pageSetup scale="86" fitToHeight="0"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66"/>
  <sheetViews>
    <sheetView showGridLines="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90</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0</v>
      </c>
      <c r="C6" s="64">
        <v>0</v>
      </c>
      <c r="D6" s="64">
        <v>0</v>
      </c>
      <c r="E6" s="64">
        <v>0</v>
      </c>
      <c r="F6" s="65">
        <v>0</v>
      </c>
      <c r="G6" s="64">
        <f>SUMIFS(Data!$L:$L,Data!$B:$B,Data!$AA$3,Data!$D:$D,$A6,Data!$C:$C,1)</f>
        <v>0</v>
      </c>
      <c r="H6" s="238" t="str">
        <f t="shared" ref="H6:H35" si="0">IF(B6=0,"-",(G6-B6)/B6)</f>
        <v>-</v>
      </c>
      <c r="I6" s="64">
        <f>SUMIFS(Data!$L:$L,Data!$B:$B,Data!$AA$3,Data!$D:$D,$A6,Data!$C:$C,2)</f>
        <v>0</v>
      </c>
      <c r="J6" s="238" t="str">
        <f t="shared" ref="J6:J35" si="1">IF(C6=0,"-",(I6-C6)/C6)</f>
        <v>-</v>
      </c>
      <c r="K6" s="64">
        <f>SUMIFS(Data!$L:$L,Data!$B:$B,Data!$AA$3,Data!$D:$D,$A6,Data!$C:$C,3)</f>
        <v>0</v>
      </c>
      <c r="L6" s="238" t="str">
        <f t="shared" ref="L6:L35" si="2">IF(D6=0,"-",(K6-D6)/D6)</f>
        <v>-</v>
      </c>
      <c r="M6" s="64">
        <f>SUMIFS(Data!$L:$L,Data!$B:$B,Data!$AA$3,Data!$D:$D,$A6,Data!$C:$C,4)</f>
        <v>0</v>
      </c>
      <c r="N6" s="238" t="str">
        <f t="shared" ref="N6:N36" si="3">IF(E6=0,"-",(M6-E6)/E6)</f>
        <v>-</v>
      </c>
      <c r="O6" s="65">
        <f t="shared" ref="O6:O36" si="4">(G6+I6+K6+M6)/3</f>
        <v>0</v>
      </c>
      <c r="P6" s="239" t="str">
        <f t="shared" ref="P6:P36" si="5">IF(F6=0,"-",O6/F6)</f>
        <v>-</v>
      </c>
    </row>
    <row r="7" spans="1:16">
      <c r="A7" s="20" t="s">
        <v>32</v>
      </c>
      <c r="B7" s="66">
        <v>161.24651599999999</v>
      </c>
      <c r="C7" s="67">
        <v>635.89268300000083</v>
      </c>
      <c r="D7" s="67">
        <v>635.25266800000099</v>
      </c>
      <c r="E7" s="67">
        <v>629.519371000001</v>
      </c>
      <c r="F7" s="68">
        <v>687.30374600000096</v>
      </c>
      <c r="G7" s="67">
        <f>SUMIFS(Data!$L:$L,Data!$B:$B,Data!$AA$3,Data!$D:$D,$A7,Data!$C:$C,1)</f>
        <v>223.466452</v>
      </c>
      <c r="H7" s="240">
        <f t="shared" si="0"/>
        <v>0.3858684053675927</v>
      </c>
      <c r="I7" s="67">
        <f>SUMIFS(Data!$L:$L,Data!$B:$B,Data!$AA$3,Data!$D:$D,$A7,Data!$C:$C,2)</f>
        <v>776.79923500000075</v>
      </c>
      <c r="J7" s="240">
        <f t="shared" si="1"/>
        <v>0.22158857267429782</v>
      </c>
      <c r="K7" s="67">
        <f>SUMIFS(Data!$L:$L,Data!$B:$B,Data!$AA$3,Data!$D:$D,$A7,Data!$C:$C,3)</f>
        <v>769.75253600000008</v>
      </c>
      <c r="L7" s="240">
        <f t="shared" si="2"/>
        <v>0.21172656924598524</v>
      </c>
      <c r="M7" s="67">
        <f>SUMIFS(Data!$L:$L,Data!$B:$B,Data!$AA$3,Data!$D:$D,$A7,Data!$C:$C,4)</f>
        <v>757.60591200000067</v>
      </c>
      <c r="N7" s="240">
        <f t="shared" si="3"/>
        <v>0.20346719561072801</v>
      </c>
      <c r="O7" s="68">
        <f t="shared" si="4"/>
        <v>842.54137833333391</v>
      </c>
      <c r="P7" s="242">
        <f t="shared" si="5"/>
        <v>1.2258646678950775</v>
      </c>
    </row>
    <row r="8" spans="1:16">
      <c r="A8" s="21" t="s">
        <v>31</v>
      </c>
      <c r="B8" s="63">
        <v>1.333332</v>
      </c>
      <c r="C8" s="64">
        <v>28.399973000000003</v>
      </c>
      <c r="D8" s="64">
        <v>26.666640999999998</v>
      </c>
      <c r="E8" s="64">
        <v>26.333307999999999</v>
      </c>
      <c r="F8" s="65">
        <v>27.577751333333335</v>
      </c>
      <c r="G8" s="64">
        <f>SUMIFS(Data!$L:$L,Data!$B:$B,Data!$AA$3,Data!$D:$D,$A8,Data!$C:$C,1)</f>
        <v>3.3333300000000001</v>
      </c>
      <c r="H8" s="238">
        <f t="shared" si="0"/>
        <v>1.5000000000000002</v>
      </c>
      <c r="I8" s="64">
        <f>SUMIFS(Data!$L:$L,Data!$B:$B,Data!$AA$3,Data!$D:$D,$A8,Data!$C:$C,2)</f>
        <v>45.286623000000006</v>
      </c>
      <c r="J8" s="238">
        <f t="shared" si="1"/>
        <v>0.59460091740228072</v>
      </c>
      <c r="K8" s="64">
        <f>SUMIFS(Data!$L:$L,Data!$B:$B,Data!$AA$3,Data!$D:$D,$A8,Data!$C:$C,3)</f>
        <v>43.933288999999995</v>
      </c>
      <c r="L8" s="238">
        <f t="shared" si="2"/>
        <v>0.647499923218676</v>
      </c>
      <c r="M8" s="64">
        <f>SUMIFS(Data!$L:$L,Data!$B:$B,Data!$AA$3,Data!$D:$D,$A8,Data!$C:$C,4)</f>
        <v>41.966624000000003</v>
      </c>
      <c r="N8" s="238">
        <f t="shared" si="3"/>
        <v>0.59367079897443975</v>
      </c>
      <c r="O8" s="65">
        <f t="shared" si="4"/>
        <v>44.839955333333336</v>
      </c>
      <c r="P8" s="239">
        <f t="shared" si="5"/>
        <v>1.6259467565484611</v>
      </c>
    </row>
    <row r="9" spans="1:16">
      <c r="A9" s="20" t="s">
        <v>30</v>
      </c>
      <c r="B9" s="66">
        <v>0</v>
      </c>
      <c r="C9" s="67">
        <v>0</v>
      </c>
      <c r="D9" s="67">
        <v>0</v>
      </c>
      <c r="E9" s="67">
        <v>0</v>
      </c>
      <c r="F9" s="68">
        <v>0</v>
      </c>
      <c r="G9" s="67">
        <f>SUMIFS(Data!$L:$L,Data!$B:$B,Data!$AA$3,Data!$D:$D,$A9,Data!$C:$C,1)</f>
        <v>0</v>
      </c>
      <c r="H9" s="240" t="str">
        <f t="shared" si="0"/>
        <v>-</v>
      </c>
      <c r="I9" s="67">
        <f>SUMIFS(Data!$L:$L,Data!$B:$B,Data!$AA$3,Data!$D:$D,$A9,Data!$C:$C,2)</f>
        <v>0</v>
      </c>
      <c r="J9" s="240" t="str">
        <f t="shared" si="1"/>
        <v>-</v>
      </c>
      <c r="K9" s="67">
        <f>SUMIFS(Data!$L:$L,Data!$B:$B,Data!$AA$3,Data!$D:$D,$A9,Data!$C:$C,3)</f>
        <v>0</v>
      </c>
      <c r="L9" s="240" t="str">
        <f t="shared" si="2"/>
        <v>-</v>
      </c>
      <c r="M9" s="67">
        <f>SUMIFS(Data!$L:$L,Data!$B:$B,Data!$AA$3,Data!$D:$D,$A9,Data!$C:$C,4)</f>
        <v>0</v>
      </c>
      <c r="N9" s="240" t="str">
        <f t="shared" si="3"/>
        <v>-</v>
      </c>
      <c r="O9" s="68">
        <f t="shared" si="4"/>
        <v>0</v>
      </c>
      <c r="P9" s="242" t="str">
        <f t="shared" si="5"/>
        <v>-</v>
      </c>
    </row>
    <row r="10" spans="1:16">
      <c r="A10" s="21" t="s">
        <v>29</v>
      </c>
      <c r="B10" s="63">
        <v>6.4066589999999994</v>
      </c>
      <c r="C10" s="64">
        <v>34.533273999999999</v>
      </c>
      <c r="D10" s="64">
        <v>28.066638000000001</v>
      </c>
      <c r="E10" s="64">
        <v>25.839999999999996</v>
      </c>
      <c r="F10" s="65">
        <v>31.615523666666661</v>
      </c>
      <c r="G10" s="64">
        <f>SUMIFS(Data!$L:$L,Data!$B:$B,Data!$AA$3,Data!$D:$D,$A10,Data!$C:$C,1)</f>
        <v>3.5309999999999997</v>
      </c>
      <c r="H10" s="238">
        <f t="shared" si="0"/>
        <v>-0.44885469946191925</v>
      </c>
      <c r="I10" s="64">
        <f>SUMIFS(Data!$L:$L,Data!$B:$B,Data!$AA$3,Data!$D:$D,$A10,Data!$C:$C,2)</f>
        <v>32.515000000000001</v>
      </c>
      <c r="J10" s="238">
        <f t="shared" si="1"/>
        <v>-5.8444328215158464E-2</v>
      </c>
      <c r="K10" s="64">
        <f>SUMIFS(Data!$L:$L,Data!$B:$B,Data!$AA$3,Data!$D:$D,$A10,Data!$C:$C,3)</f>
        <v>41.558999999999997</v>
      </c>
      <c r="L10" s="238">
        <f t="shared" si="2"/>
        <v>0.48072597793864713</v>
      </c>
      <c r="M10" s="64">
        <f>SUMIFS(Data!$L:$L,Data!$B:$B,Data!$AA$3,Data!$D:$D,$A10,Data!$C:$C,4)</f>
        <v>37.832000000000001</v>
      </c>
      <c r="N10" s="238">
        <f t="shared" si="3"/>
        <v>0.46408668730650177</v>
      </c>
      <c r="O10" s="65">
        <f t="shared" si="4"/>
        <v>38.478999999999992</v>
      </c>
      <c r="P10" s="239">
        <f t="shared" si="5"/>
        <v>1.2170919705679186</v>
      </c>
    </row>
    <row r="11" spans="1:16">
      <c r="A11" s="20" t="s">
        <v>28</v>
      </c>
      <c r="B11" s="66">
        <v>8.3333250000000003</v>
      </c>
      <c r="C11" s="67">
        <v>193.59981100000013</v>
      </c>
      <c r="D11" s="67">
        <v>191.46647300000001</v>
      </c>
      <c r="E11" s="67">
        <v>181.39983099999989</v>
      </c>
      <c r="F11" s="68">
        <v>191.59981333333334</v>
      </c>
      <c r="G11" s="67">
        <f>SUMIFS(Data!$L:$L,Data!$B:$B,Data!$AA$3,Data!$D:$D,$A11,Data!$C:$C,1)</f>
        <v>11.666657000000001</v>
      </c>
      <c r="H11" s="240">
        <f t="shared" si="0"/>
        <v>0.40000024000024004</v>
      </c>
      <c r="I11" s="67">
        <f>SUMIFS(Data!$L:$L,Data!$B:$B,Data!$AA$3,Data!$D:$D,$A11,Data!$C:$C,2)</f>
        <v>180.9998140000001</v>
      </c>
      <c r="J11" s="240">
        <f t="shared" si="1"/>
        <v>-6.5082692668537889E-2</v>
      </c>
      <c r="K11" s="67">
        <f>SUMIFS(Data!$L:$L,Data!$B:$B,Data!$AA$3,Data!$D:$D,$A11,Data!$C:$C,3)</f>
        <v>170.851</v>
      </c>
      <c r="L11" s="240">
        <f t="shared" si="2"/>
        <v>-0.10767145117881817</v>
      </c>
      <c r="M11" s="67">
        <f>SUMIFS(Data!$L:$L,Data!$B:$B,Data!$AA$3,Data!$D:$D,$A11,Data!$C:$C,4)</f>
        <v>164.99799999999979</v>
      </c>
      <c r="N11" s="240">
        <f t="shared" si="3"/>
        <v>-9.0418116210924757E-2</v>
      </c>
      <c r="O11" s="68">
        <f t="shared" si="4"/>
        <v>176.17182366666665</v>
      </c>
      <c r="P11" s="242">
        <f t="shared" si="5"/>
        <v>0.9194780548150846</v>
      </c>
    </row>
    <row r="12" spans="1:16">
      <c r="A12" s="21" t="s">
        <v>27</v>
      </c>
      <c r="B12" s="63">
        <v>32.066591000000003</v>
      </c>
      <c r="C12" s="64">
        <v>128.874</v>
      </c>
      <c r="D12" s="64">
        <v>134.74499999999998</v>
      </c>
      <c r="E12" s="64">
        <v>109.3809999999999</v>
      </c>
      <c r="F12" s="65">
        <v>135.02219699999995</v>
      </c>
      <c r="G12" s="64">
        <f>SUMIFS(Data!$L:$L,Data!$B:$B,Data!$AA$3,Data!$D:$D,$A12,Data!$C:$C,1)</f>
        <v>55.708000000000098</v>
      </c>
      <c r="H12" s="238">
        <f t="shared" si="0"/>
        <v>0.7372598166110047</v>
      </c>
      <c r="I12" s="64">
        <f>SUMIFS(Data!$L:$L,Data!$B:$B,Data!$AA$3,Data!$D:$D,$A12,Data!$C:$C,2)</f>
        <v>185.28199999999981</v>
      </c>
      <c r="J12" s="238">
        <f t="shared" si="1"/>
        <v>0.43769883762434486</v>
      </c>
      <c r="K12" s="64">
        <f>SUMIFS(Data!$L:$L,Data!$B:$B,Data!$AA$3,Data!$D:$D,$A12,Data!$C:$C,3)</f>
        <v>165.37899999999979</v>
      </c>
      <c r="L12" s="238">
        <f t="shared" si="2"/>
        <v>0.22734795354187406</v>
      </c>
      <c r="M12" s="64">
        <f>SUMIFS(Data!$L:$L,Data!$B:$B,Data!$AA$3,Data!$D:$D,$A12,Data!$C:$C,4)</f>
        <v>157.39399999999989</v>
      </c>
      <c r="N12" s="238">
        <f t="shared" si="3"/>
        <v>0.43895192035179814</v>
      </c>
      <c r="O12" s="65">
        <f t="shared" si="4"/>
        <v>187.92099999999985</v>
      </c>
      <c r="P12" s="239">
        <f t="shared" si="5"/>
        <v>1.3917785680824015</v>
      </c>
    </row>
    <row r="13" spans="1:16">
      <c r="A13" s="20" t="s">
        <v>26</v>
      </c>
      <c r="B13" s="66">
        <v>4.7999910000000003</v>
      </c>
      <c r="C13" s="67">
        <v>27.333302</v>
      </c>
      <c r="D13" s="67">
        <v>52.999943000000002</v>
      </c>
      <c r="E13" s="67">
        <v>18.533315000000002</v>
      </c>
      <c r="F13" s="68">
        <v>34.555517000000002</v>
      </c>
      <c r="G13" s="67">
        <f>SUMIFS(Data!$L:$L,Data!$B:$B,Data!$AA$3,Data!$D:$D,$A13,Data!$C:$C,1)</f>
        <v>8.7333199999999991</v>
      </c>
      <c r="H13" s="240">
        <f t="shared" si="0"/>
        <v>0.81944507812618783</v>
      </c>
      <c r="I13" s="67">
        <f>SUMIFS(Data!$L:$L,Data!$B:$B,Data!$AA$3,Data!$D:$D,$A13,Data!$C:$C,2)</f>
        <v>40.399951000000001</v>
      </c>
      <c r="J13" s="240">
        <f t="shared" si="1"/>
        <v>0.47804868215336743</v>
      </c>
      <c r="K13" s="67">
        <f>SUMIFS(Data!$L:$L,Data!$B:$B,Data!$AA$3,Data!$D:$D,$A13,Data!$C:$C,3)</f>
        <v>69.466590999999994</v>
      </c>
      <c r="L13" s="240">
        <f t="shared" si="2"/>
        <v>0.31069180583835704</v>
      </c>
      <c r="M13" s="67">
        <f>SUMIFS(Data!$L:$L,Data!$B:$B,Data!$AA$3,Data!$D:$D,$A13,Data!$C:$C,4)</f>
        <v>38.799952000000005</v>
      </c>
      <c r="N13" s="240">
        <f t="shared" si="3"/>
        <v>1.0935246608607256</v>
      </c>
      <c r="O13" s="68">
        <f t="shared" si="4"/>
        <v>52.466604666666662</v>
      </c>
      <c r="P13" s="242">
        <f t="shared" si="5"/>
        <v>1.5183278741471777</v>
      </c>
    </row>
    <row r="14" spans="1:16">
      <c r="A14" s="21" t="s">
        <v>25</v>
      </c>
      <c r="B14" s="63">
        <v>151.93315200000012</v>
      </c>
      <c r="C14" s="64">
        <v>315.67294300000037</v>
      </c>
      <c r="D14" s="64">
        <v>523.11273800000015</v>
      </c>
      <c r="E14" s="64">
        <v>405.70622299999985</v>
      </c>
      <c r="F14" s="65">
        <v>465.47501866666681</v>
      </c>
      <c r="G14" s="64">
        <f>SUMIFS(Data!$L:$L,Data!$B:$B,Data!$AA$3,Data!$D:$D,$A14,Data!$C:$C,1)</f>
        <v>193.66644900000031</v>
      </c>
      <c r="H14" s="238">
        <f t="shared" si="0"/>
        <v>0.27468196671125572</v>
      </c>
      <c r="I14" s="64">
        <f>SUMIFS(Data!$L:$L,Data!$B:$B,Data!$AA$3,Data!$D:$D,$A14,Data!$C:$C,2)</f>
        <v>394.30622200000016</v>
      </c>
      <c r="J14" s="238">
        <f t="shared" si="1"/>
        <v>0.24909730385096607</v>
      </c>
      <c r="K14" s="64">
        <f>SUMIFS(Data!$L:$L,Data!$B:$B,Data!$AA$3,Data!$D:$D,$A14,Data!$C:$C,3)</f>
        <v>375.65289500000051</v>
      </c>
      <c r="L14" s="238">
        <f t="shared" si="2"/>
        <v>-0.28188922251019549</v>
      </c>
      <c r="M14" s="64">
        <f>SUMIFS(Data!$L:$L,Data!$B:$B,Data!$AA$3,Data!$D:$D,$A14,Data!$C:$C,4)</f>
        <v>372.06625000000037</v>
      </c>
      <c r="N14" s="238">
        <f t="shared" si="3"/>
        <v>-8.2917074210122482E-2</v>
      </c>
      <c r="O14" s="65">
        <f t="shared" si="4"/>
        <v>445.23060533333381</v>
      </c>
      <c r="P14" s="239">
        <f t="shared" si="5"/>
        <v>0.95650805624043533</v>
      </c>
    </row>
    <row r="15" spans="1:16">
      <c r="A15" s="20" t="s">
        <v>24</v>
      </c>
      <c r="B15" s="66">
        <v>8.3333250000000003</v>
      </c>
      <c r="C15" s="67">
        <v>27.866637999999998</v>
      </c>
      <c r="D15" s="67">
        <v>27.999972</v>
      </c>
      <c r="E15" s="67">
        <v>25.999973999999998</v>
      </c>
      <c r="F15" s="68">
        <v>30.066636333333332</v>
      </c>
      <c r="G15" s="67">
        <f>SUMIFS(Data!$L:$L,Data!$B:$B,Data!$AA$3,Data!$D:$D,$A15,Data!$C:$C,1)</f>
        <v>6.6666600000000003</v>
      </c>
      <c r="H15" s="240">
        <f t="shared" si="0"/>
        <v>-0.2</v>
      </c>
      <c r="I15" s="67">
        <f>SUMIFS(Data!$L:$L,Data!$B:$B,Data!$AA$3,Data!$D:$D,$A15,Data!$C:$C,2)</f>
        <v>29.266637999999997</v>
      </c>
      <c r="J15" s="240">
        <f t="shared" si="1"/>
        <v>5.0239286131323009E-2</v>
      </c>
      <c r="K15" s="67">
        <f>SUMIFS(Data!$L:$L,Data!$B:$B,Data!$AA$3,Data!$D:$D,$A15,Data!$C:$C,3)</f>
        <v>25.641000000000002</v>
      </c>
      <c r="L15" s="240">
        <f t="shared" si="2"/>
        <v>-8.4249084249084172E-2</v>
      </c>
      <c r="M15" s="67">
        <f>SUMIFS(Data!$L:$L,Data!$B:$B,Data!$AA$3,Data!$D:$D,$A15,Data!$C:$C,4)</f>
        <v>29.1709999999999</v>
      </c>
      <c r="N15" s="240">
        <f t="shared" si="3"/>
        <v>0.12196266042419511</v>
      </c>
      <c r="O15" s="68">
        <f t="shared" si="4"/>
        <v>30.248432666666634</v>
      </c>
      <c r="P15" s="242">
        <f t="shared" si="5"/>
        <v>1.0060464473417585</v>
      </c>
    </row>
    <row r="16" spans="1:16">
      <c r="A16" s="21" t="s">
        <v>23</v>
      </c>
      <c r="B16" s="63">
        <v>0</v>
      </c>
      <c r="C16" s="64">
        <v>0</v>
      </c>
      <c r="D16" s="64">
        <v>0</v>
      </c>
      <c r="E16" s="64">
        <v>0</v>
      </c>
      <c r="F16" s="65">
        <v>0</v>
      </c>
      <c r="G16" s="64">
        <f>SUMIFS(Data!$L:$L,Data!$B:$B,Data!$AA$3,Data!$D:$D,$A16,Data!$C:$C,1)</f>
        <v>0</v>
      </c>
      <c r="H16" s="238" t="str">
        <f t="shared" si="0"/>
        <v>-</v>
      </c>
      <c r="I16" s="64">
        <f>SUMIFS(Data!$L:$L,Data!$B:$B,Data!$AA$3,Data!$D:$D,$A16,Data!$C:$C,2)</f>
        <v>0</v>
      </c>
      <c r="J16" s="238" t="str">
        <f t="shared" si="1"/>
        <v>-</v>
      </c>
      <c r="K16" s="64">
        <f>SUMIFS(Data!$L:$L,Data!$B:$B,Data!$AA$3,Data!$D:$D,$A16,Data!$C:$C,3)</f>
        <v>0</v>
      </c>
      <c r="L16" s="238" t="str">
        <f t="shared" si="2"/>
        <v>-</v>
      </c>
      <c r="M16" s="64">
        <f>SUMIFS(Data!$L:$L,Data!$B:$B,Data!$AA$3,Data!$D:$D,$A16,Data!$C:$C,4)</f>
        <v>0</v>
      </c>
      <c r="N16" s="238" t="str">
        <f t="shared" si="3"/>
        <v>-</v>
      </c>
      <c r="O16" s="65">
        <f t="shared" si="4"/>
        <v>0</v>
      </c>
      <c r="P16" s="239" t="str">
        <f t="shared" si="5"/>
        <v>-</v>
      </c>
    </row>
    <row r="17" spans="1:17">
      <c r="A17" s="20" t="s">
        <v>22</v>
      </c>
      <c r="B17" s="66">
        <v>9.9199900000000003</v>
      </c>
      <c r="C17" s="67">
        <v>90.526578999999998</v>
      </c>
      <c r="D17" s="67">
        <v>83.133223999999984</v>
      </c>
      <c r="E17" s="67">
        <v>81.033226999999997</v>
      </c>
      <c r="F17" s="68">
        <v>88.204340000000002</v>
      </c>
      <c r="G17" s="67">
        <f>SUMIFS(Data!$L:$L,Data!$B:$B,Data!$AA$3,Data!$D:$D,$A17,Data!$C:$C,1)</f>
        <v>8.1999929999999992</v>
      </c>
      <c r="H17" s="240">
        <f t="shared" si="0"/>
        <v>-0.17338696914008997</v>
      </c>
      <c r="I17" s="67">
        <f>SUMIFS(Data!$L:$L,Data!$B:$B,Data!$AA$3,Data!$D:$D,$A17,Data!$C:$C,2)</f>
        <v>84.599911000000105</v>
      </c>
      <c r="J17" s="240">
        <f t="shared" si="1"/>
        <v>-6.5468816622352349E-2</v>
      </c>
      <c r="K17" s="67">
        <f>SUMIFS(Data!$L:$L,Data!$B:$B,Data!$AA$3,Data!$D:$D,$A17,Data!$C:$C,3)</f>
        <v>74.266579000000007</v>
      </c>
      <c r="L17" s="240">
        <f t="shared" si="2"/>
        <v>-0.10665585398203706</v>
      </c>
      <c r="M17" s="67">
        <f>SUMIFS(Data!$L:$L,Data!$B:$B,Data!$AA$3,Data!$D:$D,$A17,Data!$C:$C,4)</f>
        <v>73.766581000000002</v>
      </c>
      <c r="N17" s="240">
        <f t="shared" si="3"/>
        <v>-8.9674893485359952E-2</v>
      </c>
      <c r="O17" s="68">
        <f t="shared" si="4"/>
        <v>80.27768800000004</v>
      </c>
      <c r="P17" s="242">
        <f t="shared" si="5"/>
        <v>0.91013308415436289</v>
      </c>
    </row>
    <row r="18" spans="1:17">
      <c r="A18" s="21" t="s">
        <v>21</v>
      </c>
      <c r="B18" s="63">
        <v>250.69974500000009</v>
      </c>
      <c r="C18" s="64">
        <v>407.09955600000063</v>
      </c>
      <c r="D18" s="64">
        <v>417.21289600000046</v>
      </c>
      <c r="E18" s="64">
        <v>422.17290400000064</v>
      </c>
      <c r="F18" s="65">
        <v>499.06170033333393</v>
      </c>
      <c r="G18" s="64">
        <f>SUMIFS(Data!$L:$L,Data!$B:$B,Data!$AA$3,Data!$D:$D,$A18,Data!$C:$C,1)</f>
        <v>245.58640100000011</v>
      </c>
      <c r="H18" s="238">
        <f t="shared" si="0"/>
        <v>-2.0396287200052723E-2</v>
      </c>
      <c r="I18" s="64">
        <f>SUMIFS(Data!$L:$L,Data!$B:$B,Data!$AA$3,Data!$D:$D,$A18,Data!$C:$C,2)</f>
        <v>430.35953500000056</v>
      </c>
      <c r="J18" s="238">
        <f t="shared" si="1"/>
        <v>5.7135849590560332E-2</v>
      </c>
      <c r="K18" s="64">
        <f>SUMIFS(Data!$L:$L,Data!$B:$B,Data!$AA$3,Data!$D:$D,$A18,Data!$C:$C,3)</f>
        <v>437.19954300000063</v>
      </c>
      <c r="L18" s="238">
        <f t="shared" si="2"/>
        <v>4.7905151522449951E-2</v>
      </c>
      <c r="M18" s="64">
        <f>SUMIFS(Data!$L:$L,Data!$B:$B,Data!$AA$3,Data!$D:$D,$A18,Data!$C:$C,4)</f>
        <v>447.93284800000072</v>
      </c>
      <c r="N18" s="238">
        <f t="shared" si="3"/>
        <v>6.1017520916027419E-2</v>
      </c>
      <c r="O18" s="65">
        <f t="shared" si="4"/>
        <v>520.35944233333396</v>
      </c>
      <c r="P18" s="239">
        <f t="shared" si="5"/>
        <v>1.0426755689442304</v>
      </c>
    </row>
    <row r="19" spans="1:17">
      <c r="A19" s="20" t="s">
        <v>20</v>
      </c>
      <c r="B19" s="66">
        <v>81.99324</v>
      </c>
      <c r="C19" s="67">
        <v>282.07302400000037</v>
      </c>
      <c r="D19" s="67">
        <v>287.63968500000016</v>
      </c>
      <c r="E19" s="67">
        <v>279.78635700000024</v>
      </c>
      <c r="F19" s="68">
        <v>310.49743533333361</v>
      </c>
      <c r="G19" s="67">
        <f>SUMIFS(Data!$L:$L,Data!$B:$B,Data!$AA$3,Data!$D:$D,$A19,Data!$C:$C,1)</f>
        <v>118.24654500000011</v>
      </c>
      <c r="H19" s="240">
        <f t="shared" si="0"/>
        <v>0.44214992601829262</v>
      </c>
      <c r="I19" s="67">
        <f>SUMIFS(Data!$L:$L,Data!$B:$B,Data!$AA$3,Data!$D:$D,$A19,Data!$C:$C,2)</f>
        <v>285.89301200000023</v>
      </c>
      <c r="J19" s="240">
        <f t="shared" si="1"/>
        <v>1.3542549889491906E-2</v>
      </c>
      <c r="K19" s="67">
        <f>SUMIFS(Data!$L:$L,Data!$B:$B,Data!$AA$3,Data!$D:$D,$A19,Data!$C:$C,3)</f>
        <v>316.37799999999908</v>
      </c>
      <c r="L19" s="240">
        <f t="shared" si="2"/>
        <v>9.9910813766879575E-2</v>
      </c>
      <c r="M19" s="67">
        <f>SUMIFS(Data!$L:$L,Data!$B:$B,Data!$AA$3,Data!$D:$D,$A19,Data!$C:$C,4)</f>
        <v>267.91499999999922</v>
      </c>
      <c r="N19" s="240">
        <f t="shared" si="3"/>
        <v>-4.2430078175688182E-2</v>
      </c>
      <c r="O19" s="68">
        <f t="shared" si="4"/>
        <v>329.47751899999957</v>
      </c>
      <c r="P19" s="242">
        <f t="shared" si="5"/>
        <v>1.0611279885332707</v>
      </c>
    </row>
    <row r="20" spans="1:17">
      <c r="A20" s="21" t="s">
        <v>19</v>
      </c>
      <c r="B20" s="63">
        <v>69.799863000000116</v>
      </c>
      <c r="C20" s="64">
        <v>279.333033</v>
      </c>
      <c r="D20" s="64">
        <v>275.3996850000002</v>
      </c>
      <c r="E20" s="64">
        <v>239.2663040000001</v>
      </c>
      <c r="F20" s="65">
        <v>287.93296166666681</v>
      </c>
      <c r="G20" s="64">
        <f>SUMIFS(Data!$L:$L,Data!$B:$B,Data!$AA$3,Data!$D:$D,$A20,Data!$C:$C,1)</f>
        <v>90.066493999999906</v>
      </c>
      <c r="H20" s="238">
        <f t="shared" si="0"/>
        <v>0.29035344954759806</v>
      </c>
      <c r="I20" s="64">
        <f>SUMIFS(Data!$L:$L,Data!$B:$B,Data!$AA$3,Data!$D:$D,$A20,Data!$C:$C,2)</f>
        <v>316.33299900000031</v>
      </c>
      <c r="J20" s="238">
        <f t="shared" si="1"/>
        <v>0.13245825458817223</v>
      </c>
      <c r="K20" s="64">
        <f>SUMIFS(Data!$L:$L,Data!$B:$B,Data!$AA$3,Data!$D:$D,$A20,Data!$C:$C,3)</f>
        <v>311.4663070000002</v>
      </c>
      <c r="L20" s="238">
        <f t="shared" si="2"/>
        <v>0.13096101398954021</v>
      </c>
      <c r="M20" s="64">
        <f>SUMIFS(Data!$L:$L,Data!$B:$B,Data!$AA$3,Data!$D:$D,$A20,Data!$C:$C,4)</f>
        <v>281.73294300000015</v>
      </c>
      <c r="N20" s="238">
        <f t="shared" si="3"/>
        <v>0.17748691850901005</v>
      </c>
      <c r="O20" s="65">
        <f t="shared" si="4"/>
        <v>333.19958100000025</v>
      </c>
      <c r="P20" s="239">
        <f t="shared" si="5"/>
        <v>1.1572123562071976</v>
      </c>
    </row>
    <row r="21" spans="1:17">
      <c r="A21" s="20" t="s">
        <v>18</v>
      </c>
      <c r="B21" s="66">
        <v>8.9999920000000007</v>
      </c>
      <c r="C21" s="67">
        <v>23.133278000000001</v>
      </c>
      <c r="D21" s="67">
        <v>24.597999999999999</v>
      </c>
      <c r="E21" s="67">
        <v>42.771999999999899</v>
      </c>
      <c r="F21" s="68">
        <v>33.167756666666634</v>
      </c>
      <c r="G21" s="67">
        <f>SUMIFS(Data!$L:$L,Data!$B:$B,Data!$AA$3,Data!$D:$D,$A21,Data!$C:$C,1)</f>
        <v>25.877000000000002</v>
      </c>
      <c r="H21" s="240">
        <f t="shared" si="0"/>
        <v>1.8752247779775806</v>
      </c>
      <c r="I21" s="67">
        <f>SUMIFS(Data!$L:$L,Data!$B:$B,Data!$AA$3,Data!$D:$D,$A21,Data!$C:$C,2)</f>
        <v>43.27</v>
      </c>
      <c r="J21" s="240">
        <f t="shared" si="1"/>
        <v>0.87046556912513662</v>
      </c>
      <c r="K21" s="67">
        <f>SUMIFS(Data!$L:$L,Data!$B:$B,Data!$AA$3,Data!$D:$D,$A21,Data!$C:$C,3)</f>
        <v>40.729999999999997</v>
      </c>
      <c r="L21" s="240">
        <f t="shared" si="2"/>
        <v>0.65582567688429949</v>
      </c>
      <c r="M21" s="67">
        <f>SUMIFS(Data!$L:$L,Data!$B:$B,Data!$AA$3,Data!$D:$D,$A21,Data!$C:$C,4)</f>
        <v>43.573999999999998</v>
      </c>
      <c r="N21" s="240">
        <f t="shared" si="3"/>
        <v>1.8750584494531493E-2</v>
      </c>
      <c r="O21" s="68">
        <f t="shared" si="4"/>
        <v>51.150333333333343</v>
      </c>
      <c r="P21" s="242">
        <f t="shared" si="5"/>
        <v>1.5421704231428794</v>
      </c>
    </row>
    <row r="22" spans="1:17">
      <c r="A22" s="21" t="s">
        <v>17</v>
      </c>
      <c r="B22" s="63">
        <v>20.986637999999999</v>
      </c>
      <c r="C22" s="64">
        <v>129.05986800000019</v>
      </c>
      <c r="D22" s="64">
        <v>116.90299999999981</v>
      </c>
      <c r="E22" s="64">
        <v>124.62299999999971</v>
      </c>
      <c r="F22" s="65">
        <v>130.52416866666655</v>
      </c>
      <c r="G22" s="64">
        <f>SUMIFS(Data!$L:$L,Data!$B:$B,Data!$AA$3,Data!$D:$D,$A22,Data!$C:$C,1)</f>
        <v>12.4</v>
      </c>
      <c r="H22" s="238">
        <f t="shared" si="0"/>
        <v>-0.4091478587470751</v>
      </c>
      <c r="I22" s="64">
        <f>SUMIFS(Data!$L:$L,Data!$B:$B,Data!$AA$3,Data!$D:$D,$A22,Data!$C:$C,2)</f>
        <v>148.5999999999996</v>
      </c>
      <c r="J22" s="238">
        <f t="shared" si="1"/>
        <v>0.15140362610629179</v>
      </c>
      <c r="K22" s="64">
        <f>SUMIFS(Data!$L:$L,Data!$B:$B,Data!$AA$3,Data!$D:$D,$A22,Data!$C:$C,3)</f>
        <v>134.92799999999968</v>
      </c>
      <c r="L22" s="238">
        <f t="shared" si="2"/>
        <v>0.15418765985475058</v>
      </c>
      <c r="M22" s="64">
        <f>SUMIFS(Data!$L:$L,Data!$B:$B,Data!$AA$3,Data!$D:$D,$A22,Data!$C:$C,4)</f>
        <v>133.9499999999997</v>
      </c>
      <c r="N22" s="238">
        <f t="shared" si="3"/>
        <v>7.4841722635468733E-2</v>
      </c>
      <c r="O22" s="65">
        <f t="shared" si="4"/>
        <v>143.29266666666635</v>
      </c>
      <c r="P22" s="239">
        <f t="shared" si="5"/>
        <v>1.0978247793526121</v>
      </c>
    </row>
    <row r="23" spans="1:17">
      <c r="A23" s="20" t="s">
        <v>16</v>
      </c>
      <c r="B23" s="66">
        <v>3.3999959999999998</v>
      </c>
      <c r="C23" s="67">
        <v>58.406606000000203</v>
      </c>
      <c r="D23" s="67">
        <v>52.266614000000196</v>
      </c>
      <c r="E23" s="67">
        <v>46.4209999999999</v>
      </c>
      <c r="F23" s="68">
        <v>53.4980720000001</v>
      </c>
      <c r="G23" s="67">
        <f>SUMIFS(Data!$L:$L,Data!$B:$B,Data!$AA$3,Data!$D:$D,$A23,Data!$C:$C,1)</f>
        <v>1.4650000000000001</v>
      </c>
      <c r="H23" s="240">
        <f t="shared" si="0"/>
        <v>-0.56911714013781189</v>
      </c>
      <c r="I23" s="67">
        <f>SUMIFS(Data!$L:$L,Data!$B:$B,Data!$AA$3,Data!$D:$D,$A23,Data!$C:$C,2)</f>
        <v>41.358999999999895</v>
      </c>
      <c r="J23" s="240">
        <f t="shared" si="1"/>
        <v>-0.29187804543890544</v>
      </c>
      <c r="K23" s="67">
        <f>SUMIFS(Data!$L:$L,Data!$B:$B,Data!$AA$3,Data!$D:$D,$A23,Data!$C:$C,3)</f>
        <v>34.033999999999899</v>
      </c>
      <c r="L23" s="240">
        <f t="shared" si="2"/>
        <v>-0.34883862956954181</v>
      </c>
      <c r="M23" s="67">
        <f>SUMIFS(Data!$L:$L,Data!$B:$B,Data!$AA$3,Data!$D:$D,$A23,Data!$C:$C,4)</f>
        <v>32.300999999999902</v>
      </c>
      <c r="N23" s="240">
        <f t="shared" si="3"/>
        <v>-0.30417268046789231</v>
      </c>
      <c r="O23" s="68">
        <f t="shared" si="4"/>
        <v>36.386333333333233</v>
      </c>
      <c r="P23" s="242">
        <f t="shared" si="5"/>
        <v>0.68014289063226741</v>
      </c>
    </row>
    <row r="24" spans="1:17">
      <c r="A24" s="21" t="s">
        <v>15</v>
      </c>
      <c r="B24" s="63">
        <v>89.333220000000097</v>
      </c>
      <c r="C24" s="64">
        <v>159.69982500000035</v>
      </c>
      <c r="D24" s="64">
        <v>164.23983700000014</v>
      </c>
      <c r="E24" s="64">
        <v>157.381</v>
      </c>
      <c r="F24" s="65">
        <v>190.21796066666684</v>
      </c>
      <c r="G24" s="64">
        <f>SUMIFS(Data!$L:$L,Data!$B:$B,Data!$AA$3,Data!$D:$D,$A24,Data!$C:$C,1)</f>
        <v>97.432999999999907</v>
      </c>
      <c r="H24" s="238">
        <f t="shared" si="0"/>
        <v>9.0669294132684375E-2</v>
      </c>
      <c r="I24" s="64">
        <f>SUMIFS(Data!$L:$L,Data!$B:$B,Data!$AA$3,Data!$D:$D,$A24,Data!$C:$C,2)</f>
        <v>178.3029999999998</v>
      </c>
      <c r="J24" s="238">
        <f t="shared" si="1"/>
        <v>0.11648838688457806</v>
      </c>
      <c r="K24" s="64">
        <f>SUMIFS(Data!$L:$L,Data!$B:$B,Data!$AA$3,Data!$D:$D,$A24,Data!$C:$C,3)</f>
        <v>187.22399999999979</v>
      </c>
      <c r="L24" s="238">
        <f t="shared" si="2"/>
        <v>0.13994268028894619</v>
      </c>
      <c r="M24" s="64">
        <f>SUMIFS(Data!$L:$L,Data!$B:$B,Data!$AA$3,Data!$D:$D,$A24,Data!$C:$C,4)</f>
        <v>186.26199999999992</v>
      </c>
      <c r="N24" s="238">
        <f t="shared" si="3"/>
        <v>0.18351008063235025</v>
      </c>
      <c r="O24" s="65">
        <f t="shared" si="4"/>
        <v>216.40733333333313</v>
      </c>
      <c r="P24" s="239">
        <f t="shared" si="5"/>
        <v>1.1376808613386402</v>
      </c>
    </row>
    <row r="25" spans="1:17">
      <c r="A25" s="20" t="s">
        <v>14</v>
      </c>
      <c r="B25" s="66">
        <v>16.01997999999999</v>
      </c>
      <c r="C25" s="67">
        <v>87.199929000000097</v>
      </c>
      <c r="D25" s="67">
        <v>78.193243000000109</v>
      </c>
      <c r="E25" s="67">
        <v>97.333236000000099</v>
      </c>
      <c r="F25" s="68">
        <v>92.91546266666677</v>
      </c>
      <c r="G25" s="67">
        <f>SUMIFS(Data!$L:$L,Data!$B:$B,Data!$AA$3,Data!$D:$D,$A25,Data!$C:$C,1)</f>
        <v>27.199946000000001</v>
      </c>
      <c r="H25" s="240">
        <f t="shared" si="0"/>
        <v>0.69787640184319943</v>
      </c>
      <c r="I25" s="67">
        <f>SUMIFS(Data!$L:$L,Data!$B:$B,Data!$AA$3,Data!$D:$D,$A25,Data!$C:$C,2)</f>
        <v>92.733246000000008</v>
      </c>
      <c r="J25" s="240">
        <f t="shared" si="1"/>
        <v>6.34555218502518E-2</v>
      </c>
      <c r="K25" s="67">
        <f>SUMIFS(Data!$L:$L,Data!$B:$B,Data!$AA$3,Data!$D:$D,$A25,Data!$C:$C,3)</f>
        <v>89.199903000000006</v>
      </c>
      <c r="L25" s="240">
        <f t="shared" si="2"/>
        <v>0.14076229067516591</v>
      </c>
      <c r="M25" s="67">
        <f>SUMIFS(Data!$L:$L,Data!$B:$B,Data!$AA$3,Data!$D:$D,$A25,Data!$C:$C,4)</f>
        <v>88.933221000000003</v>
      </c>
      <c r="N25" s="240">
        <f t="shared" si="3"/>
        <v>-8.6301610274213916E-2</v>
      </c>
      <c r="O25" s="68">
        <f t="shared" si="4"/>
        <v>99.355438666666672</v>
      </c>
      <c r="P25" s="242">
        <f t="shared" si="5"/>
        <v>1.0693100568535427</v>
      </c>
      <c r="Q25" s="23"/>
    </row>
    <row r="26" spans="1:17">
      <c r="A26" s="21" t="s">
        <v>13</v>
      </c>
      <c r="B26" s="63">
        <v>156.39980800000012</v>
      </c>
      <c r="C26" s="64">
        <v>480.93280100000067</v>
      </c>
      <c r="D26" s="64">
        <v>531.17928399999948</v>
      </c>
      <c r="E26" s="64">
        <v>495.46609399999983</v>
      </c>
      <c r="F26" s="65">
        <v>554.65932900000007</v>
      </c>
      <c r="G26" s="64">
        <f>SUMIFS(Data!$L:$L,Data!$B:$B,Data!$AA$3,Data!$D:$D,$A26,Data!$C:$C,1)</f>
        <v>172.33312600000019</v>
      </c>
      <c r="H26" s="238">
        <f t="shared" si="0"/>
        <v>0.10187555984723497</v>
      </c>
      <c r="I26" s="64">
        <f>SUMIFS(Data!$L:$L,Data!$B:$B,Data!$AA$3,Data!$D:$D,$A26,Data!$C:$C,2)</f>
        <v>541.25272200000029</v>
      </c>
      <c r="J26" s="238">
        <f t="shared" si="1"/>
        <v>0.12542276358480181</v>
      </c>
      <c r="K26" s="64">
        <f>SUMIFS(Data!$L:$L,Data!$B:$B,Data!$AA$3,Data!$D:$D,$A26,Data!$C:$C,3)</f>
        <v>615.35899999999833</v>
      </c>
      <c r="L26" s="238">
        <f t="shared" si="2"/>
        <v>0.15847703126916171</v>
      </c>
      <c r="M26" s="64">
        <f>SUMIFS(Data!$L:$L,Data!$B:$B,Data!$AA$3,Data!$D:$D,$A26,Data!$C:$C,4)</f>
        <v>534.57399999999836</v>
      </c>
      <c r="N26" s="238">
        <f t="shared" si="3"/>
        <v>7.8931548442139315E-2</v>
      </c>
      <c r="O26" s="65">
        <f t="shared" si="4"/>
        <v>621.17294933333233</v>
      </c>
      <c r="P26" s="239">
        <f t="shared" si="5"/>
        <v>1.119917969203277</v>
      </c>
    </row>
    <row r="27" spans="1:17">
      <c r="A27" s="20" t="s">
        <v>12</v>
      </c>
      <c r="B27" s="66">
        <v>0</v>
      </c>
      <c r="C27" s="67">
        <v>0</v>
      </c>
      <c r="D27" s="67">
        <v>0</v>
      </c>
      <c r="E27" s="67">
        <v>0</v>
      </c>
      <c r="F27" s="68">
        <v>0</v>
      </c>
      <c r="G27" s="67">
        <f>SUMIFS(Data!$L:$L,Data!$B:$B,Data!$AA$3,Data!$D:$D,$A27,Data!$C:$C,1)</f>
        <v>0</v>
      </c>
      <c r="H27" s="240" t="str">
        <f t="shared" si="0"/>
        <v>-</v>
      </c>
      <c r="I27" s="67">
        <f>SUMIFS(Data!$L:$L,Data!$B:$B,Data!$AA$3,Data!$D:$D,$A27,Data!$C:$C,2)</f>
        <v>0</v>
      </c>
      <c r="J27" s="240" t="str">
        <f t="shared" si="1"/>
        <v>-</v>
      </c>
      <c r="K27" s="67">
        <f>SUMIFS(Data!$L:$L,Data!$B:$B,Data!$AA$3,Data!$D:$D,$A27,Data!$C:$C,3)</f>
        <v>0</v>
      </c>
      <c r="L27" s="240" t="str">
        <f t="shared" si="2"/>
        <v>-</v>
      </c>
      <c r="M27" s="67">
        <f>SUMIFS(Data!$L:$L,Data!$B:$B,Data!$AA$3,Data!$D:$D,$A27,Data!$C:$C,4)</f>
        <v>0</v>
      </c>
      <c r="N27" s="240" t="str">
        <f t="shared" si="3"/>
        <v>-</v>
      </c>
      <c r="O27" s="68">
        <f t="shared" si="4"/>
        <v>0</v>
      </c>
      <c r="P27" s="242" t="str">
        <f t="shared" si="5"/>
        <v>-</v>
      </c>
    </row>
    <row r="28" spans="1:17">
      <c r="A28" s="21" t="s">
        <v>11</v>
      </c>
      <c r="B28" s="63">
        <v>6.5999929999999996</v>
      </c>
      <c r="C28" s="64">
        <v>69.533262000000093</v>
      </c>
      <c r="D28" s="64">
        <v>66.666598000000093</v>
      </c>
      <c r="E28" s="64">
        <v>63.7399360000001</v>
      </c>
      <c r="F28" s="65">
        <v>68.846596333333423</v>
      </c>
      <c r="G28" s="64">
        <f>SUMIFS(Data!$L:$L,Data!$B:$B,Data!$AA$3,Data!$D:$D,$A28,Data!$C:$C,1)</f>
        <v>7.4666600000000001</v>
      </c>
      <c r="H28" s="238">
        <f t="shared" si="0"/>
        <v>0.13131332108988608</v>
      </c>
      <c r="I28" s="64">
        <f>SUMIFS(Data!$L:$L,Data!$B:$B,Data!$AA$3,Data!$D:$D,$A28,Data!$C:$C,2)</f>
        <v>54.399945000000095</v>
      </c>
      <c r="J28" s="238">
        <f t="shared" si="1"/>
        <v>-0.21764140735983273</v>
      </c>
      <c r="K28" s="64">
        <f>SUMIFS(Data!$L:$L,Data!$B:$B,Data!$AA$3,Data!$D:$D,$A28,Data!$C:$C,3)</f>
        <v>49.466616000000002</v>
      </c>
      <c r="L28" s="238">
        <f t="shared" si="2"/>
        <v>-0.2579999957399966</v>
      </c>
      <c r="M28" s="64">
        <f>SUMIFS(Data!$L:$L,Data!$B:$B,Data!$AA$3,Data!$D:$D,$A28,Data!$C:$C,4)</f>
        <v>48.133285000000001</v>
      </c>
      <c r="N28" s="238">
        <f t="shared" si="3"/>
        <v>-0.24484886523889943</v>
      </c>
      <c r="O28" s="65">
        <f t="shared" si="4"/>
        <v>53.155502000000034</v>
      </c>
      <c r="P28" s="239">
        <f t="shared" si="5"/>
        <v>0.77208612816003164</v>
      </c>
    </row>
    <row r="29" spans="1:17">
      <c r="A29" s="20" t="s">
        <v>10</v>
      </c>
      <c r="B29" s="66">
        <v>0</v>
      </c>
      <c r="C29" s="67">
        <v>0</v>
      </c>
      <c r="D29" s="67">
        <v>0</v>
      </c>
      <c r="E29" s="67">
        <v>0</v>
      </c>
      <c r="F29" s="68">
        <v>0</v>
      </c>
      <c r="G29" s="67">
        <f>SUMIFS(Data!$L:$L,Data!$B:$B,Data!$AA$3,Data!$D:$D,$A29,Data!$C:$C,1)</f>
        <v>0</v>
      </c>
      <c r="H29" s="240" t="str">
        <f t="shared" si="0"/>
        <v>-</v>
      </c>
      <c r="I29" s="67">
        <f>SUMIFS(Data!$L:$L,Data!$B:$B,Data!$AA$3,Data!$D:$D,$A29,Data!$C:$C,2)</f>
        <v>0</v>
      </c>
      <c r="J29" s="240" t="str">
        <f t="shared" si="1"/>
        <v>-</v>
      </c>
      <c r="K29" s="67">
        <f>SUMIFS(Data!$L:$L,Data!$B:$B,Data!$AA$3,Data!$D:$D,$A29,Data!$C:$C,3)</f>
        <v>0</v>
      </c>
      <c r="L29" s="240" t="str">
        <f t="shared" si="2"/>
        <v>-</v>
      </c>
      <c r="M29" s="67">
        <f>SUMIFS(Data!$L:$L,Data!$B:$B,Data!$AA$3,Data!$D:$D,$A29,Data!$C:$C,4)</f>
        <v>0</v>
      </c>
      <c r="N29" s="240" t="str">
        <f t="shared" si="3"/>
        <v>-</v>
      </c>
      <c r="O29" s="68">
        <f t="shared" si="4"/>
        <v>0</v>
      </c>
      <c r="P29" s="242" t="str">
        <f t="shared" si="5"/>
        <v>-</v>
      </c>
    </row>
    <row r="30" spans="1:17">
      <c r="A30" s="21" t="s">
        <v>9</v>
      </c>
      <c r="B30" s="63">
        <v>10.989000000000001</v>
      </c>
      <c r="C30" s="64">
        <v>149.03699999999981</v>
      </c>
      <c r="D30" s="64">
        <v>129.95699999999968</v>
      </c>
      <c r="E30" s="64">
        <v>121.00899999999979</v>
      </c>
      <c r="F30" s="65">
        <v>136.9973333333331</v>
      </c>
      <c r="G30" s="64">
        <f>SUMIFS(Data!$L:$L,Data!$B:$B,Data!$AA$3,Data!$D:$D,$A30,Data!$C:$C,1)</f>
        <v>16.782999999999998</v>
      </c>
      <c r="H30" s="238">
        <f t="shared" si="0"/>
        <v>0.52725452725452693</v>
      </c>
      <c r="I30" s="64">
        <f>SUMIFS(Data!$L:$L,Data!$B:$B,Data!$AA$3,Data!$D:$D,$A30,Data!$C:$C,2)</f>
        <v>129.04699999999991</v>
      </c>
      <c r="J30" s="238">
        <f t="shared" si="1"/>
        <v>-0.13412776693035905</v>
      </c>
      <c r="K30" s="64">
        <f>SUMIFS(Data!$L:$L,Data!$B:$B,Data!$AA$3,Data!$D:$D,$A30,Data!$C:$C,3)</f>
        <v>119.28999999999989</v>
      </c>
      <c r="L30" s="238">
        <f t="shared" si="2"/>
        <v>-8.2080996021759611E-2</v>
      </c>
      <c r="M30" s="64">
        <f>SUMIFS(Data!$L:$L,Data!$B:$B,Data!$AA$3,Data!$D:$D,$A30,Data!$C:$C,4)</f>
        <v>104.27499999999979</v>
      </c>
      <c r="N30" s="238">
        <f t="shared" si="3"/>
        <v>-0.13828723483377289</v>
      </c>
      <c r="O30" s="65">
        <f t="shared" si="4"/>
        <v>123.13166666666653</v>
      </c>
      <c r="P30" s="239">
        <f t="shared" si="5"/>
        <v>0.89878878420991215</v>
      </c>
    </row>
    <row r="31" spans="1:17">
      <c r="A31" s="20" t="s">
        <v>8</v>
      </c>
      <c r="B31" s="66">
        <v>18.117999999999999</v>
      </c>
      <c r="C31" s="67">
        <v>96.238999999999805</v>
      </c>
      <c r="D31" s="67">
        <v>92.242999999999896</v>
      </c>
      <c r="E31" s="67">
        <v>95.57499999999979</v>
      </c>
      <c r="F31" s="68">
        <v>100.72499999999984</v>
      </c>
      <c r="G31" s="67">
        <f>SUMIFS(Data!$L:$L,Data!$B:$B,Data!$AA$3,Data!$D:$D,$A31,Data!$C:$C,1)</f>
        <v>38.765999999999998</v>
      </c>
      <c r="H31" s="240">
        <f t="shared" si="0"/>
        <v>1.1396401368804505</v>
      </c>
      <c r="I31" s="67">
        <f>SUMIFS(Data!$L:$L,Data!$B:$B,Data!$AA$3,Data!$D:$D,$A31,Data!$C:$C,2)</f>
        <v>115.08899999999969</v>
      </c>
      <c r="J31" s="240">
        <f t="shared" si="1"/>
        <v>0.19586654059165118</v>
      </c>
      <c r="K31" s="67">
        <f>SUMIFS(Data!$L:$L,Data!$B:$B,Data!$AA$3,Data!$D:$D,$A31,Data!$C:$C,3)</f>
        <v>126.94799999999968</v>
      </c>
      <c r="L31" s="240">
        <f t="shared" si="2"/>
        <v>0.37623451101980449</v>
      </c>
      <c r="M31" s="67">
        <f>SUMIFS(Data!$L:$L,Data!$B:$B,Data!$AA$3,Data!$D:$D,$A31,Data!$C:$C,4)</f>
        <v>132.7469999999997</v>
      </c>
      <c r="N31" s="240">
        <f t="shared" si="3"/>
        <v>0.38893015956055449</v>
      </c>
      <c r="O31" s="68">
        <f t="shared" si="4"/>
        <v>137.84999999999968</v>
      </c>
      <c r="P31" s="242">
        <f t="shared" si="5"/>
        <v>1.368577810871183</v>
      </c>
    </row>
    <row r="32" spans="1:17">
      <c r="A32" s="21" t="s">
        <v>7</v>
      </c>
      <c r="B32" s="63">
        <v>4.1333279999999997</v>
      </c>
      <c r="C32" s="64">
        <v>49.253282000000006</v>
      </c>
      <c r="D32" s="64">
        <v>48.686617999999996</v>
      </c>
      <c r="E32" s="64">
        <v>44.619939000000002</v>
      </c>
      <c r="F32" s="65">
        <v>48.897722333333341</v>
      </c>
      <c r="G32" s="64">
        <f>SUMIFS(Data!$L:$L,Data!$B:$B,Data!$AA$3,Data!$D:$D,$A32,Data!$C:$C,1)</f>
        <v>4.9999950000000002</v>
      </c>
      <c r="H32" s="238">
        <f t="shared" si="0"/>
        <v>0.20967777055196216</v>
      </c>
      <c r="I32" s="64">
        <f>SUMIFS(Data!$L:$L,Data!$B:$B,Data!$AA$3,Data!$D:$D,$A32,Data!$C:$C,2)</f>
        <v>60.866596000000001</v>
      </c>
      <c r="J32" s="238">
        <f t="shared" si="1"/>
        <v>0.23578761715818236</v>
      </c>
      <c r="K32" s="64">
        <f>SUMIFS(Data!$L:$L,Data!$B:$B,Data!$AA$3,Data!$D:$D,$A32,Data!$C:$C,3)</f>
        <v>64.946589000000102</v>
      </c>
      <c r="L32" s="238">
        <f t="shared" si="2"/>
        <v>0.33397207832345449</v>
      </c>
      <c r="M32" s="64">
        <f>SUMIFS(Data!$L:$L,Data!$B:$B,Data!$AA$3,Data!$D:$D,$A32,Data!$C:$C,4)</f>
        <v>74.819912000000087</v>
      </c>
      <c r="N32" s="238">
        <f t="shared" si="3"/>
        <v>0.67682685536616449</v>
      </c>
      <c r="O32" s="65">
        <f t="shared" si="4"/>
        <v>68.544364000000073</v>
      </c>
      <c r="P32" s="239">
        <f t="shared" si="5"/>
        <v>1.4017905278437419</v>
      </c>
    </row>
    <row r="33" spans="1:18">
      <c r="A33" s="20" t="s">
        <v>35</v>
      </c>
      <c r="B33" s="66">
        <v>16.533314999999998</v>
      </c>
      <c r="C33" s="67">
        <v>25.693300000000001</v>
      </c>
      <c r="D33" s="67">
        <v>20.919966999999996</v>
      </c>
      <c r="E33" s="67">
        <v>20.679964000000002</v>
      </c>
      <c r="F33" s="68">
        <v>27.942181999999999</v>
      </c>
      <c r="G33" s="67">
        <f>SUMIFS(Data!$L:$L,Data!$B:$B,Data!$AA$3,Data!$D:$D,$A33,Data!$C:$C,1)</f>
        <v>24.779972000000001</v>
      </c>
      <c r="H33" s="240">
        <f t="shared" si="0"/>
        <v>0.49879029099729871</v>
      </c>
      <c r="I33" s="67">
        <f>SUMIFS(Data!$L:$L,Data!$B:$B,Data!$AA$3,Data!$D:$D,$A33,Data!$C:$C,2)</f>
        <v>31.306626999999999</v>
      </c>
      <c r="J33" s="240">
        <f t="shared" si="1"/>
        <v>0.21847434934399232</v>
      </c>
      <c r="K33" s="67">
        <f>SUMIFS(Data!$L:$L,Data!$B:$B,Data!$AA$3,Data!$D:$D,$A33,Data!$C:$C,3)</f>
        <v>28.779999999999998</v>
      </c>
      <c r="L33" s="240">
        <f t="shared" si="2"/>
        <v>0.37571918731994192</v>
      </c>
      <c r="M33" s="67">
        <f>SUMIFS(Data!$L:$L,Data!$B:$B,Data!$AA$3,Data!$D:$D,$A33,Data!$C:$C,4)</f>
        <v>27.243000000000002</v>
      </c>
      <c r="N33" s="240">
        <f t="shared" si="3"/>
        <v>0.31736206117186661</v>
      </c>
      <c r="O33" s="68">
        <f t="shared" si="4"/>
        <v>37.369866333333334</v>
      </c>
      <c r="P33" s="242">
        <f>IF(F33=0,"-",O33/F33)</f>
        <v>1.3373997182229125</v>
      </c>
    </row>
    <row r="34" spans="1:18">
      <c r="A34" s="21" t="s">
        <v>6</v>
      </c>
      <c r="B34" s="63">
        <v>5.2866609999999996</v>
      </c>
      <c r="C34" s="64">
        <v>32.133302</v>
      </c>
      <c r="D34" s="64">
        <v>37.466630000000002</v>
      </c>
      <c r="E34" s="64">
        <v>37.066630000000004</v>
      </c>
      <c r="F34" s="65">
        <v>37.317741000000005</v>
      </c>
      <c r="G34" s="64">
        <f>SUMIFS(Data!$L:$L,Data!$B:$B,Data!$AA$3,Data!$D:$D,$A34,Data!$C:$C,1)</f>
        <v>5.5333279999999991</v>
      </c>
      <c r="H34" s="238">
        <f t="shared" si="0"/>
        <v>4.6658372836843431E-2</v>
      </c>
      <c r="I34" s="64">
        <f>SUMIFS(Data!$L:$L,Data!$B:$B,Data!$AA$3,Data!$D:$D,$A34,Data!$C:$C,2)</f>
        <v>67.199933000000001</v>
      </c>
      <c r="J34" s="238">
        <f t="shared" si="1"/>
        <v>1.0912862612127443</v>
      </c>
      <c r="K34" s="64">
        <f>SUMIFS(Data!$L:$L,Data!$B:$B,Data!$AA$3,Data!$D:$D,$A34,Data!$C:$C,3)</f>
        <v>67.479933000000003</v>
      </c>
      <c r="L34" s="238">
        <f t="shared" si="2"/>
        <v>0.80106759001276595</v>
      </c>
      <c r="M34" s="64">
        <f>SUMIFS(Data!$L:$L,Data!$B:$B,Data!$AA$3,Data!$D:$D,$A34,Data!$C:$C,4)</f>
        <v>61.666606000000002</v>
      </c>
      <c r="N34" s="238">
        <f t="shared" si="3"/>
        <v>0.66366907377336426</v>
      </c>
      <c r="O34" s="65">
        <f t="shared" si="4"/>
        <v>67.293266666666668</v>
      </c>
      <c r="P34" s="239">
        <f t="shared" si="5"/>
        <v>1.8032513454302246</v>
      </c>
    </row>
    <row r="35" spans="1:18">
      <c r="A35" s="20" t="s">
        <v>5</v>
      </c>
      <c r="B35" s="66">
        <v>11.399988</v>
      </c>
      <c r="C35" s="67">
        <v>185.66645800000032</v>
      </c>
      <c r="D35" s="67">
        <v>191.5330740000004</v>
      </c>
      <c r="E35" s="67">
        <v>181.55979000000042</v>
      </c>
      <c r="F35" s="68">
        <v>190.05310333333372</v>
      </c>
      <c r="G35" s="67">
        <f>SUMIFS(Data!$L:$L,Data!$B:$B,Data!$AA$3,Data!$D:$D,$A35,Data!$C:$C,1)</f>
        <v>7.4666589999999999</v>
      </c>
      <c r="H35" s="240">
        <f t="shared" si="0"/>
        <v>-0.34502922283777848</v>
      </c>
      <c r="I35" s="67">
        <f>SUMIFS(Data!$L:$L,Data!$B:$B,Data!$AA$3,Data!$D:$D,$A35,Data!$C:$C,2)</f>
        <v>219.1331200000005</v>
      </c>
      <c r="J35" s="240">
        <f t="shared" si="1"/>
        <v>0.18025152394516045</v>
      </c>
      <c r="K35" s="67">
        <f>SUMIFS(Data!$L:$L,Data!$B:$B,Data!$AA$3,Data!$D:$D,$A35,Data!$C:$C,3)</f>
        <v>216.39970600000038</v>
      </c>
      <c r="L35" s="240">
        <f t="shared" si="2"/>
        <v>0.1298294413632182</v>
      </c>
      <c r="M35" s="67">
        <f>SUMIFS(Data!$L:$L,Data!$B:$B,Data!$AA$3,Data!$D:$D,$A35,Data!$C:$C,4)</f>
        <v>201.06642600000032</v>
      </c>
      <c r="N35" s="240">
        <f t="shared" si="3"/>
        <v>0.10743918573600386</v>
      </c>
      <c r="O35" s="68">
        <f t="shared" si="4"/>
        <v>214.6886370000004</v>
      </c>
      <c r="P35" s="242">
        <f t="shared" si="5"/>
        <v>1.1296244746051765</v>
      </c>
    </row>
    <row r="36" spans="1:18" ht="12.75" thickBot="1">
      <c r="A36" s="22" t="s">
        <v>4</v>
      </c>
      <c r="B36" s="69">
        <v>1155.0656480000002</v>
      </c>
      <c r="C36" s="70">
        <v>3997.1927270000033</v>
      </c>
      <c r="D36" s="70">
        <v>4238.5484280000019</v>
      </c>
      <c r="E36" s="70">
        <v>3973.2184030000003</v>
      </c>
      <c r="F36" s="71">
        <v>4454.6750686666683</v>
      </c>
      <c r="G36" s="70">
        <f t="shared" ref="G36:K36" si="6">SUM(G6:G35)</f>
        <v>1411.3749870000004</v>
      </c>
      <c r="H36" s="244">
        <f t="shared" ref="H36" si="7">IF(B36=0,"-",(G36-B36)/B36)</f>
        <v>0.2219002352323442</v>
      </c>
      <c r="I36" s="70">
        <f t="shared" si="6"/>
        <v>4524.6011290000006</v>
      </c>
      <c r="J36" s="244">
        <f t="shared" ref="J36" si="8">IF(C36=0,"-",(I36-C36)/C36)</f>
        <v>0.13194470169964284</v>
      </c>
      <c r="K36" s="70">
        <f t="shared" si="6"/>
        <v>4576.3314869999986</v>
      </c>
      <c r="L36" s="244">
        <f t="shared" ref="L36" si="9">IF(D36=0,"-",(K36-D36)/D36)</f>
        <v>7.9693098884653479E-2</v>
      </c>
      <c r="M36" s="70">
        <f>SUM(M6:M35)</f>
        <v>4340.7265599999982</v>
      </c>
      <c r="N36" s="244">
        <f t="shared" si="3"/>
        <v>9.2496339169905406E-2</v>
      </c>
      <c r="O36" s="71">
        <f t="shared" si="4"/>
        <v>4951.0113876666655</v>
      </c>
      <c r="P36" s="246">
        <f t="shared" si="5"/>
        <v>1.1114191969895026</v>
      </c>
      <c r="R36" s="76"/>
    </row>
    <row r="37" spans="1:18" s="28" customFormat="1" thickTop="1">
      <c r="A37" s="27" t="s">
        <v>38</v>
      </c>
      <c r="B37" s="72"/>
      <c r="C37" s="72"/>
      <c r="D37" s="73"/>
      <c r="E37" s="72"/>
      <c r="F37" s="72"/>
      <c r="G37" s="73"/>
      <c r="H37" s="128"/>
      <c r="I37" s="73"/>
      <c r="J37" s="73"/>
      <c r="K37" s="73"/>
      <c r="L37" s="192"/>
      <c r="M37" s="72"/>
      <c r="N37" s="73"/>
      <c r="O37" s="74"/>
      <c r="P37" s="61" t="str">
        <f>Data!$Z$1</f>
        <v>tdulany</v>
      </c>
    </row>
    <row r="38" spans="1:18" s="28" customFormat="1" ht="11.25">
      <c r="A38" s="27" t="s">
        <v>172</v>
      </c>
      <c r="B38" s="74"/>
      <c r="C38" s="74"/>
      <c r="D38" s="74"/>
      <c r="E38" s="74"/>
      <c r="F38" s="72"/>
      <c r="G38" s="72"/>
      <c r="H38" s="129"/>
      <c r="I38" s="75"/>
      <c r="J38" s="75"/>
      <c r="K38" s="75"/>
      <c r="L38" s="193"/>
      <c r="M38" s="73"/>
      <c r="N38" s="75"/>
      <c r="O38" s="74"/>
      <c r="P38" s="62">
        <f>Data!$Z$2</f>
        <v>44397</v>
      </c>
    </row>
    <row r="39" spans="1:18" s="28" customFormat="1" ht="11.25">
      <c r="A39" s="27" t="s">
        <v>173</v>
      </c>
      <c r="B39" s="74"/>
      <c r="C39" s="74"/>
      <c r="D39" s="74"/>
      <c r="E39" s="74"/>
      <c r="F39" s="72"/>
      <c r="G39" s="72"/>
      <c r="H39" s="129"/>
      <c r="I39" s="75"/>
      <c r="J39" s="75"/>
      <c r="K39" s="75"/>
      <c r="L39" s="193"/>
      <c r="M39" s="73"/>
      <c r="N39" s="75"/>
      <c r="O39" s="74"/>
      <c r="P39" s="62"/>
    </row>
    <row r="40" spans="1:18" s="28" customFormat="1">
      <c r="A40" s="19"/>
      <c r="B40" s="76"/>
      <c r="C40" s="76"/>
      <c r="D40" s="76"/>
      <c r="E40" s="76"/>
      <c r="F40" s="76"/>
      <c r="G40" s="77"/>
      <c r="H40" s="125"/>
      <c r="I40" s="76"/>
      <c r="J40" s="76"/>
      <c r="K40" s="76"/>
      <c r="L40" s="194"/>
      <c r="M40" s="76"/>
      <c r="N40" s="76"/>
      <c r="O40" s="76"/>
      <c r="P40" s="152"/>
    </row>
    <row r="41" spans="1:18" s="11" customFormat="1">
      <c r="A41" s="52" t="s">
        <v>90</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c r="G44" s="13" t="s">
        <v>0</v>
      </c>
      <c r="H44" s="17" t="s">
        <v>62</v>
      </c>
      <c r="I44" s="14" t="s">
        <v>0</v>
      </c>
      <c r="J44" s="17" t="s">
        <v>62</v>
      </c>
      <c r="K44" s="15" t="s">
        <v>0</v>
      </c>
      <c r="L44" s="17" t="s">
        <v>62</v>
      </c>
      <c r="M44" s="15" t="s">
        <v>254</v>
      </c>
      <c r="N44" s="17"/>
      <c r="O44" s="16"/>
      <c r="P44" s="58"/>
    </row>
    <row r="45" spans="1:18" s="11" customFormat="1">
      <c r="A45" s="205" t="s">
        <v>97</v>
      </c>
      <c r="B45" s="206">
        <v>87.999888000000098</v>
      </c>
      <c r="C45" s="207">
        <v>158.69982600000031</v>
      </c>
      <c r="D45" s="208">
        <v>162.37317300000012</v>
      </c>
      <c r="E45" s="208">
        <v>0</v>
      </c>
      <c r="F45" s="209"/>
      <c r="G45" s="206">
        <f>SUMIFS(Data!$L:$L,Data!$B:$B,Data!$AA$3,Data!$E:$E,$A45,Data!$C:$C,1)</f>
        <v>0</v>
      </c>
      <c r="H45" s="215">
        <f t="shared" ref="H45:H55" si="10">IF(B45=0,"-",(G45-B45)/B45)</f>
        <v>-1</v>
      </c>
      <c r="I45" s="207">
        <f>SUMIFS(Data!$L:$L,Data!$B:$B,Data!$AA$3,Data!$E:$E,$A45,Data!$C:$C,2)</f>
        <v>0</v>
      </c>
      <c r="J45" s="215">
        <f t="shared" ref="J45:J55" si="11">IF(C45=0,"-",(I45-C45)/C45)</f>
        <v>-1</v>
      </c>
      <c r="K45" s="208">
        <f>SUMIFS(Data!$L:$L,Data!$B:$B,Data!$AA$3,Data!$E:$E,$A45,Data!$C:$C,3)</f>
        <v>0</v>
      </c>
      <c r="L45" s="215">
        <f t="shared" ref="L45:L55" si="12">IF(D45=0,"-",(K45-D45)/D45)</f>
        <v>-1</v>
      </c>
      <c r="M45" s="208">
        <f>SUMIFS(Data!$L:$L,Data!$B:$B,Data!$AA$3,Data!$E:$E,$A45,Data!$C:$C,4)</f>
        <v>0</v>
      </c>
      <c r="N45" s="215"/>
      <c r="O45" s="218"/>
      <c r="P45" s="219"/>
    </row>
    <row r="46" spans="1:18" s="11" customFormat="1">
      <c r="A46" s="24" t="s">
        <v>117</v>
      </c>
      <c r="B46" s="210">
        <v>1.333332</v>
      </c>
      <c r="C46" s="207">
        <v>0.99999899999999997</v>
      </c>
      <c r="D46" s="207">
        <v>1.8666639999999999</v>
      </c>
      <c r="E46" s="207">
        <v>0</v>
      </c>
      <c r="F46" s="211"/>
      <c r="G46" s="220">
        <f>SUMIFS(Data!$L:$L,Data!$B:$B,Data!$AA$3,Data!$E:$E,$A46,Data!$C:$C,1)</f>
        <v>0</v>
      </c>
      <c r="H46" s="221">
        <f t="shared" si="10"/>
        <v>-1</v>
      </c>
      <c r="I46" s="207">
        <f>SUMIFS(Data!$L:$L,Data!$B:$B,Data!$AA$3,Data!$E:$E,$A46,Data!$C:$C,2)</f>
        <v>0</v>
      </c>
      <c r="J46" s="221">
        <f t="shared" si="11"/>
        <v>-1</v>
      </c>
      <c r="K46" s="207">
        <f>SUMIFS(Data!$L:$L,Data!$B:$B,Data!$AA$3,Data!$E:$E,$A46,Data!$C:$C,3)</f>
        <v>0</v>
      </c>
      <c r="L46" s="221">
        <f t="shared" si="12"/>
        <v>-1</v>
      </c>
      <c r="M46" s="207">
        <f>SUMIFS(Data!$L:$L,Data!$B:$B,Data!$AA$3,Data!$E:$E,$A46,Data!$C:$C,4)</f>
        <v>0</v>
      </c>
      <c r="N46" s="221"/>
      <c r="O46" s="218"/>
      <c r="P46" s="222"/>
    </row>
    <row r="47" spans="1:18" s="11" customFormat="1">
      <c r="A47" s="25" t="s">
        <v>123</v>
      </c>
      <c r="B47" s="212">
        <v>89.333220000000097</v>
      </c>
      <c r="C47" s="213">
        <v>159.69982500000032</v>
      </c>
      <c r="D47" s="213">
        <v>164.23983700000011</v>
      </c>
      <c r="E47" s="213">
        <v>0</v>
      </c>
      <c r="F47" s="214"/>
      <c r="G47" s="223">
        <f>SUM(G45:G46)</f>
        <v>0</v>
      </c>
      <c r="H47" s="224">
        <f t="shared" si="10"/>
        <v>-1</v>
      </c>
      <c r="I47" s="214">
        <f>SUM(I45:I46)</f>
        <v>0</v>
      </c>
      <c r="J47" s="224">
        <f t="shared" si="11"/>
        <v>-1</v>
      </c>
      <c r="K47" s="214">
        <f t="shared" ref="K47" si="13">SUM(K45:K46)</f>
        <v>0</v>
      </c>
      <c r="L47" s="224">
        <f t="shared" si="12"/>
        <v>-1</v>
      </c>
      <c r="M47" s="214">
        <f t="shared" ref="M47" si="14">SUM(M45:M46)</f>
        <v>0</v>
      </c>
      <c r="N47" s="224"/>
      <c r="O47" s="226"/>
      <c r="P47" s="227"/>
    </row>
    <row r="48" spans="1:18" s="11" customFormat="1">
      <c r="A48" s="24" t="s">
        <v>52</v>
      </c>
      <c r="B48" s="210">
        <v>58.3132370000001</v>
      </c>
      <c r="C48" s="207">
        <v>161.38643999999999</v>
      </c>
      <c r="D48" s="207">
        <v>207.05299099999911</v>
      </c>
      <c r="E48" s="207">
        <v>188.059708999999</v>
      </c>
      <c r="F48" s="211">
        <v>204.93745899999939</v>
      </c>
      <c r="G48" s="220">
        <f>SUMIFS(Data!$L:$L,Data!$B:$B,Data!$AA$3,Data!$E:$E,$A48,Data!$C:$C,1)</f>
        <v>54.3332410000001</v>
      </c>
      <c r="H48" s="221">
        <f t="shared" si="10"/>
        <v>-6.8252016261762194E-2</v>
      </c>
      <c r="I48" s="207">
        <f>SUMIFS(Data!$L:$L,Data!$B:$B,Data!$AA$3,Data!$E:$E,$A48,Data!$C:$C,2)</f>
        <v>152.87978699999988</v>
      </c>
      <c r="J48" s="221">
        <f t="shared" si="11"/>
        <v>-5.2709837332059091E-2</v>
      </c>
      <c r="K48" s="207">
        <f>SUMIFS(Data!$L:$L,Data!$B:$B,Data!$AA$3,Data!$E:$E,$A48,Data!$C:$C,3)</f>
        <v>208.20799999999889</v>
      </c>
      <c r="L48" s="221">
        <f t="shared" si="12"/>
        <v>5.5783255987825091E-3</v>
      </c>
      <c r="M48" s="207">
        <f>SUMIFS(Data!$L:$L,Data!$B:$B,Data!$AA$3,Data!$E:$E,$A48,Data!$C:$C,4)</f>
        <v>181.52699999999891</v>
      </c>
      <c r="N48" s="221">
        <f t="shared" ref="N48:N55" si="15">IF(E48=0,"-",(M48-E48)/E48)</f>
        <v>-3.4737419486276726E-2</v>
      </c>
      <c r="O48" s="218">
        <f t="shared" ref="O48:O51" si="16">(G48+I48+K48+M48)/3</f>
        <v>198.98267599999926</v>
      </c>
      <c r="P48" s="222">
        <f t="shared" ref="P48:P55" si="17">IF(F48=0,"-",O48/F48)</f>
        <v>0.97094341352207281</v>
      </c>
    </row>
    <row r="49" spans="1:16" s="11" customFormat="1">
      <c r="A49" s="24" t="s">
        <v>100</v>
      </c>
      <c r="B49" s="210">
        <v>82.286581999999996</v>
      </c>
      <c r="C49" s="207">
        <v>246.21309200000064</v>
      </c>
      <c r="D49" s="207">
        <v>254.21970300000018</v>
      </c>
      <c r="E49" s="207">
        <v>237.80645300000069</v>
      </c>
      <c r="F49" s="211">
        <v>273.50861000000049</v>
      </c>
      <c r="G49" s="220">
        <f>SUMIFS(Data!$L:$L,Data!$B:$B,Data!$AA$3,Data!$E:$E,$A49,Data!$C:$C,1)</f>
        <v>93.866576000000109</v>
      </c>
      <c r="H49" s="221">
        <f t="shared" si="10"/>
        <v>0.14072760975781098</v>
      </c>
      <c r="I49" s="207">
        <f>SUMIFS(Data!$L:$L,Data!$B:$B,Data!$AA$3,Data!$E:$E,$A49,Data!$C:$C,2)</f>
        <v>300.90634600000027</v>
      </c>
      <c r="J49" s="221">
        <f t="shared" si="11"/>
        <v>0.22213787884195649</v>
      </c>
      <c r="K49" s="207">
        <f>SUMIFS(Data!$L:$L,Data!$B:$B,Data!$AA$3,Data!$E:$E,$A49,Data!$C:$C,3)</f>
        <v>327.59099999999961</v>
      </c>
      <c r="L49" s="221">
        <f t="shared" si="12"/>
        <v>0.28861373109227251</v>
      </c>
      <c r="M49" s="207">
        <f>SUMIFS(Data!$L:$L,Data!$B:$B,Data!$AA$3,Data!$E:$E,$A49,Data!$C:$C,4)</f>
        <v>289.82099999999957</v>
      </c>
      <c r="N49" s="221">
        <f t="shared" si="15"/>
        <v>0.21872639006982175</v>
      </c>
      <c r="O49" s="218">
        <f t="shared" si="16"/>
        <v>337.39497399999988</v>
      </c>
      <c r="P49" s="222">
        <f t="shared" si="17"/>
        <v>1.2335808148781835</v>
      </c>
    </row>
    <row r="50" spans="1:16" s="11" customFormat="1">
      <c r="A50" s="24" t="s">
        <v>101</v>
      </c>
      <c r="B50" s="220">
        <v>15.799989000000002</v>
      </c>
      <c r="C50" s="207">
        <v>73.333269000000016</v>
      </c>
      <c r="D50" s="207">
        <v>69.906590000000094</v>
      </c>
      <c r="E50" s="207">
        <v>69.599932000000095</v>
      </c>
      <c r="F50" s="211">
        <v>76.213260000000062</v>
      </c>
      <c r="G50" s="220">
        <f>SUMIFS(Data!$L:$L,Data!$B:$B,Data!$AA$3,Data!$E:$E,$A50,Data!$C:$C,1)</f>
        <v>24.133309000000001</v>
      </c>
      <c r="H50" s="221">
        <f t="shared" si="10"/>
        <v>0.52742568365079223</v>
      </c>
      <c r="I50" s="207">
        <f>SUMIFS(Data!$L:$L,Data!$B:$B,Data!$AA$3,Data!$E:$E,$A50,Data!$C:$C,2)</f>
        <v>87.466589000000113</v>
      </c>
      <c r="J50" s="221">
        <f t="shared" si="11"/>
        <v>0.19272725998346119</v>
      </c>
      <c r="K50" s="207">
        <f>SUMIFS(Data!$L:$L,Data!$B:$B,Data!$AA$3,Data!$E:$E,$A50,Data!$C:$C,3)</f>
        <v>79.559999999999903</v>
      </c>
      <c r="L50" s="221">
        <f t="shared" si="12"/>
        <v>0.13809012855583139</v>
      </c>
      <c r="M50" s="207">
        <f>SUMIFS(Data!$L:$L,Data!$B:$B,Data!$AA$3,Data!$E:$E,$A50,Data!$C:$C,4)</f>
        <v>63.2259999999999</v>
      </c>
      <c r="N50" s="221">
        <f t="shared" si="15"/>
        <v>-9.1579572232918086E-2</v>
      </c>
      <c r="O50" s="218">
        <f t="shared" si="16"/>
        <v>84.79529933333329</v>
      </c>
      <c r="P50" s="222">
        <f t="shared" si="17"/>
        <v>1.1126055929549952</v>
      </c>
    </row>
    <row r="51" spans="1:16" s="11" customFormat="1">
      <c r="A51" s="24" t="s">
        <v>118</v>
      </c>
      <c r="B51" s="210">
        <v>0</v>
      </c>
      <c r="C51" s="207">
        <v>0</v>
      </c>
      <c r="D51" s="207">
        <v>0</v>
      </c>
      <c r="E51" s="207">
        <v>0</v>
      </c>
      <c r="F51" s="211">
        <v>0</v>
      </c>
      <c r="G51" s="220">
        <f>SUMIFS(Data!$L:$L,Data!$B:$B,Data!$AA$3,Data!$E:$E,$A51,Data!$C:$C,1)</f>
        <v>0</v>
      </c>
      <c r="H51" s="221" t="str">
        <f t="shared" si="10"/>
        <v>-</v>
      </c>
      <c r="I51" s="207">
        <f>SUMIFS(Data!$L:$L,Data!$B:$B,Data!$AA$3,Data!$E:$E,$A51,Data!$C:$C,2)</f>
        <v>0</v>
      </c>
      <c r="J51" s="221" t="str">
        <f t="shared" si="11"/>
        <v>-</v>
      </c>
      <c r="K51" s="207">
        <f>SUMIFS(Data!$L:$L,Data!$B:$B,Data!$AA$3,Data!$E:$E,$A51,Data!$C:$C,3)</f>
        <v>0</v>
      </c>
      <c r="L51" s="221" t="str">
        <f t="shared" si="12"/>
        <v>-</v>
      </c>
      <c r="M51" s="207">
        <f>SUMIFS(Data!$L:$L,Data!$B:$B,Data!$AA$3,Data!$E:$E,$A51,Data!$C:$C,4)</f>
        <v>0</v>
      </c>
      <c r="N51" s="221" t="str">
        <f t="shared" si="15"/>
        <v>-</v>
      </c>
      <c r="O51" s="218">
        <f t="shared" si="16"/>
        <v>0</v>
      </c>
      <c r="P51" s="222" t="str">
        <f t="shared" si="17"/>
        <v>-</v>
      </c>
    </row>
    <row r="52" spans="1:16" s="11" customFormat="1">
      <c r="A52" s="25" t="s">
        <v>124</v>
      </c>
      <c r="B52" s="212">
        <v>156.39980800000009</v>
      </c>
      <c r="C52" s="213">
        <v>480.93280100000067</v>
      </c>
      <c r="D52" s="213">
        <v>531.17928399999937</v>
      </c>
      <c r="E52" s="213">
        <v>495.46609399999977</v>
      </c>
      <c r="F52" s="214">
        <v>554.65932899999996</v>
      </c>
      <c r="G52" s="223">
        <f>SUM(G48:G51)</f>
        <v>172.33312600000022</v>
      </c>
      <c r="H52" s="224">
        <f t="shared" si="10"/>
        <v>0.10187555984723536</v>
      </c>
      <c r="I52" s="214">
        <f t="shared" ref="I52:K52" si="18">SUM(I48:I51)</f>
        <v>541.25272200000029</v>
      </c>
      <c r="J52" s="224">
        <f t="shared" si="11"/>
        <v>0.12542276358480181</v>
      </c>
      <c r="K52" s="214">
        <f t="shared" si="18"/>
        <v>615.35899999999845</v>
      </c>
      <c r="L52" s="224">
        <f t="shared" si="12"/>
        <v>0.15847703126916218</v>
      </c>
      <c r="M52" s="214">
        <f>SUM(M48:M51)</f>
        <v>534.57399999999836</v>
      </c>
      <c r="N52" s="224">
        <f t="shared" si="15"/>
        <v>7.893154844213944E-2</v>
      </c>
      <c r="O52" s="226">
        <f>(M52+K52+I52+G52)/3</f>
        <v>621.17294933333244</v>
      </c>
      <c r="P52" s="227">
        <f t="shared" si="17"/>
        <v>1.1199179692032775</v>
      </c>
    </row>
    <row r="53" spans="1:16" s="11" customFormat="1">
      <c r="A53" s="24" t="s">
        <v>9</v>
      </c>
      <c r="B53" s="220">
        <v>2.331</v>
      </c>
      <c r="C53" s="207">
        <v>46.674999999999997</v>
      </c>
      <c r="D53" s="207">
        <v>32.437999999999903</v>
      </c>
      <c r="E53" s="207">
        <v>31.931999999999899</v>
      </c>
      <c r="F53" s="211">
        <v>37.791999999999938</v>
      </c>
      <c r="G53" s="220">
        <f>SUMIFS(Data!$L:$L,Data!$B:$B,Data!$AA$3,Data!$E:$E,$A53,Data!$C:$C,1)</f>
        <v>9.7899999999999991</v>
      </c>
      <c r="H53" s="221">
        <f t="shared" si="10"/>
        <v>3.1999141999142</v>
      </c>
      <c r="I53" s="228">
        <f>SUMIFS(Data!$L:$L,Data!$B:$B,Data!$AA$3,Data!$E:$E,$A53,Data!$C:$C,2)</f>
        <v>39.734999999999999</v>
      </c>
      <c r="J53" s="221">
        <f t="shared" si="11"/>
        <v>-0.14868773433315474</v>
      </c>
      <c r="K53" s="207">
        <f>SUMIFS(Data!$L:$L,Data!$B:$B,Data!$AA$3,Data!$E:$E,$A53,Data!$C:$C,3)</f>
        <v>35.374000000000002</v>
      </c>
      <c r="L53" s="221">
        <f t="shared" si="12"/>
        <v>9.0511128922871581E-2</v>
      </c>
      <c r="M53" s="207">
        <f>SUMIFS(Data!$L:$L,Data!$B:$B,Data!$AA$3,Data!$E:$E,$A53,Data!$C:$C,4)</f>
        <v>32.879999999999903</v>
      </c>
      <c r="N53" s="221">
        <f t="shared" si="15"/>
        <v>2.9688087185268913E-2</v>
      </c>
      <c r="O53" s="218">
        <f t="shared" ref="O53:O55" si="19">(M53+K53+I53+G53)/3</f>
        <v>39.259666666666639</v>
      </c>
      <c r="P53" s="222">
        <f t="shared" si="17"/>
        <v>1.0388353796217904</v>
      </c>
    </row>
    <row r="54" spans="1:16" s="11" customFormat="1">
      <c r="A54" s="24" t="s">
        <v>95</v>
      </c>
      <c r="B54" s="210">
        <v>8.6580000000000013</v>
      </c>
      <c r="C54" s="207">
        <v>102.36199999999981</v>
      </c>
      <c r="D54" s="207">
        <v>97.518999999999792</v>
      </c>
      <c r="E54" s="207">
        <v>89.076999999999884</v>
      </c>
      <c r="F54" s="211">
        <v>99.205333333333158</v>
      </c>
      <c r="G54" s="220">
        <f>SUMIFS(Data!$L:$L,Data!$B:$B,Data!$AA$3,Data!$E:$E,$A54,Data!$C:$C,1)</f>
        <v>6.9929999999999994</v>
      </c>
      <c r="H54" s="221">
        <f t="shared" si="10"/>
        <v>-0.19230769230769248</v>
      </c>
      <c r="I54" s="228">
        <f>SUMIFS(Data!$L:$L,Data!$B:$B,Data!$AA$3,Data!$E:$E,$A54,Data!$C:$C,2)</f>
        <v>89.311999999999898</v>
      </c>
      <c r="J54" s="221">
        <f t="shared" si="11"/>
        <v>-0.12748871651589394</v>
      </c>
      <c r="K54" s="207">
        <f>SUMIFS(Data!$L:$L,Data!$B:$B,Data!$AA$3,Data!$E:$E,$A54,Data!$C:$C,3)</f>
        <v>83.915999999999897</v>
      </c>
      <c r="L54" s="221">
        <f t="shared" si="12"/>
        <v>-0.13949076590202858</v>
      </c>
      <c r="M54" s="207">
        <f>SUMIFS(Data!$L:$L,Data!$B:$B,Data!$AA$3,Data!$E:$E,$A54,Data!$C:$C,4)</f>
        <v>71.394999999999897</v>
      </c>
      <c r="N54" s="221">
        <f t="shared" si="15"/>
        <v>-0.19850241925525119</v>
      </c>
      <c r="O54" s="218">
        <f t="shared" si="19"/>
        <v>83.8719999999999</v>
      </c>
      <c r="P54" s="222">
        <f t="shared" si="17"/>
        <v>0.84543841728939351</v>
      </c>
    </row>
    <row r="55" spans="1:16" s="11" customFormat="1" ht="12.75" thickBot="1">
      <c r="A55" s="26" t="s">
        <v>125</v>
      </c>
      <c r="B55" s="230">
        <v>10.989000000000001</v>
      </c>
      <c r="C55" s="231">
        <v>149.03699999999981</v>
      </c>
      <c r="D55" s="231">
        <v>129.95699999999971</v>
      </c>
      <c r="E55" s="231">
        <v>121.00899999999979</v>
      </c>
      <c r="F55" s="232">
        <v>136.9973333333331</v>
      </c>
      <c r="G55" s="233">
        <f>SUM(G53:G54)</f>
        <v>16.782999999999998</v>
      </c>
      <c r="H55" s="234">
        <f t="shared" si="10"/>
        <v>0.52725452725452693</v>
      </c>
      <c r="I55" s="232">
        <f>SUM(I53:I54)</f>
        <v>129.04699999999991</v>
      </c>
      <c r="J55" s="234">
        <f t="shared" si="11"/>
        <v>-0.13412776693035905</v>
      </c>
      <c r="K55" s="232">
        <f t="shared" ref="K55:M55" si="20">SUM(K53:K54)</f>
        <v>119.28999999999991</v>
      </c>
      <c r="L55" s="234">
        <f t="shared" si="12"/>
        <v>-8.2080996021759708E-2</v>
      </c>
      <c r="M55" s="231">
        <f t="shared" si="20"/>
        <v>104.27499999999981</v>
      </c>
      <c r="N55" s="234">
        <f t="shared" si="15"/>
        <v>-0.13828723483377278</v>
      </c>
      <c r="O55" s="236">
        <f t="shared" si="19"/>
        <v>123.13166666666655</v>
      </c>
      <c r="P55" s="237">
        <f t="shared" si="17"/>
        <v>0.89878878420991226</v>
      </c>
    </row>
    <row r="56" spans="1:16" s="31" customFormat="1">
      <c r="A56" s="27" t="s">
        <v>255</v>
      </c>
      <c r="H56" s="29"/>
      <c r="I56" s="32"/>
      <c r="J56" s="29"/>
      <c r="L56" s="29"/>
      <c r="N56" s="29"/>
      <c r="P56" s="78"/>
    </row>
    <row r="57" spans="1:16" s="31" customFormat="1">
      <c r="H57" s="29"/>
      <c r="J57" s="29"/>
      <c r="L57" s="29"/>
      <c r="N57" s="29"/>
      <c r="P57" s="153"/>
    </row>
    <row r="58" spans="1:16" s="31" customFormat="1">
      <c r="F58" s="19"/>
      <c r="G58" s="19"/>
      <c r="H58" s="125"/>
      <c r="I58" s="19"/>
      <c r="J58" s="125"/>
      <c r="K58" s="19"/>
      <c r="L58" s="125"/>
      <c r="M58" s="19"/>
      <c r="N58" s="125"/>
      <c r="P58" s="78"/>
    </row>
    <row r="59" spans="1:16" hidden="1">
      <c r="A59" s="201" t="s">
        <v>250</v>
      </c>
      <c r="J59" s="19"/>
      <c r="L59" s="198"/>
      <c r="N59" s="19"/>
    </row>
    <row r="60" spans="1:16" hidden="1">
      <c r="A60" s="202" t="s">
        <v>251</v>
      </c>
      <c r="J60" s="19"/>
      <c r="L60" s="198"/>
      <c r="N60" s="19"/>
    </row>
    <row r="61" spans="1:16" hidden="1">
      <c r="A61" s="203" t="s">
        <v>252</v>
      </c>
      <c r="J61" s="19"/>
      <c r="L61" s="198"/>
      <c r="N61" s="19"/>
    </row>
    <row r="63" spans="1:16">
      <c r="H63" s="19"/>
      <c r="J63" s="19"/>
      <c r="L63" s="19"/>
      <c r="N63" s="19"/>
      <c r="P63" s="152"/>
    </row>
    <row r="64" spans="1:16">
      <c r="H64" s="19"/>
      <c r="J64" s="19"/>
      <c r="L64" s="19"/>
      <c r="N64" s="19"/>
      <c r="P64" s="152"/>
    </row>
    <row r="65" spans="8:16">
      <c r="H65" s="19"/>
      <c r="J65" s="19"/>
      <c r="L65" s="19"/>
      <c r="N65" s="19"/>
      <c r="P65" s="152"/>
    </row>
    <row r="66" spans="8:16">
      <c r="H66" s="19"/>
      <c r="J66" s="19"/>
      <c r="L66" s="19"/>
      <c r="N66" s="19"/>
      <c r="P66" s="152"/>
    </row>
  </sheetData>
  <pageMargins left="0.7" right="0.7" top="0.75" bottom="0.75" header="0.3" footer="0.3"/>
  <pageSetup scale="86" fitToHeight="0"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W188"/>
  <sheetViews>
    <sheetView showGridLines="0" topLeftCell="B1" zoomScale="92" zoomScaleNormal="92" workbookViewId="0">
      <pane ySplit="5" topLeftCell="A6" activePane="bottomLeft" state="frozen"/>
      <selection pane="bottomLeft" activeCell="J4" sqref="J4:J5"/>
    </sheetView>
  </sheetViews>
  <sheetFormatPr defaultColWidth="9.140625" defaultRowHeight="12"/>
  <cols>
    <col min="1" max="1" width="20.140625" style="85" customWidth="1"/>
    <col min="2" max="2" width="76" style="85" customWidth="1"/>
    <col min="3" max="3" width="10.42578125" style="85" customWidth="1"/>
    <col min="4" max="4" width="6.5703125" style="85" bestFit="1" customWidth="1"/>
    <col min="5" max="5" width="8.85546875" style="85" bestFit="1" customWidth="1"/>
    <col min="6" max="6" width="8.7109375" style="85" bestFit="1" customWidth="1"/>
    <col min="7" max="7" width="7.5703125" style="85" bestFit="1" customWidth="1"/>
    <col min="8" max="8" width="10.42578125" style="85" bestFit="1" customWidth="1"/>
    <col min="9" max="9" width="9" style="122" hidden="1" customWidth="1"/>
    <col min="10" max="10" width="6.5703125" style="85" bestFit="1" customWidth="1"/>
    <col min="11" max="11" width="9" style="122" customWidth="1"/>
    <col min="12" max="12" width="8.85546875" style="85" customWidth="1"/>
    <col min="13" max="13" width="9" style="122" hidden="1" customWidth="1"/>
    <col min="14" max="14" width="8.7109375" style="85" customWidth="1"/>
    <col min="15" max="15" width="9" style="122" hidden="1" customWidth="1"/>
    <col min="16" max="16" width="7.5703125" style="85" customWidth="1"/>
    <col min="17" max="17" width="9.5703125" style="85" customWidth="1"/>
    <col min="18" max="16384" width="9.140625" style="85"/>
  </cols>
  <sheetData>
    <row r="1" spans="1:22" ht="15">
      <c r="A1" s="37" t="s">
        <v>93</v>
      </c>
      <c r="B1" s="38"/>
      <c r="C1" s="38"/>
      <c r="D1" s="38"/>
      <c r="E1" s="38"/>
      <c r="F1" s="38"/>
      <c r="G1" s="38"/>
      <c r="H1" s="38"/>
      <c r="I1" s="118"/>
      <c r="J1" s="38"/>
      <c r="K1" s="118"/>
      <c r="L1" s="38"/>
      <c r="M1" s="118"/>
      <c r="N1" s="38"/>
      <c r="O1" s="118"/>
      <c r="P1" s="38"/>
      <c r="Q1" s="146"/>
    </row>
    <row r="2" spans="1:22">
      <c r="A2" s="38" t="s">
        <v>81</v>
      </c>
      <c r="B2" s="38"/>
      <c r="C2" s="38"/>
      <c r="D2" s="38"/>
      <c r="E2" s="38"/>
      <c r="F2" s="38"/>
      <c r="G2" s="38"/>
      <c r="H2" s="38"/>
      <c r="I2" s="118"/>
      <c r="J2" s="38"/>
      <c r="K2" s="118"/>
      <c r="L2" s="38"/>
      <c r="M2" s="118"/>
      <c r="N2" s="38"/>
      <c r="O2" s="118"/>
      <c r="P2" s="38"/>
    </row>
    <row r="3" spans="1:22" ht="12.75" thickBot="1">
      <c r="A3" s="30" t="str">
        <f>CONCATENATE("For Academic Year ",Data!$Z$3)</f>
        <v>For Academic Year 2020-21</v>
      </c>
      <c r="B3" s="30"/>
      <c r="C3" s="30"/>
      <c r="D3" s="30"/>
      <c r="E3" s="30"/>
      <c r="F3" s="30"/>
      <c r="G3" s="30"/>
      <c r="H3" s="30"/>
      <c r="I3" s="119"/>
      <c r="J3" s="30"/>
      <c r="K3" s="119"/>
      <c r="L3" s="30"/>
      <c r="M3" s="119"/>
      <c r="N3" s="30"/>
      <c r="O3" s="119"/>
      <c r="P3" s="30"/>
    </row>
    <row r="4" spans="1:22">
      <c r="A4" s="86"/>
      <c r="B4" s="87"/>
      <c r="C4" s="43" t="s">
        <v>256</v>
      </c>
      <c r="D4" s="43" t="s">
        <v>257</v>
      </c>
      <c r="E4" s="44" t="s">
        <v>258</v>
      </c>
      <c r="F4" s="44" t="s">
        <v>259</v>
      </c>
      <c r="G4" s="12" t="s">
        <v>260</v>
      </c>
      <c r="H4" s="42" t="str">
        <f>CONCATENATE("Summer ",MID(Data!$Z$3,3,2))</f>
        <v>Summer 20</v>
      </c>
      <c r="I4" s="54" t="s">
        <v>37</v>
      </c>
      <c r="J4" s="281" t="str">
        <f>CONCATENATE("Fall ",MID(Data!$Z$3,3,2))</f>
        <v>Fall 20</v>
      </c>
      <c r="K4" s="54" t="s">
        <v>37</v>
      </c>
      <c r="L4" s="44" t="str">
        <f>CONCATENATE("Winter ",MID(Data!$Z$3,6,2))</f>
        <v>Winter 21</v>
      </c>
      <c r="M4" s="54" t="s">
        <v>37</v>
      </c>
      <c r="N4" s="44" t="str">
        <f>CONCATENATE("Spring ",MID(Data!$Z$3,6,2))</f>
        <v>Spring 21</v>
      </c>
      <c r="O4" s="54" t="s">
        <v>37</v>
      </c>
      <c r="P4" s="12" t="str">
        <f>Data!$Z$3</f>
        <v>2020-21</v>
      </c>
      <c r="Q4" s="57" t="s">
        <v>71</v>
      </c>
    </row>
    <row r="5" spans="1:22" ht="12.75" thickBot="1">
      <c r="A5" s="88" t="s">
        <v>2</v>
      </c>
      <c r="B5" s="154" t="s">
        <v>53</v>
      </c>
      <c r="C5" s="14" t="s">
        <v>0</v>
      </c>
      <c r="D5" s="14" t="s">
        <v>0</v>
      </c>
      <c r="E5" s="15" t="s">
        <v>0</v>
      </c>
      <c r="F5" s="15" t="s">
        <v>0</v>
      </c>
      <c r="G5" s="16" t="s">
        <v>1</v>
      </c>
      <c r="H5" s="13" t="s">
        <v>0</v>
      </c>
      <c r="I5" s="17" t="s">
        <v>39</v>
      </c>
      <c r="J5" s="282" t="s">
        <v>263</v>
      </c>
      <c r="K5" s="17" t="s">
        <v>39</v>
      </c>
      <c r="L5" s="15" t="s">
        <v>0</v>
      </c>
      <c r="M5" s="17" t="s">
        <v>39</v>
      </c>
      <c r="N5" s="15" t="s">
        <v>0</v>
      </c>
      <c r="O5" s="17" t="s">
        <v>39</v>
      </c>
      <c r="P5" s="16" t="s">
        <v>1</v>
      </c>
      <c r="Q5" s="58" t="s">
        <v>70</v>
      </c>
    </row>
    <row r="6" spans="1:22">
      <c r="A6" s="175" t="s">
        <v>32</v>
      </c>
      <c r="B6" s="89" t="s">
        <v>128</v>
      </c>
      <c r="C6" s="90">
        <v>21.759985</v>
      </c>
      <c r="D6" s="90">
        <v>95.126576999999997</v>
      </c>
      <c r="E6" s="90">
        <v>96.533248</v>
      </c>
      <c r="F6" s="90">
        <v>107.70656099999999</v>
      </c>
      <c r="G6" s="91">
        <v>107.04212366666665</v>
      </c>
      <c r="H6" s="92">
        <f>SUMIFS(Data!$L:$L,Data!$B:$B,Data!$AA$3,Data!$E:$E,$A6,Data!$F:$F,$B6,Data!$C:$C,1)</f>
        <v>25.266649000000001</v>
      </c>
      <c r="I6" s="116">
        <f t="shared" ref="I6:I21" si="0">IF(C6=0,"-",(H6-C6)/C6)</f>
        <v>0.1611519493234945</v>
      </c>
      <c r="J6" s="90">
        <f>SUMIFS(Data!$L:$L,Data!$B:$B,Data!$AA$3,Data!$E:$E,$A6,Data!$F:$F,$B6,Data!$C:$C,2)</f>
        <v>83.053255000000107</v>
      </c>
      <c r="K6" s="116">
        <f t="shared" ref="K6:K91" si="1">IF(D6=0,"-",(J6-D6)/D6)</f>
        <v>-0.12691849513306772</v>
      </c>
      <c r="L6" s="93">
        <f>SUMIFS(Data!$L:$L,Data!$B:$B,Data!$AA$3,Data!$E:$E,$A6,Data!$F:$F,$B6,Data!$C:$C,3)</f>
        <v>86.039922000000004</v>
      </c>
      <c r="M6" s="116">
        <f t="shared" ref="M6:M91" si="2">IF(E6=0,"-",(L6-E6)/E6)</f>
        <v>-0.10870167758159341</v>
      </c>
      <c r="N6" s="94">
        <f>SUMIFS(Data!$L:$L,Data!$B:$B,Data!$AA$3,Data!$E:$E,$A6,Data!$F:$F,$B6,Data!$C:$C,4)</f>
        <v>80.733260000000101</v>
      </c>
      <c r="O6" s="116">
        <f>IF(F6=0,"-",(N6-F6)/F6)</f>
        <v>-0.25043322105512117</v>
      </c>
      <c r="P6" s="90">
        <f>SUM(H6,J6,L6,N6)/3</f>
        <v>91.6976953333334</v>
      </c>
      <c r="Q6" s="95">
        <f>IF(G6=0,"-",P6/G6)</f>
        <v>0.85665056140780238</v>
      </c>
    </row>
    <row r="7" spans="1:22">
      <c r="A7" s="175" t="s">
        <v>32</v>
      </c>
      <c r="B7" s="89" t="s">
        <v>129</v>
      </c>
      <c r="C7" s="90">
        <v>12.746657000000001</v>
      </c>
      <c r="D7" s="90">
        <v>76.466589000000099</v>
      </c>
      <c r="E7" s="90">
        <v>61.266605000000197</v>
      </c>
      <c r="F7" s="90">
        <v>52.533284000000201</v>
      </c>
      <c r="G7" s="91">
        <v>67.671045000000163</v>
      </c>
      <c r="H7" s="92">
        <f>SUMIFS(Data!$L:$L,Data!$B:$B,Data!$AA$3,Data!$E:$E,$A7,Data!$F:$F,$B7,Data!$C:$C,1)</f>
        <v>14.533321000000001</v>
      </c>
      <c r="I7" s="2">
        <f t="shared" si="0"/>
        <v>0.1401672611101091</v>
      </c>
      <c r="J7" s="90">
        <f>SUMIFS(Data!$L:$L,Data!$B:$B,Data!$AA$3,Data!$E:$E,$A7,Data!$F:$F,$B7,Data!$C:$C,2)</f>
        <v>78.799921000000097</v>
      </c>
      <c r="K7" s="2">
        <f t="shared" si="1"/>
        <v>3.0514398909568148E-2</v>
      </c>
      <c r="L7" s="90">
        <f>SUMIFS(Data!$L:$L,Data!$B:$B,Data!$AA$3,Data!$E:$E,$A7,Data!$F:$F,$B7,Data!$C:$C,3)</f>
        <v>68.599932000000194</v>
      </c>
      <c r="M7" s="2">
        <f t="shared" si="2"/>
        <v>0.11969533810466523</v>
      </c>
      <c r="N7" s="90">
        <f>SUMIFS(Data!$L:$L,Data!$B:$B,Data!$AA$3,Data!$E:$E,$A7,Data!$F:$F,$B7,Data!$C:$C,4)</f>
        <v>59.199941000000202</v>
      </c>
      <c r="O7" s="2">
        <f t="shared" ref="O7:O95" si="3">IF(F7=0,"-",(N7-F7)/F7)</f>
        <v>0.12690348846266636</v>
      </c>
      <c r="P7" s="90">
        <f t="shared" ref="P7:P18" si="4">SUM(H7,J7,L7,N7)/3</f>
        <v>73.711038333333491</v>
      </c>
      <c r="Q7" s="95">
        <f>IF(G7=0,"-",P7/G7)</f>
        <v>1.0892552100138739</v>
      </c>
    </row>
    <row r="8" spans="1:22">
      <c r="A8" s="175" t="s">
        <v>32</v>
      </c>
      <c r="B8" s="89" t="s">
        <v>130</v>
      </c>
      <c r="C8" s="90">
        <v>4.3866620000000003</v>
      </c>
      <c r="D8" s="90">
        <v>37.053294000000001</v>
      </c>
      <c r="E8" s="90">
        <v>58.619941000000203</v>
      </c>
      <c r="F8" s="90">
        <v>56.466611000000199</v>
      </c>
      <c r="G8" s="91">
        <v>52.175502666666802</v>
      </c>
      <c r="H8" s="92">
        <f>SUMIFS(Data!$L:$L,Data!$B:$B,Data!$AA$3,Data!$E:$E,$A8,Data!$F:$F,$B8,Data!$C:$C,1)</f>
        <v>14.133319999999999</v>
      </c>
      <c r="I8" s="2">
        <f t="shared" si="0"/>
        <v>2.2218848865036787</v>
      </c>
      <c r="J8" s="90">
        <f>SUMIFS(Data!$L:$L,Data!$B:$B,Data!$AA$3,Data!$E:$E,$A8,Data!$F:$F,$B8,Data!$C:$C,2)</f>
        <v>56.293277000000202</v>
      </c>
      <c r="K8" s="2">
        <f t="shared" si="1"/>
        <v>0.51925162173166572</v>
      </c>
      <c r="L8" s="90">
        <f>SUMIFS(Data!$L:$L,Data!$B:$B,Data!$AA$3,Data!$E:$E,$A8,Data!$F:$F,$B8,Data!$C:$C,3)</f>
        <v>78.133255000000105</v>
      </c>
      <c r="M8" s="2">
        <f t="shared" si="2"/>
        <v>0.33287843124918592</v>
      </c>
      <c r="N8" s="90">
        <f>SUMIFS(Data!$L:$L,Data!$B:$B,Data!$AA$3,Data!$E:$E,$A8,Data!$F:$F,$B8,Data!$C:$C,4)</f>
        <v>74.793257000000196</v>
      </c>
      <c r="O8" s="2">
        <f t="shared" si="3"/>
        <v>0.32455721488225903</v>
      </c>
      <c r="P8" s="90">
        <f t="shared" si="4"/>
        <v>74.451036333333505</v>
      </c>
      <c r="Q8" s="95">
        <f>IF(G8=0,"-",P8/G8)</f>
        <v>1.42693472085891</v>
      </c>
    </row>
    <row r="9" spans="1:22">
      <c r="A9" s="175" t="s">
        <v>32</v>
      </c>
      <c r="B9" s="89" t="s">
        <v>195</v>
      </c>
      <c r="C9" s="90">
        <v>25.066642000000002</v>
      </c>
      <c r="D9" s="90">
        <v>63.533269000000303</v>
      </c>
      <c r="E9" s="90">
        <v>62.266605000000297</v>
      </c>
      <c r="F9" s="90">
        <v>67.266599000000198</v>
      </c>
      <c r="G9" s="91">
        <v>72.711038333333605</v>
      </c>
      <c r="H9" s="92">
        <f>SUMIFS(Data!$L:$L,Data!$B:$B,Data!$AA$3,Data!$E:$E,$A9,Data!$F:$F,$B9,Data!$C:$C,1)</f>
        <v>29.733304</v>
      </c>
      <c r="I9" s="2">
        <f t="shared" ref="I9" si="5">IF(C9=0,"-",(H9-C9)/C9)</f>
        <v>0.1861702097951532</v>
      </c>
      <c r="J9" s="90">
        <f>SUMIFS(Data!$L:$L,Data!$B:$B,Data!$AA$3,Data!$E:$E,$A9,Data!$F:$F,$B9,Data!$C:$C,2)</f>
        <v>92.533239999999907</v>
      </c>
      <c r="K9" s="2">
        <f t="shared" ref="K9" si="6">IF(D9=0,"-",(J9-D9)/D9)</f>
        <v>0.45645331109909465</v>
      </c>
      <c r="L9" s="90">
        <f>SUMIFS(Data!$L:$L,Data!$B:$B,Data!$AA$3,Data!$E:$E,$A9,Data!$F:$F,$B9,Data!$C:$C,3)</f>
        <v>96.9332339999998</v>
      </c>
      <c r="M9" s="2">
        <f t="shared" ref="M9" si="7">IF(E9=0,"-",(L9-E9)/E9)</f>
        <v>0.55674512846813051</v>
      </c>
      <c r="N9" s="90">
        <f>SUMIFS(Data!$L:$L,Data!$B:$B,Data!$AA$3,Data!$E:$E,$A9,Data!$F:$F,$B9,Data!$C:$C,4)</f>
        <v>107.18655800000001</v>
      </c>
      <c r="O9" s="2">
        <f t="shared" ref="O9" si="8">IF(F9=0,"-",(N9-F9)/F9)</f>
        <v>0.59345885764195827</v>
      </c>
      <c r="P9" s="90">
        <f t="shared" ref="P9" si="9">SUM(H9,J9,L9,N9)/3</f>
        <v>108.79544533333323</v>
      </c>
      <c r="Q9" s="95">
        <f>IF(G9=0,"-",P9/G9)</f>
        <v>1.4962713753938666</v>
      </c>
    </row>
    <row r="10" spans="1:22">
      <c r="A10" s="175" t="s">
        <v>32</v>
      </c>
      <c r="B10" s="89" t="s">
        <v>131</v>
      </c>
      <c r="C10" s="90">
        <v>0.73333300000000001</v>
      </c>
      <c r="D10" s="90">
        <v>15.333311999999999</v>
      </c>
      <c r="E10" s="90">
        <v>15.133316000000001</v>
      </c>
      <c r="F10" s="90">
        <v>13.46665</v>
      </c>
      <c r="G10" s="91">
        <v>14.888870333333335</v>
      </c>
      <c r="H10" s="92">
        <f>SUMIFS(Data!$L:$L,Data!$B:$B,Data!$AA$3,Data!$E:$E,$A10,Data!$F:$F,$B10,Data!$C:$C,1)</f>
        <v>7.3333250000000003</v>
      </c>
      <c r="I10" s="2">
        <f t="shared" si="0"/>
        <v>8.9999931818150838</v>
      </c>
      <c r="J10" s="90">
        <f>SUMIFS(Data!$L:$L,Data!$B:$B,Data!$AA$3,Data!$E:$E,$A10,Data!$F:$F,$B10,Data!$C:$C,2)</f>
        <v>22.933309000000001</v>
      </c>
      <c r="K10" s="2">
        <f t="shared" si="1"/>
        <v>0.49565266786458151</v>
      </c>
      <c r="L10" s="90">
        <f>SUMIFS(Data!$L:$L,Data!$B:$B,Data!$AA$3,Data!$E:$E,$A10,Data!$F:$F,$B10,Data!$C:$C,3)</f>
        <v>16.799985</v>
      </c>
      <c r="M10" s="2">
        <f t="shared" si="2"/>
        <v>0.11013243891821189</v>
      </c>
      <c r="N10" s="90">
        <f>SUMIFS(Data!$L:$L,Data!$B:$B,Data!$AA$3,Data!$E:$E,$A10,Data!$F:$F,$B10,Data!$C:$C,4)</f>
        <v>20.733311</v>
      </c>
      <c r="O10" s="2">
        <f t="shared" si="3"/>
        <v>0.53960420743094983</v>
      </c>
      <c r="P10" s="90">
        <f t="shared" si="4"/>
        <v>22.599976666666667</v>
      </c>
      <c r="Q10" s="95">
        <f t="shared" ref="Q10:Q100" si="10">IF(G10=0,"-",P10/G10)</f>
        <v>1.5179107723216341</v>
      </c>
    </row>
    <row r="11" spans="1:22">
      <c r="A11" s="175" t="s">
        <v>32</v>
      </c>
      <c r="B11" s="89" t="s">
        <v>220</v>
      </c>
      <c r="C11" s="90">
        <v>4.7333290000000003</v>
      </c>
      <c r="D11" s="90">
        <v>22.933304</v>
      </c>
      <c r="E11" s="90">
        <v>21.366643</v>
      </c>
      <c r="F11" s="90">
        <v>20.666647000000001</v>
      </c>
      <c r="G11" s="91">
        <v>23.233307666666665</v>
      </c>
      <c r="H11" s="92">
        <f>SUMIFS(Data!$L:$L,Data!$B:$B,Data!$AA$3,Data!$E:$E,$A11,Data!$F:$F,$B11,Data!$C:$C,1)</f>
        <v>15.399984999999999</v>
      </c>
      <c r="I11" s="2">
        <f>IF(C11=0,"-",(H11-C11)/C11)</f>
        <v>2.2535209363219839</v>
      </c>
      <c r="J11" s="90">
        <f>SUMIFS(Data!$L:$L,Data!$B:$B,Data!$AA$3,Data!$E:$E,$A11,Data!$F:$F,$B11,Data!$C:$C,2)</f>
        <v>28.266632000000001</v>
      </c>
      <c r="K11" s="2">
        <f>IF(D11=0,"-",(J11-D11)/D11)</f>
        <v>0.23255820443491274</v>
      </c>
      <c r="L11" s="90">
        <f>SUMIFS(Data!$L:$L,Data!$B:$B,Data!$AA$3,Data!$E:$E,$A11,Data!$F:$F,$B11,Data!$C:$C,3)</f>
        <v>27.399968000000001</v>
      </c>
      <c r="M11" s="2">
        <f>IF(E11=0,"-",(L11-E11)/E11)</f>
        <v>0.28237121760306483</v>
      </c>
      <c r="N11" s="90">
        <f>SUMIFS(Data!$L:$L,Data!$B:$B,Data!$AA$3,Data!$E:$E,$A11,Data!$F:$F,$B11,Data!$C:$C,4)</f>
        <v>26.399974</v>
      </c>
      <c r="O11" s="2">
        <f>IF(F11=0,"-",(N11-F11)/F11)</f>
        <v>0.27741931238289397</v>
      </c>
      <c r="P11" s="90">
        <f>SUM(H11,J11,L11,N11)/3</f>
        <v>32.488852999999999</v>
      </c>
      <c r="Q11" s="95">
        <f>IF(G11=0,"-",P11/G11)</f>
        <v>1.3983739838564815</v>
      </c>
      <c r="R11" s="90"/>
      <c r="S11" s="90"/>
      <c r="T11" s="90"/>
      <c r="U11" s="90"/>
      <c r="V11" s="90"/>
    </row>
    <row r="12" spans="1:22">
      <c r="A12" s="175" t="s">
        <v>32</v>
      </c>
      <c r="B12" s="89" t="s">
        <v>132</v>
      </c>
      <c r="C12" s="90">
        <v>14.999985000000001</v>
      </c>
      <c r="D12" s="90">
        <v>46.833278000000099</v>
      </c>
      <c r="E12" s="90">
        <v>43.066611000000101</v>
      </c>
      <c r="F12" s="90">
        <v>37.999957000000002</v>
      </c>
      <c r="G12" s="91">
        <v>47.633277000000071</v>
      </c>
      <c r="H12" s="92">
        <f>SUMIFS(Data!$L:$L,Data!$B:$B,Data!$AA$3,Data!$E:$E,$A12,Data!$F:$F,$B12,Data!$C:$C,1)</f>
        <v>18.533314000000001</v>
      </c>
      <c r="I12" s="2">
        <f t="shared" si="0"/>
        <v>0.23555550222216889</v>
      </c>
      <c r="J12" s="90">
        <f>SUMIFS(Data!$L:$L,Data!$B:$B,Data!$AA$3,Data!$E:$E,$A12,Data!$F:$F,$B12,Data!$C:$C,2)</f>
        <v>45.333281000000099</v>
      </c>
      <c r="K12" s="2">
        <f t="shared" si="1"/>
        <v>-3.2028443535385184E-2</v>
      </c>
      <c r="L12" s="90">
        <f>SUMIFS(Data!$L:$L,Data!$B:$B,Data!$AA$3,Data!$E:$E,$A12,Data!$F:$F,$B12,Data!$C:$C,3)</f>
        <v>38.933284</v>
      </c>
      <c r="M12" s="2">
        <f t="shared" si="2"/>
        <v>-9.5975209193964461E-2</v>
      </c>
      <c r="N12" s="90">
        <f>SUMIFS(Data!$L:$L,Data!$B:$B,Data!$AA$3,Data!$E:$E,$A12,Data!$F:$F,$B12,Data!$C:$C,4)</f>
        <v>44.266619000000098</v>
      </c>
      <c r="O12" s="2">
        <f t="shared" si="3"/>
        <v>0.16491234450607656</v>
      </c>
      <c r="P12" s="90">
        <f t="shared" si="4"/>
        <v>49.022166000000063</v>
      </c>
      <c r="Q12" s="95">
        <f t="shared" si="10"/>
        <v>1.0291579561070296</v>
      </c>
    </row>
    <row r="13" spans="1:22">
      <c r="A13" s="175" t="s">
        <v>32</v>
      </c>
      <c r="B13" s="96" t="s">
        <v>133</v>
      </c>
      <c r="C13" s="90">
        <v>12.653321</v>
      </c>
      <c r="D13" s="90">
        <v>84.146581999999995</v>
      </c>
      <c r="E13" s="90">
        <v>82.333252000000101</v>
      </c>
      <c r="F13" s="90">
        <v>79.213254000000106</v>
      </c>
      <c r="G13" s="91">
        <v>86.115469666666741</v>
      </c>
      <c r="H13" s="92">
        <f>SUMIFS(Data!$L:$L,Data!$B:$B,Data!$AA$3,Data!$E:$E,$A13,Data!$F:$F,$B13,Data!$C:$C,1)</f>
        <v>14.666655</v>
      </c>
      <c r="I13" s="2">
        <f t="shared" si="0"/>
        <v>0.15911506552311447</v>
      </c>
      <c r="J13" s="90">
        <f>SUMIFS(Data!$L:$L,Data!$B:$B,Data!$AA$3,Data!$E:$E,$A13,Data!$F:$F,$B13,Data!$C:$C,2)</f>
        <v>110.066557</v>
      </c>
      <c r="K13" s="2">
        <f t="shared" si="1"/>
        <v>0.30803360497756177</v>
      </c>
      <c r="L13" s="90">
        <f>SUMIFS(Data!$L:$L,Data!$B:$B,Data!$AA$3,Data!$E:$E,$A13,Data!$F:$F,$B13,Data!$C:$C,3)</f>
        <v>117.86654799999999</v>
      </c>
      <c r="M13" s="2">
        <f t="shared" si="2"/>
        <v>0.4315789202641947</v>
      </c>
      <c r="N13" s="90">
        <f>SUMIFS(Data!$L:$L,Data!$B:$B,Data!$AA$3,Data!$E:$E,$A13,Data!$F:$F,$B13,Data!$C:$C,4)</f>
        <v>124.86654299999999</v>
      </c>
      <c r="O13" s="2">
        <f t="shared" si="3"/>
        <v>0.57633396805034454</v>
      </c>
      <c r="P13" s="90">
        <f t="shared" si="4"/>
        <v>122.48876766666666</v>
      </c>
      <c r="Q13" s="95">
        <f t="shared" si="10"/>
        <v>1.4223782107999019</v>
      </c>
    </row>
    <row r="14" spans="1:22">
      <c r="A14" s="175" t="s">
        <v>32</v>
      </c>
      <c r="B14" s="89" t="s">
        <v>134</v>
      </c>
      <c r="C14" s="90">
        <v>2.5733320000000002</v>
      </c>
      <c r="D14" s="90">
        <v>16.533317</v>
      </c>
      <c r="E14" s="90">
        <v>19.533318999999999</v>
      </c>
      <c r="F14" s="90">
        <v>27.666647999999999</v>
      </c>
      <c r="G14" s="91">
        <v>22.10220533333333</v>
      </c>
      <c r="H14" s="92">
        <f>SUMIFS(Data!$L:$L,Data!$B:$B,Data!$AA$3,Data!$E:$E,$A14,Data!$F:$F,$B14,Data!$C:$C,1)</f>
        <v>5.7999989999999997</v>
      </c>
      <c r="I14" s="2">
        <f t="shared" si="0"/>
        <v>1.2538867895786472</v>
      </c>
      <c r="J14" s="90">
        <f>SUMIFS(Data!$L:$L,Data!$B:$B,Data!$AA$3,Data!$E:$E,$A14,Data!$F:$F,$B14,Data!$C:$C,2)</f>
        <v>30.666646</v>
      </c>
      <c r="K14" s="2">
        <f t="shared" si="1"/>
        <v>0.85483929207913933</v>
      </c>
      <c r="L14" s="90">
        <f>SUMIFS(Data!$L:$L,Data!$B:$B,Data!$AA$3,Data!$E:$E,$A14,Data!$F:$F,$B14,Data!$C:$C,3)</f>
        <v>36.226638000000001</v>
      </c>
      <c r="M14" s="2">
        <f t="shared" si="2"/>
        <v>0.85460740184502204</v>
      </c>
      <c r="N14" s="90">
        <f>SUMIFS(Data!$L:$L,Data!$B:$B,Data!$AA$3,Data!$E:$E,$A14,Data!$F:$F,$B14,Data!$C:$C,4)</f>
        <v>40.059970999999997</v>
      </c>
      <c r="O14" s="2">
        <f t="shared" si="3"/>
        <v>0.44795173596743632</v>
      </c>
      <c r="P14" s="90">
        <f t="shared" si="4"/>
        <v>37.584417999999999</v>
      </c>
      <c r="Q14" s="95">
        <f t="shared" si="10"/>
        <v>1.7004827089954344</v>
      </c>
    </row>
    <row r="15" spans="1:22">
      <c r="A15" s="175" t="s">
        <v>32</v>
      </c>
      <c r="B15" s="89" t="s">
        <v>221</v>
      </c>
      <c r="C15" s="90">
        <v>11.266658</v>
      </c>
      <c r="D15" s="90">
        <v>18.466650000000001</v>
      </c>
      <c r="E15" s="90">
        <v>16.266646000000001</v>
      </c>
      <c r="F15" s="90">
        <v>16.466650999999999</v>
      </c>
      <c r="G15" s="91">
        <v>20.822201666666668</v>
      </c>
      <c r="H15" s="92">
        <f>SUMIFS(Data!$L:$L,Data!$B:$B,Data!$AA$3,Data!$E:$E,$A15,Data!$F:$F,$B15,Data!$C:$C,1)</f>
        <v>10.133324</v>
      </c>
      <c r="I15" s="2">
        <f t="shared" si="0"/>
        <v>-0.10059185252627706</v>
      </c>
      <c r="J15" s="90">
        <f>SUMIFS(Data!$L:$L,Data!$B:$B,Data!$AA$3,Data!$E:$E,$A15,Data!$F:$F,$B15,Data!$C:$C,2)</f>
        <v>21.266645</v>
      </c>
      <c r="K15" s="2">
        <f t="shared" si="1"/>
        <v>0.15162441482347902</v>
      </c>
      <c r="L15" s="90">
        <f>SUMIFS(Data!$L:$L,Data!$B:$B,Data!$AA$3,Data!$E:$E,$A15,Data!$F:$F,$B15,Data!$C:$C,3)</f>
        <v>18.999977999999999</v>
      </c>
      <c r="M15" s="2">
        <f t="shared" si="2"/>
        <v>0.16803291840247811</v>
      </c>
      <c r="N15" s="90">
        <f>SUMIFS(Data!$L:$L,Data!$B:$B,Data!$AA$3,Data!$E:$E,$A15,Data!$F:$F,$B15,Data!$C:$C,4)</f>
        <v>25.699974999999998</v>
      </c>
      <c r="O15" s="2">
        <f t="shared" si="3"/>
        <v>0.56072871162448279</v>
      </c>
      <c r="P15" s="90">
        <f t="shared" si="4"/>
        <v>25.366640666666665</v>
      </c>
      <c r="Q15" s="95">
        <f t="shared" si="10"/>
        <v>1.2182496871728501</v>
      </c>
    </row>
    <row r="16" spans="1:22">
      <c r="A16" s="175" t="s">
        <v>32</v>
      </c>
      <c r="B16" s="89" t="s">
        <v>166</v>
      </c>
      <c r="C16" s="90">
        <v>12.326656</v>
      </c>
      <c r="D16" s="90">
        <v>84.3332580000001</v>
      </c>
      <c r="E16" s="90">
        <v>89.399893000000006</v>
      </c>
      <c r="F16" s="90">
        <v>80.799929000000105</v>
      </c>
      <c r="G16" s="91">
        <v>88.953245333333413</v>
      </c>
      <c r="H16" s="92">
        <f>SUMIFS(Data!$L:$L,Data!$B:$B,Data!$AA$3,Data!$E:$E,$A16,Data!$F:$F,$B16,Data!$C:$C,1)</f>
        <v>16.066654</v>
      </c>
      <c r="I16" s="2">
        <f t="shared" si="0"/>
        <v>0.30340734745903514</v>
      </c>
      <c r="J16" s="90">
        <f>SUMIFS(Data!$L:$L,Data!$B:$B,Data!$AA$3,Data!$E:$E,$A16,Data!$F:$F,$B16,Data!$C:$C,2)</f>
        <v>120.46656</v>
      </c>
      <c r="K16" s="2">
        <f t="shared" si="1"/>
        <v>0.42845850921589984</v>
      </c>
      <c r="L16" s="90">
        <f>SUMIFS(Data!$L:$L,Data!$B:$B,Data!$AA$3,Data!$E:$E,$A16,Data!$F:$F,$B16,Data!$C:$C,3)</f>
        <v>112.993208</v>
      </c>
      <c r="M16" s="2">
        <f t="shared" si="2"/>
        <v>0.26390764248453841</v>
      </c>
      <c r="N16" s="90">
        <f>SUMIFS(Data!$L:$L,Data!$B:$B,Data!$AA$3,Data!$E:$E,$A16,Data!$F:$F,$B16,Data!$C:$C,4)</f>
        <v>98.733243000000002</v>
      </c>
      <c r="O16" s="2">
        <f t="shared" si="3"/>
        <v>0.22194715047336086</v>
      </c>
      <c r="P16" s="90">
        <f t="shared" si="4"/>
        <v>116.08655499999999</v>
      </c>
      <c r="Q16" s="95">
        <f t="shared" si="10"/>
        <v>1.3050288897835065</v>
      </c>
    </row>
    <row r="17" spans="1:17">
      <c r="A17" s="175" t="s">
        <v>32</v>
      </c>
      <c r="B17" s="89" t="s">
        <v>142</v>
      </c>
      <c r="C17" s="90">
        <v>17.133306999999999</v>
      </c>
      <c r="D17" s="90">
        <v>22.866638999999999</v>
      </c>
      <c r="E17" s="90">
        <v>22.466633000000002</v>
      </c>
      <c r="F17" s="90">
        <v>24.133286999999999</v>
      </c>
      <c r="G17" s="91">
        <v>28.866621999999996</v>
      </c>
      <c r="H17" s="92">
        <f>SUMIFS(Data!$L:$L,Data!$B:$B,Data!$AA$3,Data!$E:$E,$A17,Data!$F:$F,$B17,Data!$C:$C,1)</f>
        <v>18.933297</v>
      </c>
      <c r="I17" s="2">
        <f t="shared" si="0"/>
        <v>0.10505794357154759</v>
      </c>
      <c r="J17" s="90">
        <f>SUMIFS(Data!$L:$L,Data!$B:$B,Data!$AA$3,Data!$E:$E,$A17,Data!$F:$F,$B17,Data!$C:$C,2)</f>
        <v>29.719963</v>
      </c>
      <c r="K17" s="2">
        <f t="shared" si="1"/>
        <v>0.29970840926819203</v>
      </c>
      <c r="L17" s="90">
        <f>SUMIFS(Data!$L:$L,Data!$B:$B,Data!$AA$3,Data!$E:$E,$A17,Data!$F:$F,$B17,Data!$C:$C,3)</f>
        <v>23.959959999999999</v>
      </c>
      <c r="M17" s="2">
        <f t="shared" si="2"/>
        <v>6.6468660435232862E-2</v>
      </c>
      <c r="N17" s="90">
        <f>SUMIFS(Data!$L:$L,Data!$B:$B,Data!$AA$3,Data!$E:$E,$A17,Data!$F:$F,$B17,Data!$C:$C,4)</f>
        <v>23.233288999999999</v>
      </c>
      <c r="O17" s="2">
        <f t="shared" si="3"/>
        <v>-3.7292806404697385E-2</v>
      </c>
      <c r="P17" s="90">
        <f t="shared" si="4"/>
        <v>31.948836333333333</v>
      </c>
      <c r="Q17" s="95">
        <f t="shared" si="10"/>
        <v>1.1067743338078608</v>
      </c>
    </row>
    <row r="18" spans="1:17">
      <c r="A18" s="175" t="s">
        <v>32</v>
      </c>
      <c r="B18" s="89" t="s">
        <v>73</v>
      </c>
      <c r="C18" s="90">
        <v>20.866648999999999</v>
      </c>
      <c r="D18" s="90">
        <v>52.266614000000203</v>
      </c>
      <c r="E18" s="90">
        <v>46.999956000000097</v>
      </c>
      <c r="F18" s="90">
        <v>45.133293000000101</v>
      </c>
      <c r="G18" s="91">
        <v>55.088837333333466</v>
      </c>
      <c r="H18" s="92">
        <f>SUMIFS(Data!$L:$L,Data!$B:$B,Data!$AA$3,Data!$E:$E,$A18,Data!$F:$F,$B18,Data!$C:$C,1)</f>
        <v>32.933304999999997</v>
      </c>
      <c r="I18" s="2">
        <f t="shared" si="0"/>
        <v>0.57827473879490654</v>
      </c>
      <c r="J18" s="90">
        <f>SUMIFS(Data!$L:$L,Data!$B:$B,Data!$AA$3,Data!$E:$E,$A18,Data!$F:$F,$B18,Data!$C:$C,2)</f>
        <v>57.399949000000198</v>
      </c>
      <c r="K18" s="2">
        <f t="shared" si="1"/>
        <v>9.8214416568097859E-2</v>
      </c>
      <c r="L18" s="90">
        <f>SUMIFS(Data!$L:$L,Data!$B:$B,Data!$AA$3,Data!$E:$E,$A18,Data!$F:$F,$B18,Data!$C:$C,3)</f>
        <v>46.866624000000101</v>
      </c>
      <c r="M18" s="2">
        <f t="shared" si="2"/>
        <v>-2.836853719607642E-3</v>
      </c>
      <c r="N18" s="90">
        <f>SUMIFS(Data!$L:$L,Data!$B:$B,Data!$AA$3,Data!$E:$E,$A18,Data!$F:$F,$B18,Data!$C:$C,4)</f>
        <v>31.699971000000001</v>
      </c>
      <c r="O18" s="2">
        <f t="shared" si="3"/>
        <v>-0.29763664707558718</v>
      </c>
      <c r="P18" s="90">
        <f t="shared" si="4"/>
        <v>56.29994966666677</v>
      </c>
      <c r="Q18" s="95">
        <f t="shared" si="10"/>
        <v>1.0219847139994092</v>
      </c>
    </row>
    <row r="19" spans="1:17">
      <c r="A19" s="176"/>
      <c r="B19" s="97" t="s">
        <v>54</v>
      </c>
      <c r="C19" s="98">
        <v>161.24651599999999</v>
      </c>
      <c r="D19" s="98">
        <v>635.89268300000083</v>
      </c>
      <c r="E19" s="98">
        <v>635.25266800000099</v>
      </c>
      <c r="F19" s="98">
        <v>629.519371000001</v>
      </c>
      <c r="G19" s="99">
        <v>687.30374600000096</v>
      </c>
      <c r="H19" s="98">
        <f>SUM(H6:H18)</f>
        <v>223.466452</v>
      </c>
      <c r="I19" s="4">
        <f t="shared" si="0"/>
        <v>0.3858684053675927</v>
      </c>
      <c r="J19" s="98">
        <f>SUM(J6:J18)</f>
        <v>776.79923500000075</v>
      </c>
      <c r="K19" s="4">
        <f t="shared" ref="K19:K109" si="11">IF(D19=0,"-",(J19-D19)/D19)</f>
        <v>0.22158857267429782</v>
      </c>
      <c r="L19" s="98">
        <f>SUM(L6:L18)</f>
        <v>769.75253600000008</v>
      </c>
      <c r="M19" s="4">
        <f t="shared" ref="M19:M109" si="12">IF(E19=0,"-",(L19-E19)/E19)</f>
        <v>0.21172656924598524</v>
      </c>
      <c r="N19" s="98">
        <f>SUM(N6:N18)</f>
        <v>757.60591200000067</v>
      </c>
      <c r="O19" s="4">
        <f t="shared" si="3"/>
        <v>0.20346719561072801</v>
      </c>
      <c r="P19" s="98">
        <f t="shared" ref="P19:P60" si="13">SUM(H19,J19,L19,N19)/3</f>
        <v>842.54137833333391</v>
      </c>
      <c r="Q19" s="100">
        <f t="shared" si="10"/>
        <v>1.2258646678950775</v>
      </c>
    </row>
    <row r="20" spans="1:17">
      <c r="A20" s="175" t="s">
        <v>31</v>
      </c>
      <c r="B20" s="89" t="s">
        <v>155</v>
      </c>
      <c r="C20" s="90">
        <v>0</v>
      </c>
      <c r="D20" s="90">
        <v>6.6666610000000004</v>
      </c>
      <c r="E20" s="90">
        <v>6.6666610000000004</v>
      </c>
      <c r="F20" s="90">
        <v>7.9999929999999999</v>
      </c>
      <c r="G20" s="91">
        <v>7.1111049999999993</v>
      </c>
      <c r="H20" s="90">
        <f>SUMIFS(Data!$L:$L,Data!$B:$B,Data!$AA$3,Data!$E:$E,$A20,Data!$F:$F,$B20,Data!$C:$C,1)</f>
        <v>0</v>
      </c>
      <c r="I20" s="2" t="str">
        <f t="shared" si="0"/>
        <v>-</v>
      </c>
      <c r="J20" s="90">
        <f>SUMIFS(Data!$L:$L,Data!$B:$B,Data!$AA$3,Data!$E:$E,$A20,Data!$F:$F,$B20,Data!$C:$C,2)</f>
        <v>3.9333290000000001</v>
      </c>
      <c r="K20" s="2">
        <f t="shared" si="1"/>
        <v>-0.41000014850012623</v>
      </c>
      <c r="L20" s="90">
        <f>SUMIFS(Data!$L:$L,Data!$B:$B,Data!$AA$3,Data!$E:$E,$A20,Data!$F:$F,$B20,Data!$C:$C,3)</f>
        <v>4.2666620000000002</v>
      </c>
      <c r="M20" s="2">
        <f t="shared" si="2"/>
        <v>-0.36000015600013263</v>
      </c>
      <c r="N20" s="90">
        <f>SUMIFS(Data!$L:$L,Data!$B:$B,Data!$AA$3,Data!$E:$E,$A20,Data!$F:$F,$B20,Data!$C:$C,4)</f>
        <v>4.5999949999999998</v>
      </c>
      <c r="O20" s="2">
        <f t="shared" si="3"/>
        <v>-0.42500012187510666</v>
      </c>
      <c r="P20" s="90">
        <f t="shared" si="13"/>
        <v>4.2666620000000002</v>
      </c>
      <c r="Q20" s="95">
        <f t="shared" si="10"/>
        <v>0.59999985937487921</v>
      </c>
    </row>
    <row r="21" spans="1:17">
      <c r="A21" s="175" t="s">
        <v>31</v>
      </c>
      <c r="B21" s="89" t="s">
        <v>159</v>
      </c>
      <c r="C21" s="90">
        <v>1.333332</v>
      </c>
      <c r="D21" s="90">
        <v>19.999980000000001</v>
      </c>
      <c r="E21" s="90">
        <v>18.999980999999998</v>
      </c>
      <c r="F21" s="90">
        <v>18.333314999999999</v>
      </c>
      <c r="G21" s="91">
        <v>19.555536</v>
      </c>
      <c r="H21" s="90">
        <f>SUMIFS(Data!$L:$L,Data!$B:$B,Data!$AA$3,Data!$E:$E,$A21,Data!$F:$F,$B21,Data!$C:$C,1)</f>
        <v>3.3333300000000001</v>
      </c>
      <c r="I21" s="2">
        <f t="shared" si="0"/>
        <v>1.5000000000000002</v>
      </c>
      <c r="J21" s="90">
        <f>SUMIFS(Data!$L:$L,Data!$B:$B,Data!$AA$3,Data!$E:$E,$A21,Data!$F:$F,$B21,Data!$C:$C,2)</f>
        <v>39.333294000000002</v>
      </c>
      <c r="K21" s="2">
        <f t="shared" si="1"/>
        <v>0.96666666666666667</v>
      </c>
      <c r="L21" s="90">
        <f>SUMIFS(Data!$L:$L,Data!$B:$B,Data!$AA$3,Data!$E:$E,$A21,Data!$F:$F,$B21,Data!$C:$C,3)</f>
        <v>38.999960999999999</v>
      </c>
      <c r="M21" s="2">
        <f t="shared" si="2"/>
        <v>1.0526315789473686</v>
      </c>
      <c r="N21" s="90">
        <f>SUMIFS(Data!$L:$L,Data!$B:$B,Data!$AA$3,Data!$E:$E,$A21,Data!$F:$F,$B21,Data!$C:$C,4)</f>
        <v>37.033296</v>
      </c>
      <c r="O21" s="2">
        <f t="shared" si="3"/>
        <v>1.0199999836363474</v>
      </c>
      <c r="P21" s="90">
        <f t="shared" ref="P21" si="14">SUM(H21,J21,L21,N21)/3</f>
        <v>39.566627000000004</v>
      </c>
      <c r="Q21" s="95">
        <f t="shared" ref="Q21" si="15">IF(G21=0,"-",P21/G21)</f>
        <v>2.0232954494318132</v>
      </c>
    </row>
    <row r="22" spans="1:17">
      <c r="A22" s="175" t="s">
        <v>31</v>
      </c>
      <c r="B22" s="89" t="s">
        <v>73</v>
      </c>
      <c r="C22" s="90">
        <v>0</v>
      </c>
      <c r="D22" s="90">
        <v>1.7333320000000001</v>
      </c>
      <c r="E22" s="90">
        <v>0.99999899999999997</v>
      </c>
      <c r="F22" s="90">
        <v>0</v>
      </c>
      <c r="G22" s="91">
        <v>0.91111033333333336</v>
      </c>
      <c r="H22" s="90">
        <f>SUMIFS(Data!$L:$L,Data!$B:$B,Data!$AA$3,Data!$E:$E,$A22,Data!$F:$F,$B22,Data!$C:$C,1)</f>
        <v>0</v>
      </c>
      <c r="I22" s="2" t="str">
        <f t="shared" ref="I22:I109" si="16">IF(C22=0,"-",(H22-C22)/C22)</f>
        <v>-</v>
      </c>
      <c r="J22" s="90">
        <f>SUMIFS(Data!$L:$L,Data!$B:$B,Data!$AA$3,Data!$E:$E,$A22,Data!$F:$F,$B22,Data!$C:$C,2)</f>
        <v>2.02</v>
      </c>
      <c r="K22" s="2">
        <f t="shared" si="1"/>
        <v>0.16538551183500905</v>
      </c>
      <c r="L22" s="90">
        <f>SUMIFS(Data!$L:$L,Data!$B:$B,Data!$AA$3,Data!$E:$E,$A22,Data!$F:$F,$B22,Data!$C:$C,3)</f>
        <v>0.66666599999999998</v>
      </c>
      <c r="M22" s="2">
        <f t="shared" si="2"/>
        <v>-0.33333333333333331</v>
      </c>
      <c r="N22" s="90">
        <f>SUMIFS(Data!$L:$L,Data!$B:$B,Data!$AA$3,Data!$E:$E,$A22,Data!$F:$F,$B22,Data!$C:$C,4)</f>
        <v>0.33333299999999999</v>
      </c>
      <c r="O22" s="2" t="str">
        <f t="shared" si="3"/>
        <v>-</v>
      </c>
      <c r="P22" s="90">
        <f t="shared" si="13"/>
        <v>1.0066663333333332</v>
      </c>
      <c r="Q22" s="95">
        <f t="shared" si="10"/>
        <v>1.1048786261159003</v>
      </c>
    </row>
    <row r="23" spans="1:17">
      <c r="A23" s="176"/>
      <c r="B23" s="97" t="s">
        <v>98</v>
      </c>
      <c r="C23" s="98">
        <v>1.333332</v>
      </c>
      <c r="D23" s="98">
        <v>28.399973000000003</v>
      </c>
      <c r="E23" s="98">
        <v>26.666640999999998</v>
      </c>
      <c r="F23" s="98">
        <v>26.333307999999999</v>
      </c>
      <c r="G23" s="99">
        <v>27.577751333333335</v>
      </c>
      <c r="H23" s="98">
        <f>SUM(H20:H22)</f>
        <v>3.3333300000000001</v>
      </c>
      <c r="I23" s="4">
        <f t="shared" si="16"/>
        <v>1.5000000000000002</v>
      </c>
      <c r="J23" s="98">
        <f t="shared" ref="J23:L23" si="17">SUM(J20:J22)</f>
        <v>45.286623000000006</v>
      </c>
      <c r="K23" s="4">
        <f t="shared" si="1"/>
        <v>0.59460091740228072</v>
      </c>
      <c r="L23" s="98">
        <f t="shared" si="17"/>
        <v>43.933288999999995</v>
      </c>
      <c r="M23" s="4">
        <f t="shared" si="2"/>
        <v>0.647499923218676</v>
      </c>
      <c r="N23" s="98">
        <f>SUM(N20:N22)</f>
        <v>41.966624000000003</v>
      </c>
      <c r="O23" s="4">
        <f t="shared" si="3"/>
        <v>0.59367079897443975</v>
      </c>
      <c r="P23" s="98">
        <f t="shared" si="13"/>
        <v>44.839955333333336</v>
      </c>
      <c r="Q23" s="100">
        <f t="shared" si="10"/>
        <v>1.6259467565484611</v>
      </c>
    </row>
    <row r="24" spans="1:17" s="101" customFormat="1" ht="15">
      <c r="A24" s="175" t="s">
        <v>29</v>
      </c>
      <c r="B24" t="s">
        <v>248</v>
      </c>
      <c r="C24" s="90">
        <v>2.2266629999999998</v>
      </c>
      <c r="D24" s="90">
        <v>13.866645999999999</v>
      </c>
      <c r="E24" s="90">
        <v>10.666656</v>
      </c>
      <c r="F24" s="90">
        <v>9.1880000000000006</v>
      </c>
      <c r="G24" s="91">
        <v>11.982654999999999</v>
      </c>
      <c r="H24" s="90">
        <f>SUMIFS(Data!$L:$L,Data!$B:$B,Data!$AA$3,Data!$E:$E,$A24,Data!$F:$F,$B24,Data!$C:$C,1)</f>
        <v>1.7989999999999999</v>
      </c>
      <c r="I24" s="2">
        <f t="shared" si="16"/>
        <v>-0.19206453783082575</v>
      </c>
      <c r="J24" s="90">
        <f>SUMIFS(Data!$L:$L,Data!$B:$B,Data!$AA$3,Data!$E:$E,$A24,Data!$F:$F,$B24,Data!$C:$C,2)</f>
        <v>8.9250000000000007</v>
      </c>
      <c r="K24" s="2">
        <f t="shared" si="1"/>
        <v>-0.35636923305029916</v>
      </c>
      <c r="L24" s="90">
        <f>SUMIFS(Data!$L:$L,Data!$B:$B,Data!$AA$3,Data!$E:$E,$A24,Data!$F:$F,$B24,Data!$C:$C,3)</f>
        <v>18.449000000000002</v>
      </c>
      <c r="M24" s="2">
        <f t="shared" si="2"/>
        <v>0.72959547959547977</v>
      </c>
      <c r="N24" s="90">
        <f>SUMIFS(Data!$L:$L,Data!$B:$B,Data!$AA$3,Data!$E:$E,$A24,Data!$F:$F,$B24,Data!$C:$C,4)</f>
        <v>14.384</v>
      </c>
      <c r="O24" s="2">
        <f t="shared" si="3"/>
        <v>0.56552024379625587</v>
      </c>
      <c r="P24" s="90">
        <f t="shared" si="13"/>
        <v>14.519</v>
      </c>
      <c r="Q24" s="95">
        <f t="shared" si="10"/>
        <v>1.2116680318343473</v>
      </c>
    </row>
    <row r="25" spans="1:17" s="101" customFormat="1">
      <c r="A25" s="175" t="s">
        <v>29</v>
      </c>
      <c r="B25" s="89" t="s">
        <v>156</v>
      </c>
      <c r="C25" s="90">
        <v>3.9933299999999998</v>
      </c>
      <c r="D25" s="90">
        <v>20.666627999999999</v>
      </c>
      <c r="E25" s="90">
        <v>17.399982000000001</v>
      </c>
      <c r="F25" s="90">
        <v>16.318999999999999</v>
      </c>
      <c r="G25" s="91">
        <v>19.459646666666668</v>
      </c>
      <c r="H25" s="90">
        <f>SUMIFS(Data!$L:$L,Data!$B:$B,Data!$AA$3,Data!$E:$E,$A25,Data!$F:$F,$B25,Data!$C:$C,1)</f>
        <v>1.732</v>
      </c>
      <c r="I25" s="2">
        <f t="shared" ref="I25" si="18">IF(C25=0,"-",(H25-C25)/C25)</f>
        <v>-0.5662767665081524</v>
      </c>
      <c r="J25" s="90">
        <f>SUMIFS(Data!$L:$L,Data!$B:$B,Data!$AA$3,Data!$E:$E,$A25,Data!$F:$F,$B25,Data!$C:$C,2)</f>
        <v>14.792</v>
      </c>
      <c r="K25" s="2">
        <f t="shared" ref="K25" si="19">IF(D25=0,"-",(J25-D25)/D25)</f>
        <v>-0.28425672538355068</v>
      </c>
      <c r="L25" s="90">
        <f>SUMIFS(Data!$L:$L,Data!$B:$B,Data!$AA$3,Data!$E:$E,$A25,Data!$F:$F,$B25,Data!$C:$C,3)</f>
        <v>22.777000000000001</v>
      </c>
      <c r="M25" s="2">
        <f t="shared" ref="M25" si="20">IF(E25=0,"-",(L25-E25)/E25)</f>
        <v>0.3090243426688602</v>
      </c>
      <c r="N25" s="90">
        <f>SUMIFS(Data!$L:$L,Data!$B:$B,Data!$AA$3,Data!$E:$E,$A25,Data!$F:$F,$B25,Data!$C:$C,4)</f>
        <v>23.448</v>
      </c>
      <c r="O25" s="2">
        <f t="shared" ref="O25" si="21">IF(F25=0,"-",(N25-F25)/F25)</f>
        <v>0.43685274833016741</v>
      </c>
      <c r="P25" s="90">
        <f t="shared" ref="P25" si="22">SUM(H25,J25,L25,N25)/3</f>
        <v>20.916333333333334</v>
      </c>
      <c r="Q25" s="95">
        <f t="shared" ref="Q25" si="23">IF(G25=0,"-",P25/G25)</f>
        <v>1.0748567891092233</v>
      </c>
    </row>
    <row r="26" spans="1:17" s="101" customFormat="1">
      <c r="A26" s="175" t="s">
        <v>29</v>
      </c>
      <c r="B26" s="89" t="s">
        <v>73</v>
      </c>
      <c r="C26" s="90">
        <v>0.186666</v>
      </c>
      <c r="D26" s="90">
        <v>0</v>
      </c>
      <c r="E26" s="90">
        <v>0</v>
      </c>
      <c r="F26" s="90">
        <v>0.33300000000000002</v>
      </c>
      <c r="G26" s="91">
        <v>0.17322199999999999</v>
      </c>
      <c r="H26" s="90">
        <f>SUMIFS(Data!$L:$L,Data!$B:$B,Data!$AA$3,Data!$E:$E,$A26,Data!$F:$F,$B26,Data!$C:$C,1)</f>
        <v>0</v>
      </c>
      <c r="I26" s="2">
        <f t="shared" si="16"/>
        <v>-1</v>
      </c>
      <c r="J26" s="90">
        <f>SUMIFS(Data!$L:$L,Data!$B:$B,Data!$AA$3,Data!$E:$E,$A26,Data!$F:$F,$B26,Data!$C:$C,2)</f>
        <v>8.798</v>
      </c>
      <c r="K26" s="2" t="str">
        <f t="shared" si="1"/>
        <v>-</v>
      </c>
      <c r="L26" s="90">
        <f>SUMIFS(Data!$L:$L,Data!$B:$B,Data!$AA$3,Data!$E:$E,$A26,Data!$F:$F,$B26,Data!$C:$C,3)</f>
        <v>0.33300000000000002</v>
      </c>
      <c r="M26" s="2" t="str">
        <f t="shared" si="2"/>
        <v>-</v>
      </c>
      <c r="N26" s="90">
        <f>SUMIFS(Data!$L:$L,Data!$B:$B,Data!$AA$3,Data!$E:$E,$A26,Data!$F:$F,$B26,Data!$C:$C,4)</f>
        <v>0</v>
      </c>
      <c r="O26" s="2">
        <f t="shared" si="3"/>
        <v>-1</v>
      </c>
      <c r="P26" s="90">
        <f t="shared" si="13"/>
        <v>3.0436666666666667</v>
      </c>
      <c r="Q26" s="95">
        <f t="shared" si="10"/>
        <v>17.570901309687379</v>
      </c>
    </row>
    <row r="27" spans="1:17">
      <c r="A27" s="176"/>
      <c r="B27" s="97" t="s">
        <v>78</v>
      </c>
      <c r="C27" s="98">
        <v>6.4066589999999994</v>
      </c>
      <c r="D27" s="98">
        <v>34.533273999999999</v>
      </c>
      <c r="E27" s="98">
        <v>28.066638000000001</v>
      </c>
      <c r="F27" s="98">
        <v>25.839999999999996</v>
      </c>
      <c r="G27" s="99">
        <v>31.615523666666661</v>
      </c>
      <c r="H27" s="98">
        <f>SUM(H24:H26)</f>
        <v>3.5309999999999997</v>
      </c>
      <c r="I27" s="4">
        <f>IF(C27=0,"-",(H27-C27)/C27)</f>
        <v>-0.44885469946191925</v>
      </c>
      <c r="J27" s="98">
        <f>SUM(J24:J26)</f>
        <v>32.515000000000001</v>
      </c>
      <c r="K27" s="4">
        <f t="shared" si="1"/>
        <v>-5.8444328215158464E-2</v>
      </c>
      <c r="L27" s="98">
        <f>SUM(L24:L26)</f>
        <v>41.558999999999997</v>
      </c>
      <c r="M27" s="4">
        <f t="shared" si="2"/>
        <v>0.48072597793864713</v>
      </c>
      <c r="N27" s="98">
        <f>SUM(N24:N26)</f>
        <v>37.832000000000001</v>
      </c>
      <c r="O27" s="4">
        <f t="shared" si="3"/>
        <v>0.46408668730650177</v>
      </c>
      <c r="P27" s="199">
        <f>SUM(H27,J27,L27,N27)/3</f>
        <v>38.478999999999992</v>
      </c>
      <c r="Q27" s="100">
        <f t="shared" si="10"/>
        <v>1.2170919705679186</v>
      </c>
    </row>
    <row r="28" spans="1:17">
      <c r="A28" s="175" t="s">
        <v>28</v>
      </c>
      <c r="B28" s="89" t="s">
        <v>135</v>
      </c>
      <c r="C28" s="90">
        <v>3.8666619999999998</v>
      </c>
      <c r="D28" s="90">
        <v>94.199905999999899</v>
      </c>
      <c r="E28" s="90">
        <v>94.466570999999902</v>
      </c>
      <c r="F28" s="90">
        <v>95.533237999999898</v>
      </c>
      <c r="G28" s="91">
        <v>96.022125666666568</v>
      </c>
      <c r="H28" s="90">
        <f>SUMIFS(Data!$L:$L,Data!$B:$B,Data!$AA$3,Data!$E:$E,$A28,Data!$F:$F,$B28,Data!$C:$C,1)</f>
        <v>4.6666619999999996</v>
      </c>
      <c r="I28" s="2">
        <f t="shared" si="16"/>
        <v>0.20689680142717409</v>
      </c>
      <c r="J28" s="90">
        <f>SUMIFS(Data!$L:$L,Data!$B:$B,Data!$AA$3,Data!$E:$E,$A28,Data!$F:$F,$B28,Data!$C:$C,2)</f>
        <v>100.399899</v>
      </c>
      <c r="K28" s="2">
        <f t="shared" si="1"/>
        <v>6.5817401134138212E-2</v>
      </c>
      <c r="L28" s="90">
        <f>SUMIFS(Data!$L:$L,Data!$B:$B,Data!$AA$3,Data!$E:$E,$A28,Data!$F:$F,$B28,Data!$C:$C,3)</f>
        <v>0</v>
      </c>
      <c r="M28" s="2">
        <f t="shared" si="2"/>
        <v>-1</v>
      </c>
      <c r="N28" s="90">
        <f>SUMIFS(Data!$L:$L,Data!$B:$B,Data!$AA$3,Data!$E:$E,$A28,Data!$F:$F,$B28,Data!$C:$C,4)</f>
        <v>0</v>
      </c>
      <c r="O28" s="2">
        <f t="shared" si="3"/>
        <v>-1</v>
      </c>
      <c r="P28" s="90">
        <f t="shared" si="13"/>
        <v>35.022187000000002</v>
      </c>
      <c r="Q28" s="95">
        <f t="shared" si="10"/>
        <v>0.36473038642757016</v>
      </c>
    </row>
    <row r="29" spans="1:17">
      <c r="A29" s="175" t="s">
        <v>28</v>
      </c>
      <c r="B29" s="89" t="s">
        <v>136</v>
      </c>
      <c r="C29" s="90">
        <v>4.1333299999999999</v>
      </c>
      <c r="D29" s="90">
        <v>27.266636999999999</v>
      </c>
      <c r="E29" s="90">
        <v>26.866638999999999</v>
      </c>
      <c r="F29" s="90">
        <v>28.733304</v>
      </c>
      <c r="G29" s="91">
        <v>28.999970000000001</v>
      </c>
      <c r="H29" s="90">
        <f>SUMIFS(Data!$L:$L,Data!$B:$B,Data!$AA$3,Data!$E:$E,$A29,Data!$F:$F,$B29,Data!$C:$C,1)</f>
        <v>0</v>
      </c>
      <c r="I29" s="2">
        <f t="shared" si="16"/>
        <v>-1</v>
      </c>
      <c r="J29" s="90">
        <f>SUMIFS(Data!$L:$L,Data!$B:$B,Data!$AA$3,Data!$E:$E,$A29,Data!$F:$F,$B29,Data!$C:$C,2)</f>
        <v>11.666655</v>
      </c>
      <c r="K29" s="2">
        <f t="shared" si="1"/>
        <v>-0.57212710170308134</v>
      </c>
      <c r="L29" s="90">
        <f>SUMIFS(Data!$L:$L,Data!$B:$B,Data!$AA$3,Data!$E:$E,$A29,Data!$F:$F,$B29,Data!$C:$C,3)</f>
        <v>0</v>
      </c>
      <c r="M29" s="2">
        <f t="shared" si="2"/>
        <v>-1</v>
      </c>
      <c r="N29" s="90">
        <f>SUMIFS(Data!$L:$L,Data!$B:$B,Data!$AA$3,Data!$E:$E,$A29,Data!$F:$F,$B29,Data!$C:$C,4)</f>
        <v>0</v>
      </c>
      <c r="O29" s="2">
        <f t="shared" si="3"/>
        <v>-1</v>
      </c>
      <c r="P29" s="90">
        <f t="shared" si="13"/>
        <v>3.8888850000000001</v>
      </c>
      <c r="Q29" s="95">
        <f t="shared" si="10"/>
        <v>0.13409962148236704</v>
      </c>
    </row>
    <row r="30" spans="1:17">
      <c r="A30" s="175" t="s">
        <v>28</v>
      </c>
      <c r="B30" s="89" t="s">
        <v>137</v>
      </c>
      <c r="C30" s="90">
        <v>0</v>
      </c>
      <c r="D30" s="90">
        <v>11.599988</v>
      </c>
      <c r="E30" s="90">
        <v>11.999988</v>
      </c>
      <c r="F30" s="90">
        <v>11.133322</v>
      </c>
      <c r="G30" s="91">
        <v>11.577765999999999</v>
      </c>
      <c r="H30" s="90">
        <f>SUMIFS(Data!$L:$L,Data!$B:$B,Data!$AA$3,Data!$E:$E,$A30,Data!$F:$F,$B30,Data!$C:$C,1)</f>
        <v>0.66666599999999998</v>
      </c>
      <c r="I30" s="2" t="str">
        <f t="shared" si="16"/>
        <v>-</v>
      </c>
      <c r="J30" s="90">
        <f>SUMIFS(Data!$L:$L,Data!$B:$B,Data!$AA$3,Data!$E:$E,$A30,Data!$F:$F,$B30,Data!$C:$C,2)</f>
        <v>14.666651999999999</v>
      </c>
      <c r="K30" s="2">
        <f t="shared" si="1"/>
        <v>0.26436785969088927</v>
      </c>
      <c r="L30" s="90">
        <f>SUMIFS(Data!$L:$L,Data!$B:$B,Data!$AA$3,Data!$E:$E,$A30,Data!$F:$F,$B30,Data!$C:$C,3)</f>
        <v>0</v>
      </c>
      <c r="M30" s="2">
        <f t="shared" si="2"/>
        <v>-1</v>
      </c>
      <c r="N30" s="90">
        <f>SUMIFS(Data!$L:$L,Data!$B:$B,Data!$AA$3,Data!$E:$E,$A30,Data!$F:$F,$B30,Data!$C:$C,4)</f>
        <v>0</v>
      </c>
      <c r="O30" s="2">
        <f t="shared" si="3"/>
        <v>-1</v>
      </c>
      <c r="P30" s="90">
        <f t="shared" si="13"/>
        <v>5.1111059999999995</v>
      </c>
      <c r="Q30" s="95">
        <f t="shared" si="10"/>
        <v>0.44145874083134862</v>
      </c>
    </row>
    <row r="31" spans="1:17">
      <c r="A31" s="175" t="s">
        <v>28</v>
      </c>
      <c r="B31" s="89" t="s">
        <v>222</v>
      </c>
      <c r="C31" s="90">
        <v>0.33333299999999999</v>
      </c>
      <c r="D31" s="90">
        <v>51.799955000000203</v>
      </c>
      <c r="E31" s="90">
        <v>49.866617000000097</v>
      </c>
      <c r="F31" s="90">
        <v>41.599970999999996</v>
      </c>
      <c r="G31" s="91">
        <v>47.866625333333424</v>
      </c>
      <c r="H31" s="90">
        <f>SUMIFS(Data!$L:$L,Data!$B:$B,Data!$AA$3,Data!$E:$E,$A31,Data!$F:$F,$B31,Data!$C:$C,1)</f>
        <v>6.333329</v>
      </c>
      <c r="I31" s="2">
        <f t="shared" si="16"/>
        <v>18.000006000006003</v>
      </c>
      <c r="J31" s="90">
        <f>SUMIFS(Data!$L:$L,Data!$B:$B,Data!$AA$3,Data!$E:$E,$A31,Data!$F:$F,$B31,Data!$C:$C,2)</f>
        <v>49.466613000000102</v>
      </c>
      <c r="K31" s="2">
        <f t="shared" si="1"/>
        <v>-4.5045251487189367E-2</v>
      </c>
      <c r="L31" s="90">
        <f>SUMIFS(Data!$L:$L,Data!$B:$B,Data!$AA$3,Data!$E:$E,$A31,Data!$F:$F,$B31,Data!$C:$C,3)</f>
        <v>0</v>
      </c>
      <c r="M31" s="2">
        <f t="shared" si="2"/>
        <v>-1</v>
      </c>
      <c r="N31" s="90">
        <f>SUMIFS(Data!$L:$L,Data!$B:$B,Data!$AA$3,Data!$E:$E,$A31,Data!$F:$F,$B31,Data!$C:$C,4)</f>
        <v>0</v>
      </c>
      <c r="O31" s="2">
        <f t="shared" si="3"/>
        <v>-1</v>
      </c>
      <c r="P31" s="90">
        <f t="shared" si="13"/>
        <v>18.599980666666699</v>
      </c>
      <c r="Q31" s="95">
        <f t="shared" si="10"/>
        <v>0.3885793188289382</v>
      </c>
    </row>
    <row r="32" spans="1:17">
      <c r="A32" s="175" t="s">
        <v>28</v>
      </c>
      <c r="B32" s="89" t="s">
        <v>73</v>
      </c>
      <c r="C32" s="90">
        <v>0</v>
      </c>
      <c r="D32" s="90">
        <v>8.7333250000000007</v>
      </c>
      <c r="E32" s="90">
        <v>8.2666579999999996</v>
      </c>
      <c r="F32" s="90">
        <v>4.3999959999999998</v>
      </c>
      <c r="G32" s="91">
        <v>7.1333263333333337</v>
      </c>
      <c r="H32" s="90">
        <f>SUMIFS(Data!$L:$L,Data!$B:$B,Data!$AA$3,Data!$E:$E,$A32,Data!$F:$F,$B32,Data!$C:$C,1)</f>
        <v>0</v>
      </c>
      <c r="I32" s="2" t="str">
        <f t="shared" si="16"/>
        <v>-</v>
      </c>
      <c r="J32" s="90">
        <f>SUMIFS(Data!$L:$L,Data!$B:$B,Data!$AA$3,Data!$E:$E,$A32,Data!$F:$F,$B32,Data!$C:$C,2)</f>
        <v>4.799995</v>
      </c>
      <c r="K32" s="2">
        <f t="shared" si="1"/>
        <v>-0.45038172746348043</v>
      </c>
      <c r="L32" s="90">
        <f>SUMIFS(Data!$L:$L,Data!$B:$B,Data!$AA$3,Data!$E:$E,$A32,Data!$F:$F,$B32,Data!$C:$C,3)</f>
        <v>1.3320000000000001</v>
      </c>
      <c r="M32" s="2">
        <f t="shared" si="2"/>
        <v>-0.83887079881616011</v>
      </c>
      <c r="N32" s="90">
        <f>SUMIFS(Data!$L:$L,Data!$B:$B,Data!$AA$3,Data!$E:$E,$A32,Data!$F:$F,$B32,Data!$C:$C,4)</f>
        <v>1.665</v>
      </c>
      <c r="O32" s="2">
        <f t="shared" si="3"/>
        <v>-0.6215905650823319</v>
      </c>
      <c r="P32" s="90">
        <f t="shared" si="13"/>
        <v>2.5989983333333333</v>
      </c>
      <c r="Q32" s="95">
        <f t="shared" si="10"/>
        <v>0.36434591828337776</v>
      </c>
    </row>
    <row r="33" spans="1:17">
      <c r="A33" s="176"/>
      <c r="B33" s="97" t="s">
        <v>55</v>
      </c>
      <c r="C33" s="98">
        <v>8.3333250000000003</v>
      </c>
      <c r="D33" s="98">
        <v>193.59981100000013</v>
      </c>
      <c r="E33" s="98">
        <v>191.46647300000001</v>
      </c>
      <c r="F33" s="98">
        <v>181.39983099999989</v>
      </c>
      <c r="G33" s="99">
        <v>191.59981333333334</v>
      </c>
      <c r="H33" s="98">
        <f>SUM(H28:H32)</f>
        <v>11.666657000000001</v>
      </c>
      <c r="I33" s="4">
        <f t="shared" si="16"/>
        <v>0.40000024000024004</v>
      </c>
      <c r="J33" s="98">
        <f>SUM(J28:J32)</f>
        <v>180.9998140000001</v>
      </c>
      <c r="K33" s="4">
        <f t="shared" si="11"/>
        <v>-6.5082692668537889E-2</v>
      </c>
      <c r="L33" s="98">
        <f>SUM(L28:L32)</f>
        <v>1.3320000000000001</v>
      </c>
      <c r="M33" s="4">
        <f t="shared" si="12"/>
        <v>-0.99304316845069796</v>
      </c>
      <c r="N33" s="98">
        <f>SUM(N28:N32)</f>
        <v>1.665</v>
      </c>
      <c r="O33" s="4">
        <f t="shared" si="3"/>
        <v>-0.99082138064395442</v>
      </c>
      <c r="P33" s="98">
        <f t="shared" si="13"/>
        <v>65.221157000000034</v>
      </c>
      <c r="Q33" s="100">
        <f t="shared" si="10"/>
        <v>0.34040302996815741</v>
      </c>
    </row>
    <row r="34" spans="1:17">
      <c r="A34" s="175" t="s">
        <v>27</v>
      </c>
      <c r="B34" s="89" t="s">
        <v>135</v>
      </c>
      <c r="C34" s="90">
        <v>1.7999989999999999</v>
      </c>
      <c r="D34" s="90">
        <v>46.3049999999999</v>
      </c>
      <c r="E34" s="90">
        <v>51.281999999999798</v>
      </c>
      <c r="F34" s="90">
        <v>51.881999999999799</v>
      </c>
      <c r="G34" s="91">
        <v>50.422999666666499</v>
      </c>
      <c r="H34" s="90">
        <f>SUMIFS(Data!$L:$L,Data!$B:$B,Data!$AA$3,Data!$E:$E,$A34,Data!$F:$F,$B34,Data!$C:$C,1)</f>
        <v>6.7949999999999999</v>
      </c>
      <c r="I34" s="2">
        <f t="shared" si="16"/>
        <v>2.7750020972233878</v>
      </c>
      <c r="J34" s="90">
        <f>SUMIFS(Data!$L:$L,Data!$B:$B,Data!$AA$3,Data!$E:$E,$A34,Data!$F:$F,$B34,Data!$C:$C,2)</f>
        <v>57.342999999999797</v>
      </c>
      <c r="K34" s="2">
        <f t="shared" si="1"/>
        <v>0.23837598531475912</v>
      </c>
      <c r="L34" s="90">
        <f>SUMIFS(Data!$L:$L,Data!$B:$B,Data!$AA$3,Data!$E:$E,$A34,Data!$F:$F,$B34,Data!$C:$C,3)</f>
        <v>54.278999999999797</v>
      </c>
      <c r="M34" s="2">
        <f t="shared" si="2"/>
        <v>5.8441558441558669E-2</v>
      </c>
      <c r="N34" s="90">
        <f>SUMIFS(Data!$L:$L,Data!$B:$B,Data!$AA$3,Data!$E:$E,$A34,Data!$F:$F,$B34,Data!$C:$C,4)</f>
        <v>53.612999999999801</v>
      </c>
      <c r="O34" s="2">
        <f t="shared" si="3"/>
        <v>3.3364172545391625E-2</v>
      </c>
      <c r="P34" s="90">
        <f t="shared" si="13"/>
        <v>57.343333333333135</v>
      </c>
      <c r="Q34" s="95">
        <f t="shared" si="10"/>
        <v>1.1372455766696783</v>
      </c>
    </row>
    <row r="35" spans="1:17">
      <c r="A35" s="175" t="s">
        <v>27</v>
      </c>
      <c r="B35" s="89" t="s">
        <v>242</v>
      </c>
      <c r="C35" s="90">
        <v>0</v>
      </c>
      <c r="D35" s="90">
        <v>0</v>
      </c>
      <c r="E35" s="90">
        <v>4.4630000000000001</v>
      </c>
      <c r="F35" s="90">
        <v>3.798</v>
      </c>
      <c r="G35" s="91">
        <v>2.7536666666666663</v>
      </c>
      <c r="H35" s="90">
        <f>SUMIFS(Data!$L:$L,Data!$B:$B,Data!$AA$3,Data!$E:$E,$A35,Data!$F:$F,$B35,Data!$C:$C,1)</f>
        <v>1.5329999999999999</v>
      </c>
      <c r="I35" s="2" t="str">
        <f t="shared" ref="I35" si="24">IF(C35=0,"-",(H35-C35)/C35)</f>
        <v>-</v>
      </c>
      <c r="J35" s="90">
        <f>SUMIFS(Data!$L:$L,Data!$B:$B,Data!$AA$3,Data!$E:$E,$A35,Data!$F:$F,$B35,Data!$C:$C,2)</f>
        <v>36.962999999999901</v>
      </c>
      <c r="K35" s="2" t="str">
        <f t="shared" ref="K35" si="25">IF(D35=0,"-",(J35-D35)/D35)</f>
        <v>-</v>
      </c>
      <c r="L35" s="90">
        <f>SUMIFS(Data!$L:$L,Data!$B:$B,Data!$AA$3,Data!$E:$E,$A35,Data!$F:$F,$B35,Data!$C:$C,3)</f>
        <v>32.633999999999901</v>
      </c>
      <c r="M35" s="2">
        <f t="shared" ref="M35" si="26">IF(E35=0,"-",(L35-E35)/E35)</f>
        <v>6.3121218911046153</v>
      </c>
      <c r="N35" s="90">
        <f>SUMIFS(Data!$L:$L,Data!$B:$B,Data!$AA$3,Data!$E:$E,$A35,Data!$F:$F,$B35,Data!$C:$C,4)</f>
        <v>26.440999999999999</v>
      </c>
      <c r="O35" s="2">
        <f t="shared" ref="O35" si="27">IF(F35=0,"-",(N35-F35)/F35)</f>
        <v>5.9618220115850447</v>
      </c>
      <c r="P35" s="90">
        <f t="shared" ref="P35" si="28">SUM(H35,J35,L35,N35)/3</f>
        <v>32.5236666666666</v>
      </c>
      <c r="Q35" s="95">
        <f t="shared" ref="Q35" si="29">IF(G35=0,"-",P35/G35)</f>
        <v>11.81103982568694</v>
      </c>
    </row>
    <row r="36" spans="1:17">
      <c r="A36" s="175" t="s">
        <v>27</v>
      </c>
      <c r="B36" s="89" t="s">
        <v>138</v>
      </c>
      <c r="C36" s="90">
        <v>21.933266</v>
      </c>
      <c r="D36" s="90">
        <v>57.258000000000102</v>
      </c>
      <c r="E36" s="90">
        <v>56.682000000000201</v>
      </c>
      <c r="F36" s="90">
        <v>36.114000000000097</v>
      </c>
      <c r="G36" s="91">
        <v>57.329088666666792</v>
      </c>
      <c r="H36" s="90">
        <f>SUMIFS(Data!$L:$L,Data!$B:$B,Data!$AA$3,Data!$E:$E,$A36,Data!$F:$F,$B36,Data!$C:$C,1)</f>
        <v>35.5880000000001</v>
      </c>
      <c r="I36" s="2">
        <f t="shared" ref="I36" si="30">IF(C36=0,"-",(H36-C36)/C36)</f>
        <v>0.62255817259500257</v>
      </c>
      <c r="J36" s="90">
        <f>SUMIFS(Data!$L:$L,Data!$B:$B,Data!$AA$3,Data!$E:$E,$A36,Data!$F:$F,$B36,Data!$C:$C,2)</f>
        <v>62.933000000000099</v>
      </c>
      <c r="K36" s="2">
        <f t="shared" ref="K36" si="31">IF(D36=0,"-",(J36-D36)/D36)</f>
        <v>9.9112787732718352E-2</v>
      </c>
      <c r="L36" s="90">
        <f>SUMIFS(Data!$L:$L,Data!$B:$B,Data!$AA$3,Data!$E:$E,$A36,Data!$F:$F,$B36,Data!$C:$C,3)</f>
        <v>58.950000000000102</v>
      </c>
      <c r="M36" s="2">
        <f t="shared" ref="M36" si="32">IF(E36=0,"-",(L36-E36)/E36)</f>
        <v>4.0012702445218817E-2</v>
      </c>
      <c r="N36" s="90">
        <f>SUMIFS(Data!$L:$L,Data!$B:$B,Data!$AA$3,Data!$E:$E,$A36,Data!$F:$F,$B36,Data!$C:$C,4)</f>
        <v>55.092000000000098</v>
      </c>
      <c r="O36" s="2">
        <f t="shared" ref="O36" si="33">IF(F36=0,"-",(N36-F36)/F36)</f>
        <v>0.52550257517859977</v>
      </c>
      <c r="P36" s="90">
        <f t="shared" ref="P36" si="34">SUM(H36,J36,L36,N36)/3</f>
        <v>70.854333333333457</v>
      </c>
      <c r="Q36" s="95">
        <f t="shared" ref="Q36" si="35">IF(G36=0,"-",P36/G36)</f>
        <v>1.2359228967567861</v>
      </c>
    </row>
    <row r="37" spans="1:17">
      <c r="A37" s="175" t="s">
        <v>27</v>
      </c>
      <c r="B37" s="89" t="s">
        <v>211</v>
      </c>
      <c r="C37" s="90">
        <v>8.3333259999999996</v>
      </c>
      <c r="D37" s="90">
        <v>14.988</v>
      </c>
      <c r="E37" s="90">
        <v>15.189</v>
      </c>
      <c r="F37" s="90">
        <v>13.923999999999999</v>
      </c>
      <c r="G37" s="91">
        <v>17.478108666666667</v>
      </c>
      <c r="H37" s="90">
        <f>SUMIFS(Data!$L:$L,Data!$B:$B,Data!$AA$3,Data!$E:$E,$A37,Data!$F:$F,$B37,Data!$C:$C,1)</f>
        <v>11.459</v>
      </c>
      <c r="I37" s="2">
        <f t="shared" ref="I37" si="36">IF(C37=0,"-",(H37-C37)/C37)</f>
        <v>0.37508121007146489</v>
      </c>
      <c r="J37" s="90">
        <f>SUMIFS(Data!$L:$L,Data!$B:$B,Data!$AA$3,Data!$E:$E,$A37,Data!$F:$F,$B37,Data!$C:$C,2)</f>
        <v>27.71</v>
      </c>
      <c r="K37" s="2">
        <f t="shared" ref="K37" si="37">IF(D37=0,"-",(J37-D37)/D37)</f>
        <v>0.84881238323992536</v>
      </c>
      <c r="L37" s="90">
        <f>SUMIFS(Data!$L:$L,Data!$B:$B,Data!$AA$3,Data!$E:$E,$A37,Data!$F:$F,$B37,Data!$C:$C,3)</f>
        <v>19.515999999999998</v>
      </c>
      <c r="M37" s="2">
        <f t="shared" ref="M37" si="38">IF(E37=0,"-",(L37-E37)/E37)</f>
        <v>0.28487721377312519</v>
      </c>
      <c r="N37" s="90">
        <f>SUMIFS(Data!$L:$L,Data!$B:$B,Data!$AA$3,Data!$E:$E,$A37,Data!$F:$F,$B37,Data!$C:$C,4)</f>
        <v>22.248000000000001</v>
      </c>
      <c r="O37" s="2">
        <f t="shared" ref="O37" si="39">IF(F37=0,"-",(N37-F37)/F37)</f>
        <v>0.59781671933352498</v>
      </c>
      <c r="P37" s="90">
        <f t="shared" ref="P37" si="40">SUM(H37,J37,L37,N37)/3</f>
        <v>26.977666666666664</v>
      </c>
      <c r="Q37" s="95">
        <f t="shared" ref="Q37" si="41">IF(G37=0,"-",P37/G37)</f>
        <v>1.5435117827203497</v>
      </c>
    </row>
    <row r="38" spans="1:17">
      <c r="A38" s="175" t="s">
        <v>27</v>
      </c>
      <c r="B38" s="89" t="s">
        <v>73</v>
      </c>
      <c r="C38" s="90">
        <v>0</v>
      </c>
      <c r="D38" s="90">
        <v>10.323</v>
      </c>
      <c r="E38" s="90">
        <v>7.1289999999999996</v>
      </c>
      <c r="F38" s="90">
        <v>3.6629999999999998</v>
      </c>
      <c r="G38" s="91">
        <v>7.0383333333333331</v>
      </c>
      <c r="H38" s="90">
        <f>SUMIFS(Data!$L:$L,Data!$B:$B,Data!$AA$3,Data!$E:$E,$A38,Data!$F:$F,$B38,Data!$C:$C,1)</f>
        <v>0.33300000000000002</v>
      </c>
      <c r="I38" s="2" t="str">
        <f t="shared" si="16"/>
        <v>-</v>
      </c>
      <c r="J38" s="90">
        <f>SUMIFS(Data!$L:$L,Data!$B:$B,Data!$AA$3,Data!$E:$E,$A38,Data!$F:$F,$B38,Data!$C:$C,2)</f>
        <v>0.33300000000000002</v>
      </c>
      <c r="K38" s="2">
        <f t="shared" si="1"/>
        <v>-0.967741935483871</v>
      </c>
      <c r="L38" s="90">
        <f>SUMIFS(Data!$L:$L,Data!$B:$B,Data!$AA$3,Data!$E:$E,$A38,Data!$F:$F,$B38,Data!$C:$C,3)</f>
        <v>0</v>
      </c>
      <c r="M38" s="2">
        <f t="shared" si="2"/>
        <v>-1</v>
      </c>
      <c r="N38" s="90">
        <f>SUMIFS(Data!$L:$L,Data!$B:$B,Data!$AA$3,Data!$E:$E,$A38,Data!$F:$F,$B38,Data!$C:$C,4)</f>
        <v>0</v>
      </c>
      <c r="O38" s="2">
        <f t="shared" si="3"/>
        <v>-1</v>
      </c>
      <c r="P38" s="90">
        <f t="shared" si="13"/>
        <v>0.222</v>
      </c>
      <c r="Q38" s="95">
        <f t="shared" si="10"/>
        <v>3.1541558134027946E-2</v>
      </c>
    </row>
    <row r="39" spans="1:17">
      <c r="A39" s="176"/>
      <c r="B39" s="97" t="s">
        <v>72</v>
      </c>
      <c r="C39" s="98">
        <v>32.066591000000003</v>
      </c>
      <c r="D39" s="98">
        <v>128.874</v>
      </c>
      <c r="E39" s="98">
        <v>134.74499999999998</v>
      </c>
      <c r="F39" s="98">
        <v>109.3809999999999</v>
      </c>
      <c r="G39" s="99">
        <v>135.02219699999995</v>
      </c>
      <c r="H39" s="98">
        <f>SUM(H34:H38)</f>
        <v>55.708000000000098</v>
      </c>
      <c r="I39" s="4">
        <f t="shared" si="16"/>
        <v>0.7372598166110047</v>
      </c>
      <c r="J39" s="98">
        <f t="shared" ref="J39:L39" si="42">SUM(J34:J38)</f>
        <v>185.28199999999981</v>
      </c>
      <c r="K39" s="4">
        <f t="shared" si="1"/>
        <v>0.43769883762434486</v>
      </c>
      <c r="L39" s="98">
        <f t="shared" si="42"/>
        <v>165.37899999999979</v>
      </c>
      <c r="M39" s="4">
        <f t="shared" si="2"/>
        <v>0.22734795354187406</v>
      </c>
      <c r="N39" s="98">
        <f>SUM(N34:N38)</f>
        <v>157.39399999999989</v>
      </c>
      <c r="O39" s="4">
        <f t="shared" si="3"/>
        <v>0.43895192035179814</v>
      </c>
      <c r="P39" s="98">
        <f t="shared" si="13"/>
        <v>187.92099999999985</v>
      </c>
      <c r="Q39" s="100">
        <f t="shared" si="10"/>
        <v>1.3917785680824015</v>
      </c>
    </row>
    <row r="40" spans="1:17">
      <c r="A40" s="175" t="s">
        <v>26</v>
      </c>
      <c r="B40" s="89" t="s">
        <v>243</v>
      </c>
      <c r="C40" s="90">
        <v>0</v>
      </c>
      <c r="D40" s="90">
        <v>5.1999950000000004</v>
      </c>
      <c r="E40" s="90">
        <v>2.6666639999999999</v>
      </c>
      <c r="F40" s="90">
        <v>5.3333279999999998</v>
      </c>
      <c r="G40" s="91">
        <v>4.3999956666666664</v>
      </c>
      <c r="H40" s="90">
        <f>SUMIFS(Data!$L:$L,Data!$B:$B,Data!$AA$3,Data!$E:$E,$A40,Data!$F:$F,$B40,Data!$C:$C,1)</f>
        <v>3.9999959999999999</v>
      </c>
      <c r="I40" s="2" t="str">
        <f t="shared" si="16"/>
        <v>-</v>
      </c>
      <c r="J40" s="90">
        <f>SUMIFS(Data!$L:$L,Data!$B:$B,Data!$AA$3,Data!$E:$E,$A40,Data!$F:$F,$B40,Data!$C:$C,2)</f>
        <v>14.999985000000001</v>
      </c>
      <c r="K40" s="2">
        <f t="shared" si="1"/>
        <v>1.8846152736685324</v>
      </c>
      <c r="L40" s="90">
        <f>SUMIFS(Data!$L:$L,Data!$B:$B,Data!$AA$3,Data!$E:$E,$A40,Data!$F:$F,$B40,Data!$C:$C,3)</f>
        <v>12.666653999999999</v>
      </c>
      <c r="M40" s="2">
        <f t="shared" si="2"/>
        <v>3.7500000000000004</v>
      </c>
      <c r="N40" s="90">
        <f>SUMIFS(Data!$L:$L,Data!$B:$B,Data!$AA$3,Data!$E:$E,$A40,Data!$F:$F,$B40,Data!$C:$C,4)</f>
        <v>9.3333239999999993</v>
      </c>
      <c r="O40" s="2">
        <f t="shared" si="3"/>
        <v>0.74999999999999989</v>
      </c>
      <c r="P40" s="90">
        <f t="shared" si="13"/>
        <v>13.666652999999998</v>
      </c>
      <c r="Q40" s="95">
        <f t="shared" si="10"/>
        <v>3.1060605589990353</v>
      </c>
    </row>
    <row r="41" spans="1:17">
      <c r="A41" s="175" t="s">
        <v>26</v>
      </c>
      <c r="B41" s="89" t="s">
        <v>159</v>
      </c>
      <c r="C41" s="90">
        <v>4.333329</v>
      </c>
      <c r="D41" s="90">
        <v>21.666644999999999</v>
      </c>
      <c r="E41" s="90">
        <v>14.266652000000001</v>
      </c>
      <c r="F41" s="90">
        <v>13.199987</v>
      </c>
      <c r="G41" s="91">
        <v>17.822204333333335</v>
      </c>
      <c r="H41" s="90">
        <f>SUMIFS(Data!$L:$L,Data!$B:$B,Data!$AA$3,Data!$E:$E,$A41,Data!$F:$F,$B41,Data!$C:$C,1)</f>
        <v>4.1999959999999996</v>
      </c>
      <c r="I41" s="2">
        <f t="shared" ref="I41" si="43">IF(C41=0,"-",(H41-C41)/C41)</f>
        <v>-3.0769184615338546E-2</v>
      </c>
      <c r="J41" s="90">
        <f>SUMIFS(Data!$L:$L,Data!$B:$B,Data!$AA$3,Data!$E:$E,$A41,Data!$F:$F,$B41,Data!$C:$C,2)</f>
        <v>10.333323</v>
      </c>
      <c r="K41" s="2">
        <f t="shared" ref="K41" si="44">IF(D41=0,"-",(J41-D41)/D41)</f>
        <v>-0.52307692307692311</v>
      </c>
      <c r="L41" s="90">
        <f>SUMIFS(Data!$L:$L,Data!$B:$B,Data!$AA$3,Data!$E:$E,$A41,Data!$F:$F,$B41,Data!$C:$C,3)</f>
        <v>9.9999900000000004</v>
      </c>
      <c r="M41" s="2">
        <f t="shared" ref="M41" si="45">IF(E41=0,"-",(L41-E41)/E41)</f>
        <v>-0.29906540090835609</v>
      </c>
      <c r="N41" s="90">
        <f>SUMIFS(Data!$L:$L,Data!$B:$B,Data!$AA$3,Data!$E:$E,$A41,Data!$F:$F,$B41,Data!$C:$C,4)</f>
        <v>11.999988</v>
      </c>
      <c r="O41" s="2">
        <f t="shared" ref="O41" si="46">IF(F41=0,"-",(N41-F41)/F41)</f>
        <v>-9.090910468320916E-2</v>
      </c>
      <c r="P41" s="90">
        <f t="shared" ref="P41" si="47">SUM(H41,J41,L41,N41)/3</f>
        <v>12.177765666666666</v>
      </c>
      <c r="Q41" s="95">
        <f t="shared" ref="Q41" si="48">IF(G41=0,"-",P41/G41)</f>
        <v>0.68329177687017495</v>
      </c>
    </row>
    <row r="42" spans="1:17">
      <c r="A42" s="175" t="s">
        <v>26</v>
      </c>
      <c r="B42" s="89" t="s">
        <v>73</v>
      </c>
      <c r="C42" s="90">
        <v>0.46666200000000002</v>
      </c>
      <c r="D42" s="90">
        <v>0.46666200000000002</v>
      </c>
      <c r="E42" s="90">
        <v>36.066626999999997</v>
      </c>
      <c r="F42" s="90">
        <v>0</v>
      </c>
      <c r="G42" s="91">
        <v>12.333316999999999</v>
      </c>
      <c r="H42" s="102">
        <f>SUMIFS(Data!$L:$L,Data!$B:$B,Data!$AA$3,Data!$E:$E,$A42,Data!$F:$F,$B42,Data!$C:$C,1)</f>
        <v>0.53332800000000002</v>
      </c>
      <c r="I42" s="2">
        <f t="shared" si="16"/>
        <v>0.14285714285714285</v>
      </c>
      <c r="J42" s="90">
        <f>SUMIFS(Data!$L:$L,Data!$B:$B,Data!$AA$3,Data!$E:$E,$A42,Data!$F:$F,$B42,Data!$C:$C,2)</f>
        <v>1.1999899999999999</v>
      </c>
      <c r="K42" s="2">
        <f t="shared" si="1"/>
        <v>1.5714328571857143</v>
      </c>
      <c r="L42" s="90">
        <f>SUMIFS(Data!$L:$L,Data!$B:$B,Data!$AA$3,Data!$E:$E,$A42,Data!$F:$F,$B42,Data!$C:$C,3)</f>
        <v>29.399965999999999</v>
      </c>
      <c r="M42" s="2">
        <f t="shared" si="2"/>
        <v>-0.18484292972558811</v>
      </c>
      <c r="N42" s="90">
        <f>SUMIFS(Data!$L:$L,Data!$B:$B,Data!$AA$3,Data!$E:$E,$A42,Data!$F:$F,$B42,Data!$C:$C,4)</f>
        <v>0.79999200000000004</v>
      </c>
      <c r="O42" s="2" t="str">
        <f t="shared" si="3"/>
        <v>-</v>
      </c>
      <c r="P42" s="90">
        <f t="shared" si="13"/>
        <v>10.644425333333333</v>
      </c>
      <c r="Q42" s="95">
        <f t="shared" si="10"/>
        <v>0.86306265648838287</v>
      </c>
    </row>
    <row r="43" spans="1:17">
      <c r="A43" s="176"/>
      <c r="B43" s="97" t="s">
        <v>66</v>
      </c>
      <c r="C43" s="98">
        <v>4.7999910000000003</v>
      </c>
      <c r="D43" s="98">
        <v>27.333302</v>
      </c>
      <c r="E43" s="98">
        <v>52.999943000000002</v>
      </c>
      <c r="F43" s="98">
        <v>18.533315000000002</v>
      </c>
      <c r="G43" s="99">
        <v>34.555517000000002</v>
      </c>
      <c r="H43" s="98">
        <f>SUM(H40:H42)</f>
        <v>8.7333199999999991</v>
      </c>
      <c r="I43" s="4">
        <f t="shared" si="16"/>
        <v>0.81944507812618783</v>
      </c>
      <c r="J43" s="98">
        <f t="shared" ref="J43:L43" si="49">SUM(J40:J42)</f>
        <v>26.533298000000002</v>
      </c>
      <c r="K43" s="4">
        <f t="shared" si="1"/>
        <v>-2.9268472576053844E-2</v>
      </c>
      <c r="L43" s="98">
        <f t="shared" si="49"/>
        <v>52.066609999999997</v>
      </c>
      <c r="M43" s="4">
        <f t="shared" si="2"/>
        <v>-1.7610075542911521E-2</v>
      </c>
      <c r="N43" s="98">
        <f>SUM(N40:N42)</f>
        <v>22.133303999999999</v>
      </c>
      <c r="O43" s="4">
        <f t="shared" si="3"/>
        <v>0.19424420293940922</v>
      </c>
      <c r="P43" s="98">
        <f t="shared" si="13"/>
        <v>36.488843999999993</v>
      </c>
      <c r="Q43" s="100">
        <f t="shared" si="10"/>
        <v>1.0559484321996975</v>
      </c>
    </row>
    <row r="44" spans="1:17">
      <c r="A44" s="175" t="s">
        <v>25</v>
      </c>
      <c r="B44" s="89" t="s">
        <v>135</v>
      </c>
      <c r="C44" s="90">
        <v>39.866627000000101</v>
      </c>
      <c r="D44" s="90">
        <v>88.866577000000007</v>
      </c>
      <c r="E44" s="90">
        <v>106.999892</v>
      </c>
      <c r="F44" s="90">
        <v>84.133250000000004</v>
      </c>
      <c r="G44" s="91">
        <v>106.62211533333338</v>
      </c>
      <c r="H44" s="102">
        <f>SUMIFS(Data!$L:$L,Data!$B:$B,Data!$AA$3,Data!$E:$E,$A44,Data!$F:$F,$B44,Data!$C:$C,1)</f>
        <v>43.733284000000097</v>
      </c>
      <c r="I44" s="2">
        <f>IF(C44=0,"-",(H44-C44)/C44)</f>
        <v>9.6989820583516809E-2</v>
      </c>
      <c r="J44" s="90">
        <f>SUMIFS(Data!$L:$L,Data!$B:$B,Data!$AA$3,Data!$E:$E,$A44,Data!$F:$F,$B44,Data!$C:$C,2)</f>
        <v>85.866579999999999</v>
      </c>
      <c r="K44" s="2">
        <f>IF(D44=0,"-",(J44-D44)/D44)</f>
        <v>-3.3758439913804797E-2</v>
      </c>
      <c r="L44" s="90">
        <f>SUMIFS(Data!$L:$L,Data!$B:$B,Data!$AA$3,Data!$E:$E,$A44,Data!$F:$F,$B44,Data!$C:$C,3)</f>
        <v>74.333257000000202</v>
      </c>
      <c r="M44" s="2">
        <f>IF(E44=0,"-",(L44-E44)/E44)</f>
        <v>-0.30529596235480128</v>
      </c>
      <c r="N44" s="90">
        <f>SUMIFS(Data!$L:$L,Data!$B:$B,Data!$AA$3,Data!$E:$E,$A44,Data!$F:$F,$B44,Data!$C:$C,4)</f>
        <v>76.666590000000099</v>
      </c>
      <c r="O44" s="2">
        <f>IF(F44=0,"-",(N44-F44)/F44)</f>
        <v>-8.8748027682276687E-2</v>
      </c>
      <c r="P44" s="200">
        <f>SUM(H44,J44,L44,N44)/3</f>
        <v>93.533237000000142</v>
      </c>
      <c r="Q44" s="95">
        <f>IF(G44=0,"-",P44/G44)</f>
        <v>0.87724049281508443</v>
      </c>
    </row>
    <row r="45" spans="1:17">
      <c r="A45" s="175" t="s">
        <v>25</v>
      </c>
      <c r="B45" s="89" t="s">
        <v>242</v>
      </c>
      <c r="C45" s="90">
        <v>28.799970999999999</v>
      </c>
      <c r="D45" s="90">
        <v>75.866590000000102</v>
      </c>
      <c r="E45" s="90">
        <v>97.599901999999901</v>
      </c>
      <c r="F45" s="90">
        <v>91.399908999999994</v>
      </c>
      <c r="G45" s="91">
        <v>97.888790666666651</v>
      </c>
      <c r="H45" s="102">
        <f>SUMIFS(Data!$L:$L,Data!$B:$B,Data!$AA$3,Data!$E:$E,$A45,Data!$F:$F,$B45,Data!$C:$C,1)</f>
        <v>27.533306</v>
      </c>
      <c r="I45" s="2">
        <f t="shared" ref="I45:I51" si="50">IF(C45=0,"-",(H45-C45)/C45)</f>
        <v>-4.398146789800586E-2</v>
      </c>
      <c r="J45" s="90">
        <f>SUMIFS(Data!$L:$L,Data!$B:$B,Data!$AA$3,Data!$E:$E,$A45,Data!$F:$F,$B45,Data!$C:$C,2)</f>
        <v>78.999920000000103</v>
      </c>
      <c r="K45" s="2">
        <f t="shared" ref="K45:K51" si="51">IF(D45=0,"-",(J45-D45)/D45)</f>
        <v>4.1300525040073588E-2</v>
      </c>
      <c r="L45" s="90">
        <f>SUMIFS(Data!$L:$L,Data!$B:$B,Data!$AA$3,Data!$E:$E,$A45,Data!$F:$F,$B45,Data!$C:$C,3)</f>
        <v>76.479922000000101</v>
      </c>
      <c r="M45" s="2">
        <f t="shared" ref="M45:M51" si="52">IF(E45=0,"-",(L45-E45)/E45)</f>
        <v>-0.21639345498522961</v>
      </c>
      <c r="N45" s="90">
        <f>SUMIFS(Data!$L:$L,Data!$B:$B,Data!$AA$3,Data!$E:$E,$A45,Data!$F:$F,$B45,Data!$C:$C,4)</f>
        <v>84.599914000000098</v>
      </c>
      <c r="O45" s="2">
        <f t="shared" si="3"/>
        <v>-7.4398268821032371E-2</v>
      </c>
      <c r="P45" s="90">
        <f t="shared" si="13"/>
        <v>89.204354000000095</v>
      </c>
      <c r="Q45" s="95">
        <f t="shared" si="10"/>
        <v>0.91128262380685632</v>
      </c>
    </row>
    <row r="46" spans="1:17">
      <c r="A46" s="175" t="s">
        <v>25</v>
      </c>
      <c r="B46" s="89" t="s">
        <v>139</v>
      </c>
      <c r="C46" s="90">
        <v>31.866606000000001</v>
      </c>
      <c r="D46" s="90">
        <v>38.266551999999997</v>
      </c>
      <c r="E46" s="90">
        <v>109.50648200000001</v>
      </c>
      <c r="F46" s="90">
        <v>91.933188999999601</v>
      </c>
      <c r="G46" s="91">
        <v>90.524276333333205</v>
      </c>
      <c r="H46" s="102">
        <f>SUMIFS(Data!$L:$L,Data!$B:$B,Data!$AA$3,Data!$E:$E,$A46,Data!$F:$F,$B46,Data!$C:$C,1)</f>
        <v>35.666611000000003</v>
      </c>
      <c r="I46" s="2">
        <f t="shared" si="50"/>
        <v>0.11924724584726727</v>
      </c>
      <c r="J46" s="90">
        <f>SUMIFS(Data!$L:$L,Data!$B:$B,Data!$AA$3,Data!$E:$E,$A46,Data!$F:$F,$B46,Data!$C:$C,2)</f>
        <v>48.466549999999998</v>
      </c>
      <c r="K46" s="2">
        <f t="shared" si="51"/>
        <v>0.26655126910833254</v>
      </c>
      <c r="L46" s="90">
        <f>SUMIFS(Data!$L:$L,Data!$B:$B,Data!$AA$3,Data!$E:$E,$A46,Data!$F:$F,$B46,Data!$C:$C,3)</f>
        <v>49.466537000000002</v>
      </c>
      <c r="M46" s="2">
        <f t="shared" si="52"/>
        <v>-0.54827754397223716</v>
      </c>
      <c r="N46" s="90">
        <f>SUMIFS(Data!$L:$L,Data!$B:$B,Data!$AA$3,Data!$E:$E,$A46,Data!$F:$F,$B46,Data!$C:$C,4)</f>
        <v>38.199907000000003</v>
      </c>
      <c r="O46" s="2">
        <f t="shared" si="3"/>
        <v>-0.58448186758755682</v>
      </c>
      <c r="P46" s="90">
        <f t="shared" si="13"/>
        <v>57.266534999999998</v>
      </c>
      <c r="Q46" s="95">
        <f t="shared" si="10"/>
        <v>0.63260969675283762</v>
      </c>
    </row>
    <row r="47" spans="1:17">
      <c r="A47" s="175" t="s">
        <v>25</v>
      </c>
      <c r="B47" s="89" t="s">
        <v>140</v>
      </c>
      <c r="C47" s="90">
        <v>2.1999979999999999</v>
      </c>
      <c r="D47" s="90">
        <v>10.666656</v>
      </c>
      <c r="E47" s="90">
        <v>10.133323000000001</v>
      </c>
      <c r="F47" s="90">
        <v>12.399988</v>
      </c>
      <c r="G47" s="91">
        <v>11.799988333333333</v>
      </c>
      <c r="H47" s="102">
        <f>SUMIFS(Data!$L:$L,Data!$B:$B,Data!$AA$3,Data!$E:$E,$A47,Data!$F:$F,$B47,Data!$C:$C,1)</f>
        <v>3.5333299999999999</v>
      </c>
      <c r="I47" s="2">
        <f t="shared" si="50"/>
        <v>0.60606055096413725</v>
      </c>
      <c r="J47" s="90">
        <f>SUMIFS(Data!$L:$L,Data!$B:$B,Data!$AA$3,Data!$E:$E,$A47,Data!$F:$F,$B47,Data!$C:$C,2)</f>
        <v>16.266649999999998</v>
      </c>
      <c r="K47" s="2">
        <f t="shared" si="51"/>
        <v>0.52499996249996239</v>
      </c>
      <c r="L47" s="90">
        <f>SUMIFS(Data!$L:$L,Data!$B:$B,Data!$AA$3,Data!$E:$E,$A47,Data!$F:$F,$B47,Data!$C:$C,3)</f>
        <v>20.066647</v>
      </c>
      <c r="M47" s="2">
        <f t="shared" si="52"/>
        <v>0.98026323645264224</v>
      </c>
      <c r="N47" s="90">
        <f>SUMIFS(Data!$L:$L,Data!$B:$B,Data!$AA$3,Data!$E:$E,$A47,Data!$F:$F,$B47,Data!$C:$C,4)</f>
        <v>21.999977999999999</v>
      </c>
      <c r="O47" s="2">
        <f t="shared" si="3"/>
        <v>0.77419349115499125</v>
      </c>
      <c r="P47" s="90">
        <f t="shared" si="13"/>
        <v>20.622201666666665</v>
      </c>
      <c r="Q47" s="95">
        <f t="shared" si="10"/>
        <v>1.7476459369380732</v>
      </c>
    </row>
    <row r="48" spans="1:17">
      <c r="A48" s="175" t="s">
        <v>25</v>
      </c>
      <c r="B48" s="89" t="s">
        <v>141</v>
      </c>
      <c r="C48" s="90">
        <v>36.933298000000001</v>
      </c>
      <c r="D48" s="90">
        <v>67.166597000000294</v>
      </c>
      <c r="E48" s="90">
        <v>72.739923000000204</v>
      </c>
      <c r="F48" s="90">
        <v>75.533263000000204</v>
      </c>
      <c r="G48" s="91">
        <v>84.12436033333357</v>
      </c>
      <c r="H48" s="102">
        <f>SUMIFS(Data!$L:$L,Data!$B:$B,Data!$AA$3,Data!$E:$E,$A48,Data!$F:$F,$B48,Data!$C:$C,1)</f>
        <v>52.666614000000202</v>
      </c>
      <c r="I48" s="2">
        <f t="shared" si="50"/>
        <v>0.42599271800747934</v>
      </c>
      <c r="J48" s="90">
        <f>SUMIFS(Data!$L:$L,Data!$B:$B,Data!$AA$3,Data!$E:$E,$A48,Data!$F:$F,$B48,Data!$C:$C,2)</f>
        <v>85.839912999999996</v>
      </c>
      <c r="K48" s="2">
        <f t="shared" si="51"/>
        <v>0.27801491863581568</v>
      </c>
      <c r="L48" s="90">
        <f>SUMIFS(Data!$L:$L,Data!$B:$B,Data!$AA$3,Data!$E:$E,$A48,Data!$F:$F,$B48,Data!$C:$C,3)</f>
        <v>82.999922000000097</v>
      </c>
      <c r="M48" s="2">
        <f t="shared" si="52"/>
        <v>0.14105045175810627</v>
      </c>
      <c r="N48" s="90">
        <f>SUMIFS(Data!$L:$L,Data!$B:$B,Data!$AA$3,Data!$E:$E,$A48,Data!$F:$F,$B48,Data!$C:$C,4)</f>
        <v>83.999920000000103</v>
      </c>
      <c r="O48" s="2">
        <f t="shared" si="3"/>
        <v>0.1120917680995706</v>
      </c>
      <c r="P48" s="90">
        <f t="shared" si="13"/>
        <v>101.83545633333347</v>
      </c>
      <c r="Q48" s="95">
        <f t="shared" si="10"/>
        <v>1.2105346885232959</v>
      </c>
    </row>
    <row r="49" spans="1:17">
      <c r="A49" s="175" t="s">
        <v>25</v>
      </c>
      <c r="B49" s="89" t="s">
        <v>202</v>
      </c>
      <c r="C49" s="90">
        <v>0</v>
      </c>
      <c r="D49" s="90">
        <v>1.0666659999999999</v>
      </c>
      <c r="E49" s="90">
        <v>18.466646999999998</v>
      </c>
      <c r="F49" s="90">
        <v>7.0666599999999997</v>
      </c>
      <c r="G49" s="91">
        <v>8.8666576666666668</v>
      </c>
      <c r="H49" s="102">
        <f>SUMIFS(Data!$L:$L,Data!$B:$B,Data!$AA$3,Data!$E:$E,$A49,Data!$F:$F,$B49,Data!$C:$C,1)</f>
        <v>4.4666620000000004</v>
      </c>
      <c r="I49" s="2" t="str">
        <f t="shared" si="50"/>
        <v>-</v>
      </c>
      <c r="J49" s="90">
        <f>SUMIFS(Data!$L:$L,Data!$B:$B,Data!$AA$3,Data!$E:$E,$A49,Data!$F:$F,$B49,Data!$C:$C,2)</f>
        <v>18.466657000000001</v>
      </c>
      <c r="K49" s="2">
        <f t="shared" si="51"/>
        <v>16.3125017578136</v>
      </c>
      <c r="L49" s="90">
        <f>SUMIFS(Data!$L:$L,Data!$B:$B,Data!$AA$3,Data!$E:$E,$A49,Data!$F:$F,$B49,Data!$C:$C,3)</f>
        <v>13.999997</v>
      </c>
      <c r="M49" s="2">
        <f t="shared" si="52"/>
        <v>-0.24187661138483874</v>
      </c>
      <c r="N49" s="90">
        <f>SUMIFS(Data!$L:$L,Data!$B:$B,Data!$AA$3,Data!$E:$E,$A49,Data!$F:$F,$B49,Data!$C:$C,4)</f>
        <v>12.333327000000001</v>
      </c>
      <c r="O49" s="2">
        <f t="shared" ref="O49" si="53">IF(F49=0,"-",(N49-F49)/F49)</f>
        <v>0.74528376913563144</v>
      </c>
      <c r="P49" s="90">
        <f t="shared" ref="P49" si="54">SUM(H49,J49,L49,N49)/3</f>
        <v>16.422214333333333</v>
      </c>
      <c r="Q49" s="95">
        <f t="shared" ref="Q49" si="55">IF(G49=0,"-",P49/G49)</f>
        <v>1.8521313160731403</v>
      </c>
    </row>
    <row r="50" spans="1:17">
      <c r="A50" s="175" t="s">
        <v>25</v>
      </c>
      <c r="B50" s="89" t="s">
        <v>142</v>
      </c>
      <c r="C50" s="90">
        <v>11.933318999999999</v>
      </c>
      <c r="D50" s="90">
        <v>25.439978</v>
      </c>
      <c r="E50" s="90">
        <v>104.799904</v>
      </c>
      <c r="F50" s="90">
        <v>41.573298999999999</v>
      </c>
      <c r="G50" s="91">
        <v>61.24883333333333</v>
      </c>
      <c r="H50" s="102">
        <f>SUMIFS(Data!$L:$L,Data!$B:$B,Data!$AA$3,Data!$E:$E,$A50,Data!$F:$F,$B50,Data!$C:$C,1)</f>
        <v>23.466645</v>
      </c>
      <c r="I50" s="2">
        <f t="shared" si="50"/>
        <v>0.96648099325929371</v>
      </c>
      <c r="J50" s="90">
        <f>SUMIFS(Data!$L:$L,Data!$B:$B,Data!$AA$3,Data!$E:$E,$A50,Data!$F:$F,$B50,Data!$C:$C,2)</f>
        <v>52.666627000000098</v>
      </c>
      <c r="K50" s="2">
        <f t="shared" si="51"/>
        <v>1.0702308390361068</v>
      </c>
      <c r="L50" s="90">
        <f>SUMIFS(Data!$L:$L,Data!$B:$B,Data!$AA$3,Data!$E:$E,$A50,Data!$F:$F,$B50,Data!$C:$C,3)</f>
        <v>47.306624000000099</v>
      </c>
      <c r="M50" s="2">
        <f t="shared" si="52"/>
        <v>-0.54860050253481052</v>
      </c>
      <c r="N50" s="90">
        <f>SUMIFS(Data!$L:$L,Data!$B:$B,Data!$AA$3,Data!$E:$E,$A50,Data!$F:$F,$B50,Data!$C:$C,4)</f>
        <v>44.4666250000001</v>
      </c>
      <c r="O50" s="2">
        <f t="shared" si="3"/>
        <v>6.9595775884903954E-2</v>
      </c>
      <c r="P50" s="90">
        <f t="shared" si="13"/>
        <v>55.968840333333425</v>
      </c>
      <c r="Q50" s="95">
        <f t="shared" si="10"/>
        <v>0.91379439064145596</v>
      </c>
    </row>
    <row r="51" spans="1:17">
      <c r="A51" s="175" t="s">
        <v>25</v>
      </c>
      <c r="B51" s="89" t="s">
        <v>73</v>
      </c>
      <c r="C51" s="90">
        <v>0.33333299999999999</v>
      </c>
      <c r="D51" s="90">
        <v>8.3333270000000006</v>
      </c>
      <c r="E51" s="90">
        <v>2.8666649999999998</v>
      </c>
      <c r="F51" s="90">
        <v>1.6666650000000001</v>
      </c>
      <c r="G51" s="91">
        <v>4.3999966666666666</v>
      </c>
      <c r="H51" s="102">
        <f>SUMIFS(Data!$L:$L,Data!$B:$B,Data!$AA$3,Data!$E:$E,$A51,Data!$F:$F,$B51,Data!$C:$C,1)</f>
        <v>2.5999970000000001</v>
      </c>
      <c r="I51" s="2">
        <f t="shared" si="50"/>
        <v>6.7999987999988001</v>
      </c>
      <c r="J51" s="90">
        <f>SUMIFS(Data!$L:$L,Data!$B:$B,Data!$AA$3,Data!$E:$E,$A51,Data!$F:$F,$B51,Data!$C:$C,2)</f>
        <v>1.333332</v>
      </c>
      <c r="K51" s="2">
        <f t="shared" si="51"/>
        <v>-0.84000003840002913</v>
      </c>
      <c r="L51" s="90">
        <f>SUMIFS(Data!$L:$L,Data!$B:$B,Data!$AA$3,Data!$E:$E,$A51,Data!$F:$F,$B51,Data!$C:$C,3)</f>
        <v>6.3333269999999997</v>
      </c>
      <c r="M51" s="2">
        <f t="shared" si="52"/>
        <v>1.2093014007566285</v>
      </c>
      <c r="N51" s="90">
        <f>SUMIFS(Data!$L:$L,Data!$B:$B,Data!$AA$3,Data!$E:$E,$A51,Data!$F:$F,$B51,Data!$C:$C,4)</f>
        <v>4.1999969999999998</v>
      </c>
      <c r="O51" s="2">
        <f t="shared" si="3"/>
        <v>1.5200007200007197</v>
      </c>
      <c r="P51" s="90">
        <f t="shared" si="13"/>
        <v>4.8222176666666661</v>
      </c>
      <c r="Q51" s="95">
        <f t="shared" si="10"/>
        <v>1.0959593908783263</v>
      </c>
    </row>
    <row r="52" spans="1:17">
      <c r="A52" s="176"/>
      <c r="B52" s="97" t="s">
        <v>56</v>
      </c>
      <c r="C52" s="98">
        <v>151.93315200000012</v>
      </c>
      <c r="D52" s="98">
        <v>315.67294300000037</v>
      </c>
      <c r="E52" s="98">
        <v>523.11273800000015</v>
      </c>
      <c r="F52" s="98">
        <v>405.70622299999985</v>
      </c>
      <c r="G52" s="99">
        <v>465.47501866666681</v>
      </c>
      <c r="H52" s="98">
        <f>SUM(H44:H51)</f>
        <v>193.66644900000031</v>
      </c>
      <c r="I52" s="98">
        <f t="shared" ref="I52:N52" si="56">SUM(I44:I51)</f>
        <v>8.9707886607624889</v>
      </c>
      <c r="J52" s="98">
        <f t="shared" si="56"/>
        <v>387.90622900000017</v>
      </c>
      <c r="K52" s="98">
        <f t="shared" si="56"/>
        <v>17.619840793820057</v>
      </c>
      <c r="L52" s="98">
        <f t="shared" si="56"/>
        <v>370.98623300000048</v>
      </c>
      <c r="M52" s="98">
        <f t="shared" si="56"/>
        <v>0.47017101373545978</v>
      </c>
      <c r="N52" s="98">
        <f t="shared" si="56"/>
        <v>366.46625800000038</v>
      </c>
      <c r="O52" s="4">
        <f t="shared" si="3"/>
        <v>-9.6720145700105481E-2</v>
      </c>
      <c r="P52" s="199">
        <f>SUM(H52,J52,L52,N52)/3</f>
        <v>439.67505633333377</v>
      </c>
      <c r="Q52" s="100">
        <f t="shared" si="10"/>
        <v>0.94457283141158488</v>
      </c>
    </row>
    <row r="53" spans="1:17">
      <c r="A53" s="175" t="s">
        <v>24</v>
      </c>
      <c r="B53" s="89" t="s">
        <v>223</v>
      </c>
      <c r="C53" s="90">
        <v>8.3333250000000003</v>
      </c>
      <c r="D53" s="90">
        <v>27.199971999999999</v>
      </c>
      <c r="E53" s="90">
        <v>27.333306</v>
      </c>
      <c r="F53" s="90">
        <v>25.333307999999999</v>
      </c>
      <c r="G53" s="91">
        <v>29.399970333333332</v>
      </c>
      <c r="H53" s="90">
        <f>SUMIFS(Data!$L:$L,Data!$B:$B,Data!$AA$3,Data!$E:$E,$A53,Data!$F:$F,$B53,Data!$C:$C,1)</f>
        <v>6.6666600000000003</v>
      </c>
      <c r="I53" s="2">
        <f t="shared" ref="I53:I56" si="57">IF(C53=0,"-",(H53-C53)/C53)</f>
        <v>-0.2</v>
      </c>
      <c r="J53" s="90">
        <f>SUMIFS(Data!$L:$L,Data!$B:$B,Data!$AA$3,Data!$E:$E,$A53,Data!$F:$F,$B53,Data!$C:$C,2)</f>
        <v>27.266639999999999</v>
      </c>
      <c r="K53" s="2">
        <f t="shared" ref="K53:K56" si="58">IF(D53=0,"-",(J53-D53)/D53)</f>
        <v>2.4510319348858135E-3</v>
      </c>
      <c r="L53" s="90">
        <f>SUMIFS(Data!$L:$L,Data!$B:$B,Data!$AA$3,Data!$E:$E,$A53,Data!$F:$F,$B53,Data!$C:$C,3)</f>
        <v>0</v>
      </c>
      <c r="M53" s="2">
        <f t="shared" ref="M53:M56" si="59">IF(E53=0,"-",(L53-E53)/E53)</f>
        <v>-1</v>
      </c>
      <c r="N53" s="90">
        <f>SUMIFS(Data!$L:$L,Data!$B:$B,Data!$AA$3,Data!$E:$E,$A53,Data!$F:$F,$B53,Data!$C:$C,4)</f>
        <v>0</v>
      </c>
      <c r="O53" s="2">
        <f t="shared" ref="O53:O56" si="60">IF(F53=0,"-",(N53-F53)/F53)</f>
        <v>-1</v>
      </c>
      <c r="P53" s="90">
        <f t="shared" ref="P53:P56" si="61">SUM(H53,J53,L53,N53)/3</f>
        <v>11.311100000000001</v>
      </c>
      <c r="Q53" s="95">
        <f t="shared" ref="Q53:Q56" si="62">IF(G53=0,"-",P53/G53)</f>
        <v>0.38473168073831737</v>
      </c>
    </row>
    <row r="54" spans="1:17">
      <c r="A54" s="175" t="s">
        <v>24</v>
      </c>
      <c r="B54" s="89" t="s">
        <v>137</v>
      </c>
      <c r="C54" s="90">
        <v>0</v>
      </c>
      <c r="D54" s="90">
        <v>0</v>
      </c>
      <c r="E54" s="90">
        <v>0</v>
      </c>
      <c r="F54" s="90">
        <v>0</v>
      </c>
      <c r="G54" s="91">
        <v>0</v>
      </c>
      <c r="H54" s="90">
        <f>SUMIFS(Data!$L:$L,Data!$B:$B,Data!$AA$3,Data!$E:$E,$A54,Data!$F:$F,$B54,Data!$C:$C,1)</f>
        <v>0</v>
      </c>
      <c r="I54" s="2" t="str">
        <f t="shared" ref="I54" si="63">IF(C54=0,"-",(H54-C54)/C54)</f>
        <v>-</v>
      </c>
      <c r="J54" s="90">
        <f>SUMIFS(Data!$L:$L,Data!$B:$B,Data!$AA$3,Data!$E:$E,$A54,Data!$F:$F,$B54,Data!$C:$C,2)</f>
        <v>0.99999899999999997</v>
      </c>
      <c r="K54" s="2" t="str">
        <f t="shared" ref="K54" si="64">IF(D54=0,"-",(J54-D54)/D54)</f>
        <v>-</v>
      </c>
      <c r="L54" s="90">
        <f>SUMIFS(Data!$L:$L,Data!$B:$B,Data!$AA$3,Data!$E:$E,$A54,Data!$F:$F,$B54,Data!$C:$C,3)</f>
        <v>0</v>
      </c>
      <c r="M54" s="2" t="str">
        <f t="shared" ref="M54" si="65">IF(E54=0,"-",(L54-E54)/E54)</f>
        <v>-</v>
      </c>
      <c r="N54" s="90">
        <f>SUMIFS(Data!$L:$L,Data!$B:$B,Data!$AA$3,Data!$E:$E,$A54,Data!$F:$F,$B54,Data!$C:$C,4)</f>
        <v>0</v>
      </c>
      <c r="O54" s="2" t="str">
        <f t="shared" ref="O54" si="66">IF(F54=0,"-",(N54-F54)/F54)</f>
        <v>-</v>
      </c>
      <c r="P54" s="90">
        <f t="shared" ref="P54" si="67">SUM(H54,J54,L54,N54)/3</f>
        <v>0.33333299999999999</v>
      </c>
      <c r="Q54" s="95" t="str">
        <f t="shared" ref="Q54" si="68">IF(G54=0,"-",P54/G54)</f>
        <v>-</v>
      </c>
    </row>
    <row r="55" spans="1:17">
      <c r="A55" s="175" t="s">
        <v>24</v>
      </c>
      <c r="B55" s="89" t="s">
        <v>73</v>
      </c>
      <c r="C55" s="90">
        <v>0</v>
      </c>
      <c r="D55" s="90">
        <v>0.66666599999999998</v>
      </c>
      <c r="E55" s="90">
        <v>0.66666599999999998</v>
      </c>
      <c r="F55" s="90">
        <v>0.66666599999999998</v>
      </c>
      <c r="G55" s="91">
        <v>0.66666599999999998</v>
      </c>
      <c r="H55" s="102">
        <f>SUMIFS(Data!$L:$L,Data!$B:$B,Data!$AA$3,Data!$E:$E,$A55,Data!$F:$F,$B55,Data!$C:$C,1)</f>
        <v>0</v>
      </c>
      <c r="I55" s="2" t="str">
        <f t="shared" si="57"/>
        <v>-</v>
      </c>
      <c r="J55" s="90">
        <f>SUMIFS(Data!$L:$L,Data!$B:$B,Data!$AA$3,Data!$E:$E,$A55,Data!$F:$F,$B55,Data!$C:$C,2)</f>
        <v>0.99999899999999997</v>
      </c>
      <c r="K55" s="2">
        <f t="shared" si="58"/>
        <v>0.5</v>
      </c>
      <c r="L55" s="90">
        <f>SUMIFS(Data!$L:$L,Data!$B:$B,Data!$AA$3,Data!$E:$E,$A55,Data!$F:$F,$B55,Data!$C:$C,3)</f>
        <v>20.646000000000001</v>
      </c>
      <c r="M55" s="2">
        <f t="shared" si="59"/>
        <v>29.969030969030971</v>
      </c>
      <c r="N55" s="90">
        <f>SUMIFS(Data!$L:$L,Data!$B:$B,Data!$AA$3,Data!$E:$E,$A55,Data!$F:$F,$B55,Data!$C:$C,4)</f>
        <v>0</v>
      </c>
      <c r="O55" s="2">
        <f t="shared" si="60"/>
        <v>-1</v>
      </c>
      <c r="P55" s="90">
        <f t="shared" si="61"/>
        <v>7.2153330000000002</v>
      </c>
      <c r="Q55" s="95">
        <f t="shared" si="62"/>
        <v>10.823010323010324</v>
      </c>
    </row>
    <row r="56" spans="1:17">
      <c r="A56" s="176"/>
      <c r="B56" s="97" t="s">
        <v>196</v>
      </c>
      <c r="C56" s="98">
        <v>8.3333250000000003</v>
      </c>
      <c r="D56" s="98">
        <v>27.866637999999998</v>
      </c>
      <c r="E56" s="98">
        <v>27.999972</v>
      </c>
      <c r="F56" s="98">
        <v>25.999973999999998</v>
      </c>
      <c r="G56" s="99">
        <v>30.066636333333332</v>
      </c>
      <c r="H56" s="98">
        <f>SUM(H53:H55)</f>
        <v>6.6666600000000003</v>
      </c>
      <c r="I56" s="4">
        <f t="shared" si="57"/>
        <v>-0.2</v>
      </c>
      <c r="J56" s="98">
        <f t="shared" ref="J56" si="69">SUM(J53:J55)</f>
        <v>29.266637999999997</v>
      </c>
      <c r="K56" s="4">
        <f t="shared" si="58"/>
        <v>5.0239286131323009E-2</v>
      </c>
      <c r="L56" s="98">
        <f t="shared" ref="L56" si="70">SUM(L53:L55)</f>
        <v>20.646000000000001</v>
      </c>
      <c r="M56" s="4">
        <f t="shared" si="59"/>
        <v>-0.26264211978497687</v>
      </c>
      <c r="N56" s="98">
        <f>SUM(N53:N55)</f>
        <v>0</v>
      </c>
      <c r="O56" s="4">
        <f t="shared" si="60"/>
        <v>-1</v>
      </c>
      <c r="P56" s="98">
        <f t="shared" si="61"/>
        <v>18.859765999999997</v>
      </c>
      <c r="Q56" s="100">
        <f t="shared" si="62"/>
        <v>0.62726557739653588</v>
      </c>
    </row>
    <row r="57" spans="1:17">
      <c r="A57" s="175" t="s">
        <v>22</v>
      </c>
      <c r="B57" s="89" t="s">
        <v>224</v>
      </c>
      <c r="C57" s="90">
        <v>0</v>
      </c>
      <c r="D57" s="90">
        <v>8.5666569999999993</v>
      </c>
      <c r="E57" s="90">
        <v>12.133311000000001</v>
      </c>
      <c r="F57" s="90">
        <v>9.4999850000000006</v>
      </c>
      <c r="G57" s="91">
        <v>10.066651</v>
      </c>
      <c r="H57" s="90">
        <f>SUMIFS(Data!$L:$L,Data!$B:$B,Data!$AA$3,Data!$E:$E,$A57,Data!$F:$F,$B57,Data!$C:$C,1)</f>
        <v>1.3333330000000001</v>
      </c>
      <c r="I57" s="2" t="str">
        <f t="shared" si="16"/>
        <v>-</v>
      </c>
      <c r="J57" s="90">
        <f>SUMIFS(Data!$L:$L,Data!$B:$B,Data!$AA$3,Data!$E:$E,$A57,Data!$F:$F,$B57,Data!$C:$C,2)</f>
        <v>8.0666550000000008</v>
      </c>
      <c r="K57" s="2">
        <f t="shared" si="1"/>
        <v>-5.8366058078431128E-2</v>
      </c>
      <c r="L57" s="90">
        <f>SUMIFS(Data!$L:$L,Data!$B:$B,Data!$AA$3,Data!$E:$E,$A57,Data!$F:$F,$B57,Data!$C:$C,3)</f>
        <v>11.333322000000001</v>
      </c>
      <c r="M57" s="2">
        <f t="shared" si="2"/>
        <v>-6.5933280701368321E-2</v>
      </c>
      <c r="N57" s="90">
        <f>SUMIFS(Data!$L:$L,Data!$B:$B,Data!$AA$3,Data!$E:$E,$A57,Data!$F:$F,$B57,Data!$C:$C,4)</f>
        <v>9.4999920000000007</v>
      </c>
      <c r="O57" s="2">
        <f t="shared" si="3"/>
        <v>7.3684326870939975E-7</v>
      </c>
      <c r="P57" s="90">
        <f t="shared" si="13"/>
        <v>10.077767333333334</v>
      </c>
      <c r="Q57" s="95">
        <f t="shared" si="10"/>
        <v>1.0011042732417499</v>
      </c>
    </row>
    <row r="58" spans="1:17">
      <c r="A58" s="175" t="s">
        <v>22</v>
      </c>
      <c r="B58" s="89" t="s">
        <v>157</v>
      </c>
      <c r="C58" s="90">
        <v>5.453328</v>
      </c>
      <c r="D58" s="90">
        <v>31.666634999999999</v>
      </c>
      <c r="E58" s="90">
        <v>28.666637999999999</v>
      </c>
      <c r="F58" s="90">
        <v>26.333307000000001</v>
      </c>
      <c r="G58" s="91">
        <v>30.706636</v>
      </c>
      <c r="H58" s="90">
        <f>SUMIFS(Data!$L:$L,Data!$B:$B,Data!$AA$3,Data!$E:$E,$A58,Data!$F:$F,$B58,Data!$C:$C,1)</f>
        <v>3.3333300000000001</v>
      </c>
      <c r="I58" s="2">
        <f t="shared" si="16"/>
        <v>-0.38875306968515372</v>
      </c>
      <c r="J58" s="90">
        <f>SUMIFS(Data!$L:$L,Data!$B:$B,Data!$AA$3,Data!$E:$E,$A58,Data!$F:$F,$B58,Data!$C:$C,2)</f>
        <v>27.333306</v>
      </c>
      <c r="K58" s="2">
        <f t="shared" si="1"/>
        <v>-0.13684210526315788</v>
      </c>
      <c r="L58" s="90">
        <f>SUMIFS(Data!$L:$L,Data!$B:$B,Data!$AA$3,Data!$E:$E,$A58,Data!$F:$F,$B58,Data!$C:$C,3)</f>
        <v>23.999976</v>
      </c>
      <c r="M58" s="2">
        <f t="shared" si="2"/>
        <v>-0.16279069767441856</v>
      </c>
      <c r="N58" s="90">
        <f>SUMIFS(Data!$L:$L,Data!$B:$B,Data!$AA$3,Data!$E:$E,$A58,Data!$F:$F,$B58,Data!$C:$C,4)</f>
        <v>25.999974000000002</v>
      </c>
      <c r="O58" s="2">
        <f t="shared" si="3"/>
        <v>-1.2658227848101252E-2</v>
      </c>
      <c r="P58" s="90">
        <f t="shared" si="13"/>
        <v>26.888862</v>
      </c>
      <c r="Q58" s="95">
        <f t="shared" si="10"/>
        <v>0.8756694155621606</v>
      </c>
    </row>
    <row r="59" spans="1:17">
      <c r="A59" s="175" t="s">
        <v>22</v>
      </c>
      <c r="B59" s="89" t="s">
        <v>225</v>
      </c>
      <c r="C59" s="90">
        <v>4.333329</v>
      </c>
      <c r="D59" s="90">
        <v>38.933295999999999</v>
      </c>
      <c r="E59" s="90">
        <v>33.666621999999997</v>
      </c>
      <c r="F59" s="90">
        <v>30.999956999999998</v>
      </c>
      <c r="G59" s="91">
        <v>35.977734666666663</v>
      </c>
      <c r="H59" s="90">
        <f>SUMIFS(Data!$L:$L,Data!$B:$B,Data!$AA$3,Data!$E:$E,$A59,Data!$F:$F,$B59,Data!$C:$C,1)</f>
        <v>3.5333299999999999</v>
      </c>
      <c r="I59" s="2">
        <f t="shared" si="16"/>
        <v>-0.18461533846149233</v>
      </c>
      <c r="J59" s="90">
        <f>SUMIFS(Data!$L:$L,Data!$B:$B,Data!$AA$3,Data!$E:$E,$A59,Data!$F:$F,$B59,Data!$C:$C,2)</f>
        <v>43.599957000000103</v>
      </c>
      <c r="K59" s="2">
        <f t="shared" si="1"/>
        <v>0.11986298308779468</v>
      </c>
      <c r="L59" s="90">
        <f>SUMIFS(Data!$L:$L,Data!$B:$B,Data!$AA$3,Data!$E:$E,$A59,Data!$F:$F,$B59,Data!$C:$C,3)</f>
        <v>37.933281999999998</v>
      </c>
      <c r="M59" s="2">
        <f t="shared" si="2"/>
        <v>0.12673264338786358</v>
      </c>
      <c r="N59" s="90">
        <f>SUMIFS(Data!$L:$L,Data!$B:$B,Data!$AA$3,Data!$E:$E,$A59,Data!$F:$F,$B59,Data!$C:$C,4)</f>
        <v>38.266615000000002</v>
      </c>
      <c r="O59" s="2">
        <f t="shared" si="3"/>
        <v>0.23440864772812439</v>
      </c>
      <c r="P59" s="90">
        <f t="shared" si="13"/>
        <v>41.111061333333367</v>
      </c>
      <c r="Q59" s="95">
        <f t="shared" si="10"/>
        <v>1.1426806527488993</v>
      </c>
    </row>
    <row r="60" spans="1:17">
      <c r="A60" s="175" t="s">
        <v>22</v>
      </c>
      <c r="B60" s="89" t="s">
        <v>73</v>
      </c>
      <c r="C60" s="90">
        <v>0.13333300000000001</v>
      </c>
      <c r="D60" s="90">
        <v>11.359991000000001</v>
      </c>
      <c r="E60" s="90">
        <v>8.6666530000000002</v>
      </c>
      <c r="F60" s="90">
        <v>14.199978</v>
      </c>
      <c r="G60" s="91">
        <v>11.453318333333334</v>
      </c>
      <c r="H60" s="90">
        <f>SUMIFS(Data!$L:$L,Data!$B:$B,Data!$AA$3,Data!$E:$E,$A60,Data!$F:$F,$B60,Data!$C:$C,1)</f>
        <v>0</v>
      </c>
      <c r="I60" s="2">
        <f t="shared" si="16"/>
        <v>-1</v>
      </c>
      <c r="J60" s="90">
        <f>SUMIFS(Data!$L:$L,Data!$B:$B,Data!$AA$3,Data!$E:$E,$A60,Data!$F:$F,$B60,Data!$C:$C,2)</f>
        <v>5.5999930000000004</v>
      </c>
      <c r="K60" s="2">
        <f t="shared" si="1"/>
        <v>-0.50704247917097822</v>
      </c>
      <c r="L60" s="90">
        <f>SUMIFS(Data!$L:$L,Data!$B:$B,Data!$AA$3,Data!$E:$E,$A60,Data!$F:$F,$B60,Data!$C:$C,3)</f>
        <v>0.99999899999999997</v>
      </c>
      <c r="M60" s="2">
        <f t="shared" si="2"/>
        <v>-0.88461531804723237</v>
      </c>
      <c r="N60" s="90">
        <f>SUMIFS(Data!$L:$L,Data!$B:$B,Data!$AA$3,Data!$E:$E,$A60,Data!$F:$F,$B60,Data!$C:$C,4)</f>
        <v>0</v>
      </c>
      <c r="O60" s="2">
        <f t="shared" si="3"/>
        <v>-1</v>
      </c>
      <c r="P60" s="90">
        <f t="shared" si="13"/>
        <v>2.1999973333333336</v>
      </c>
      <c r="Q60" s="95">
        <f t="shared" si="10"/>
        <v>0.19208383712958882</v>
      </c>
    </row>
    <row r="61" spans="1:17">
      <c r="A61" s="176"/>
      <c r="B61" s="97" t="s">
        <v>79</v>
      </c>
      <c r="C61" s="98">
        <v>9.9199900000000003</v>
      </c>
      <c r="D61" s="98">
        <v>90.526578999999998</v>
      </c>
      <c r="E61" s="98">
        <v>83.133223999999984</v>
      </c>
      <c r="F61" s="98">
        <v>81.033226999999997</v>
      </c>
      <c r="G61" s="99">
        <v>88.204340000000002</v>
      </c>
      <c r="H61" s="98">
        <f>SUM(H57:H60)</f>
        <v>8.1999929999999992</v>
      </c>
      <c r="I61" s="4">
        <f t="shared" si="16"/>
        <v>-0.17338696914008997</v>
      </c>
      <c r="J61" s="98">
        <f t="shared" ref="J61:L61" si="71">SUM(J57:J60)</f>
        <v>84.599911000000105</v>
      </c>
      <c r="K61" s="4">
        <f t="shared" si="1"/>
        <v>-6.5468816622352349E-2</v>
      </c>
      <c r="L61" s="98">
        <f t="shared" si="71"/>
        <v>74.266579000000007</v>
      </c>
      <c r="M61" s="4">
        <f t="shared" si="2"/>
        <v>-0.10665585398203706</v>
      </c>
      <c r="N61" s="98">
        <f>SUM(N57:N60)</f>
        <v>73.766581000000002</v>
      </c>
      <c r="O61" s="4">
        <f t="shared" si="3"/>
        <v>-8.9674893485359952E-2</v>
      </c>
      <c r="P61" s="98">
        <f t="shared" ref="P61:P109" si="72">SUM(H61,J61,L61,N61)/3</f>
        <v>80.27768800000004</v>
      </c>
      <c r="Q61" s="100">
        <f t="shared" si="10"/>
        <v>0.91013308415436289</v>
      </c>
    </row>
    <row r="62" spans="1:17">
      <c r="A62" s="175" t="s">
        <v>21</v>
      </c>
      <c r="B62" s="89" t="s">
        <v>143</v>
      </c>
      <c r="C62" s="90">
        <v>24.666643000000001</v>
      </c>
      <c r="D62" s="90">
        <v>43.333285000000103</v>
      </c>
      <c r="E62" s="90">
        <v>38.499955999999997</v>
      </c>
      <c r="F62" s="90">
        <v>35.599964</v>
      </c>
      <c r="G62" s="91">
        <v>47.366616000000029</v>
      </c>
      <c r="H62" s="102">
        <f>SUMIFS(Data!$L:$L,Data!$B:$B,Data!$AA$3,Data!$E:$E,$A62,Data!$F:$F,$B62,Data!$C:$C,1)</f>
        <v>33.399963999999997</v>
      </c>
      <c r="I62" s="2">
        <f t="shared" si="16"/>
        <v>0.35405389375441143</v>
      </c>
      <c r="J62" s="90">
        <f>SUMIFS(Data!$L:$L,Data!$B:$B,Data!$AA$3,Data!$E:$E,$A62,Data!$F:$F,$B62,Data!$C:$C,2)</f>
        <v>46.199950000000101</v>
      </c>
      <c r="K62" s="2">
        <f t="shared" si="1"/>
        <v>6.615388147932913E-2</v>
      </c>
      <c r="L62" s="90">
        <f>SUMIFS(Data!$L:$L,Data!$B:$B,Data!$AA$3,Data!$E:$E,$A62,Data!$F:$F,$B62,Data!$C:$C,3)</f>
        <v>49.533281000000102</v>
      </c>
      <c r="M62" s="2">
        <f t="shared" si="2"/>
        <v>0.28658019765009873</v>
      </c>
      <c r="N62" s="90">
        <f>SUMIFS(Data!$L:$L,Data!$B:$B,Data!$AA$3,Data!$E:$E,$A62,Data!$F:$F,$B62,Data!$C:$C,4)</f>
        <v>57.053269000000199</v>
      </c>
      <c r="O62" s="2">
        <f t="shared" si="3"/>
        <v>0.60262153635886262</v>
      </c>
      <c r="P62" s="90">
        <f t="shared" si="72"/>
        <v>62.0621546666668</v>
      </c>
      <c r="Q62" s="95">
        <f t="shared" si="10"/>
        <v>1.3102509722600146</v>
      </c>
    </row>
    <row r="63" spans="1:17">
      <c r="A63" s="175" t="s">
        <v>21</v>
      </c>
      <c r="B63" s="89" t="s">
        <v>135</v>
      </c>
      <c r="C63" s="90">
        <v>47.666621000000099</v>
      </c>
      <c r="D63" s="90">
        <v>70.206595000000206</v>
      </c>
      <c r="E63" s="90">
        <v>71.099928000000205</v>
      </c>
      <c r="F63" s="90">
        <v>65.513268000000295</v>
      </c>
      <c r="G63" s="91">
        <v>84.828804000000261</v>
      </c>
      <c r="H63" s="102">
        <f>SUMIFS(Data!$L:$L,Data!$B:$B,Data!$AA$3,Data!$E:$E,$A63,Data!$F:$F,$B63,Data!$C:$C,1)</f>
        <v>47.399948000000101</v>
      </c>
      <c r="I63" s="2">
        <f t="shared" ref="I63:I64" si="73">IF(C63=0,"-",(H63-C63)/C63)</f>
        <v>-5.5945438213461096E-3</v>
      </c>
      <c r="J63" s="90">
        <f>SUMIFS(Data!$L:$L,Data!$B:$B,Data!$AA$3,Data!$E:$E,$A63,Data!$F:$F,$B63,Data!$C:$C,2)</f>
        <v>71.399928000000202</v>
      </c>
      <c r="K63" s="2">
        <f t="shared" ref="K63:K64" si="74">IF(D63=0,"-",(J63-D63)/D63)</f>
        <v>1.6997448743953356E-2</v>
      </c>
      <c r="L63" s="90">
        <f>SUMIFS(Data!$L:$L,Data!$B:$B,Data!$AA$3,Data!$E:$E,$A63,Data!$F:$F,$B63,Data!$C:$C,3)</f>
        <v>54.466612000000197</v>
      </c>
      <c r="M63" s="2">
        <f t="shared" ref="M63:M64" si="75">IF(E63=0,"-",(L63-E63)/E63)</f>
        <v>-0.23394279667906218</v>
      </c>
      <c r="N63" s="90">
        <f>SUMIFS(Data!$L:$L,Data!$B:$B,Data!$AA$3,Data!$E:$E,$A63,Data!$F:$F,$B63,Data!$C:$C,4)</f>
        <v>72.939926000000199</v>
      </c>
      <c r="O63" s="2">
        <f t="shared" ref="O63:O64" si="76">IF(F63=0,"-",(N63-F63)/F63)</f>
        <v>0.11336112861901303</v>
      </c>
      <c r="P63" s="90">
        <f t="shared" ref="P63:P64" si="77">SUM(H63,J63,L63,N63)/3</f>
        <v>82.068804666666892</v>
      </c>
      <c r="Q63" s="95">
        <f t="shared" ref="Q63:Q64" si="78">IF(G63=0,"-",P63/G63)</f>
        <v>0.96746388958480001</v>
      </c>
    </row>
    <row r="64" spans="1:17">
      <c r="A64" s="175" t="s">
        <v>21</v>
      </c>
      <c r="B64" s="89" t="s">
        <v>212</v>
      </c>
      <c r="C64" s="90">
        <v>6.4666600000000001</v>
      </c>
      <c r="D64" s="90">
        <v>19.766646999999999</v>
      </c>
      <c r="E64" s="90">
        <v>23.099976000000002</v>
      </c>
      <c r="F64" s="90">
        <v>23.933309999999999</v>
      </c>
      <c r="G64" s="91">
        <v>24.422197666666666</v>
      </c>
      <c r="H64" s="102">
        <f>SUMIFS(Data!$L:$L,Data!$B:$B,Data!$AA$3,Data!$E:$E,$A64,Data!$F:$F,$B64,Data!$C:$C,1)</f>
        <v>11.526657</v>
      </c>
      <c r="I64" s="2">
        <f t="shared" si="73"/>
        <v>0.78247456956141193</v>
      </c>
      <c r="J64" s="90">
        <f>SUMIFS(Data!$L:$L,Data!$B:$B,Data!$AA$3,Data!$E:$E,$A64,Data!$F:$F,$B64,Data!$C:$C,2)</f>
        <v>25.679974999999999</v>
      </c>
      <c r="K64" s="2">
        <f t="shared" si="74"/>
        <v>0.29915685750850918</v>
      </c>
      <c r="L64" s="90">
        <f>SUMIFS(Data!$L:$L,Data!$B:$B,Data!$AA$3,Data!$E:$E,$A64,Data!$F:$F,$B64,Data!$C:$C,3)</f>
        <v>26.946639000000001</v>
      </c>
      <c r="M64" s="2">
        <f t="shared" si="75"/>
        <v>0.16652238080247353</v>
      </c>
      <c r="N64" s="90">
        <f>SUMIFS(Data!$L:$L,Data!$B:$B,Data!$AA$3,Data!$E:$E,$A64,Data!$F:$F,$B64,Data!$C:$C,4)</f>
        <v>24.546638999999999</v>
      </c>
      <c r="O64" s="2">
        <f t="shared" si="76"/>
        <v>2.5626584872715068E-2</v>
      </c>
      <c r="P64" s="90">
        <f t="shared" si="77"/>
        <v>29.566636666666668</v>
      </c>
      <c r="Q64" s="95">
        <f t="shared" si="78"/>
        <v>1.2106460307223512</v>
      </c>
    </row>
    <row r="65" spans="1:23">
      <c r="A65" s="175" t="s">
        <v>21</v>
      </c>
      <c r="B65" s="89" t="s">
        <v>224</v>
      </c>
      <c r="C65" s="90">
        <v>11.466654</v>
      </c>
      <c r="D65" s="90">
        <v>25.266622000000002</v>
      </c>
      <c r="E65" s="90">
        <v>21.666642</v>
      </c>
      <c r="F65" s="90">
        <v>18.266649999999998</v>
      </c>
      <c r="G65" s="91">
        <v>25.555522666666665</v>
      </c>
      <c r="H65" s="102">
        <f>SUMIFS(Data!$L:$L,Data!$B:$B,Data!$AA$3,Data!$E:$E,$A65,Data!$F:$F,$B65,Data!$C:$C,1)</f>
        <v>2.3333309999999998</v>
      </c>
      <c r="I65" s="2">
        <f t="shared" si="16"/>
        <v>-0.79651160661165854</v>
      </c>
      <c r="J65" s="90">
        <f>SUMIFS(Data!$L:$L,Data!$B:$B,Data!$AA$3,Data!$E:$E,$A65,Data!$F:$F,$B65,Data!$C:$C,2)</f>
        <v>22.466626000000002</v>
      </c>
      <c r="K65" s="2">
        <f t="shared" si="1"/>
        <v>-0.1108179795462963</v>
      </c>
      <c r="L65" s="90">
        <f>SUMIFS(Data!$L:$L,Data!$B:$B,Data!$AA$3,Data!$E:$E,$A65,Data!$F:$F,$B65,Data!$C:$C,3)</f>
        <v>18.333307999999999</v>
      </c>
      <c r="M65" s="2">
        <f t="shared" si="2"/>
        <v>-0.15384635976354807</v>
      </c>
      <c r="N65" s="90">
        <f>SUMIFS(Data!$L:$L,Data!$B:$B,Data!$AA$3,Data!$E:$E,$A65,Data!$F:$F,$B65,Data!$C:$C,4)</f>
        <v>19.999977000000001</v>
      </c>
      <c r="O65" s="2">
        <f t="shared" si="3"/>
        <v>9.48902508122728E-2</v>
      </c>
      <c r="P65" s="90">
        <f t="shared" si="72"/>
        <v>21.044414</v>
      </c>
      <c r="Q65" s="95">
        <f t="shared" si="10"/>
        <v>0.82347812934576647</v>
      </c>
    </row>
    <row r="66" spans="1:23">
      <c r="A66" s="175" t="s">
        <v>21</v>
      </c>
      <c r="B66" s="89" t="s">
        <v>226</v>
      </c>
      <c r="C66" s="90">
        <v>106.799893</v>
      </c>
      <c r="D66" s="90">
        <v>129.499866</v>
      </c>
      <c r="E66" s="90">
        <v>120.33321100000001</v>
      </c>
      <c r="F66" s="90">
        <v>128.81320400000001</v>
      </c>
      <c r="G66" s="91">
        <v>161.81539133333334</v>
      </c>
      <c r="H66" s="102">
        <f>SUMIFS(Data!$L:$L,Data!$B:$B,Data!$AA$3,Data!$E:$E,$A66,Data!$F:$F,$B66,Data!$C:$C,1)</f>
        <v>102.25989199999999</v>
      </c>
      <c r="I66" s="2">
        <f>IF(C66=0,"-",(H66-C66)/C66)</f>
        <v>-4.2509415248196958E-2</v>
      </c>
      <c r="J66" s="90">
        <f>SUMIFS(Data!$L:$L,Data!$B:$B,Data!$AA$3,Data!$E:$E,$A66,Data!$F:$F,$B66,Data!$C:$C,2)</f>
        <v>140.39985300000001</v>
      </c>
      <c r="K66" s="2">
        <f>IF(D66=0,"-",(J66-D66)/D66)</f>
        <v>8.4169870878476508E-2</v>
      </c>
      <c r="L66" s="90">
        <f>SUMIFS(Data!$L:$L,Data!$B:$B,Data!$AA$3,Data!$E:$E,$A66,Data!$F:$F,$B66,Data!$C:$C,3)</f>
        <v>149.79983799999999</v>
      </c>
      <c r="M66" s="2">
        <f>IF(E66=0,"-",(L66-E66)/E66)</f>
        <v>0.2448752655657131</v>
      </c>
      <c r="N66" s="90">
        <f>SUMIFS(Data!$L:$L,Data!$B:$B,Data!$AA$3,Data!$E:$E,$A66,Data!$F:$F,$B66,Data!$C:$C,4)</f>
        <v>150.19984199999999</v>
      </c>
      <c r="O66" s="2">
        <f>IF(F66=0,"-",(N66-F66)/F66)</f>
        <v>0.16602830560755227</v>
      </c>
      <c r="P66" s="90">
        <f>SUM(H66,J66,L66,N66)/3</f>
        <v>180.88647499999999</v>
      </c>
      <c r="Q66" s="95">
        <f>IF(G66=0,"-",P66/G66)</f>
        <v>1.1178570438171791</v>
      </c>
    </row>
    <row r="67" spans="1:23">
      <c r="A67" s="175" t="s">
        <v>21</v>
      </c>
      <c r="B67" s="89" t="s">
        <v>227</v>
      </c>
      <c r="C67" s="103">
        <v>22.21331</v>
      </c>
      <c r="D67" s="90">
        <v>65.819929000000201</v>
      </c>
      <c r="E67" s="90">
        <v>81.066582000000096</v>
      </c>
      <c r="F67" s="90">
        <v>82.599915000000095</v>
      </c>
      <c r="G67" s="91">
        <v>83.899912000000128</v>
      </c>
      <c r="H67" s="102">
        <f>SUMIFS(Data!$L:$L,Data!$B:$B,Data!$AA$3,Data!$E:$E,$A67,Data!$F:$F,$B67,Data!$C:$C,1)</f>
        <v>11.399988</v>
      </c>
      <c r="I67" s="2">
        <f>IF(C67=0,"-",(H67-C67)/C67)</f>
        <v>-0.48679471902206378</v>
      </c>
      <c r="J67" s="90">
        <f>SUMIFS(Data!$L:$L,Data!$B:$B,Data!$AA$3,Data!$E:$E,$A67,Data!$F:$F,$B67,Data!$C:$C,2)</f>
        <v>68.199929000000196</v>
      </c>
      <c r="K67" s="2">
        <f>IF(D67=0,"-",(J67-D67)/D67)</f>
        <v>3.6159261125912001E-2</v>
      </c>
      <c r="L67" s="90">
        <f>SUMIFS(Data!$L:$L,Data!$B:$B,Data!$AA$3,Data!$E:$E,$A67,Data!$F:$F,$B67,Data!$C:$C,3)</f>
        <v>81.799917000000093</v>
      </c>
      <c r="M67" s="2">
        <f>IF(E67=0,"-",(L67-E67)/E67)</f>
        <v>9.0460826385895463E-3</v>
      </c>
      <c r="N67" s="90">
        <f>SUMIFS(Data!$L:$L,Data!$B:$B,Data!$AA$3,Data!$E:$E,$A67,Data!$F:$F,$B67,Data!$C:$C,4)</f>
        <v>69.933262000000198</v>
      </c>
      <c r="O67" s="2">
        <f>IF(F67=0,"-",(N67-F67)/F67)</f>
        <v>-0.15334946773250169</v>
      </c>
      <c r="P67" s="90">
        <f>SUM(H67,J67,L67,N67)/3</f>
        <v>77.111032000000151</v>
      </c>
      <c r="Q67" s="95">
        <f>IF(G67=0,"-",P67/G67)</f>
        <v>0.91908358616633634</v>
      </c>
    </row>
    <row r="68" spans="1:23">
      <c r="A68" s="175" t="s">
        <v>21</v>
      </c>
      <c r="B68" s="89" t="s">
        <v>144</v>
      </c>
      <c r="C68" s="90">
        <v>28.219968000000001</v>
      </c>
      <c r="D68" s="90">
        <v>46.939958000000097</v>
      </c>
      <c r="E68" s="90">
        <v>54.113279000000198</v>
      </c>
      <c r="F68" s="90">
        <v>55.513277000000201</v>
      </c>
      <c r="G68" s="91">
        <v>61.595494000000166</v>
      </c>
      <c r="H68" s="102">
        <f>SUMIFS(Data!$L:$L,Data!$B:$B,Data!$AA$3,Data!$E:$E,$A68,Data!$F:$F,$B68,Data!$C:$C,1)</f>
        <v>32.599961999999998</v>
      </c>
      <c r="I68" s="2">
        <f t="shared" si="16"/>
        <v>0.15520903496417843</v>
      </c>
      <c r="J68" s="90">
        <f>SUMIFS(Data!$L:$L,Data!$B:$B,Data!$AA$3,Data!$E:$E,$A68,Data!$F:$F,$B68,Data!$C:$C,2)</f>
        <v>49.6132840000001</v>
      </c>
      <c r="K68" s="2">
        <f t="shared" si="1"/>
        <v>5.6952032211021526E-2</v>
      </c>
      <c r="L68" s="90">
        <f>SUMIFS(Data!$L:$L,Data!$B:$B,Data!$AA$3,Data!$E:$E,$A68,Data!$F:$F,$B68,Data!$C:$C,3)</f>
        <v>51.186623000000203</v>
      </c>
      <c r="M68" s="2">
        <f t="shared" si="2"/>
        <v>-5.4083878376691673E-2</v>
      </c>
      <c r="N68" s="90">
        <f>SUMIFS(Data!$L:$L,Data!$B:$B,Data!$AA$3,Data!$E:$E,$A68,Data!$F:$F,$B68,Data!$C:$C,4)</f>
        <v>44.459946000000102</v>
      </c>
      <c r="O68" s="2">
        <f t="shared" si="3"/>
        <v>-0.19911148462736328</v>
      </c>
      <c r="P68" s="90">
        <f t="shared" si="72"/>
        <v>59.286605000000144</v>
      </c>
      <c r="Q68" s="95">
        <f t="shared" si="10"/>
        <v>0.96251529373236266</v>
      </c>
    </row>
    <row r="69" spans="1:23">
      <c r="A69" s="175" t="s">
        <v>21</v>
      </c>
      <c r="B69" s="89" t="s">
        <v>214</v>
      </c>
      <c r="C69" s="90">
        <v>0.99999899999999997</v>
      </c>
      <c r="D69" s="90">
        <v>3.0666600000000002</v>
      </c>
      <c r="E69" s="90">
        <v>2.7333270000000001</v>
      </c>
      <c r="F69" s="90">
        <v>3.4666579999999998</v>
      </c>
      <c r="G69" s="91">
        <v>3.4222146666666666</v>
      </c>
      <c r="H69" s="102">
        <f>SUMIFS(Data!$L:$L,Data!$B:$B,Data!$AA$3,Data!$E:$E,$A69,Data!$F:$F,$B69,Data!$C:$C,1)</f>
        <v>1.599996</v>
      </c>
      <c r="I69" s="2">
        <f t="shared" ref="I69" si="79">IF(C69=0,"-",(H69-C69)/C69)</f>
        <v>0.59999759999760005</v>
      </c>
      <c r="J69" s="90">
        <f>SUMIFS(Data!$L:$L,Data!$B:$B,Data!$AA$3,Data!$E:$E,$A69,Data!$F:$F,$B69,Data!$C:$C,2)</f>
        <v>3.3999929999999998</v>
      </c>
      <c r="K69" s="2">
        <f t="shared" ref="K69" si="80">IF(D69=0,"-",(J69-D69)/D69)</f>
        <v>0.10869577977343417</v>
      </c>
      <c r="L69" s="90">
        <f>SUMIFS(Data!$L:$L,Data!$B:$B,Data!$AA$3,Data!$E:$E,$A69,Data!$F:$F,$B69,Data!$C:$C,3)</f>
        <v>2.3333279999999998</v>
      </c>
      <c r="M69" s="2">
        <f t="shared" ref="M69" si="81">IF(E69=0,"-",(L69-E69)/E69)</f>
        <v>-0.14634143664479229</v>
      </c>
      <c r="N69" s="90">
        <f>SUMIFS(Data!$L:$L,Data!$B:$B,Data!$AA$3,Data!$E:$E,$A69,Data!$F:$F,$B69,Data!$C:$C,4)</f>
        <v>3.1333259999999998</v>
      </c>
      <c r="O69" s="2">
        <f t="shared" ref="O69" si="82">IF(F69=0,"-",(N69-F69)/F69)</f>
        <v>-9.6153701922716342E-2</v>
      </c>
      <c r="P69" s="90">
        <f t="shared" ref="P69" si="83">SUM(H69,J69,L69,N69)/3</f>
        <v>3.4888809999999997</v>
      </c>
      <c r="Q69" s="95">
        <f t="shared" ref="Q69" si="84">IF(G69=0,"-",P69/G69)</f>
        <v>1.0194804650867411</v>
      </c>
    </row>
    <row r="70" spans="1:23">
      <c r="A70" s="175" t="s">
        <v>21</v>
      </c>
      <c r="B70" s="89" t="s">
        <v>73</v>
      </c>
      <c r="C70" s="90">
        <v>2.1999970000000002</v>
      </c>
      <c r="D70" s="90">
        <v>3.1999939999999998</v>
      </c>
      <c r="E70" s="90">
        <v>4.5999949999999998</v>
      </c>
      <c r="F70" s="90">
        <v>8.4666580000000007</v>
      </c>
      <c r="G70" s="91">
        <v>6.1555480000000005</v>
      </c>
      <c r="H70" s="102">
        <f>SUMIFS(Data!$L:$L,Data!$B:$B,Data!$AA$3,Data!$E:$E,$A70,Data!$F:$F,$B70,Data!$C:$C,1)</f>
        <v>3.0666630000000001</v>
      </c>
      <c r="I70" s="2">
        <f t="shared" si="16"/>
        <v>0.39393962809949279</v>
      </c>
      <c r="J70" s="90">
        <f>SUMIFS(Data!$L:$L,Data!$B:$B,Data!$AA$3,Data!$E:$E,$A70,Data!$F:$F,$B70,Data!$C:$C,2)</f>
        <v>2.999997</v>
      </c>
      <c r="K70" s="2">
        <f t="shared" si="1"/>
        <v>-6.2499179685961838E-2</v>
      </c>
      <c r="L70" s="90">
        <f>SUMIFS(Data!$L:$L,Data!$B:$B,Data!$AA$3,Data!$E:$E,$A70,Data!$F:$F,$B70,Data!$C:$C,3)</f>
        <v>2.7999969999999998</v>
      </c>
      <c r="M70" s="2">
        <f t="shared" si="2"/>
        <v>-0.39130433837428086</v>
      </c>
      <c r="N70" s="90">
        <f>SUMIFS(Data!$L:$L,Data!$B:$B,Data!$AA$3,Data!$E:$E,$A70,Data!$F:$F,$B70,Data!$C:$C,4)</f>
        <v>5.6666610000000004</v>
      </c>
      <c r="O70" s="2">
        <f t="shared" si="3"/>
        <v>-0.33070864560727503</v>
      </c>
      <c r="P70" s="90">
        <f t="shared" si="72"/>
        <v>4.8444393333333338</v>
      </c>
      <c r="Q70" s="95">
        <f t="shared" si="10"/>
        <v>0.78700374578077104</v>
      </c>
    </row>
    <row r="71" spans="1:23">
      <c r="A71" s="176"/>
      <c r="B71" s="97" t="s">
        <v>61</v>
      </c>
      <c r="C71" s="98">
        <v>250.69974500000009</v>
      </c>
      <c r="D71" s="98">
        <v>407.09955600000063</v>
      </c>
      <c r="E71" s="98">
        <v>417.21289600000046</v>
      </c>
      <c r="F71" s="98">
        <v>422.17290400000064</v>
      </c>
      <c r="G71" s="99">
        <v>499.06170033333393</v>
      </c>
      <c r="H71" s="98">
        <f>SUM(H62:H70)</f>
        <v>245.58640100000011</v>
      </c>
      <c r="I71" s="4">
        <f t="shared" si="16"/>
        <v>-2.0396287200052723E-2</v>
      </c>
      <c r="J71" s="98">
        <f>SUM(J62:J70)</f>
        <v>430.35953500000056</v>
      </c>
      <c r="K71" s="4">
        <f t="shared" si="11"/>
        <v>5.7135849590560332E-2</v>
      </c>
      <c r="L71" s="98">
        <f>SUM(L62:L70)</f>
        <v>437.19954300000063</v>
      </c>
      <c r="M71" s="4">
        <f t="shared" si="12"/>
        <v>4.7905151522449951E-2</v>
      </c>
      <c r="N71" s="98">
        <f>SUM(N62:N70)</f>
        <v>447.93284800000072</v>
      </c>
      <c r="O71" s="4">
        <f t="shared" si="3"/>
        <v>6.1017520916027419E-2</v>
      </c>
      <c r="P71" s="98">
        <f t="shared" si="72"/>
        <v>520.35944233333396</v>
      </c>
      <c r="Q71" s="100">
        <f t="shared" si="10"/>
        <v>1.0426755689442304</v>
      </c>
    </row>
    <row r="72" spans="1:23">
      <c r="A72" s="175" t="s">
        <v>20</v>
      </c>
      <c r="B72" s="89" t="s">
        <v>228</v>
      </c>
      <c r="C72" s="90">
        <v>17.453310999999999</v>
      </c>
      <c r="D72" s="90">
        <v>45.339947000000102</v>
      </c>
      <c r="E72" s="90">
        <v>43.659949000000097</v>
      </c>
      <c r="F72" s="90">
        <v>44.666618000000099</v>
      </c>
      <c r="G72" s="91">
        <v>50.373275000000092</v>
      </c>
      <c r="H72" s="102">
        <f>SUMIFS(Data!$L:$L,Data!$B:$B,Data!$AA$3,Data!$E:$E,$A72,Data!$F:$F,$B72,Data!$C:$C,1)</f>
        <v>18.399979999999999</v>
      </c>
      <c r="I72" s="2">
        <f t="shared" si="16"/>
        <v>5.4240080864885749E-2</v>
      </c>
      <c r="J72" s="90">
        <f>SUMIFS(Data!$L:$L,Data!$B:$B,Data!$AA$3,Data!$E:$E,$A72,Data!$F:$F,$B72,Data!$C:$C,2)</f>
        <v>35.993291999999997</v>
      </c>
      <c r="K72" s="2">
        <f t="shared" si="1"/>
        <v>-0.20614613863576162</v>
      </c>
      <c r="L72" s="90">
        <f>SUMIFS(Data!$L:$L,Data!$B:$B,Data!$AA$3,Data!$E:$E,$A72,Data!$F:$F,$B72,Data!$C:$C,3)</f>
        <v>0</v>
      </c>
      <c r="M72" s="2">
        <f t="shared" si="2"/>
        <v>-1</v>
      </c>
      <c r="N72" s="90">
        <f>SUMIFS(Data!$L:$L,Data!$B:$B,Data!$AA$3,Data!$E:$E,$A72,Data!$F:$F,$B72,Data!$C:$C,4)</f>
        <v>0</v>
      </c>
      <c r="O72" s="2">
        <f t="shared" si="3"/>
        <v>-1</v>
      </c>
      <c r="P72" s="90">
        <f t="shared" si="72"/>
        <v>18.131090666666665</v>
      </c>
      <c r="Q72" s="95">
        <f t="shared" si="10"/>
        <v>0.35993472067612503</v>
      </c>
    </row>
    <row r="73" spans="1:23" ht="15">
      <c r="A73" s="175" t="s">
        <v>20</v>
      </c>
      <c r="B73" t="s">
        <v>249</v>
      </c>
      <c r="C73" s="90">
        <v>30.626632000000001</v>
      </c>
      <c r="D73" s="90">
        <v>81.973250000000107</v>
      </c>
      <c r="E73" s="90">
        <v>89.326569000000006</v>
      </c>
      <c r="F73" s="90">
        <v>78.799919000000102</v>
      </c>
      <c r="G73" s="91">
        <v>93.575456666666739</v>
      </c>
      <c r="H73" s="102">
        <f>SUMIFS(Data!$L:$L,Data!$B:$B,Data!$AA$3,Data!$E:$E,$A73,Data!$F:$F,$B73,Data!$C:$C,1)</f>
        <v>47.446619000000098</v>
      </c>
      <c r="I73" s="2">
        <f t="shared" si="16"/>
        <v>0.54919479882737665</v>
      </c>
      <c r="J73" s="90">
        <f>SUMIFS(Data!$L:$L,Data!$B:$B,Data!$AA$3,Data!$E:$E,$A73,Data!$F:$F,$B73,Data!$C:$C,2)</f>
        <v>83.579914000000002</v>
      </c>
      <c r="K73" s="2">
        <f t="shared" si="1"/>
        <v>1.9599857270510727E-2</v>
      </c>
      <c r="L73" s="90">
        <f>SUMIFS(Data!$L:$L,Data!$B:$B,Data!$AA$3,Data!$E:$E,$A73,Data!$F:$F,$B73,Data!$C:$C,3)</f>
        <v>0</v>
      </c>
      <c r="M73" s="2">
        <f t="shared" si="2"/>
        <v>-1</v>
      </c>
      <c r="N73" s="90">
        <f>SUMIFS(Data!$L:$L,Data!$B:$B,Data!$AA$3,Data!$E:$E,$A73,Data!$F:$F,$B73,Data!$C:$C,4)</f>
        <v>0</v>
      </c>
      <c r="O73" s="2">
        <f t="shared" si="3"/>
        <v>-1</v>
      </c>
      <c r="P73" s="90">
        <f t="shared" si="72"/>
        <v>43.675511000000029</v>
      </c>
      <c r="Q73" s="95">
        <f t="shared" si="10"/>
        <v>0.4667410938274163</v>
      </c>
    </row>
    <row r="74" spans="1:23">
      <c r="A74" s="175" t="s">
        <v>20</v>
      </c>
      <c r="B74" s="89" t="s">
        <v>145</v>
      </c>
      <c r="C74" s="90">
        <v>16.646649</v>
      </c>
      <c r="D74" s="90">
        <v>41.126625000000097</v>
      </c>
      <c r="E74" s="90">
        <v>35.386631000000001</v>
      </c>
      <c r="F74" s="90">
        <v>33.466631999999997</v>
      </c>
      <c r="G74" s="91">
        <v>42.208845666666697</v>
      </c>
      <c r="H74" s="102">
        <f>SUMIFS(Data!$L:$L,Data!$B:$B,Data!$AA$3,Data!$E:$E,$A74,Data!$F:$F,$B74,Data!$C:$C,1)</f>
        <v>21.666644999999999</v>
      </c>
      <c r="I74" s="2">
        <f t="shared" si="16"/>
        <v>0.30156195400047175</v>
      </c>
      <c r="J74" s="90">
        <f>SUMIFS(Data!$L:$L,Data!$B:$B,Data!$AA$3,Data!$E:$E,$A74,Data!$F:$F,$B74,Data!$C:$C,2)</f>
        <v>33.239966000000003</v>
      </c>
      <c r="K74" s="2">
        <f t="shared" si="1"/>
        <v>-0.19176528587016503</v>
      </c>
      <c r="L74" s="90">
        <f>SUMIFS(Data!$L:$L,Data!$B:$B,Data!$AA$3,Data!$E:$E,$A74,Data!$F:$F,$B74,Data!$C:$C,3)</f>
        <v>0</v>
      </c>
      <c r="M74" s="2">
        <f t="shared" si="2"/>
        <v>-1</v>
      </c>
      <c r="N74" s="90">
        <f>SUMIFS(Data!$L:$L,Data!$B:$B,Data!$AA$3,Data!$E:$E,$A74,Data!$F:$F,$B74,Data!$C:$C,4)</f>
        <v>0</v>
      </c>
      <c r="O74" s="2">
        <f t="shared" si="3"/>
        <v>-1</v>
      </c>
      <c r="P74" s="90">
        <f t="shared" si="72"/>
        <v>18.302203666666667</v>
      </c>
      <c r="Q74" s="95">
        <f t="shared" si="10"/>
        <v>0.43361061828611774</v>
      </c>
    </row>
    <row r="75" spans="1:23">
      <c r="A75" s="175" t="s">
        <v>20</v>
      </c>
      <c r="B75" s="89" t="s">
        <v>244</v>
      </c>
      <c r="C75" s="90">
        <v>0.33333299999999999</v>
      </c>
      <c r="D75" s="90">
        <v>22.866644000000001</v>
      </c>
      <c r="E75" s="90">
        <v>23.333310000000001</v>
      </c>
      <c r="F75" s="90">
        <v>21.599978</v>
      </c>
      <c r="G75" s="91">
        <v>22.711088333333333</v>
      </c>
      <c r="H75" s="102">
        <f>SUMIFS(Data!$L:$L,Data!$B:$B,Data!$AA$3,Data!$E:$E,$A75,Data!$F:$F,$B75,Data!$C:$C,1)</f>
        <v>11.279987999999999</v>
      </c>
      <c r="I75" s="2">
        <f t="shared" ref="I75" si="85">IF(C75=0,"-",(H75-C75)/C75)</f>
        <v>32.839997839997842</v>
      </c>
      <c r="J75" s="90">
        <f>SUMIFS(Data!$L:$L,Data!$B:$B,Data!$AA$3,Data!$E:$E,$A75,Data!$F:$F,$B75,Data!$C:$C,2)</f>
        <v>33.486632</v>
      </c>
      <c r="K75" s="2">
        <f t="shared" ref="K75" si="86">IF(D75=0,"-",(J75-D75)/D75)</f>
        <v>0.46443142246846536</v>
      </c>
      <c r="L75" s="90">
        <f>SUMIFS(Data!$L:$L,Data!$B:$B,Data!$AA$3,Data!$E:$E,$A75,Data!$F:$F,$B75,Data!$C:$C,3)</f>
        <v>0</v>
      </c>
      <c r="M75" s="2">
        <f t="shared" ref="M75" si="87">IF(E75=0,"-",(L75-E75)/E75)</f>
        <v>-1</v>
      </c>
      <c r="N75" s="90">
        <f>SUMIFS(Data!$L:$L,Data!$B:$B,Data!$AA$3,Data!$E:$E,$A75,Data!$F:$F,$B75,Data!$C:$C,4)</f>
        <v>0</v>
      </c>
      <c r="O75" s="2">
        <f t="shared" ref="O75" si="88">IF(F75=0,"-",(N75-F75)/F75)</f>
        <v>-1</v>
      </c>
      <c r="P75" s="90">
        <f t="shared" ref="P75" si="89">SUM(H75,J75,L75,N75)/3</f>
        <v>14.922206666666668</v>
      </c>
      <c r="Q75" s="95">
        <f t="shared" ref="Q75" si="90">IF(G75=0,"-",P75/G75)</f>
        <v>0.65704498382691634</v>
      </c>
    </row>
    <row r="76" spans="1:23">
      <c r="A76" s="175" t="s">
        <v>20</v>
      </c>
      <c r="B76" s="89" t="s">
        <v>146</v>
      </c>
      <c r="C76" s="90">
        <v>4.6666619999999996</v>
      </c>
      <c r="D76" s="90">
        <v>22.799973999999999</v>
      </c>
      <c r="E76" s="90">
        <v>23.266641</v>
      </c>
      <c r="F76" s="90">
        <v>24.666620000000002</v>
      </c>
      <c r="G76" s="91">
        <v>25.133299000000004</v>
      </c>
      <c r="H76" s="102">
        <f>SUMIFS(Data!$L:$L,Data!$B:$B,Data!$AA$3,Data!$E:$E,$A76,Data!$F:$F,$B76,Data!$C:$C,1)</f>
        <v>1.733331</v>
      </c>
      <c r="I76" s="2">
        <f t="shared" si="16"/>
        <v>-0.62857155714298574</v>
      </c>
      <c r="J76" s="90">
        <f>SUMIFS(Data!$L:$L,Data!$B:$B,Data!$AA$3,Data!$E:$E,$A76,Data!$F:$F,$B76,Data!$C:$C,2)</f>
        <v>37.666629</v>
      </c>
      <c r="K76" s="2">
        <f t="shared" si="1"/>
        <v>0.65204701549221078</v>
      </c>
      <c r="L76" s="90">
        <f>SUMIFS(Data!$L:$L,Data!$B:$B,Data!$AA$3,Data!$E:$E,$A76,Data!$F:$F,$B76,Data!$C:$C,3)</f>
        <v>0</v>
      </c>
      <c r="M76" s="2">
        <f t="shared" si="2"/>
        <v>-1</v>
      </c>
      <c r="N76" s="90">
        <f>SUMIFS(Data!$L:$L,Data!$B:$B,Data!$AA$3,Data!$E:$E,$A76,Data!$F:$F,$B76,Data!$C:$C,4)</f>
        <v>0</v>
      </c>
      <c r="O76" s="2">
        <f t="shared" si="3"/>
        <v>-1</v>
      </c>
      <c r="P76" s="90">
        <f t="shared" si="72"/>
        <v>13.133319999999999</v>
      </c>
      <c r="Q76" s="95">
        <f t="shared" si="10"/>
        <v>0.5225466024177724</v>
      </c>
    </row>
    <row r="77" spans="1:23">
      <c r="A77" s="175" t="s">
        <v>20</v>
      </c>
      <c r="B77" s="89" t="s">
        <v>194</v>
      </c>
      <c r="C77" s="90">
        <v>11.266654000000001</v>
      </c>
      <c r="D77" s="90">
        <v>66.633252000000098</v>
      </c>
      <c r="E77" s="90">
        <v>70.333254000000096</v>
      </c>
      <c r="F77" s="90">
        <v>72.919928000000098</v>
      </c>
      <c r="G77" s="91">
        <v>73.717696000000103</v>
      </c>
      <c r="H77" s="102">
        <f>SUMIFS(Data!$L:$L,Data!$B:$B,Data!$AA$3,Data!$E:$E,$A77,Data!$F:$F,$B77,Data!$C:$C,1)</f>
        <v>16.053317</v>
      </c>
      <c r="I77" s="2">
        <f t="shared" ref="I77" si="91">IF(C77=0,"-",(H77-C77)/C77)</f>
        <v>0.42485222320664134</v>
      </c>
      <c r="J77" s="90">
        <f>SUMIFS(Data!$L:$L,Data!$B:$B,Data!$AA$3,Data!$E:$E,$A77,Data!$F:$F,$B77,Data!$C:$C,2)</f>
        <v>60.193248000000203</v>
      </c>
      <c r="K77" s="2">
        <f t="shared" ref="K77" si="92">IF(D77=0,"-",(J77-D77)/D77)</f>
        <v>-9.6648502162252056E-2</v>
      </c>
      <c r="L77" s="90">
        <f>SUMIFS(Data!$L:$L,Data!$B:$B,Data!$AA$3,Data!$E:$E,$A77,Data!$F:$F,$B77,Data!$C:$C,3)</f>
        <v>0</v>
      </c>
      <c r="M77" s="2">
        <f t="shared" ref="M77" si="93">IF(E77=0,"-",(L77-E77)/E77)</f>
        <v>-1</v>
      </c>
      <c r="N77" s="90">
        <f>SUMIFS(Data!$L:$L,Data!$B:$B,Data!$AA$3,Data!$E:$E,$A77,Data!$F:$F,$B77,Data!$C:$C,4)</f>
        <v>0</v>
      </c>
      <c r="O77" s="2">
        <f t="shared" ref="O77" si="94">IF(F77=0,"-",(N77-F77)/F77)</f>
        <v>-1</v>
      </c>
      <c r="P77" s="90">
        <f t="shared" ref="P77" si="95">SUM(H77,J77,L77,N77)/3</f>
        <v>25.415521666666734</v>
      </c>
      <c r="Q77" s="95">
        <f t="shared" ref="Q77" si="96">IF(G77=0,"-",P77/G77)</f>
        <v>0.3447682584472892</v>
      </c>
    </row>
    <row r="78" spans="1:23">
      <c r="A78" s="175" t="s">
        <v>20</v>
      </c>
      <c r="B78" s="89" t="s">
        <v>73</v>
      </c>
      <c r="C78" s="90">
        <v>0.99999899999999997</v>
      </c>
      <c r="D78" s="90">
        <v>1.333332</v>
      </c>
      <c r="E78" s="90">
        <v>2.3333309999999998</v>
      </c>
      <c r="F78" s="90">
        <v>3.6666620000000001</v>
      </c>
      <c r="G78" s="91">
        <v>2.7777746666666663</v>
      </c>
      <c r="H78" s="102">
        <f>SUMIFS(Data!$L:$L,Data!$B:$B,Data!$AA$3,Data!$E:$E,$A78,Data!$F:$F,$B78,Data!$C:$C,1)</f>
        <v>1.6666650000000001</v>
      </c>
      <c r="I78" s="2">
        <f t="shared" si="16"/>
        <v>0.66666666666666674</v>
      </c>
      <c r="J78" s="90">
        <f>SUMIFS(Data!$L:$L,Data!$B:$B,Data!$AA$3,Data!$E:$E,$A78,Data!$F:$F,$B78,Data!$C:$C,2)</f>
        <v>1.733331</v>
      </c>
      <c r="K78" s="2">
        <f t="shared" si="1"/>
        <v>0.29999954999955003</v>
      </c>
      <c r="L78" s="90">
        <f>SUMIFS(Data!$L:$L,Data!$B:$B,Data!$AA$3,Data!$E:$E,$A78,Data!$F:$F,$B78,Data!$C:$C,3)</f>
        <v>0.66600000000000004</v>
      </c>
      <c r="M78" s="2">
        <f t="shared" si="2"/>
        <v>-0.71457114314257175</v>
      </c>
      <c r="N78" s="90">
        <f>SUMIFS(Data!$L:$L,Data!$B:$B,Data!$AA$3,Data!$E:$E,$A78,Data!$F:$F,$B78,Data!$C:$C,4)</f>
        <v>1.399</v>
      </c>
      <c r="O78" s="2">
        <f t="shared" si="3"/>
        <v>-0.61845405985062163</v>
      </c>
      <c r="P78" s="90">
        <f t="shared" si="72"/>
        <v>1.8216653333333335</v>
      </c>
      <c r="Q78" s="95">
        <f t="shared" si="10"/>
        <v>0.65580025449628521</v>
      </c>
    </row>
    <row r="79" spans="1:23">
      <c r="A79" s="176"/>
      <c r="B79" s="97" t="s">
        <v>67</v>
      </c>
      <c r="C79" s="98">
        <v>81.99324</v>
      </c>
      <c r="D79" s="98">
        <v>282.07302400000037</v>
      </c>
      <c r="E79" s="98">
        <v>287.63968500000016</v>
      </c>
      <c r="F79" s="98">
        <v>279.78635700000024</v>
      </c>
      <c r="G79" s="99">
        <v>310.49743533333361</v>
      </c>
      <c r="H79" s="98">
        <f>SUM(H72:H78)</f>
        <v>118.24654500000011</v>
      </c>
      <c r="I79" s="4">
        <f t="shared" si="16"/>
        <v>0.44214992601829262</v>
      </c>
      <c r="J79" s="98">
        <f t="shared" ref="J79:L79" si="97">SUM(J72:J78)</f>
        <v>285.89301200000023</v>
      </c>
      <c r="K79" s="4">
        <f t="shared" si="1"/>
        <v>1.3542549889491906E-2</v>
      </c>
      <c r="L79" s="98">
        <f t="shared" si="97"/>
        <v>0.66600000000000004</v>
      </c>
      <c r="M79" s="4">
        <f t="shared" si="2"/>
        <v>-0.99768460322156172</v>
      </c>
      <c r="N79" s="98">
        <f>SUM(N72:N78)</f>
        <v>1.399</v>
      </c>
      <c r="O79" s="4">
        <f t="shared" si="3"/>
        <v>-0.99499975618896952</v>
      </c>
      <c r="P79" s="98">
        <f t="shared" si="72"/>
        <v>135.40151900000009</v>
      </c>
      <c r="Q79" s="100">
        <f t="shared" si="10"/>
        <v>0.43607934749812083</v>
      </c>
    </row>
    <row r="80" spans="1:23">
      <c r="A80" s="175" t="s">
        <v>19</v>
      </c>
      <c r="B80" s="89" t="s">
        <v>197</v>
      </c>
      <c r="C80" s="90">
        <v>0.99999899999999997</v>
      </c>
      <c r="D80" s="90">
        <v>11.466654</v>
      </c>
      <c r="E80" s="90">
        <v>11.333322000000001</v>
      </c>
      <c r="F80" s="90">
        <v>8.3333250000000003</v>
      </c>
      <c r="G80" s="91">
        <v>10.711100000000002</v>
      </c>
      <c r="H80" s="102">
        <f>SUMIFS(Data!$L:$L,Data!$B:$B,Data!$AA$3,Data!$E:$E,$A80,Data!$F:$F,$B80,Data!$C:$C,1)</f>
        <v>1.0666659999999999</v>
      </c>
      <c r="I80" s="2">
        <f t="shared" si="16"/>
        <v>6.6667066667066593E-2</v>
      </c>
      <c r="J80" s="90">
        <f>SUMIFS(Data!$L:$L,Data!$B:$B,Data!$AA$3,Data!$E:$E,$A80,Data!$F:$F,$B80,Data!$C:$C,2)</f>
        <v>20.733312999999999</v>
      </c>
      <c r="K80" s="2">
        <f t="shared" si="1"/>
        <v>0.80813975899159418</v>
      </c>
      <c r="L80" s="90">
        <f>SUMIFS(Data!$L:$L,Data!$B:$B,Data!$AA$3,Data!$E:$E,$A80,Data!$F:$F,$B80,Data!$C:$C,3)</f>
        <v>20.999979</v>
      </c>
      <c r="M80" s="2">
        <f t="shared" si="2"/>
        <v>0.85294117647058809</v>
      </c>
      <c r="N80" s="90">
        <f>SUMIFS(Data!$L:$L,Data!$B:$B,Data!$AA$3,Data!$E:$E,$A80,Data!$F:$F,$B80,Data!$C:$C,4)</f>
        <v>16.333317000000001</v>
      </c>
      <c r="O80" s="2">
        <f t="shared" si="3"/>
        <v>0.96000000000000008</v>
      </c>
      <c r="P80" s="90">
        <f t="shared" si="72"/>
        <v>19.711091666666668</v>
      </c>
      <c r="Q80" s="95">
        <f t="shared" si="10"/>
        <v>1.8402490562749545</v>
      </c>
      <c r="V80" s="155"/>
      <c r="W80" s="155"/>
    </row>
    <row r="81" spans="1:23">
      <c r="A81" s="175" t="s">
        <v>19</v>
      </c>
      <c r="B81" s="89" t="s">
        <v>229</v>
      </c>
      <c r="C81" s="90">
        <v>4.5999949999999998</v>
      </c>
      <c r="D81" s="90">
        <v>38.333294000000002</v>
      </c>
      <c r="E81" s="90">
        <v>39.199961000000002</v>
      </c>
      <c r="F81" s="90">
        <v>38.666628000000003</v>
      </c>
      <c r="G81" s="91">
        <v>40.266626000000002</v>
      </c>
      <c r="H81" s="102">
        <f>SUMIFS(Data!$L:$L,Data!$B:$B,Data!$AA$3,Data!$E:$E,$A81,Data!$F:$F,$B81,Data!$C:$C,1)</f>
        <v>2.1999979999999999</v>
      </c>
      <c r="I81" s="2">
        <f>IF(C81=0,"-",(H81-C81)/C81)</f>
        <v>-0.52173904536852755</v>
      </c>
      <c r="J81" s="90">
        <f>SUMIFS(Data!$L:$L,Data!$B:$B,Data!$AA$3,Data!$E:$E,$A81,Data!$F:$F,$B81,Data!$C:$C,2)</f>
        <v>42.999957000000101</v>
      </c>
      <c r="K81" s="2">
        <f>IF(D81=0,"-",(J81-D81)/D81)</f>
        <v>0.12173915969757514</v>
      </c>
      <c r="L81" s="90">
        <f>SUMIFS(Data!$L:$L,Data!$B:$B,Data!$AA$3,Data!$E:$E,$A81,Data!$F:$F,$B81,Data!$C:$C,3)</f>
        <v>45.666621000000099</v>
      </c>
      <c r="M81" s="2">
        <f>IF(E81=0,"-",(L81-E81)/E81)</f>
        <v>0.16496598045085037</v>
      </c>
      <c r="N81" s="90">
        <f>SUMIFS(Data!$L:$L,Data!$B:$B,Data!$AA$3,Data!$E:$E,$A81,Data!$F:$F,$B81,Data!$C:$C,4)</f>
        <v>44.999955000000099</v>
      </c>
      <c r="O81" s="2">
        <f>IF(F81=0,"-",(N81-F81)/F81)</f>
        <v>0.16379310344827835</v>
      </c>
      <c r="P81" s="90">
        <f>SUM(H81,J81,L81,N81)/3</f>
        <v>45.288843666666764</v>
      </c>
      <c r="Q81" s="95">
        <f>IF(G81=0,"-",P81/G81)</f>
        <v>1.1247240746385545</v>
      </c>
      <c r="V81" s="155"/>
      <c r="W81" s="155"/>
    </row>
    <row r="82" spans="1:23">
      <c r="A82" s="175" t="s">
        <v>19</v>
      </c>
      <c r="B82" s="89" t="s">
        <v>138</v>
      </c>
      <c r="C82" s="90">
        <v>54.666546000000103</v>
      </c>
      <c r="D82" s="90">
        <v>68.133252999999996</v>
      </c>
      <c r="E82" s="90">
        <v>67.999889999999994</v>
      </c>
      <c r="F82" s="90">
        <v>46.333203000000097</v>
      </c>
      <c r="G82" s="91">
        <v>79.044297333333404</v>
      </c>
      <c r="H82" s="102">
        <f>SUMIFS(Data!$L:$L,Data!$B:$B,Data!$AA$3,Data!$E:$E,$A82,Data!$F:$F,$B82,Data!$C:$C,1)</f>
        <v>75.266509999999897</v>
      </c>
      <c r="I82" s="2">
        <f t="shared" ref="I82" si="98">IF(C82=0,"-",(H82-C82)/C82)</f>
        <v>0.37682944153815306</v>
      </c>
      <c r="J82" s="90">
        <f>SUMIFS(Data!$L:$L,Data!$B:$B,Data!$AA$3,Data!$E:$E,$A82,Data!$F:$F,$B82,Data!$C:$C,2)</f>
        <v>67.933252999999993</v>
      </c>
      <c r="K82" s="2">
        <f t="shared" ref="K82" si="99">IF(D82=0,"-",(J82-D82)/D82)</f>
        <v>-2.9354242046831795E-3</v>
      </c>
      <c r="L82" s="90">
        <f>SUMIFS(Data!$L:$L,Data!$B:$B,Data!$AA$3,Data!$E:$E,$A82,Data!$F:$F,$B82,Data!$C:$C,3)</f>
        <v>65.666560000000004</v>
      </c>
      <c r="M82" s="2">
        <f t="shared" ref="M82" si="100">IF(E82=0,"-",(L82-E82)/E82)</f>
        <v>-3.4313731978095695E-2</v>
      </c>
      <c r="N82" s="90">
        <f>SUMIFS(Data!$L:$L,Data!$B:$B,Data!$AA$3,Data!$E:$E,$A82,Data!$F:$F,$B82,Data!$C:$C,4)</f>
        <v>62.799858</v>
      </c>
      <c r="O82" s="2">
        <f t="shared" ref="O82" si="101">IF(F82=0,"-",(N82-F82)/F82)</f>
        <v>0.35539643136693722</v>
      </c>
      <c r="P82" s="90">
        <f t="shared" ref="P82" si="102">SUM(H82,J82,L82,N82)/3</f>
        <v>90.555393666666646</v>
      </c>
      <c r="Q82" s="95">
        <f t="shared" ref="Q82" si="103">IF(G82=0,"-",P82/G82)</f>
        <v>1.1456284225640014</v>
      </c>
      <c r="V82" s="155"/>
      <c r="W82" s="155"/>
    </row>
    <row r="83" spans="1:23">
      <c r="A83" s="175" t="s">
        <v>19</v>
      </c>
      <c r="B83" s="89" t="s">
        <v>230</v>
      </c>
      <c r="C83" s="90">
        <v>1.2666649999999999</v>
      </c>
      <c r="D83" s="90">
        <v>36.933293999999997</v>
      </c>
      <c r="E83" s="90">
        <v>31.333300999999999</v>
      </c>
      <c r="F83" s="90">
        <v>28.733304</v>
      </c>
      <c r="G83" s="91">
        <v>32.755521333333334</v>
      </c>
      <c r="H83" s="102">
        <f>SUMIFS(Data!$L:$L,Data!$B:$B,Data!$AA$3,Data!$E:$E,$A83,Data!$F:$F,$B83,Data!$C:$C,1)</f>
        <v>1.9999979999999999</v>
      </c>
      <c r="I83" s="2">
        <f>IF(C83=0,"-",(H83-C83)/C83)</f>
        <v>0.57894786703666723</v>
      </c>
      <c r="J83" s="90">
        <f>SUMIFS(Data!$L:$L,Data!$B:$B,Data!$AA$3,Data!$E:$E,$A83,Data!$F:$F,$B83,Data!$C:$C,2)</f>
        <v>29.19997</v>
      </c>
      <c r="K83" s="2">
        <f>IF(D83=0,"-",(J83-D83)/D83)</f>
        <v>-0.20938625187344506</v>
      </c>
      <c r="L83" s="90">
        <f>SUMIFS(Data!$L:$L,Data!$B:$B,Data!$AA$3,Data!$E:$E,$A83,Data!$F:$F,$B83,Data!$C:$C,3)</f>
        <v>28.466638</v>
      </c>
      <c r="M83" s="2">
        <f>IF(E83=0,"-",(L83-E83)/E83)</f>
        <v>-9.1489339090062655E-2</v>
      </c>
      <c r="N83" s="90">
        <f>SUMIFS(Data!$L:$L,Data!$B:$B,Data!$AA$3,Data!$E:$E,$A83,Data!$F:$F,$B83,Data!$C:$C,4)</f>
        <v>24.133309000000001</v>
      </c>
      <c r="O83" s="2">
        <f>IF(F83=0,"-",(N83-F83)/F83)</f>
        <v>-0.16009279684647473</v>
      </c>
      <c r="P83" s="90">
        <f>SUM(H83,J83,L83,N83)/3</f>
        <v>27.933305000000001</v>
      </c>
      <c r="Q83" s="95">
        <f>IF(G83=0,"-",P83/G83)</f>
        <v>0.85278157278400413</v>
      </c>
      <c r="V83" s="155"/>
      <c r="W83" s="155"/>
    </row>
    <row r="84" spans="1:23">
      <c r="A84" s="175" t="s">
        <v>19</v>
      </c>
      <c r="B84" s="89" t="s">
        <v>198</v>
      </c>
      <c r="C84" s="90">
        <v>4.533328</v>
      </c>
      <c r="D84" s="90">
        <v>38.599961999999998</v>
      </c>
      <c r="E84" s="90">
        <v>40.533291000000098</v>
      </c>
      <c r="F84" s="90">
        <v>33.799931000000001</v>
      </c>
      <c r="G84" s="91">
        <v>39.155504000000029</v>
      </c>
      <c r="H84" s="102">
        <f>SUMIFS(Data!$L:$L,Data!$B:$B,Data!$AA$3,Data!$E:$E,$A84,Data!$F:$F,$B84,Data!$C:$C,1)</f>
        <v>2.1999970000000002</v>
      </c>
      <c r="I84" s="2">
        <f t="shared" ref="I84:I86" si="104">IF(C84=0,"-",(H84-C84)/C84)</f>
        <v>-0.51470597318349787</v>
      </c>
      <c r="J84" s="90">
        <f>SUMIFS(Data!$L:$L,Data!$B:$B,Data!$AA$3,Data!$E:$E,$A84,Data!$F:$F,$B84,Data!$C:$C,2)</f>
        <v>44.399949000000099</v>
      </c>
      <c r="K84" s="2">
        <f t="shared" ref="K84:K86" si="105">IF(D84=0,"-",(J84-D84)/D84)</f>
        <v>0.15025887849319908</v>
      </c>
      <c r="L84" s="90">
        <f>SUMIFS(Data!$L:$L,Data!$B:$B,Data!$AA$3,Data!$E:$E,$A84,Data!$F:$F,$B84,Data!$C:$C,3)</f>
        <v>44.266615000000101</v>
      </c>
      <c r="M84" s="2">
        <f t="shared" ref="M84:M86" si="106">IF(E84=0,"-",(L84-E84)/E84)</f>
        <v>9.2105129090060661E-2</v>
      </c>
      <c r="N84" s="90">
        <f>SUMIFS(Data!$L:$L,Data!$B:$B,Data!$AA$3,Data!$E:$E,$A84,Data!$F:$F,$B84,Data!$C:$C,4)</f>
        <v>35.466602000000002</v>
      </c>
      <c r="O84" s="2">
        <f t="shared" ref="O84:O86" si="107">IF(F84=0,"-",(N84-F84)/F84)</f>
        <v>4.9309893561617059E-2</v>
      </c>
      <c r="P84" s="90">
        <f t="shared" ref="P84:P86" si="108">SUM(H84,J84,L84,N84)/3</f>
        <v>42.111054333333406</v>
      </c>
      <c r="Q84" s="95">
        <f t="shared" ref="Q84:Q86" si="109">IF(G84=0,"-",P84/G84)</f>
        <v>1.0754823723717968</v>
      </c>
      <c r="V84" s="155"/>
      <c r="W84" s="155"/>
    </row>
    <row r="85" spans="1:23">
      <c r="A85" s="175" t="s">
        <v>19</v>
      </c>
      <c r="B85" s="89" t="s">
        <v>151</v>
      </c>
      <c r="C85" s="90">
        <v>0.4</v>
      </c>
      <c r="D85" s="90">
        <v>10.799984</v>
      </c>
      <c r="E85" s="90">
        <v>12.866659</v>
      </c>
      <c r="F85" s="90">
        <v>11.333322000000001</v>
      </c>
      <c r="G85" s="91">
        <v>11.799988333333333</v>
      </c>
      <c r="H85" s="102">
        <f>SUMIFS(Data!$L:$L,Data!$B:$B,Data!$AA$3,Data!$E:$E,$A85,Data!$F:$F,$B85,Data!$C:$C,1)</f>
        <v>2.6666639999999999</v>
      </c>
      <c r="I85" s="2">
        <f t="shared" ref="I85" si="110">IF(C85=0,"-",(H85-C85)/C85)</f>
        <v>5.6666599999999994</v>
      </c>
      <c r="J85" s="90">
        <f>SUMIFS(Data!$L:$L,Data!$B:$B,Data!$AA$3,Data!$E:$E,$A85,Data!$F:$F,$B85,Data!$C:$C,2)</f>
        <v>16.86665</v>
      </c>
      <c r="K85" s="2">
        <f t="shared" ref="K85" si="111">IF(D85=0,"-",(J85-D85)/D85)</f>
        <v>0.56172916552468966</v>
      </c>
      <c r="L85" s="90">
        <f>SUMIFS(Data!$L:$L,Data!$B:$B,Data!$AA$3,Data!$E:$E,$A85,Data!$F:$F,$B85,Data!$C:$C,3)</f>
        <v>16.333317000000001</v>
      </c>
      <c r="M85" s="2">
        <f t="shared" ref="M85" si="112">IF(E85=0,"-",(L85-E85)/E85)</f>
        <v>0.2694295387792589</v>
      </c>
      <c r="N85" s="90">
        <f>SUMIFS(Data!$L:$L,Data!$B:$B,Data!$AA$3,Data!$E:$E,$A85,Data!$F:$F,$B85,Data!$C:$C,4)</f>
        <v>13.666653</v>
      </c>
      <c r="O85" s="2">
        <f t="shared" ref="O85" si="113">IF(F85=0,"-",(N85-F85)/F85)</f>
        <v>0.20588235294117641</v>
      </c>
      <c r="P85" s="90">
        <f t="shared" ref="P85" si="114">SUM(H85,J85,L85,N85)/3</f>
        <v>16.511094666666665</v>
      </c>
      <c r="Q85" s="95">
        <f t="shared" ref="Q85" si="115">IF(G85=0,"-",P85/G85)</f>
        <v>1.3992466941704602</v>
      </c>
      <c r="V85" s="155"/>
      <c r="W85" s="155"/>
    </row>
    <row r="86" spans="1:23">
      <c r="A86" s="175" t="s">
        <v>19</v>
      </c>
      <c r="B86" s="89" t="s">
        <v>240</v>
      </c>
      <c r="C86" s="90">
        <v>0</v>
      </c>
      <c r="D86" s="90">
        <v>0</v>
      </c>
      <c r="E86" s="90">
        <v>0</v>
      </c>
      <c r="F86" s="90">
        <v>0</v>
      </c>
      <c r="G86" s="91">
        <v>0</v>
      </c>
      <c r="H86" s="102">
        <f>SUMIFS(Data!$L:$L,Data!$B:$B,Data!$AA$3,Data!$E:$E,$A86,Data!$F:$F,$B86,Data!$C:$C,1)</f>
        <v>0</v>
      </c>
      <c r="I86" s="2" t="str">
        <f t="shared" si="104"/>
        <v>-</v>
      </c>
      <c r="J86" s="90">
        <f>SUMIFS(Data!$L:$L,Data!$B:$B,Data!$AA$3,Data!$E:$E,$A86,Data!$F:$F,$B86,Data!$C:$C,2)</f>
        <v>4.9999950000000002</v>
      </c>
      <c r="K86" s="2" t="str">
        <f t="shared" si="105"/>
        <v>-</v>
      </c>
      <c r="L86" s="90">
        <f>SUMIFS(Data!$L:$L,Data!$B:$B,Data!$AA$3,Data!$E:$E,$A86,Data!$F:$F,$B86,Data!$C:$C,3)</f>
        <v>1.9999979999999999</v>
      </c>
      <c r="M86" s="2" t="str">
        <f t="shared" si="106"/>
        <v>-</v>
      </c>
      <c r="N86" s="90">
        <f>SUMIFS(Data!$L:$L,Data!$B:$B,Data!$AA$3,Data!$E:$E,$A86,Data!$F:$F,$B86,Data!$C:$C,4)</f>
        <v>1.9999979999999999</v>
      </c>
      <c r="O86" s="2" t="str">
        <f t="shared" si="107"/>
        <v>-</v>
      </c>
      <c r="P86" s="90">
        <f t="shared" si="108"/>
        <v>2.999997</v>
      </c>
      <c r="Q86" s="95" t="str">
        <f t="shared" si="109"/>
        <v>-</v>
      </c>
      <c r="V86" s="155"/>
      <c r="W86" s="155"/>
    </row>
    <row r="87" spans="1:23">
      <c r="A87" s="175" t="s">
        <v>19</v>
      </c>
      <c r="B87" s="89" t="s">
        <v>147</v>
      </c>
      <c r="C87" s="90">
        <v>0.66666599999999998</v>
      </c>
      <c r="D87" s="90">
        <v>39.666626999999998</v>
      </c>
      <c r="E87" s="90">
        <v>40.066627000000103</v>
      </c>
      <c r="F87" s="90">
        <v>36.666629999999998</v>
      </c>
      <c r="G87" s="91">
        <v>39.022183333333366</v>
      </c>
      <c r="H87" s="102">
        <f>SUMIFS(Data!$L:$L,Data!$B:$B,Data!$AA$3,Data!$E:$E,$A87,Data!$F:$F,$B87,Data!$C:$C,1)</f>
        <v>0</v>
      </c>
      <c r="I87" s="2">
        <f t="shared" si="16"/>
        <v>-1</v>
      </c>
      <c r="J87" s="90">
        <f>SUMIFS(Data!$L:$L,Data!$B:$B,Data!$AA$3,Data!$E:$E,$A87,Data!$F:$F,$B87,Data!$C:$C,2)</f>
        <v>50.133283000000098</v>
      </c>
      <c r="K87" s="2">
        <f t="shared" si="1"/>
        <v>0.2638655411764681</v>
      </c>
      <c r="L87" s="90">
        <f>SUMIFS(Data!$L:$L,Data!$B:$B,Data!$AA$3,Data!$E:$E,$A87,Data!$F:$F,$B87,Data!$C:$C,3)</f>
        <v>39.066628000000001</v>
      </c>
      <c r="M87" s="2">
        <f t="shared" si="2"/>
        <v>-2.4958402413063106E-2</v>
      </c>
      <c r="N87" s="90">
        <f>SUMIFS(Data!$L:$L,Data!$B:$B,Data!$AA$3,Data!$E:$E,$A87,Data!$F:$F,$B87,Data!$C:$C,4)</f>
        <v>37.999961999999996</v>
      </c>
      <c r="O87" s="2">
        <f t="shared" si="3"/>
        <v>3.6363636363636327E-2</v>
      </c>
      <c r="P87" s="90">
        <f t="shared" ref="P87" si="116">SUM(H87,J87,L87,N87)/3</f>
        <v>42.399957666666701</v>
      </c>
      <c r="Q87" s="95">
        <f t="shared" ref="Q87" si="117">IF(G87=0,"-",P87/G87)</f>
        <v>1.0865603624604978</v>
      </c>
      <c r="V87" s="155"/>
      <c r="W87" s="155"/>
    </row>
    <row r="88" spans="1:23">
      <c r="A88" s="175" t="s">
        <v>19</v>
      </c>
      <c r="B88" s="89" t="s">
        <v>231</v>
      </c>
      <c r="C88" s="90">
        <v>2.6666639999999999</v>
      </c>
      <c r="D88" s="90">
        <v>31.999967999999999</v>
      </c>
      <c r="E88" s="90">
        <v>29.733302999999999</v>
      </c>
      <c r="F88" s="90">
        <v>33.399963</v>
      </c>
      <c r="G88" s="91">
        <v>32.599966000000002</v>
      </c>
      <c r="H88" s="102">
        <f>SUMIFS(Data!$L:$L,Data!$B:$B,Data!$AA$3,Data!$E:$E,$A88,Data!$F:$F,$B88,Data!$C:$C,1)</f>
        <v>4.6666610000000004</v>
      </c>
      <c r="I88" s="2">
        <f>IF(C88=0,"-",(H88-C88)/C88)</f>
        <v>0.74999962499962525</v>
      </c>
      <c r="J88" s="90">
        <f>SUMIFS(Data!$L:$L,Data!$B:$B,Data!$AA$3,Data!$E:$E,$A88,Data!$F:$F,$B88,Data!$C:$C,2)</f>
        <v>31.666636</v>
      </c>
      <c r="K88" s="2">
        <f>IF(D88=0,"-",(J88-D88)/D88)</f>
        <v>-1.0416635416635374E-2</v>
      </c>
      <c r="L88" s="90">
        <f>SUMIFS(Data!$L:$L,Data!$B:$B,Data!$AA$3,Data!$E:$E,$A88,Data!$F:$F,$B88,Data!$C:$C,3)</f>
        <v>34.333298999999997</v>
      </c>
      <c r="M88" s="2">
        <f>IF(E88=0,"-",(L88-E88)/E88)</f>
        <v>0.15470854348068888</v>
      </c>
      <c r="N88" s="90">
        <f>SUMIFS(Data!$L:$L,Data!$B:$B,Data!$AA$3,Data!$E:$E,$A88,Data!$F:$F,$B88,Data!$C:$C,4)</f>
        <v>32.999966999999998</v>
      </c>
      <c r="O88" s="2">
        <f>IF(F88=0,"-",(N88-F88)/F88)</f>
        <v>-1.1975941410474065E-2</v>
      </c>
      <c r="P88" s="90">
        <f>SUM(H88,J88,L88,N88)/3</f>
        <v>34.555520999999999</v>
      </c>
      <c r="Q88" s="95">
        <f>IF(G88=0,"-",P88/G88)</f>
        <v>1.0599864122557672</v>
      </c>
      <c r="R88" s="90"/>
      <c r="S88" s="90"/>
      <c r="T88" s="90"/>
      <c r="U88" s="90"/>
      <c r="V88" s="90"/>
      <c r="W88" s="155"/>
    </row>
    <row r="89" spans="1:23">
      <c r="A89" s="175" t="s">
        <v>19</v>
      </c>
      <c r="B89" s="89" t="s">
        <v>142</v>
      </c>
      <c r="C89" s="90">
        <v>0</v>
      </c>
      <c r="D89" s="90">
        <v>0</v>
      </c>
      <c r="E89" s="90">
        <v>0</v>
      </c>
      <c r="F89" s="90">
        <v>0</v>
      </c>
      <c r="G89" s="91">
        <v>0</v>
      </c>
      <c r="H89" s="102">
        <f>SUMIFS(Data!$L:$L,Data!$B:$B,Data!$AA$3,Data!$E:$E,$A89,Data!$F:$F,$B89,Data!$C:$C,1)</f>
        <v>0</v>
      </c>
      <c r="I89" s="2" t="str">
        <f t="shared" ref="I89" si="118">IF(C89=0,"-",(H89-C89)/C89)</f>
        <v>-</v>
      </c>
      <c r="J89" s="90">
        <f>SUMIFS(Data!$L:$L,Data!$B:$B,Data!$AA$3,Data!$E:$E,$A89,Data!$F:$F,$B89,Data!$C:$C,2)</f>
        <v>0</v>
      </c>
      <c r="K89" s="2" t="str">
        <f t="shared" ref="K89" si="119">IF(D89=0,"-",(J89-D89)/D89)</f>
        <v>-</v>
      </c>
      <c r="L89" s="90">
        <f>SUMIFS(Data!$L:$L,Data!$B:$B,Data!$AA$3,Data!$E:$E,$A89,Data!$F:$F,$B89,Data!$C:$C,3)</f>
        <v>0</v>
      </c>
      <c r="M89" s="2" t="str">
        <f t="shared" ref="M89" si="120">IF(E89=0,"-",(L89-E89)/E89)</f>
        <v>-</v>
      </c>
      <c r="N89" s="90">
        <f>SUMIFS(Data!$L:$L,Data!$B:$B,Data!$AA$3,Data!$E:$E,$A89,Data!$F:$F,$B89,Data!$C:$C,4)</f>
        <v>0</v>
      </c>
      <c r="O89" s="2" t="str">
        <f t="shared" ref="O89" si="121">IF(F89=0,"-",(N89-F89)/F89)</f>
        <v>-</v>
      </c>
      <c r="P89" s="90">
        <f t="shared" ref="P89" si="122">SUM(H89,J89,L89,N89)/3</f>
        <v>0</v>
      </c>
      <c r="Q89" s="95" t="str">
        <f t="shared" ref="Q89" si="123">IF(G89=0,"-",P89/G89)</f>
        <v>-</v>
      </c>
      <c r="V89" s="155"/>
      <c r="W89" s="155"/>
    </row>
    <row r="90" spans="1:23">
      <c r="A90" s="175" t="s">
        <v>19</v>
      </c>
      <c r="B90" s="89" t="s">
        <v>73</v>
      </c>
      <c r="C90" s="90">
        <v>0</v>
      </c>
      <c r="D90" s="90">
        <v>3.3999969999999999</v>
      </c>
      <c r="E90" s="90">
        <v>2.3333309999999998</v>
      </c>
      <c r="F90" s="90">
        <v>1.9999979999999999</v>
      </c>
      <c r="G90" s="91">
        <v>2.5777753333333333</v>
      </c>
      <c r="H90" s="102">
        <f>SUMIFS(Data!$L:$L,Data!$B:$B,Data!$AA$3,Data!$E:$E,$A90,Data!$F:$F,$B90,Data!$C:$C,1)</f>
        <v>0</v>
      </c>
      <c r="I90" s="2" t="str">
        <f t="shared" si="16"/>
        <v>-</v>
      </c>
      <c r="J90" s="90">
        <f>SUMIFS(Data!$L:$L,Data!$B:$B,Data!$AA$3,Data!$E:$E,$A90,Data!$F:$F,$B90,Data!$C:$C,2)</f>
        <v>1.0666659999999999</v>
      </c>
      <c r="K90" s="2">
        <f t="shared" si="1"/>
        <v>-0.68627442906567282</v>
      </c>
      <c r="L90" s="90">
        <f>SUMIFS(Data!$L:$L,Data!$B:$B,Data!$AA$3,Data!$E:$E,$A90,Data!$F:$F,$B90,Data!$C:$C,3)</f>
        <v>4.6666619999999996</v>
      </c>
      <c r="M90" s="2">
        <f t="shared" si="2"/>
        <v>1</v>
      </c>
      <c r="N90" s="90">
        <f>SUMIFS(Data!$L:$L,Data!$B:$B,Data!$AA$3,Data!$E:$E,$A90,Data!$F:$F,$B90,Data!$C:$C,4)</f>
        <v>1.6666650000000001</v>
      </c>
      <c r="O90" s="2">
        <f t="shared" si="3"/>
        <v>-0.1666666666666666</v>
      </c>
      <c r="P90" s="90">
        <f t="shared" si="72"/>
        <v>2.4666643333333331</v>
      </c>
      <c r="Q90" s="95">
        <f t="shared" si="10"/>
        <v>0.95689655395362871</v>
      </c>
      <c r="V90" s="155"/>
      <c r="W90" s="155"/>
    </row>
    <row r="91" spans="1:23">
      <c r="A91" s="176"/>
      <c r="B91" s="97" t="s">
        <v>57</v>
      </c>
      <c r="C91" s="98">
        <v>69.799863000000116</v>
      </c>
      <c r="D91" s="98">
        <v>279.333033</v>
      </c>
      <c r="E91" s="98">
        <v>275.3996850000002</v>
      </c>
      <c r="F91" s="98">
        <v>239.2663040000001</v>
      </c>
      <c r="G91" s="99">
        <v>287.93296166666681</v>
      </c>
      <c r="H91" s="98">
        <f>SUM(H80:H90)</f>
        <v>90.066493999999906</v>
      </c>
      <c r="I91" s="4">
        <f t="shared" si="16"/>
        <v>0.29035344954759806</v>
      </c>
      <c r="J91" s="98">
        <f>SUM(J80:J90)</f>
        <v>309.99967200000032</v>
      </c>
      <c r="K91" s="4">
        <f t="shared" si="1"/>
        <v>0.10978522185738167</v>
      </c>
      <c r="L91" s="98">
        <f>SUM(L80:L90)</f>
        <v>301.46631700000017</v>
      </c>
      <c r="M91" s="4">
        <f t="shared" si="2"/>
        <v>9.465018814382431E-2</v>
      </c>
      <c r="N91" s="98">
        <f>SUM(N80:N90)</f>
        <v>272.06628600000016</v>
      </c>
      <c r="O91" s="4">
        <f t="shared" si="3"/>
        <v>0.1370856717041111</v>
      </c>
      <c r="P91" s="98">
        <f t="shared" si="72"/>
        <v>324.53292300000021</v>
      </c>
      <c r="Q91" s="100">
        <f t="shared" si="10"/>
        <v>1.127112787370639</v>
      </c>
    </row>
    <row r="92" spans="1:23">
      <c r="A92" s="175" t="s">
        <v>18</v>
      </c>
      <c r="B92" s="89" t="s">
        <v>202</v>
      </c>
      <c r="C92" s="90">
        <v>8.9999920000000007</v>
      </c>
      <c r="D92" s="90">
        <v>23.133278000000001</v>
      </c>
      <c r="E92" s="90">
        <v>24.597999999999999</v>
      </c>
      <c r="F92" s="90">
        <v>42.771999999999899</v>
      </c>
      <c r="G92" s="91">
        <v>33.167756666666634</v>
      </c>
      <c r="H92" s="102">
        <f>SUMIFS(Data!$L:$L,Data!$B:$B,Data!$AA$3,Data!$E:$E,$A92,Data!$F:$F,$B92,Data!$C:$C,1)</f>
        <v>24.809000000000001</v>
      </c>
      <c r="I92" s="2">
        <f t="shared" ref="I92:I94" si="124">IF(C92=0,"-",(H92-C92)/C92)</f>
        <v>1.7565580058293384</v>
      </c>
      <c r="J92" s="90">
        <f>SUMIFS(Data!$L:$L,Data!$B:$B,Data!$AA$3,Data!$E:$E,$A92,Data!$F:$F,$B92,Data!$C:$C,2)</f>
        <v>43.27</v>
      </c>
      <c r="K92" s="2">
        <f t="shared" ref="K92:K94" si="125">IF(D92=0,"-",(J92-D92)/D92)</f>
        <v>0.87046556912513662</v>
      </c>
      <c r="L92" s="90">
        <f>SUMIFS(Data!$L:$L,Data!$B:$B,Data!$AA$3,Data!$E:$E,$A92,Data!$F:$F,$B92,Data!$C:$C,3)</f>
        <v>40.729999999999997</v>
      </c>
      <c r="M92" s="2">
        <f t="shared" ref="M92:M94" si="126">IF(E92=0,"-",(L92-E92)/E92)</f>
        <v>0.65582567688429949</v>
      </c>
      <c r="N92" s="90">
        <f>SUMIFS(Data!$L:$L,Data!$B:$B,Data!$AA$3,Data!$E:$E,$A92,Data!$F:$F,$B92,Data!$C:$C,4)</f>
        <v>43.573999999999998</v>
      </c>
      <c r="O92" s="2">
        <f t="shared" si="3"/>
        <v>1.8750584494531493E-2</v>
      </c>
      <c r="P92" s="90">
        <f t="shared" ref="P92:P94" si="127">SUM(H92,J92,L92,N92)/3</f>
        <v>50.794333333333327</v>
      </c>
      <c r="Q92" s="95">
        <f t="shared" si="10"/>
        <v>1.5314371075443061</v>
      </c>
    </row>
    <row r="93" spans="1:23">
      <c r="A93" s="175" t="s">
        <v>18</v>
      </c>
      <c r="B93" s="89" t="s">
        <v>73</v>
      </c>
      <c r="C93" s="90">
        <v>0</v>
      </c>
      <c r="D93" s="90">
        <v>0</v>
      </c>
      <c r="E93" s="90">
        <v>0</v>
      </c>
      <c r="F93" s="90">
        <v>0</v>
      </c>
      <c r="G93" s="91">
        <v>0</v>
      </c>
      <c r="H93" s="102">
        <f>SUMIFS(Data!$L:$L,Data!$B:$B,Data!$AA$3,Data!$E:$E,$A93,Data!$F:$F,$B93,Data!$C:$C,1)</f>
        <v>1.0680000000000001</v>
      </c>
      <c r="I93" s="2" t="str">
        <f t="shared" si="124"/>
        <v>-</v>
      </c>
      <c r="J93" s="90">
        <f>SUMIFS(Data!$L:$L,Data!$B:$B,Data!$AA$3,Data!$E:$E,$A93,Data!$F:$F,$B93,Data!$C:$C,2)</f>
        <v>0</v>
      </c>
      <c r="K93" s="2" t="str">
        <f t="shared" si="125"/>
        <v>-</v>
      </c>
      <c r="L93" s="90">
        <f>SUMIFS(Data!$L:$L,Data!$B:$B,Data!$AA$3,Data!$E:$E,$A93,Data!$F:$F,$B93,Data!$C:$C,3)</f>
        <v>0</v>
      </c>
      <c r="M93" s="2" t="str">
        <f t="shared" si="126"/>
        <v>-</v>
      </c>
      <c r="N93" s="90">
        <f>SUMIFS(Data!$L:$L,Data!$B:$B,Data!$AA$3,Data!$E:$E,$A93,Data!$F:$F,$B93,Data!$C:$C,4)</f>
        <v>0</v>
      </c>
      <c r="O93" s="2" t="str">
        <f t="shared" si="3"/>
        <v>-</v>
      </c>
      <c r="P93" s="90">
        <f t="shared" si="127"/>
        <v>0.35600000000000004</v>
      </c>
      <c r="Q93" s="95" t="str">
        <f t="shared" si="10"/>
        <v>-</v>
      </c>
    </row>
    <row r="94" spans="1:23">
      <c r="A94" s="176"/>
      <c r="B94" s="97" t="s">
        <v>245</v>
      </c>
      <c r="C94" s="98">
        <v>8.9999920000000007</v>
      </c>
      <c r="D94" s="98">
        <v>23.133278000000001</v>
      </c>
      <c r="E94" s="98">
        <v>24.597999999999999</v>
      </c>
      <c r="F94" s="98">
        <v>42.771999999999899</v>
      </c>
      <c r="G94" s="99">
        <v>33.167756666666634</v>
      </c>
      <c r="H94" s="98">
        <f>SUM(H92:H93)</f>
        <v>25.877000000000002</v>
      </c>
      <c r="I94" s="4">
        <f t="shared" si="124"/>
        <v>1.8752247779775806</v>
      </c>
      <c r="J94" s="98">
        <f>SUM(J92:J93)</f>
        <v>43.27</v>
      </c>
      <c r="K94" s="4">
        <f t="shared" si="125"/>
        <v>0.87046556912513662</v>
      </c>
      <c r="L94" s="98">
        <f>SUM(L92:L93)</f>
        <v>40.729999999999997</v>
      </c>
      <c r="M94" s="4">
        <f t="shared" si="126"/>
        <v>0.65582567688429949</v>
      </c>
      <c r="N94" s="98">
        <f>SUM(N92:N93)</f>
        <v>43.573999999999998</v>
      </c>
      <c r="O94" s="4">
        <f t="shared" si="3"/>
        <v>1.8750584494531493E-2</v>
      </c>
      <c r="P94" s="98">
        <f t="shared" si="127"/>
        <v>51.150333333333343</v>
      </c>
      <c r="Q94" s="100">
        <f t="shared" si="10"/>
        <v>1.5421704231428794</v>
      </c>
    </row>
    <row r="95" spans="1:23">
      <c r="A95" s="175" t="s">
        <v>17</v>
      </c>
      <c r="B95" s="89" t="s">
        <v>208</v>
      </c>
      <c r="C95" s="90">
        <v>1.9999979999999999</v>
      </c>
      <c r="D95" s="90">
        <v>36.393295999999999</v>
      </c>
      <c r="E95" s="90">
        <v>33.632999999999903</v>
      </c>
      <c r="F95" s="90">
        <v>33.233999999999902</v>
      </c>
      <c r="G95" s="91">
        <v>35.086764666666596</v>
      </c>
      <c r="H95" s="102">
        <f>SUMIFS(Data!$L:$L,Data!$B:$B,Data!$AA$3,Data!$E:$E,$A95,Data!$F:$F,$B95,Data!$C:$C,1)</f>
        <v>0.66600000000000004</v>
      </c>
      <c r="I95" s="2">
        <f t="shared" si="16"/>
        <v>-0.66699966699966695</v>
      </c>
      <c r="J95" s="90">
        <f>SUMIFS(Data!$L:$L,Data!$B:$B,Data!$AA$3,Data!$E:$E,$A95,Data!$F:$F,$B95,Data!$C:$C,2)</f>
        <v>34.565999999999903</v>
      </c>
      <c r="K95" s="2">
        <f t="shared" si="11"/>
        <v>-5.0209686970921687E-2</v>
      </c>
      <c r="L95" s="90">
        <f>SUMIFS(Data!$L:$L,Data!$B:$B,Data!$AA$3,Data!$E:$E,$A95,Data!$F:$F,$B95,Data!$C:$C,3)</f>
        <v>33.833999999999897</v>
      </c>
      <c r="M95" s="2">
        <f t="shared" si="12"/>
        <v>5.9762733030057974E-3</v>
      </c>
      <c r="N95" s="90">
        <f>SUMIFS(Data!$L:$L,Data!$B:$B,Data!$AA$3,Data!$E:$E,$A95,Data!$F:$F,$B95,Data!$C:$C,4)</f>
        <v>33.699999999999903</v>
      </c>
      <c r="O95" s="2">
        <f t="shared" si="3"/>
        <v>1.402178491905887E-2</v>
      </c>
      <c r="P95" s="90">
        <f t="shared" si="72"/>
        <v>34.255333333333233</v>
      </c>
      <c r="Q95" s="95">
        <f t="shared" si="10"/>
        <v>0.97630356229101833</v>
      </c>
    </row>
    <row r="96" spans="1:23">
      <c r="A96" s="175" t="s">
        <v>17</v>
      </c>
      <c r="B96" s="89" t="s">
        <v>148</v>
      </c>
      <c r="C96" s="90">
        <v>2.0533299999999999</v>
      </c>
      <c r="D96" s="90">
        <v>11.866655</v>
      </c>
      <c r="E96" s="90">
        <v>8.3249999999999993</v>
      </c>
      <c r="F96" s="90">
        <v>9.3239999999999998</v>
      </c>
      <c r="G96" s="91">
        <v>10.522995</v>
      </c>
      <c r="H96" s="102">
        <f>SUMIFS(Data!$L:$L,Data!$B:$B,Data!$AA$3,Data!$E:$E,$A96,Data!$F:$F,$B96,Data!$C:$C,1)</f>
        <v>0</v>
      </c>
      <c r="I96" s="2">
        <f t="shared" ref="I96" si="128">IF(C96=0,"-",(H96-C96)/C96)</f>
        <v>-1</v>
      </c>
      <c r="J96" s="90">
        <f>SUMIFS(Data!$L:$L,Data!$B:$B,Data!$AA$3,Data!$E:$E,$A96,Data!$F:$F,$B96,Data!$C:$C,2)</f>
        <v>29.037999999999901</v>
      </c>
      <c r="K96" s="2">
        <f t="shared" ref="K96" si="129">IF(D96=0,"-",(J96-D96)/D96)</f>
        <v>1.4470248776929895</v>
      </c>
      <c r="L96" s="90">
        <f>SUMIFS(Data!$L:$L,Data!$B:$B,Data!$AA$3,Data!$E:$E,$A96,Data!$F:$F,$B96,Data!$C:$C,3)</f>
        <v>27.556000000000001</v>
      </c>
      <c r="M96" s="2">
        <f t="shared" ref="M96" si="130">IF(E96=0,"-",(L96-E96)/E96)</f>
        <v>2.3100300300300303</v>
      </c>
      <c r="N96" s="90">
        <f>SUMIFS(Data!$L:$L,Data!$B:$B,Data!$AA$3,Data!$E:$E,$A96,Data!$F:$F,$B96,Data!$C:$C,4)</f>
        <v>27.972000000000001</v>
      </c>
      <c r="O96" s="2">
        <f t="shared" ref="O96" si="131">IF(F96=0,"-",(N96-F96)/F96)</f>
        <v>2.0000000000000004</v>
      </c>
      <c r="P96" s="90">
        <f t="shared" ref="P96" si="132">SUM(H96,J96,L96,N96)/3</f>
        <v>28.188666666666634</v>
      </c>
      <c r="Q96" s="95">
        <f t="shared" ref="Q96" si="133">IF(G96=0,"-",P96/G96)</f>
        <v>2.6787684177999358</v>
      </c>
    </row>
    <row r="97" spans="1:17">
      <c r="A97" s="175" t="s">
        <v>17</v>
      </c>
      <c r="B97" s="89" t="s">
        <v>232</v>
      </c>
      <c r="C97" s="90">
        <v>7.0666580000000003</v>
      </c>
      <c r="D97" s="90">
        <v>58.333275000000199</v>
      </c>
      <c r="E97" s="90">
        <v>50.018999999999899</v>
      </c>
      <c r="F97" s="90">
        <v>57.477999999999803</v>
      </c>
      <c r="G97" s="91">
        <v>57.632310999999966</v>
      </c>
      <c r="H97" s="102">
        <f>SUMIFS(Data!$L:$L,Data!$B:$B,Data!$AA$3,Data!$E:$E,$A97,Data!$F:$F,$B97,Data!$C:$C,1)</f>
        <v>0.33300000000000002</v>
      </c>
      <c r="I97" s="2">
        <f t="shared" si="16"/>
        <v>-0.95287730069857635</v>
      </c>
      <c r="J97" s="90">
        <f>SUMIFS(Data!$L:$L,Data!$B:$B,Data!$AA$3,Data!$E:$E,$A97,Data!$F:$F,$B97,Data!$C:$C,2)</f>
        <v>68.668999999999798</v>
      </c>
      <c r="K97" s="2">
        <f t="shared" si="11"/>
        <v>0.17718403432688398</v>
      </c>
      <c r="L97" s="90">
        <f>SUMIFS(Data!$L:$L,Data!$B:$B,Data!$AA$3,Data!$E:$E,$A97,Data!$F:$F,$B97,Data!$C:$C,3)</f>
        <v>56.4789999999998</v>
      </c>
      <c r="M97" s="2">
        <f t="shared" si="12"/>
        <v>0.12915092264939151</v>
      </c>
      <c r="N97" s="90">
        <f>SUMIFS(Data!$L:$L,Data!$B:$B,Data!$AA$3,Data!$E:$E,$A97,Data!$F:$F,$B97,Data!$C:$C,4)</f>
        <v>58.145999999999802</v>
      </c>
      <c r="O97" s="2">
        <f t="shared" ref="O97:O181" si="134">IF(F97=0,"-",(N97-F97)/F97)</f>
        <v>1.1621837920595733E-2</v>
      </c>
      <c r="P97" s="90">
        <f t="shared" si="72"/>
        <v>61.208999999999797</v>
      </c>
      <c r="Q97" s="95">
        <f t="shared" si="10"/>
        <v>1.0620604820098196</v>
      </c>
    </row>
    <row r="98" spans="1:17">
      <c r="A98" s="175" t="s">
        <v>17</v>
      </c>
      <c r="B98" s="89" t="s">
        <v>142</v>
      </c>
      <c r="C98" s="90">
        <v>6.8666549999999997</v>
      </c>
      <c r="D98" s="90">
        <v>8.7999890000000001</v>
      </c>
      <c r="E98" s="90">
        <v>0</v>
      </c>
      <c r="F98" s="90">
        <v>0</v>
      </c>
      <c r="G98" s="91">
        <v>5.2222146666666669</v>
      </c>
      <c r="H98" s="102">
        <f>SUMIFS(Data!$L:$L,Data!$B:$B,Data!$AA$3,Data!$E:$E,$A98,Data!$F:$F,$B98,Data!$C:$C,1)</f>
        <v>0</v>
      </c>
      <c r="I98" s="2">
        <f t="shared" si="16"/>
        <v>-1</v>
      </c>
      <c r="J98" s="90">
        <f>SUMIFS(Data!$L:$L,Data!$B:$B,Data!$AA$3,Data!$E:$E,$A98,Data!$F:$F,$B98,Data!$C:$C,2)</f>
        <v>10.132</v>
      </c>
      <c r="K98" s="2">
        <f t="shared" si="11"/>
        <v>0.15136507556998077</v>
      </c>
      <c r="L98" s="90">
        <f>SUMIFS(Data!$L:$L,Data!$B:$B,Data!$AA$3,Data!$E:$E,$A98,Data!$F:$F,$B98,Data!$C:$C,3)</f>
        <v>10.864000000000001</v>
      </c>
      <c r="M98" s="2" t="str">
        <f t="shared" si="12"/>
        <v>-</v>
      </c>
      <c r="N98" s="90">
        <f>SUMIFS(Data!$L:$L,Data!$B:$B,Data!$AA$3,Data!$E:$E,$A98,Data!$F:$F,$B98,Data!$C:$C,4)</f>
        <v>9.9350000000000005</v>
      </c>
      <c r="O98" s="2" t="str">
        <f t="shared" si="134"/>
        <v>-</v>
      </c>
      <c r="P98" s="90">
        <f t="shared" si="72"/>
        <v>10.310333333333334</v>
      </c>
      <c r="Q98" s="95">
        <f t="shared" si="10"/>
        <v>1.9743220054020505</v>
      </c>
    </row>
    <row r="99" spans="1:17">
      <c r="A99" s="175" t="s">
        <v>17</v>
      </c>
      <c r="B99" s="89" t="s">
        <v>73</v>
      </c>
      <c r="C99" s="90">
        <v>2.999997</v>
      </c>
      <c r="D99" s="90">
        <v>13.666653</v>
      </c>
      <c r="E99" s="90">
        <v>24.925999999999998</v>
      </c>
      <c r="F99" s="90">
        <v>24.587</v>
      </c>
      <c r="G99" s="91">
        <v>22.059883333333332</v>
      </c>
      <c r="H99" s="102">
        <f>SUMIFS(Data!$L:$L,Data!$B:$B,Data!$AA$3,Data!$E:$E,$A99,Data!$F:$F,$B99,Data!$C:$C,1)</f>
        <v>11.401</v>
      </c>
      <c r="I99" s="2">
        <f t="shared" si="16"/>
        <v>2.8003371336704665</v>
      </c>
      <c r="J99" s="90">
        <f>SUMIFS(Data!$L:$L,Data!$B:$B,Data!$AA$3,Data!$E:$E,$A99,Data!$F:$F,$B99,Data!$C:$C,2)</f>
        <v>6.1950000000000003</v>
      </c>
      <c r="K99" s="2">
        <f t="shared" si="11"/>
        <v>-0.54670686378003452</v>
      </c>
      <c r="L99" s="90">
        <f>SUMIFS(Data!$L:$L,Data!$B:$B,Data!$AA$3,Data!$E:$E,$A99,Data!$F:$F,$B99,Data!$C:$C,3)</f>
        <v>6.1950000000000003</v>
      </c>
      <c r="M99" s="2">
        <f t="shared" si="12"/>
        <v>-0.75146433442991256</v>
      </c>
      <c r="N99" s="90">
        <f>SUMIFS(Data!$L:$L,Data!$B:$B,Data!$AA$3,Data!$E:$E,$A99,Data!$F:$F,$B99,Data!$C:$C,4)</f>
        <v>4.1970000000000001</v>
      </c>
      <c r="O99" s="2">
        <f t="shared" si="134"/>
        <v>-0.82930003660470986</v>
      </c>
      <c r="P99" s="90">
        <f t="shared" si="72"/>
        <v>9.3293333333333326</v>
      </c>
      <c r="Q99" s="95">
        <f t="shared" si="10"/>
        <v>0.42290945932775409</v>
      </c>
    </row>
    <row r="100" spans="1:17">
      <c r="A100" s="176"/>
      <c r="B100" s="97" t="s">
        <v>58</v>
      </c>
      <c r="C100" s="98">
        <v>20.986637999999999</v>
      </c>
      <c r="D100" s="98">
        <v>129.05986800000019</v>
      </c>
      <c r="E100" s="98">
        <v>116.90299999999981</v>
      </c>
      <c r="F100" s="98">
        <v>124.62299999999971</v>
      </c>
      <c r="G100" s="99">
        <v>130.52416866666655</v>
      </c>
      <c r="H100" s="98">
        <f>SUM(H95:H99)</f>
        <v>12.4</v>
      </c>
      <c r="I100" s="4">
        <f t="shared" si="16"/>
        <v>-0.4091478587470751</v>
      </c>
      <c r="J100" s="98">
        <f t="shared" ref="J100" si="135">SUM(J95:J99)</f>
        <v>148.5999999999996</v>
      </c>
      <c r="K100" s="4">
        <f t="shared" si="11"/>
        <v>0.15140362610629179</v>
      </c>
      <c r="L100" s="98">
        <f>SUM(L95:L99)</f>
        <v>134.92799999999968</v>
      </c>
      <c r="M100" s="4">
        <f t="shared" si="12"/>
        <v>0.15418765985475058</v>
      </c>
      <c r="N100" s="98">
        <f>SUM(N95:N99)</f>
        <v>133.9499999999997</v>
      </c>
      <c r="O100" s="4">
        <f t="shared" si="134"/>
        <v>7.4841722635468733E-2</v>
      </c>
      <c r="P100" s="98">
        <f t="shared" si="72"/>
        <v>143.29266666666635</v>
      </c>
      <c r="Q100" s="100">
        <f t="shared" si="10"/>
        <v>1.0978247793526121</v>
      </c>
    </row>
    <row r="101" spans="1:17">
      <c r="A101" s="175" t="s">
        <v>16</v>
      </c>
      <c r="B101" s="89" t="s">
        <v>135</v>
      </c>
      <c r="C101" s="90">
        <v>3.3999959999999998</v>
      </c>
      <c r="D101" s="90">
        <v>57.4066070000002</v>
      </c>
      <c r="E101" s="90">
        <v>51.599948000000197</v>
      </c>
      <c r="F101" s="90">
        <v>46.087999999999901</v>
      </c>
      <c r="G101" s="91">
        <v>52.831517000000105</v>
      </c>
      <c r="H101" s="102">
        <f>SUMIFS(Data!$L:$L,Data!$B:$B,Data!$AA$3,Data!$E:$E,$A101,Data!$F:$F,$B101,Data!$C:$C,1)</f>
        <v>1.4650000000000001</v>
      </c>
      <c r="I101" s="2">
        <f t="shared" si="16"/>
        <v>-0.56911714013781189</v>
      </c>
      <c r="J101" s="90">
        <f>SUMIFS(Data!$L:$L,Data!$B:$B,Data!$AA$3,Data!$E:$E,$A101,Data!$F:$F,$B101,Data!$C:$C,2)</f>
        <v>39.360999999999898</v>
      </c>
      <c r="K101" s="2">
        <f t="shared" si="11"/>
        <v>-0.31434721442429508</v>
      </c>
      <c r="L101" s="90">
        <f>SUMIFS(Data!$L:$L,Data!$B:$B,Data!$AA$3,Data!$E:$E,$A101,Data!$F:$F,$B101,Data!$C:$C,3)</f>
        <v>32.3689999999999</v>
      </c>
      <c r="M101" s="2">
        <f t="shared" si="12"/>
        <v>-0.37269316627993931</v>
      </c>
      <c r="N101" s="90">
        <f>SUMIFS(Data!$L:$L,Data!$B:$B,Data!$AA$3,Data!$E:$E,$A101,Data!$F:$F,$B101,Data!$C:$C,4)</f>
        <v>31.9679999999999</v>
      </c>
      <c r="O101" s="2">
        <f t="shared" si="134"/>
        <v>-0.30637042180177121</v>
      </c>
      <c r="P101" s="90">
        <f t="shared" si="72"/>
        <v>35.054333333333233</v>
      </c>
      <c r="Q101" s="95">
        <f t="shared" ref="Q101:Q181" si="136">IF(G101=0,"-",P101/G101)</f>
        <v>0.66351176956234592</v>
      </c>
    </row>
    <row r="102" spans="1:17">
      <c r="A102" s="175" t="s">
        <v>16</v>
      </c>
      <c r="B102" s="89" t="s">
        <v>73</v>
      </c>
      <c r="C102" s="90">
        <v>0</v>
      </c>
      <c r="D102" s="90">
        <v>0.99999899999999997</v>
      </c>
      <c r="E102" s="90">
        <v>0.66666599999999998</v>
      </c>
      <c r="F102" s="90">
        <v>0.33300000000000002</v>
      </c>
      <c r="G102" s="91">
        <v>0.66655500000000001</v>
      </c>
      <c r="H102" s="102">
        <f>SUMIFS(Data!$L:$L,Data!$B:$B,Data!$AA$3,Data!$E:$E,$A102,Data!$F:$F,$B102,Data!$C:$C,1)</f>
        <v>0</v>
      </c>
      <c r="I102" s="2" t="str">
        <f t="shared" si="16"/>
        <v>-</v>
      </c>
      <c r="J102" s="90">
        <f>SUMIFS(Data!$L:$L,Data!$B:$B,Data!$AA$3,Data!$E:$E,$A102,Data!$F:$F,$B102,Data!$C:$C,2)</f>
        <v>1.998</v>
      </c>
      <c r="K102" s="2">
        <f t="shared" si="11"/>
        <v>0.99800199800199807</v>
      </c>
      <c r="L102" s="90">
        <f>SUMIFS(Data!$L:$L,Data!$B:$B,Data!$AA$3,Data!$E:$E,$A102,Data!$F:$F,$B102,Data!$C:$C,3)</f>
        <v>1.665</v>
      </c>
      <c r="M102" s="2">
        <f t="shared" si="12"/>
        <v>1.4975024975024975</v>
      </c>
      <c r="N102" s="90">
        <f>SUMIFS(Data!$L:$L,Data!$B:$B,Data!$AA$3,Data!$E:$E,$A102,Data!$F:$F,$B102,Data!$C:$C,4)</f>
        <v>0.33300000000000002</v>
      </c>
      <c r="O102" s="2">
        <f t="shared" si="134"/>
        <v>0</v>
      </c>
      <c r="P102" s="90">
        <f t="shared" si="72"/>
        <v>1.3320000000000001</v>
      </c>
      <c r="Q102" s="95">
        <f t="shared" si="136"/>
        <v>1.9983347210657787</v>
      </c>
    </row>
    <row r="103" spans="1:17">
      <c r="A103" s="176"/>
      <c r="B103" s="97" t="s">
        <v>59</v>
      </c>
      <c r="C103" s="98">
        <v>3.3999959999999998</v>
      </c>
      <c r="D103" s="98">
        <v>58.406606000000203</v>
      </c>
      <c r="E103" s="98">
        <v>52.266614000000196</v>
      </c>
      <c r="F103" s="98">
        <v>46.4209999999999</v>
      </c>
      <c r="G103" s="99">
        <v>53.4980720000001</v>
      </c>
      <c r="H103" s="98">
        <f>SUM(H101:H102)</f>
        <v>1.4650000000000001</v>
      </c>
      <c r="I103" s="4">
        <f t="shared" si="16"/>
        <v>-0.56911714013781189</v>
      </c>
      <c r="J103" s="98">
        <f>SUM(J101:J102)</f>
        <v>41.358999999999895</v>
      </c>
      <c r="K103" s="4">
        <f t="shared" si="11"/>
        <v>-0.29187804543890544</v>
      </c>
      <c r="L103" s="98">
        <f>SUM(L101:L102)</f>
        <v>34.033999999999899</v>
      </c>
      <c r="M103" s="4">
        <f t="shared" si="12"/>
        <v>-0.34883862956954181</v>
      </c>
      <c r="N103" s="98">
        <f>SUM(N101:N102)</f>
        <v>32.300999999999902</v>
      </c>
      <c r="O103" s="4">
        <f t="shared" si="134"/>
        <v>-0.30417268046789231</v>
      </c>
      <c r="P103" s="98">
        <f t="shared" si="72"/>
        <v>36.386333333333233</v>
      </c>
      <c r="Q103" s="100">
        <f t="shared" si="136"/>
        <v>0.68014289063226741</v>
      </c>
    </row>
    <row r="104" spans="1:17">
      <c r="A104" s="175" t="s">
        <v>97</v>
      </c>
      <c r="B104" s="89" t="s">
        <v>246</v>
      </c>
      <c r="C104" s="90">
        <v>0</v>
      </c>
      <c r="D104" s="90">
        <v>6.9999929999999999</v>
      </c>
      <c r="E104" s="103">
        <v>7.9999919999999998</v>
      </c>
      <c r="F104" s="103">
        <v>9.8559999999999999</v>
      </c>
      <c r="G104" s="91">
        <v>8.2853283333333323</v>
      </c>
      <c r="H104" s="102">
        <f>SUMIFS(Data!$L:$L,Data!$B:$B,Data!$AA$3,Data!$E:$E,$A104,Data!$F:$F,$B104,Data!$C:$C,1)</f>
        <v>0</v>
      </c>
      <c r="I104" s="2" t="str">
        <f t="shared" si="16"/>
        <v>-</v>
      </c>
      <c r="J104" s="90">
        <f>SUMIFS(Data!$L:$L,Data!$B:$B,Data!$AA$3,Data!$E:$E,$A104,Data!$F:$F,$B104,Data!$C:$C,2)</f>
        <v>0</v>
      </c>
      <c r="K104" s="2">
        <f t="shared" si="11"/>
        <v>-1</v>
      </c>
      <c r="L104" s="90">
        <f>SUMIFS(Data!$L:$L,Data!$B:$B,Data!$AA$3,Data!$E:$E,$A104,Data!$F:$F,$B104,Data!$C:$C,3)</f>
        <v>0</v>
      </c>
      <c r="M104" s="2">
        <f t="shared" si="12"/>
        <v>-1</v>
      </c>
      <c r="N104" s="90">
        <f>SUMIFS(Data!$L:$L,Data!$B:$B,Data!$AA$3,Data!$E:$E,$A$118,Data!$F:$F,$B104,Data!$C:$C,4)</f>
        <v>26.437000000000001</v>
      </c>
      <c r="O104" s="2">
        <f t="shared" si="134"/>
        <v>1.6823254870129873</v>
      </c>
      <c r="P104" s="90">
        <f t="shared" si="72"/>
        <v>8.8123333333333331</v>
      </c>
      <c r="Q104" s="95">
        <f t="shared" si="136"/>
        <v>1.0636070145681211</v>
      </c>
    </row>
    <row r="105" spans="1:17">
      <c r="A105" s="175" t="s">
        <v>97</v>
      </c>
      <c r="B105" s="89" t="s">
        <v>138</v>
      </c>
      <c r="C105" s="90">
        <v>40.799924000000097</v>
      </c>
      <c r="D105" s="90">
        <v>44.899900000000102</v>
      </c>
      <c r="E105" s="103">
        <v>45.866577999999997</v>
      </c>
      <c r="F105" s="103">
        <v>38.725000000000101</v>
      </c>
      <c r="G105" s="91">
        <v>56.763800666666775</v>
      </c>
      <c r="H105" s="102">
        <f>SUMIFS(Data!$L:$L,Data!$B:$B,Data!$AA$3,Data!$E:$E,$A105,Data!$F:$F,$B105,Data!$C:$C,1)</f>
        <v>0</v>
      </c>
      <c r="I105" s="2">
        <f t="shared" ref="I105" si="137">IF(C105=0,"-",(H105-C105)/C105)</f>
        <v>-1</v>
      </c>
      <c r="J105" s="90">
        <f>SUMIFS(Data!$L:$L,Data!$B:$B,Data!$AA$3,Data!$E:$E,$A105,Data!$F:$F,$B105,Data!$C:$C,2)</f>
        <v>0</v>
      </c>
      <c r="K105" s="2">
        <f t="shared" ref="K105" si="138">IF(D105=0,"-",(J105-D105)/D105)</f>
        <v>-1</v>
      </c>
      <c r="L105" s="90">
        <f>SUMIFS(Data!$L:$L,Data!$B:$B,Data!$AA$3,Data!$E:$E,$A105,Data!$F:$F,$B105,Data!$C:$C,3)</f>
        <v>0</v>
      </c>
      <c r="M105" s="2">
        <f t="shared" ref="M105" si="139">IF(E105=0,"-",(L105-E105)/E105)</f>
        <v>-1</v>
      </c>
      <c r="N105" s="90">
        <f>SUMIFS(Data!$L:$L,Data!$B:$B,Data!$AA$3,Data!$E:$E,$A$118,Data!$F:$F,$B105,Data!$C:$C,4)</f>
        <v>44.607999999999997</v>
      </c>
      <c r="O105" s="2">
        <f t="shared" ref="O105" si="140">IF(F105=0,"-",(N105-F105)/F105)</f>
        <v>0.15191736604260506</v>
      </c>
      <c r="P105" s="90">
        <f t="shared" ref="P105" si="141">SUM(H105,J105,L105,N105)/3</f>
        <v>14.869333333333332</v>
      </c>
      <c r="Q105" s="95">
        <f t="shared" ref="Q105" si="142">IF(G105=0,"-",P105/G105)</f>
        <v>0.26195098211711187</v>
      </c>
    </row>
    <row r="106" spans="1:17">
      <c r="A106" s="175" t="s">
        <v>97</v>
      </c>
      <c r="B106" s="89" t="s">
        <v>241</v>
      </c>
      <c r="C106" s="90">
        <v>0</v>
      </c>
      <c r="D106" s="90">
        <v>0</v>
      </c>
      <c r="E106" s="103">
        <v>0</v>
      </c>
      <c r="F106" s="103">
        <v>2.9969999999999999</v>
      </c>
      <c r="G106" s="91">
        <v>0.999</v>
      </c>
      <c r="H106" s="102">
        <f>SUMIFS(Data!$L:$L,Data!$B:$B,Data!$AA$3,Data!$E:$E,$A106,Data!$F:$F,$B106,Data!$C:$C,1)</f>
        <v>0</v>
      </c>
      <c r="I106" s="2" t="str">
        <f t="shared" ref="I106" si="143">IF(C106=0,"-",(H106-C106)/C106)</f>
        <v>-</v>
      </c>
      <c r="J106" s="90">
        <f>SUMIFS(Data!$L:$L,Data!$B:$B,Data!$AA$3,Data!$E:$E,$A106,Data!$F:$F,$B106,Data!$C:$C,2)</f>
        <v>0</v>
      </c>
      <c r="K106" s="2" t="str">
        <f t="shared" ref="K106" si="144">IF(D106=0,"-",(J106-D106)/D106)</f>
        <v>-</v>
      </c>
      <c r="L106" s="90">
        <f>SUMIFS(Data!$L:$L,Data!$B:$B,Data!$AA$3,Data!$E:$E,$A106,Data!$F:$F,$B106,Data!$C:$C,3)</f>
        <v>0</v>
      </c>
      <c r="M106" s="2" t="str">
        <f t="shared" ref="M106" si="145">IF(E106=0,"-",(L106-E106)/E106)</f>
        <v>-</v>
      </c>
      <c r="N106" s="90">
        <f>SUMIFS(Data!$L:$L,Data!$B:$B,Data!$AA$3,Data!$E:$E,$A$118,Data!$F:$F,$B106,Data!$C:$C,4)</f>
        <v>4.9950000000000001</v>
      </c>
      <c r="O106" s="2">
        <f t="shared" ref="O106" si="146">IF(F106=0,"-",(N106-F106)/F106)</f>
        <v>0.66666666666666674</v>
      </c>
      <c r="P106" s="90">
        <f t="shared" ref="P106" si="147">SUM(H106,J106,L106,N106)/3</f>
        <v>1.665</v>
      </c>
      <c r="Q106" s="95">
        <f t="shared" ref="Q106" si="148">IF(G106=0,"-",P106/G106)</f>
        <v>1.6666666666666667</v>
      </c>
    </row>
    <row r="107" spans="1:17">
      <c r="A107" s="175" t="s">
        <v>97</v>
      </c>
      <c r="B107" s="89" t="s">
        <v>160</v>
      </c>
      <c r="C107" s="90">
        <v>15.399984</v>
      </c>
      <c r="D107" s="90">
        <v>30.466629999999999</v>
      </c>
      <c r="E107" s="90">
        <v>28.999970999999999</v>
      </c>
      <c r="F107" s="90">
        <v>31.701999999999899</v>
      </c>
      <c r="G107" s="91">
        <v>35.522861666666635</v>
      </c>
      <c r="H107" s="102">
        <f>SUMIFS(Data!$L:$L,Data!$B:$B,Data!$AA$3,Data!$E:$E,$A107,Data!$F:$F,$B107,Data!$C:$C,1)</f>
        <v>0</v>
      </c>
      <c r="I107" s="2">
        <f t="shared" si="16"/>
        <v>-1</v>
      </c>
      <c r="J107" s="90">
        <f>SUMIFS(Data!$L:$L,Data!$B:$B,Data!$AA$3,Data!$E:$E,$A107,Data!$F:$F,$B107,Data!$C:$C,2)</f>
        <v>0</v>
      </c>
      <c r="K107" s="2">
        <f t="shared" si="11"/>
        <v>-1</v>
      </c>
      <c r="L107" s="90">
        <f>SUMIFS(Data!$L:$L,Data!$B:$B,Data!$AA$3,Data!$E:$E,$A107,Data!$F:$F,$B107,Data!$C:$C,3)</f>
        <v>0</v>
      </c>
      <c r="M107" s="2">
        <f t="shared" si="12"/>
        <v>-1</v>
      </c>
      <c r="N107" s="90">
        <f>SUMIFS(Data!$L:$L,Data!$B:$B,Data!$AA$3,Data!$E:$E,$A$118,Data!$F:$F,$B107,Data!$C:$C,4)</f>
        <v>45.555999999999898</v>
      </c>
      <c r="O107" s="2">
        <f t="shared" si="134"/>
        <v>0.43700712888776871</v>
      </c>
      <c r="P107" s="90">
        <f t="shared" si="72"/>
        <v>15.185333333333299</v>
      </c>
      <c r="Q107" s="95">
        <f t="shared" si="136"/>
        <v>0.42748057506815856</v>
      </c>
    </row>
    <row r="108" spans="1:17">
      <c r="A108" s="175" t="s">
        <v>97</v>
      </c>
      <c r="B108" s="89" t="s">
        <v>161</v>
      </c>
      <c r="C108" s="90">
        <v>30.599981</v>
      </c>
      <c r="D108" s="90">
        <v>68.066646000000205</v>
      </c>
      <c r="E108" s="90">
        <v>65.239977000000096</v>
      </c>
      <c r="F108" s="90">
        <v>64.442999999999998</v>
      </c>
      <c r="G108" s="91">
        <v>76.116534666666766</v>
      </c>
      <c r="H108" s="102">
        <f>SUMIFS(Data!$L:$L,Data!$B:$B,Data!$AA$3,Data!$E:$E,$A108,Data!$F:$F,$B108,Data!$C:$C,1)</f>
        <v>0</v>
      </c>
      <c r="I108" s="2">
        <f t="shared" si="16"/>
        <v>-1</v>
      </c>
      <c r="J108" s="90">
        <f>SUMIFS(Data!$L:$L,Data!$B:$B,Data!$AA$3,Data!$E:$E,$A108,Data!$F:$F,$B108,Data!$C:$C,2)</f>
        <v>0</v>
      </c>
      <c r="K108" s="2">
        <f t="shared" si="11"/>
        <v>-1</v>
      </c>
      <c r="L108" s="90">
        <f>SUMIFS(Data!$L:$L,Data!$B:$B,Data!$AA$3,Data!$E:$E,$A108,Data!$F:$F,$B108,Data!$C:$C,3)</f>
        <v>0</v>
      </c>
      <c r="M108" s="2">
        <f t="shared" si="12"/>
        <v>-1</v>
      </c>
      <c r="N108" s="90">
        <f>SUMIFS(Data!$L:$L,Data!$B:$B,Data!$AA$3,Data!$E:$E,$A$118,Data!$F:$F,$B108,Data!$C:$C,4)</f>
        <v>61.201000000000001</v>
      </c>
      <c r="O108" s="2">
        <f t="shared" si="134"/>
        <v>-5.0308024145368738E-2</v>
      </c>
      <c r="P108" s="90">
        <f t="shared" si="72"/>
        <v>20.400333333333332</v>
      </c>
      <c r="Q108" s="95">
        <f t="shared" si="136"/>
        <v>0.26801447836099562</v>
      </c>
    </row>
    <row r="109" spans="1:17">
      <c r="A109" s="175" t="s">
        <v>97</v>
      </c>
      <c r="B109" s="89" t="s">
        <v>73</v>
      </c>
      <c r="C109" s="90">
        <v>1.199999</v>
      </c>
      <c r="D109" s="90">
        <v>8.2666570000000004</v>
      </c>
      <c r="E109" s="90">
        <v>14.266655</v>
      </c>
      <c r="F109" s="90">
        <v>9.6579999999999995</v>
      </c>
      <c r="G109" s="91">
        <v>11.130437000000001</v>
      </c>
      <c r="H109" s="102">
        <f>SUMIFS(Data!$L:$L,Data!$B:$B,Data!$AA$3,Data!$E:$E,$A109,Data!$F:$F,$B109,Data!$C:$C,1)</f>
        <v>0</v>
      </c>
      <c r="I109" s="2">
        <f t="shared" si="16"/>
        <v>-1</v>
      </c>
      <c r="J109" s="90">
        <f>SUMIFS(Data!$L:$L,Data!$B:$B,Data!$AA$3,Data!$E:$E,$A109,Data!$F:$F,$B109,Data!$C:$C,2)</f>
        <v>0</v>
      </c>
      <c r="K109" s="2">
        <f t="shared" si="11"/>
        <v>-1</v>
      </c>
      <c r="L109" s="90">
        <f>SUMIFS(Data!$L:$L,Data!$B:$B,Data!$AA$3,Data!$E:$E,$A109,Data!$F:$F,$B109,Data!$C:$C,3)</f>
        <v>0</v>
      </c>
      <c r="M109" s="2">
        <f t="shared" si="12"/>
        <v>-1</v>
      </c>
      <c r="N109" s="90">
        <f>SUMIFS(Data!$L:$L,Data!$B:$B,Data!$AA$3,Data!$E:$E,$A$118,Data!$F:$F,$B109,Data!$C:$C,4)</f>
        <v>3.4649999999999999</v>
      </c>
      <c r="O109" s="2">
        <f t="shared" si="134"/>
        <v>-0.64123006833712981</v>
      </c>
      <c r="P109" s="90">
        <f t="shared" si="72"/>
        <v>1.155</v>
      </c>
      <c r="Q109" s="95">
        <f t="shared" si="136"/>
        <v>0.10376951057716781</v>
      </c>
    </row>
    <row r="110" spans="1:17">
      <c r="A110" s="176"/>
      <c r="B110" s="97" t="s">
        <v>97</v>
      </c>
      <c r="C110" s="98">
        <v>87.999888000000098</v>
      </c>
      <c r="D110" s="98">
        <v>158.69982600000031</v>
      </c>
      <c r="E110" s="98">
        <v>162.37317300000012</v>
      </c>
      <c r="F110" s="98">
        <v>157.381</v>
      </c>
      <c r="G110" s="99">
        <v>188.81796233333353</v>
      </c>
      <c r="H110" s="98">
        <f>SUM(H104:H109)</f>
        <v>0</v>
      </c>
      <c r="I110" s="4">
        <f t="shared" ref="I110:I181" si="149">IF(C110=0,"-",(H110-C110)/C110)</f>
        <v>-1</v>
      </c>
      <c r="J110" s="98">
        <f>SUM(J104:J109)</f>
        <v>0</v>
      </c>
      <c r="K110" s="4">
        <f t="shared" ref="K110:K181" si="150">IF(D110=0,"-",(J110-D110)/D110)</f>
        <v>-1</v>
      </c>
      <c r="L110" s="98">
        <f>SUM(L104:L109)</f>
        <v>0</v>
      </c>
      <c r="M110" s="4">
        <f t="shared" ref="M110:M181" si="151">IF(E110=0,"-",(L110-E110)/E110)</f>
        <v>-1</v>
      </c>
      <c r="N110" s="98">
        <f>SUM(N104:N109)</f>
        <v>186.26199999999992</v>
      </c>
      <c r="O110" s="4">
        <f t="shared" si="134"/>
        <v>0.18351008063235025</v>
      </c>
      <c r="P110" s="98">
        <f t="shared" ref="P110:P127" si="152">SUM(H110,J110,L110,N110)/3</f>
        <v>62.087333333333305</v>
      </c>
      <c r="Q110" s="100">
        <f t="shared" si="136"/>
        <v>0.32882111726068836</v>
      </c>
    </row>
    <row r="111" spans="1:17">
      <c r="A111" s="175" t="s">
        <v>117</v>
      </c>
      <c r="B111" s="89" t="s">
        <v>238</v>
      </c>
      <c r="C111" s="90">
        <v>0</v>
      </c>
      <c r="D111" s="90">
        <v>0</v>
      </c>
      <c r="E111" s="103">
        <v>0</v>
      </c>
      <c r="F111" s="103">
        <v>0</v>
      </c>
      <c r="G111" s="91">
        <v>0</v>
      </c>
      <c r="H111" s="102">
        <f>SUMIFS(Data!$L:$L,Data!$B:$B,Data!$AA$3,Data!$E:$E,$A111,Data!$F:$F,$B111,Data!$C:$C,1)</f>
        <v>0</v>
      </c>
      <c r="I111" s="2" t="str">
        <f t="shared" si="149"/>
        <v>-</v>
      </c>
      <c r="J111" s="90">
        <f>SUMIFS(Data!$L:$L,Data!$B:$B,Data!$AA$3,Data!$E:$E,$A111,Data!$F:$F,$B111,Data!$C:$C,2)</f>
        <v>0</v>
      </c>
      <c r="K111" s="2" t="str">
        <f t="shared" si="150"/>
        <v>-</v>
      </c>
      <c r="L111" s="90">
        <f>SUMIFS(Data!$L:$L,Data!$B:$B,Data!$AA$3,Data!$E:$E,$A111,Data!$F:$F,$B111,Data!$C:$C,3)</f>
        <v>0</v>
      </c>
      <c r="M111" s="2" t="str">
        <f t="shared" si="151"/>
        <v>-</v>
      </c>
      <c r="N111" s="204">
        <f>SUMIFS(Data!$L:$L,Data!$B:$B,Data!$AA$3,Data!$E:$E,$A111,Data!$F:$F,$B111,Data!$C:$C,4)</f>
        <v>0</v>
      </c>
      <c r="O111" s="2" t="str">
        <f t="shared" si="134"/>
        <v>-</v>
      </c>
      <c r="P111" s="90">
        <f t="shared" si="152"/>
        <v>0</v>
      </c>
      <c r="Q111" s="95" t="str">
        <f t="shared" si="136"/>
        <v>-</v>
      </c>
    </row>
    <row r="112" spans="1:17">
      <c r="A112" s="175" t="s">
        <v>117</v>
      </c>
      <c r="B112" s="89" t="s">
        <v>138</v>
      </c>
      <c r="C112" s="90">
        <v>0</v>
      </c>
      <c r="D112" s="90">
        <v>0.33333299999999999</v>
      </c>
      <c r="E112" s="103">
        <v>0.33333299999999999</v>
      </c>
      <c r="F112" s="103">
        <v>0</v>
      </c>
      <c r="G112" s="91">
        <v>0.222222</v>
      </c>
      <c r="H112" s="102">
        <f>SUMIFS(Data!$L:$L,Data!$B:$B,Data!$AA$3,Data!$E:$E,$A112,Data!$F:$F,$B112,Data!$C:$C,1)</f>
        <v>0</v>
      </c>
      <c r="I112" s="2" t="str">
        <f t="shared" ref="I112" si="153">IF(C112=0,"-",(H112-C112)/C112)</f>
        <v>-</v>
      </c>
      <c r="J112" s="90">
        <f>SUMIFS(Data!$L:$L,Data!$B:$B,Data!$AA$3,Data!$E:$E,$A112,Data!$F:$F,$B112,Data!$C:$C,2)</f>
        <v>0</v>
      </c>
      <c r="K112" s="2">
        <f t="shared" ref="K112" si="154">IF(D112=0,"-",(J112-D112)/D112)</f>
        <v>-1</v>
      </c>
      <c r="L112" s="90">
        <f>SUMIFS(Data!$L:$L,Data!$B:$B,Data!$AA$3,Data!$E:$E,$A112,Data!$F:$F,$B112,Data!$C:$C,3)</f>
        <v>0</v>
      </c>
      <c r="M112" s="2">
        <f t="shared" ref="M112" si="155">IF(E112=0,"-",(L112-E112)/E112)</f>
        <v>-1</v>
      </c>
      <c r="N112" s="204">
        <f>SUMIFS(Data!$L:$L,Data!$B:$B,Data!$AA$3,Data!$E:$E,$A112,Data!$F:$F,$B112,Data!$C:$C,4)</f>
        <v>0</v>
      </c>
      <c r="O112" s="2" t="str">
        <f t="shared" ref="O112" si="156">IF(F112=0,"-",(N112-F112)/F112)</f>
        <v>-</v>
      </c>
      <c r="P112" s="90">
        <f t="shared" ref="P112" si="157">SUM(H112,J112,L112,N112)/3</f>
        <v>0</v>
      </c>
      <c r="Q112" s="95">
        <f t="shared" ref="Q112" si="158">IF(G112=0,"-",P112/G112)</f>
        <v>0</v>
      </c>
    </row>
    <row r="113" spans="1:17">
      <c r="A113" s="175" t="s">
        <v>117</v>
      </c>
      <c r="B113" s="89" t="s">
        <v>241</v>
      </c>
      <c r="C113" s="90">
        <v>0</v>
      </c>
      <c r="D113" s="90">
        <v>0</v>
      </c>
      <c r="E113" s="103">
        <v>0</v>
      </c>
      <c r="F113" s="103">
        <v>0</v>
      </c>
      <c r="G113" s="91">
        <v>0</v>
      </c>
      <c r="H113" s="102">
        <f>SUMIFS(Data!$L:$L,Data!$B:$B,Data!$AA$3,Data!$E:$E,$A113,Data!$F:$F,$B113,Data!$C:$C,1)</f>
        <v>0</v>
      </c>
      <c r="I113" s="2" t="str">
        <f t="shared" ref="I113" si="159">IF(C113=0,"-",(H113-C113)/C113)</f>
        <v>-</v>
      </c>
      <c r="J113" s="90">
        <f>SUMIFS(Data!$L:$L,Data!$B:$B,Data!$AA$3,Data!$E:$E,$A113,Data!$F:$F,$B113,Data!$C:$C,2)</f>
        <v>0</v>
      </c>
      <c r="K113" s="2" t="str">
        <f t="shared" ref="K113" si="160">IF(D113=0,"-",(J113-D113)/D113)</f>
        <v>-</v>
      </c>
      <c r="L113" s="90">
        <f>SUMIFS(Data!$L:$L,Data!$B:$B,Data!$AA$3,Data!$E:$E,$A113,Data!$F:$F,$B113,Data!$C:$C,3)</f>
        <v>0</v>
      </c>
      <c r="M113" s="2" t="str">
        <f t="shared" ref="M113" si="161">IF(E113=0,"-",(L113-E113)/E113)</f>
        <v>-</v>
      </c>
      <c r="N113" s="204">
        <f>SUMIFS(Data!$L:$L,Data!$B:$B,Data!$AA$3,Data!$E:$E,$A113,Data!$F:$F,$B113,Data!$C:$C,4)</f>
        <v>0</v>
      </c>
      <c r="O113" s="2" t="str">
        <f t="shared" ref="O113" si="162">IF(F113=0,"-",(N113-F113)/F113)</f>
        <v>-</v>
      </c>
      <c r="P113" s="90">
        <f t="shared" ref="P113" si="163">SUM(H113,J113,L113,N113)/3</f>
        <v>0</v>
      </c>
      <c r="Q113" s="95" t="str">
        <f t="shared" ref="Q113" si="164">IF(G113=0,"-",P113/G113)</f>
        <v>-</v>
      </c>
    </row>
    <row r="114" spans="1:17">
      <c r="A114" s="175" t="s">
        <v>117</v>
      </c>
      <c r="B114" s="89" t="s">
        <v>160</v>
      </c>
      <c r="C114" s="90">
        <v>0.33333299999999999</v>
      </c>
      <c r="D114" s="90">
        <v>0.33333299999999999</v>
      </c>
      <c r="E114" s="90">
        <v>1.1999979999999999</v>
      </c>
      <c r="F114" s="90">
        <v>0</v>
      </c>
      <c r="G114" s="91">
        <v>0.62222133333333329</v>
      </c>
      <c r="H114" s="102">
        <f>SUMIFS(Data!$L:$L,Data!$B:$B,Data!$AA$3,Data!$E:$E,$A114,Data!$F:$F,$B114,Data!$C:$C,1)</f>
        <v>0</v>
      </c>
      <c r="I114" s="2">
        <f t="shared" si="149"/>
        <v>-1</v>
      </c>
      <c r="J114" s="90">
        <f>SUMIFS(Data!$L:$L,Data!$B:$B,Data!$AA$3,Data!$E:$E,$A114,Data!$F:$F,$B114,Data!$C:$C,2)</f>
        <v>0</v>
      </c>
      <c r="K114" s="2">
        <f t="shared" si="150"/>
        <v>-1</v>
      </c>
      <c r="L114" s="90">
        <f>SUMIFS(Data!$L:$L,Data!$B:$B,Data!$AA$3,Data!$E:$E,$A114,Data!$F:$F,$B114,Data!$C:$C,3)</f>
        <v>0</v>
      </c>
      <c r="M114" s="2">
        <f t="shared" si="151"/>
        <v>-1</v>
      </c>
      <c r="N114" s="204">
        <f>SUMIFS(Data!$L:$L,Data!$B:$B,Data!$AA$3,Data!$E:$E,$A114,Data!$F:$F,$B114,Data!$C:$C,4)</f>
        <v>0</v>
      </c>
      <c r="O114" s="2" t="str">
        <f t="shared" ref="O114:O117" si="165">IF(F114=0,"-",(N114-F114)/F114)</f>
        <v>-</v>
      </c>
      <c r="P114" s="90">
        <f t="shared" si="152"/>
        <v>0</v>
      </c>
      <c r="Q114" s="95">
        <f t="shared" ref="Q114:Q117" si="166">IF(G114=0,"-",P114/G114)</f>
        <v>0</v>
      </c>
    </row>
    <row r="115" spans="1:17">
      <c r="A115" s="175" t="s">
        <v>117</v>
      </c>
      <c r="B115" s="89" t="s">
        <v>161</v>
      </c>
      <c r="C115" s="90">
        <v>0.99999899999999997</v>
      </c>
      <c r="D115" s="90">
        <v>0.33333299999999999</v>
      </c>
      <c r="E115" s="90">
        <v>0</v>
      </c>
      <c r="F115" s="90">
        <v>0</v>
      </c>
      <c r="G115" s="91">
        <v>0.44444400000000001</v>
      </c>
      <c r="H115" s="102">
        <f>SUMIFS(Data!$L:$L,Data!$B:$B,Data!$AA$3,Data!$E:$E,$A115,Data!$F:$F,$B115,Data!$C:$C,1)</f>
        <v>0</v>
      </c>
      <c r="I115" s="2">
        <f t="shared" si="149"/>
        <v>-1</v>
      </c>
      <c r="J115" s="90">
        <f>SUMIFS(Data!$L:$L,Data!$B:$B,Data!$AA$3,Data!$E:$E,$A115,Data!$F:$F,$B115,Data!$C:$C,2)</f>
        <v>0</v>
      </c>
      <c r="K115" s="2">
        <f t="shared" si="150"/>
        <v>-1</v>
      </c>
      <c r="L115" s="90">
        <f>SUMIFS(Data!$L:$L,Data!$B:$B,Data!$AA$3,Data!$E:$E,$A115,Data!$F:$F,$B115,Data!$C:$C,3)</f>
        <v>0</v>
      </c>
      <c r="M115" s="2" t="str">
        <f t="shared" si="151"/>
        <v>-</v>
      </c>
      <c r="N115" s="204">
        <f>SUMIFS(Data!$L:$L,Data!$B:$B,Data!$AA$3,Data!$E:$E,$A115,Data!$F:$F,$B115,Data!$C:$C,4)</f>
        <v>0</v>
      </c>
      <c r="O115" s="2" t="str">
        <f t="shared" si="165"/>
        <v>-</v>
      </c>
      <c r="P115" s="90">
        <f t="shared" si="152"/>
        <v>0</v>
      </c>
      <c r="Q115" s="95">
        <f t="shared" si="166"/>
        <v>0</v>
      </c>
    </row>
    <row r="116" spans="1:17">
      <c r="A116" s="175" t="s">
        <v>117</v>
      </c>
      <c r="B116" s="89" t="s">
        <v>73</v>
      </c>
      <c r="C116" s="90">
        <v>0</v>
      </c>
      <c r="D116" s="90">
        <v>0</v>
      </c>
      <c r="E116" s="90">
        <v>0</v>
      </c>
      <c r="F116" s="90">
        <v>0</v>
      </c>
      <c r="G116" s="91">
        <v>0</v>
      </c>
      <c r="H116" s="102">
        <f>SUMIFS(Data!$L:$L,Data!$B:$B,Data!$AA$3,Data!$E:$E,$A116,Data!$F:$F,$B116,Data!$C:$C,1)</f>
        <v>0</v>
      </c>
      <c r="I116" s="2" t="str">
        <f t="shared" si="149"/>
        <v>-</v>
      </c>
      <c r="J116" s="90">
        <f>SUMIFS(Data!$L:$L,Data!$B:$B,Data!$AA$3,Data!$E:$E,$A116,Data!$F:$F,$B116,Data!$C:$C,2)</f>
        <v>0</v>
      </c>
      <c r="K116" s="2" t="str">
        <f t="shared" si="150"/>
        <v>-</v>
      </c>
      <c r="L116" s="90">
        <f>SUMIFS(Data!$L:$L,Data!$B:$B,Data!$AA$3,Data!$E:$E,$A116,Data!$F:$F,$B116,Data!$C:$C,3)</f>
        <v>0</v>
      </c>
      <c r="M116" s="2" t="str">
        <f t="shared" si="151"/>
        <v>-</v>
      </c>
      <c r="N116" s="204">
        <f>SUMIFS(Data!$L:$L,Data!$B:$B,Data!$AA$3,Data!$E:$E,$A116,Data!$F:$F,$B116,Data!$C:$C,4)</f>
        <v>0</v>
      </c>
      <c r="O116" s="2" t="str">
        <f t="shared" si="165"/>
        <v>-</v>
      </c>
      <c r="P116" s="90">
        <f t="shared" si="152"/>
        <v>0</v>
      </c>
      <c r="Q116" s="95" t="str">
        <f t="shared" si="166"/>
        <v>-</v>
      </c>
    </row>
    <row r="117" spans="1:17">
      <c r="A117" s="176"/>
      <c r="B117" s="97" t="s">
        <v>117</v>
      </c>
      <c r="C117" s="98">
        <v>1.333332</v>
      </c>
      <c r="D117" s="98">
        <v>0.99999899999999997</v>
      </c>
      <c r="E117" s="98">
        <v>1.533331</v>
      </c>
      <c r="F117" s="98">
        <v>0</v>
      </c>
      <c r="G117" s="99">
        <v>1.2888873333333333</v>
      </c>
      <c r="H117" s="98">
        <f>SUM(H111:H116)</f>
        <v>0</v>
      </c>
      <c r="I117" s="4">
        <f t="shared" ref="I117" si="167">IF(C117=0,"-",(H117-C117)/C117)</f>
        <v>-1</v>
      </c>
      <c r="J117" s="98">
        <f t="shared" ref="J117" si="168">SUM(J111:J116)</f>
        <v>0</v>
      </c>
      <c r="K117" s="4">
        <f t="shared" ref="K117" si="169">IF(D117=0,"-",(J117-D117)/D117)</f>
        <v>-1</v>
      </c>
      <c r="L117" s="98">
        <f t="shared" ref="L117" si="170">SUM(L111:L116)</f>
        <v>0</v>
      </c>
      <c r="M117" s="4">
        <f t="shared" ref="M117" si="171">IF(E117=0,"-",(L117-E117)/E117)</f>
        <v>-1</v>
      </c>
      <c r="N117" s="98">
        <f>SUM(N111:N116)</f>
        <v>0</v>
      </c>
      <c r="O117" s="4" t="str">
        <f t="shared" si="165"/>
        <v>-</v>
      </c>
      <c r="P117" s="98">
        <f t="shared" ref="P117" si="172">SUM(H117,J117,L117,N117)/3</f>
        <v>0</v>
      </c>
      <c r="Q117" s="100">
        <f t="shared" si="166"/>
        <v>0</v>
      </c>
    </row>
    <row r="118" spans="1:17">
      <c r="A118" s="176" t="s">
        <v>15</v>
      </c>
      <c r="B118" s="97" t="s">
        <v>253</v>
      </c>
      <c r="C118" s="98">
        <v>89.333220000000097</v>
      </c>
      <c r="D118" s="98">
        <v>159.69982500000032</v>
      </c>
      <c r="E118" s="98">
        <v>163.90650400000013</v>
      </c>
      <c r="F118" s="98">
        <v>157.381</v>
      </c>
      <c r="G118" s="99"/>
      <c r="H118" s="98">
        <f t="shared" ref="H118:M118" si="173">SUM(H117,H110)</f>
        <v>0</v>
      </c>
      <c r="I118" s="98">
        <f t="shared" si="173"/>
        <v>-2</v>
      </c>
      <c r="J118" s="98">
        <f t="shared" si="173"/>
        <v>0</v>
      </c>
      <c r="K118" s="98">
        <f t="shared" si="173"/>
        <v>-2</v>
      </c>
      <c r="L118" s="98">
        <f t="shared" si="173"/>
        <v>0</v>
      </c>
      <c r="M118" s="98">
        <f t="shared" si="173"/>
        <v>-2</v>
      </c>
      <c r="N118" s="98">
        <f>SUM(N117,N110)</f>
        <v>186.26199999999992</v>
      </c>
      <c r="O118" s="4"/>
      <c r="P118" s="98"/>
      <c r="Q118" s="100"/>
    </row>
    <row r="119" spans="1:17">
      <c r="A119" s="175" t="s">
        <v>14</v>
      </c>
      <c r="B119" s="89" t="s">
        <v>233</v>
      </c>
      <c r="C119" s="90">
        <v>9.9333229999999908</v>
      </c>
      <c r="D119" s="90">
        <v>48.999951000000102</v>
      </c>
      <c r="E119" s="90">
        <v>42.666624000000098</v>
      </c>
      <c r="F119" s="90">
        <v>43.666623000000101</v>
      </c>
      <c r="G119" s="91">
        <v>48.422173666666765</v>
      </c>
      <c r="H119" s="102">
        <f>SUMIFS(Data!$L:$L,Data!$B:$B,Data!$AA$3,Data!$E:$E,$A119,Data!$F:$F,$B119,Data!$C:$C,1)</f>
        <v>11.333322000000001</v>
      </c>
      <c r="I119" s="2">
        <f t="shared" si="149"/>
        <v>0.14093964325936156</v>
      </c>
      <c r="J119" s="90">
        <f>SUMIFS(Data!$L:$L,Data!$B:$B,Data!$AA$3,Data!$E:$E,$A119,Data!$F:$F,$B119,Data!$C:$C,2)</f>
        <v>35.999963999999999</v>
      </c>
      <c r="K119" s="2">
        <f t="shared" si="150"/>
        <v>-0.26530612244898116</v>
      </c>
      <c r="L119" s="90">
        <f>SUMIFS(Data!$L:$L,Data!$B:$B,Data!$AA$3,Data!$E:$E,$A119,Data!$F:$F,$B119,Data!$C:$C,3)</f>
        <v>38.666628000000003</v>
      </c>
      <c r="M119" s="2">
        <f t="shared" si="151"/>
        <v>-9.3750000000002026E-2</v>
      </c>
      <c r="N119" s="90">
        <f>SUMIFS(Data!$L:$L,Data!$B:$B,Data!$AA$3,Data!$E:$E,$A119,Data!$F:$F,$B119,Data!$C:$C,4)</f>
        <v>37.666629</v>
      </c>
      <c r="O119" s="2">
        <f t="shared" si="134"/>
        <v>-0.13740458015267373</v>
      </c>
      <c r="P119" s="90">
        <f t="shared" si="152"/>
        <v>41.222180999999999</v>
      </c>
      <c r="Q119" s="95">
        <f t="shared" si="136"/>
        <v>0.85130794176587832</v>
      </c>
    </row>
    <row r="120" spans="1:17">
      <c r="A120" s="175" t="s">
        <v>14</v>
      </c>
      <c r="B120" s="89" t="s">
        <v>234</v>
      </c>
      <c r="C120" s="90">
        <v>5.4866609999999998</v>
      </c>
      <c r="D120" s="90">
        <v>21.999977999999999</v>
      </c>
      <c r="E120" s="90">
        <v>20.326649</v>
      </c>
      <c r="F120" s="90">
        <v>38.999960999999999</v>
      </c>
      <c r="G120" s="91">
        <v>28.937749666666665</v>
      </c>
      <c r="H120" s="102">
        <f>SUMIFS(Data!$L:$L,Data!$B:$B,Data!$AA$3,Data!$E:$E,$A120,Data!$F:$F,$B120,Data!$C:$C,1)</f>
        <v>12.93332</v>
      </c>
      <c r="I120" s="2">
        <f t="shared" ref="I120" si="174">IF(C120=0,"-",(H120-C120)/C120)</f>
        <v>1.3572296520597866</v>
      </c>
      <c r="J120" s="90">
        <f>SUMIFS(Data!$L:$L,Data!$B:$B,Data!$AA$3,Data!$E:$E,$A120,Data!$F:$F,$B120,Data!$C:$C,2)</f>
        <v>34.666629999999998</v>
      </c>
      <c r="K120" s="2">
        <f t="shared" ref="K120" si="175">IF(D120=0,"-",(J120-D120)/D120)</f>
        <v>0.57575748484839395</v>
      </c>
      <c r="L120" s="90">
        <f>SUMIFS(Data!$L:$L,Data!$B:$B,Data!$AA$3,Data!$E:$E,$A120,Data!$F:$F,$B120,Data!$C:$C,3)</f>
        <v>33.799965</v>
      </c>
      <c r="M120" s="2">
        <f t="shared" ref="M120" si="176">IF(E120=0,"-",(L120-E120)/E120)</f>
        <v>0.66283999886060907</v>
      </c>
      <c r="N120" s="90">
        <f>SUMIFS(Data!$L:$L,Data!$B:$B,Data!$AA$3,Data!$E:$E,$A120,Data!$F:$F,$B120,Data!$C:$C,4)</f>
        <v>37.266609000000003</v>
      </c>
      <c r="O120" s="2">
        <f t="shared" ref="O120" si="177">IF(F120=0,"-",(N120-F120)/F120)</f>
        <v>-4.4444967521890512E-2</v>
      </c>
      <c r="P120" s="90">
        <f t="shared" ref="P120" si="178">SUM(H120,J120,L120,N120)/3</f>
        <v>39.555507999999996</v>
      </c>
      <c r="Q120" s="95">
        <f t="shared" ref="Q120" si="179">IF(G120=0,"-",P120/G120)</f>
        <v>1.3669172086855084</v>
      </c>
    </row>
    <row r="121" spans="1:17">
      <c r="A121" s="175" t="s">
        <v>14</v>
      </c>
      <c r="B121" s="89" t="s">
        <v>73</v>
      </c>
      <c r="C121" s="90">
        <v>0.59999599999999997</v>
      </c>
      <c r="D121" s="90">
        <v>16.2</v>
      </c>
      <c r="E121" s="90">
        <v>15.19997</v>
      </c>
      <c r="F121" s="90">
        <v>14.666651999999999</v>
      </c>
      <c r="G121" s="91">
        <v>15.555539333333334</v>
      </c>
      <c r="H121" s="102">
        <f>SUMIFS(Data!$L:$L,Data!$B:$B,Data!$AA$3,Data!$E:$E,$A121,Data!$F:$F,$B121,Data!$C:$C,1)</f>
        <v>2.9333040000000001</v>
      </c>
      <c r="I121" s="2">
        <f t="shared" si="149"/>
        <v>3.8888725924839505</v>
      </c>
      <c r="J121" s="90">
        <f>SUMIFS(Data!$L:$L,Data!$B:$B,Data!$AA$3,Data!$E:$E,$A121,Data!$F:$F,$B121,Data!$C:$C,2)</f>
        <v>22.066652000000001</v>
      </c>
      <c r="K121" s="2">
        <f t="shared" si="150"/>
        <v>0.36213901234567913</v>
      </c>
      <c r="L121" s="90">
        <f>SUMIFS(Data!$L:$L,Data!$B:$B,Data!$AA$3,Data!$E:$E,$A121,Data!$F:$F,$B121,Data!$C:$C,3)</f>
        <v>16.733309999999999</v>
      </c>
      <c r="M121" s="2">
        <f t="shared" si="151"/>
        <v>0.10087783067992891</v>
      </c>
      <c r="N121" s="90">
        <f>SUMIFS(Data!$L:$L,Data!$B:$B,Data!$AA$3,Data!$E:$E,$A121,Data!$F:$F,$B121,Data!$C:$C,4)</f>
        <v>13.999983</v>
      </c>
      <c r="O121" s="2">
        <f t="shared" si="134"/>
        <v>-4.545475000020447E-2</v>
      </c>
      <c r="P121" s="90">
        <f t="shared" si="152"/>
        <v>18.577749666666666</v>
      </c>
      <c r="Q121" s="95">
        <f t="shared" si="136"/>
        <v>1.1942851526116591</v>
      </c>
    </row>
    <row r="122" spans="1:17">
      <c r="A122" s="176"/>
      <c r="B122" s="97" t="s">
        <v>205</v>
      </c>
      <c r="C122" s="98">
        <v>16.01997999999999</v>
      </c>
      <c r="D122" s="98">
        <v>87.199929000000097</v>
      </c>
      <c r="E122" s="98">
        <v>78.193243000000109</v>
      </c>
      <c r="F122" s="98">
        <v>97.333236000000099</v>
      </c>
      <c r="G122" s="99">
        <v>92.91546266666677</v>
      </c>
      <c r="H122" s="98">
        <f>SUM(H119:H121)</f>
        <v>27.199946000000001</v>
      </c>
      <c r="I122" s="4">
        <f t="shared" si="149"/>
        <v>0.69787640184319943</v>
      </c>
      <c r="J122" s="98">
        <f t="shared" ref="J122:L122" si="180">SUM(J119:J121)</f>
        <v>92.733246000000008</v>
      </c>
      <c r="K122" s="4">
        <f t="shared" si="150"/>
        <v>6.34555218502518E-2</v>
      </c>
      <c r="L122" s="98">
        <f t="shared" si="180"/>
        <v>89.199903000000006</v>
      </c>
      <c r="M122" s="4">
        <f t="shared" si="151"/>
        <v>0.14076229067516591</v>
      </c>
      <c r="N122" s="98">
        <f>SUM(N119:N121)</f>
        <v>88.933221000000003</v>
      </c>
      <c r="O122" s="4">
        <f t="shared" si="134"/>
        <v>-8.6301610274213916E-2</v>
      </c>
      <c r="P122" s="98">
        <f t="shared" si="152"/>
        <v>99.355438666666672</v>
      </c>
      <c r="Q122" s="100">
        <f t="shared" si="136"/>
        <v>1.0693100568535427</v>
      </c>
    </row>
    <row r="123" spans="1:17">
      <c r="A123" s="175" t="s">
        <v>52</v>
      </c>
      <c r="B123" s="89" t="s">
        <v>149</v>
      </c>
      <c r="C123" s="90">
        <v>44.1932550000001</v>
      </c>
      <c r="D123" s="90">
        <v>84.133180999999794</v>
      </c>
      <c r="E123" s="103">
        <v>138.33306099999899</v>
      </c>
      <c r="F123" s="103">
        <v>124.799771999999</v>
      </c>
      <c r="G123" s="91">
        <v>130.48642299999929</v>
      </c>
      <c r="H123" s="102">
        <f>SUMIFS(Data!$L:$L,Data!$B:$B,Data!$AA$3,Data!$E:$E,$A123,Data!$F:$F,$B123,Data!$C:$C,1)</f>
        <v>51.199912000000097</v>
      </c>
      <c r="I123" s="2">
        <f t="shared" si="149"/>
        <v>0.15854584596676533</v>
      </c>
      <c r="J123" s="90">
        <f>SUMIFS(Data!$L:$L,Data!$B:$B,Data!$AA$3,Data!$E:$E,$A123,Data!$F:$F,$B123,Data!$C:$C,2)</f>
        <v>89.199845999999695</v>
      </c>
      <c r="K123" s="2">
        <f t="shared" si="150"/>
        <v>6.0221959276684348E-2</v>
      </c>
      <c r="L123" s="90">
        <f>SUMIFS(Data!$L:$L,Data!$B:$B,Data!$AA$3,Data!$E:$E,$A123,Data!$F:$F,$B123,Data!$C:$C,3)</f>
        <v>0</v>
      </c>
      <c r="M123" s="2">
        <f t="shared" si="151"/>
        <v>-1</v>
      </c>
      <c r="N123" s="90">
        <f>SUMIFS(Data!$L:$L,Data!$B:$B,Data!$AA$3,Data!$E:$E,$A123,Data!$F:$F,$B123,Data!$C:$C,4)</f>
        <v>0</v>
      </c>
      <c r="O123" s="2">
        <f t="shared" si="134"/>
        <v>-1</v>
      </c>
      <c r="P123" s="90">
        <f t="shared" si="152"/>
        <v>46.799919333333264</v>
      </c>
      <c r="Q123" s="95">
        <f t="shared" si="136"/>
        <v>0.35865738562956484</v>
      </c>
    </row>
    <row r="124" spans="1:17">
      <c r="A124" s="175" t="s">
        <v>52</v>
      </c>
      <c r="B124" s="89" t="s">
        <v>235</v>
      </c>
      <c r="C124" s="90">
        <v>13.453315999999999</v>
      </c>
      <c r="D124" s="90">
        <v>53.9999490000002</v>
      </c>
      <c r="E124" s="90">
        <v>45.413287000000103</v>
      </c>
      <c r="F124" s="90">
        <v>40.993293000000001</v>
      </c>
      <c r="G124" s="91">
        <v>51.286615000000097</v>
      </c>
      <c r="H124" s="102">
        <f>SUMIFS(Data!$L:$L,Data!$B:$B,Data!$AA$3,Data!$E:$E,$A124,Data!$F:$F,$B124,Data!$C:$C,1)</f>
        <v>0</v>
      </c>
      <c r="I124" s="2">
        <f t="shared" si="149"/>
        <v>-1</v>
      </c>
      <c r="J124" s="90">
        <f>SUMIFS(Data!$L:$L,Data!$B:$B,Data!$AA$3,Data!$E:$E,$A124,Data!$F:$F,$B124,Data!$C:$C,2)</f>
        <v>51.679953000000197</v>
      </c>
      <c r="K124" s="2">
        <f t="shared" si="150"/>
        <v>-4.2962929464988843E-2</v>
      </c>
      <c r="L124" s="90">
        <f>SUMIFS(Data!$L:$L,Data!$B:$B,Data!$AA$3,Data!$E:$E,$A124,Data!$F:$F,$B124,Data!$C:$C,3)</f>
        <v>0</v>
      </c>
      <c r="M124" s="2">
        <f t="shared" si="151"/>
        <v>-1</v>
      </c>
      <c r="N124" s="90">
        <f>SUMIFS(Data!$L:$L,Data!$B:$B,Data!$AA$3,Data!$E:$E,$A124,Data!$F:$F,$B124,Data!$C:$C,4)</f>
        <v>0</v>
      </c>
      <c r="O124" s="2">
        <f t="shared" si="134"/>
        <v>-1</v>
      </c>
      <c r="P124" s="90">
        <f t="shared" si="152"/>
        <v>17.226651000000064</v>
      </c>
      <c r="Q124" s="95">
        <f t="shared" si="136"/>
        <v>0.33588980282672254</v>
      </c>
    </row>
    <row r="125" spans="1:17">
      <c r="A125" s="175" t="s">
        <v>52</v>
      </c>
      <c r="B125" s="89" t="s">
        <v>150</v>
      </c>
      <c r="C125" s="90">
        <v>0.66666599999999998</v>
      </c>
      <c r="D125" s="90">
        <v>22.586644</v>
      </c>
      <c r="E125" s="90">
        <v>21.973310999999999</v>
      </c>
      <c r="F125" s="90">
        <v>20.266646000000001</v>
      </c>
      <c r="G125" s="91">
        <v>21.831089000000002</v>
      </c>
      <c r="H125" s="102">
        <f>SUMIFS(Data!$L:$L,Data!$B:$B,Data!$AA$3,Data!$E:$E,$A125,Data!$F:$F,$B125,Data!$C:$C,1)</f>
        <v>2.6666629999999998</v>
      </c>
      <c r="I125" s="2">
        <f t="shared" si="149"/>
        <v>2.9999984999984997</v>
      </c>
      <c r="J125" s="90">
        <f>SUMIFS(Data!$L:$L,Data!$B:$B,Data!$AA$3,Data!$E:$E,$A125,Data!$F:$F,$B125,Data!$C:$C,2)</f>
        <v>11.999988</v>
      </c>
      <c r="K125" s="2">
        <f t="shared" si="150"/>
        <v>-0.46871310319496778</v>
      </c>
      <c r="L125" s="90">
        <f>SUMIFS(Data!$L:$L,Data!$B:$B,Data!$AA$3,Data!$E:$E,$A125,Data!$F:$F,$B125,Data!$C:$C,3)</f>
        <v>0</v>
      </c>
      <c r="M125" s="2">
        <f t="shared" si="151"/>
        <v>-1</v>
      </c>
      <c r="N125" s="90">
        <f>SUMIFS(Data!$L:$L,Data!$B:$B,Data!$AA$3,Data!$E:$E,$A125,Data!$F:$F,$B125,Data!$C:$C,4)</f>
        <v>0</v>
      </c>
      <c r="O125" s="2">
        <f t="shared" si="134"/>
        <v>-1</v>
      </c>
      <c r="P125" s="90">
        <f t="shared" si="152"/>
        <v>4.8888836666666666</v>
      </c>
      <c r="Q125" s="95">
        <f t="shared" si="136"/>
        <v>0.22394135568164586</v>
      </c>
    </row>
    <row r="126" spans="1:17">
      <c r="A126" s="175" t="s">
        <v>52</v>
      </c>
      <c r="B126" s="89" t="s">
        <v>142</v>
      </c>
      <c r="C126" s="90">
        <v>0</v>
      </c>
      <c r="D126" s="90">
        <v>0</v>
      </c>
      <c r="E126" s="90">
        <v>0</v>
      </c>
      <c r="F126" s="90">
        <v>0</v>
      </c>
      <c r="G126" s="91">
        <v>0</v>
      </c>
      <c r="H126" s="102">
        <f>SUMIFS(Data!$L:$L,Data!$B:$B,Data!$AA$3,Data!$E:$E,$A126,Data!$F:$F,$B126,Data!$C:$C,1)</f>
        <v>0</v>
      </c>
      <c r="I126" s="2" t="str">
        <f t="shared" si="149"/>
        <v>-</v>
      </c>
      <c r="J126" s="90">
        <f>SUMIFS(Data!$L:$L,Data!$B:$B,Data!$AA$3,Data!$E:$E,$A126,Data!$F:$F,$B126,Data!$C:$C,2)</f>
        <v>0</v>
      </c>
      <c r="K126" s="2" t="str">
        <f t="shared" si="150"/>
        <v>-</v>
      </c>
      <c r="L126" s="90">
        <f>SUMIFS(Data!$L:$L,Data!$B:$B,Data!$AA$3,Data!$E:$E,$A126,Data!$F:$F,$B126,Data!$C:$C,3)</f>
        <v>0</v>
      </c>
      <c r="M126" s="2" t="str">
        <f t="shared" si="151"/>
        <v>-</v>
      </c>
      <c r="N126" s="90">
        <f>SUMIFS(Data!$L:$L,Data!$B:$B,Data!$AA$3,Data!$E:$E,$A126,Data!$F:$F,$B126,Data!$C:$C,4)</f>
        <v>0</v>
      </c>
      <c r="O126" s="2" t="str">
        <f t="shared" si="134"/>
        <v>-</v>
      </c>
      <c r="P126" s="90">
        <f t="shared" si="152"/>
        <v>0</v>
      </c>
      <c r="Q126" s="95" t="str">
        <f t="shared" si="136"/>
        <v>-</v>
      </c>
    </row>
    <row r="127" spans="1:17">
      <c r="A127" s="175" t="s">
        <v>52</v>
      </c>
      <c r="B127" s="89" t="s">
        <v>73</v>
      </c>
      <c r="C127" s="90">
        <v>0</v>
      </c>
      <c r="D127" s="90">
        <v>0.66666599999999998</v>
      </c>
      <c r="E127" s="90">
        <v>1.333332</v>
      </c>
      <c r="F127" s="90">
        <v>1.9999979999999999</v>
      </c>
      <c r="G127" s="91">
        <v>1.333332</v>
      </c>
      <c r="H127" s="102">
        <f>SUMIFS(Data!$L:$L,Data!$B:$B,Data!$AA$3,Data!$E:$E,$A127,Data!$F:$F,$B127,Data!$C:$C,1)</f>
        <v>0.46666600000000003</v>
      </c>
      <c r="I127" s="2" t="str">
        <f t="shared" si="149"/>
        <v>-</v>
      </c>
      <c r="J127" s="90">
        <f>SUMIFS(Data!$L:$L,Data!$B:$B,Data!$AA$3,Data!$E:$E,$A127,Data!$F:$F,$B127,Data!$C:$C,2)</f>
        <v>0</v>
      </c>
      <c r="K127" s="2">
        <f t="shared" si="150"/>
        <v>-1</v>
      </c>
      <c r="L127" s="90">
        <f>SUMIFS(Data!$L:$L,Data!$B:$B,Data!$AA$3,Data!$E:$E,$A127,Data!$F:$F,$B127,Data!$C:$C,3)</f>
        <v>0.33300000000000002</v>
      </c>
      <c r="M127" s="2">
        <f t="shared" si="151"/>
        <v>-0.75024975024975027</v>
      </c>
      <c r="N127" s="90">
        <f>SUMIFS(Data!$L:$L,Data!$B:$B,Data!$AA$3,Data!$E:$E,$A127,Data!$F:$F,$B127,Data!$C:$C,4)</f>
        <v>4.5289999999999999</v>
      </c>
      <c r="O127" s="2">
        <f t="shared" si="134"/>
        <v>1.2645022645022646</v>
      </c>
      <c r="P127" s="90">
        <f t="shared" si="152"/>
        <v>1.776222</v>
      </c>
      <c r="Q127" s="95">
        <f t="shared" si="136"/>
        <v>1.3321678321678321</v>
      </c>
    </row>
    <row r="128" spans="1:17">
      <c r="A128" s="176"/>
      <c r="B128" s="97" t="s">
        <v>60</v>
      </c>
      <c r="C128" s="98">
        <v>58.3132370000001</v>
      </c>
      <c r="D128" s="98">
        <v>161.38643999999999</v>
      </c>
      <c r="E128" s="98">
        <v>207.05299099999911</v>
      </c>
      <c r="F128" s="98">
        <v>188.059708999999</v>
      </c>
      <c r="G128" s="99">
        <v>204.93745899999939</v>
      </c>
      <c r="H128" s="98">
        <f>SUM(H123:H127)</f>
        <v>54.3332410000001</v>
      </c>
      <c r="I128" s="4">
        <f t="shared" si="149"/>
        <v>-6.8252016261762194E-2</v>
      </c>
      <c r="J128" s="98">
        <f t="shared" ref="J128:L128" si="181">SUM(J123:J127)</f>
        <v>152.87978699999988</v>
      </c>
      <c r="K128" s="4">
        <f t="shared" si="150"/>
        <v>-5.2709837332059091E-2</v>
      </c>
      <c r="L128" s="98">
        <f t="shared" si="181"/>
        <v>0.33300000000000002</v>
      </c>
      <c r="M128" s="4">
        <f t="shared" si="151"/>
        <v>-0.99839171606074506</v>
      </c>
      <c r="N128" s="98">
        <f>SUM(N123:N127)</f>
        <v>4.5289999999999999</v>
      </c>
      <c r="O128" s="4">
        <f t="shared" si="134"/>
        <v>-0.97591722318362184</v>
      </c>
      <c r="P128" s="98">
        <f>SUM(H128,J128,L128,N128)/3</f>
        <v>70.691675999999987</v>
      </c>
      <c r="Q128" s="100">
        <f t="shared" si="136"/>
        <v>0.34494267834168957</v>
      </c>
    </row>
    <row r="129" spans="1:17">
      <c r="A129" s="175" t="s">
        <v>100</v>
      </c>
      <c r="B129" s="89" t="s">
        <v>233</v>
      </c>
      <c r="C129" s="90">
        <v>17.266649000000001</v>
      </c>
      <c r="D129" s="90">
        <v>72.373259000000203</v>
      </c>
      <c r="E129" s="90">
        <v>74.533258000000103</v>
      </c>
      <c r="F129" s="90">
        <v>71.999927000000199</v>
      </c>
      <c r="G129" s="91">
        <v>78.724364333333497</v>
      </c>
      <c r="H129" s="102">
        <f>SUMIFS(Data!$L:$L,Data!$B:$B,Data!$AA$3,Data!$E:$E,$A129,Data!$F:$F,$B129,Data!$C:$C,1)</f>
        <v>16.673316</v>
      </c>
      <c r="I129" s="2">
        <f t="shared" si="149"/>
        <v>-3.4362950216918244E-2</v>
      </c>
      <c r="J129" s="90">
        <f>SUMIFS(Data!$L:$L,Data!$B:$B,Data!$AA$3,Data!$E:$E,$A129,Data!$F:$F,$B129,Data!$C:$C,2)</f>
        <v>82.986581000000001</v>
      </c>
      <c r="K129" s="2">
        <f t="shared" si="150"/>
        <v>0.14664700949835308</v>
      </c>
      <c r="L129" s="90">
        <f>SUMIFS(Data!$L:$L,Data!$B:$B,Data!$AA$3,Data!$E:$E,$A129,Data!$F:$F,$B129,Data!$C:$C,3)</f>
        <v>0</v>
      </c>
      <c r="M129" s="2">
        <f t="shared" si="151"/>
        <v>-1</v>
      </c>
      <c r="N129" s="90">
        <f>SUMIFS(Data!$L:$L,Data!$B:$B,Data!$AA$3,Data!$E:$E,$A129,Data!$F:$F,$B129,Data!$C:$C,4)</f>
        <v>0</v>
      </c>
      <c r="O129" s="2">
        <f t="shared" si="134"/>
        <v>-1</v>
      </c>
      <c r="P129" s="90">
        <f>SUM(H129,J129,L129,N129)/3</f>
        <v>33.219965666666667</v>
      </c>
      <c r="Q129" s="95">
        <f t="shared" si="136"/>
        <v>0.42197820138638653</v>
      </c>
    </row>
    <row r="130" spans="1:17">
      <c r="A130" s="175" t="s">
        <v>100</v>
      </c>
      <c r="B130" s="89" t="s">
        <v>151</v>
      </c>
      <c r="C130" s="90">
        <v>34.5533</v>
      </c>
      <c r="D130" s="90">
        <v>91.506571000000207</v>
      </c>
      <c r="E130" s="90">
        <v>94.226563999999897</v>
      </c>
      <c r="F130" s="90">
        <v>89.613270000000298</v>
      </c>
      <c r="G130" s="91">
        <v>103.2999016666668</v>
      </c>
      <c r="H130" s="102">
        <f>SUMIFS(Data!$L:$L,Data!$B:$B,Data!$AA$3,Data!$E:$E,$A130,Data!$F:$F,$B130,Data!$C:$C,1)</f>
        <v>40.333297000000101</v>
      </c>
      <c r="I130" s="2">
        <f t="shared" si="149"/>
        <v>0.16727771298255453</v>
      </c>
      <c r="J130" s="90">
        <f>SUMIFS(Data!$L:$L,Data!$B:$B,Data!$AA$3,Data!$E:$E,$A130,Data!$F:$F,$B130,Data!$C:$C,2)</f>
        <v>107.253193</v>
      </c>
      <c r="K130" s="2">
        <f t="shared" si="150"/>
        <v>0.17208187158493518</v>
      </c>
      <c r="L130" s="90">
        <f>SUMIFS(Data!$L:$L,Data!$B:$B,Data!$AA$3,Data!$E:$E,$A130,Data!$F:$F,$B130,Data!$C:$C,3)</f>
        <v>0</v>
      </c>
      <c r="M130" s="2">
        <f t="shared" si="151"/>
        <v>-1</v>
      </c>
      <c r="N130" s="90">
        <f>SUMIFS(Data!$L:$L,Data!$B:$B,Data!$AA$3,Data!$E:$E,$A130,Data!$F:$F,$B130,Data!$C:$C,4)</f>
        <v>0</v>
      </c>
      <c r="O130" s="2">
        <f t="shared" si="134"/>
        <v>-1</v>
      </c>
      <c r="P130" s="90">
        <f>SUM(H130,J130,L130,N130)/3</f>
        <v>49.195496666666692</v>
      </c>
      <c r="Q130" s="95">
        <f t="shared" si="136"/>
        <v>0.47623953046357331</v>
      </c>
    </row>
    <row r="131" spans="1:17">
      <c r="A131" s="175" t="s">
        <v>100</v>
      </c>
      <c r="B131" s="89" t="s">
        <v>152</v>
      </c>
      <c r="C131" s="90">
        <v>26.399971000000001</v>
      </c>
      <c r="D131" s="90">
        <v>59.553284000000197</v>
      </c>
      <c r="E131" s="90">
        <v>63.306593000000198</v>
      </c>
      <c r="F131" s="90">
        <v>52.026617000000201</v>
      </c>
      <c r="G131" s="91">
        <v>67.095488333333535</v>
      </c>
      <c r="H131" s="102">
        <f>SUMIFS(Data!$L:$L,Data!$B:$B,Data!$AA$3,Data!$E:$E,$A131,Data!$F:$F,$B131,Data!$C:$C,1)</f>
        <v>28.393305000000002</v>
      </c>
      <c r="I131" s="2">
        <f t="shared" si="149"/>
        <v>7.5505158698848607E-2</v>
      </c>
      <c r="J131" s="90">
        <f>SUMIFS(Data!$L:$L,Data!$B:$B,Data!$AA$3,Data!$E:$E,$A131,Data!$F:$F,$B131,Data!$C:$C,2)</f>
        <v>64.733280000000306</v>
      </c>
      <c r="K131" s="2">
        <f t="shared" si="150"/>
        <v>8.6980862381998814E-2</v>
      </c>
      <c r="L131" s="90">
        <f>SUMIFS(Data!$L:$L,Data!$B:$B,Data!$AA$3,Data!$E:$E,$A131,Data!$F:$F,$B131,Data!$C:$C,3)</f>
        <v>0</v>
      </c>
      <c r="M131" s="2">
        <f t="shared" si="151"/>
        <v>-1</v>
      </c>
      <c r="N131" s="90">
        <f>SUMIFS(Data!$L:$L,Data!$B:$B,Data!$AA$3,Data!$E:$E,$A131,Data!$F:$F,$B131,Data!$C:$C,4)</f>
        <v>0</v>
      </c>
      <c r="O131" s="2">
        <f t="shared" si="134"/>
        <v>-1</v>
      </c>
      <c r="P131" s="90">
        <f t="shared" ref="P131:P159" si="182">SUM(H131,J131,L131,N131)/3</f>
        <v>31.042195000000103</v>
      </c>
      <c r="Q131" s="95">
        <f t="shared" si="136"/>
        <v>0.46265696503736614</v>
      </c>
    </row>
    <row r="132" spans="1:17">
      <c r="A132" s="175" t="s">
        <v>100</v>
      </c>
      <c r="B132" s="89" t="s">
        <v>199</v>
      </c>
      <c r="C132" s="90">
        <v>4.066662</v>
      </c>
      <c r="D132" s="90">
        <v>20.979979</v>
      </c>
      <c r="E132" s="90">
        <v>20.486623000000002</v>
      </c>
      <c r="F132" s="90">
        <v>22.966640000000002</v>
      </c>
      <c r="G132" s="91">
        <v>22.833301333333335</v>
      </c>
      <c r="H132" s="102">
        <f>SUMIFS(Data!$L:$L,Data!$B:$B,Data!$AA$3,Data!$E:$E,$A132,Data!$F:$F,$B132,Data!$C:$C,1)</f>
        <v>6.2666599999999999</v>
      </c>
      <c r="I132" s="2">
        <f t="shared" ref="I132" si="183">IF(C132=0,"-",(H132-C132)/C132)</f>
        <v>0.54098373555510637</v>
      </c>
      <c r="J132" s="90">
        <f>SUMIFS(Data!$L:$L,Data!$B:$B,Data!$AA$3,Data!$E:$E,$A132,Data!$F:$F,$B132,Data!$C:$C,2)</f>
        <v>25.199974999999998</v>
      </c>
      <c r="K132" s="2">
        <f t="shared" ref="K132" si="184">IF(D132=0,"-",(J132-D132)/D132)</f>
        <v>0.20114395729376081</v>
      </c>
      <c r="L132" s="90">
        <f>SUMIFS(Data!$L:$L,Data!$B:$B,Data!$AA$3,Data!$E:$E,$A132,Data!$F:$F,$B132,Data!$C:$C,3)</f>
        <v>0</v>
      </c>
      <c r="M132" s="2">
        <f t="shared" ref="M132" si="185">IF(E132=0,"-",(L132-E132)/E132)</f>
        <v>-1</v>
      </c>
      <c r="N132" s="90">
        <f>SUMIFS(Data!$L:$L,Data!$B:$B,Data!$AA$3,Data!$E:$E,$A132,Data!$F:$F,$B132,Data!$C:$C,4)</f>
        <v>0</v>
      </c>
      <c r="O132" s="2">
        <f t="shared" ref="O132" si="186">IF(F132=0,"-",(N132-F132)/F132)</f>
        <v>-1</v>
      </c>
      <c r="P132" s="90">
        <f t="shared" ref="P132" si="187">SUM(H132,J132,L132,N132)/3</f>
        <v>10.488878333333332</v>
      </c>
      <c r="Q132" s="95">
        <f t="shared" ref="Q132" si="188">IF(G132=0,"-",P132/G132)</f>
        <v>0.45936757809178819</v>
      </c>
    </row>
    <row r="133" spans="1:17">
      <c r="A133" s="175" t="s">
        <v>100</v>
      </c>
      <c r="B133" s="89" t="s">
        <v>73</v>
      </c>
      <c r="C133" s="90">
        <v>0</v>
      </c>
      <c r="D133" s="90">
        <v>1.7999989999999999</v>
      </c>
      <c r="E133" s="90">
        <v>1.6666650000000001</v>
      </c>
      <c r="F133" s="90">
        <v>1.199999</v>
      </c>
      <c r="G133" s="91">
        <v>1.5555543333333333</v>
      </c>
      <c r="H133" s="102">
        <f>SUMIFS(Data!$L:$L,Data!$B:$B,Data!$AA$3,Data!$E:$E,$A133,Data!$F:$F,$B133,Data!$C:$C,1)</f>
        <v>0</v>
      </c>
      <c r="I133" s="2" t="str">
        <f t="shared" si="149"/>
        <v>-</v>
      </c>
      <c r="J133" s="90">
        <f>SUMIFS(Data!$L:$L,Data!$B:$B,Data!$AA$3,Data!$E:$E,$A133,Data!$F:$F,$B133,Data!$C:$C,2)</f>
        <v>1.333332</v>
      </c>
      <c r="K133" s="2">
        <f t="shared" si="150"/>
        <v>-0.25925958847754915</v>
      </c>
      <c r="L133" s="90">
        <f>SUMIFS(Data!$L:$L,Data!$B:$B,Data!$AA$3,Data!$E:$E,$A133,Data!$F:$F,$B133,Data!$C:$C,3)</f>
        <v>5.1289999999999996</v>
      </c>
      <c r="M133" s="2">
        <f t="shared" si="151"/>
        <v>2.0774030774030772</v>
      </c>
      <c r="N133" s="90">
        <f>SUMIFS(Data!$L:$L,Data!$B:$B,Data!$AA$3,Data!$E:$E,$A133,Data!$F:$F,$B133,Data!$C:$C,4)</f>
        <v>3.1970000000000001</v>
      </c>
      <c r="O133" s="2">
        <f t="shared" si="134"/>
        <v>1.6641688868074056</v>
      </c>
      <c r="P133" s="90">
        <f t="shared" si="182"/>
        <v>3.219777333333333</v>
      </c>
      <c r="Q133" s="95">
        <f t="shared" si="136"/>
        <v>2.0698584834602367</v>
      </c>
    </row>
    <row r="134" spans="1:17">
      <c r="A134" s="176"/>
      <c r="B134" s="97" t="s">
        <v>206</v>
      </c>
      <c r="C134" s="98">
        <v>82.286581999999996</v>
      </c>
      <c r="D134" s="98">
        <v>246.21309200000064</v>
      </c>
      <c r="E134" s="98">
        <v>254.21970300000018</v>
      </c>
      <c r="F134" s="98">
        <v>237.80645300000069</v>
      </c>
      <c r="G134" s="99">
        <v>273.50861000000049</v>
      </c>
      <c r="H134" s="98">
        <f>SUM(H129:H133)</f>
        <v>91.666578000000101</v>
      </c>
      <c r="I134" s="4">
        <f t="shared" si="149"/>
        <v>0.11399180488503102</v>
      </c>
      <c r="J134" s="98">
        <f t="shared" ref="J134:L134" si="189">SUM(J129:J133)</f>
        <v>281.50636100000031</v>
      </c>
      <c r="K134" s="4">
        <f t="shared" si="150"/>
        <v>0.14334440428537235</v>
      </c>
      <c r="L134" s="98">
        <f t="shared" si="189"/>
        <v>5.1289999999999996</v>
      </c>
      <c r="M134" s="4">
        <f t="shared" si="151"/>
        <v>-0.97982453783293111</v>
      </c>
      <c r="N134" s="98">
        <f>SUM(N129:N133)</f>
        <v>3.1970000000000001</v>
      </c>
      <c r="O134" s="4">
        <f t="shared" si="134"/>
        <v>-0.98655629416414536</v>
      </c>
      <c r="P134" s="98">
        <f t="shared" si="182"/>
        <v>127.16631300000013</v>
      </c>
      <c r="Q134" s="100">
        <f t="shared" si="136"/>
        <v>0.46494446006654017</v>
      </c>
    </row>
    <row r="135" spans="1:17">
      <c r="A135" s="175" t="s">
        <v>101</v>
      </c>
      <c r="B135" s="89" t="s">
        <v>153</v>
      </c>
      <c r="C135" s="90">
        <v>6.9333270000000002</v>
      </c>
      <c r="D135" s="90">
        <v>38.333297000000002</v>
      </c>
      <c r="E135" s="90">
        <v>40.199965000000098</v>
      </c>
      <c r="F135" s="90">
        <v>41.733295000000098</v>
      </c>
      <c r="G135" s="91">
        <v>42.399961333333401</v>
      </c>
      <c r="H135" s="102">
        <f>SUMIFS(Data!$L:$L,Data!$B:$B,Data!$AA$3,Data!$E:$E,$A135,Data!$F:$F,$B135,Data!$C:$C,1)</f>
        <v>12.93332</v>
      </c>
      <c r="I135" s="2">
        <f t="shared" si="149"/>
        <v>0.86538439626459274</v>
      </c>
      <c r="J135" s="90">
        <f>SUMIFS(Data!$L:$L,Data!$B:$B,Data!$AA$3,Data!$E:$E,$A135,Data!$F:$F,$B135,Data!$C:$C,2)</f>
        <v>48.933296000000098</v>
      </c>
      <c r="K135" s="2">
        <f t="shared" si="150"/>
        <v>0.27652197513822241</v>
      </c>
      <c r="L135" s="90">
        <f>SUMIFS(Data!$L:$L,Data!$B:$B,Data!$AA$3,Data!$E:$E,$A135,Data!$F:$F,$B135,Data!$C:$C,3)</f>
        <v>0</v>
      </c>
      <c r="M135" s="2">
        <f t="shared" si="151"/>
        <v>-1</v>
      </c>
      <c r="N135" s="90">
        <f>SUMIFS(Data!$L:$L,Data!$B:$B,Data!$AA$3,Data!$E:$E,$A135,Data!$F:$F,$B135,Data!$C:$C,4)</f>
        <v>0</v>
      </c>
      <c r="O135" s="2">
        <f t="shared" si="134"/>
        <v>-1</v>
      </c>
      <c r="P135" s="90">
        <f t="shared" si="182"/>
        <v>20.622205333333365</v>
      </c>
      <c r="Q135" s="95">
        <f t="shared" si="136"/>
        <v>0.48637321084349416</v>
      </c>
    </row>
    <row r="136" spans="1:17">
      <c r="A136" s="175" t="s">
        <v>101</v>
      </c>
      <c r="B136" s="89" t="s">
        <v>236</v>
      </c>
      <c r="C136" s="90">
        <v>7.5333300000000003</v>
      </c>
      <c r="D136" s="90">
        <v>16.066658</v>
      </c>
      <c r="E136" s="90">
        <v>13.466658000000001</v>
      </c>
      <c r="F136" s="90">
        <v>12.133327</v>
      </c>
      <c r="G136" s="91">
        <v>16.399991</v>
      </c>
      <c r="H136" s="102">
        <f>SUMIFS(Data!$L:$L,Data!$B:$B,Data!$AA$3,Data!$E:$E,$A136,Data!$F:$F,$B136,Data!$C:$C,1)</f>
        <v>5.1999950000000004</v>
      </c>
      <c r="I136" s="2">
        <f>IF(C136=0,"-",(H136-C136)/C136)</f>
        <v>-0.30973487156410245</v>
      </c>
      <c r="J136" s="90">
        <f>SUMIFS(Data!$L:$L,Data!$B:$B,Data!$AA$3,Data!$E:$E,$A136,Data!$F:$F,$B136,Data!$C:$C,2)</f>
        <v>7.0666589999999996</v>
      </c>
      <c r="K136" s="2">
        <f>IF(D136=0,"-",(J136-D136)/D136)</f>
        <v>-0.56016621502741892</v>
      </c>
      <c r="L136" s="90">
        <f>SUMIFS(Data!$L:$L,Data!$B:$B,Data!$AA$3,Data!$E:$E,$A136,Data!$F:$F,$B136,Data!$C:$C,3)</f>
        <v>0</v>
      </c>
      <c r="M136" s="2">
        <f>IF(E136=0,"-",(L136-E136)/E136)</f>
        <v>-1</v>
      </c>
      <c r="N136" s="90">
        <f>SUMIFS(Data!$L:$L,Data!$B:$B,Data!$AA$3,Data!$E:$E,$A136,Data!$F:$F,$B136,Data!$C:$C,4)</f>
        <v>0</v>
      </c>
      <c r="O136" s="2">
        <f>IF(F136=0,"-",(N136-F136)/F136)</f>
        <v>-1</v>
      </c>
      <c r="P136" s="90">
        <f>SUM(H136,J136,L136,N136)/3</f>
        <v>4.0888846666666661</v>
      </c>
      <c r="Q136" s="95">
        <f>IF(G136=0,"-",P136/G136)</f>
        <v>0.24932237259561094</v>
      </c>
    </row>
    <row r="137" spans="1:17">
      <c r="A137" s="175" t="s">
        <v>101</v>
      </c>
      <c r="B137" s="89" t="s">
        <v>237</v>
      </c>
      <c r="C137" s="90">
        <v>1.333332</v>
      </c>
      <c r="D137" s="90">
        <v>15.333318</v>
      </c>
      <c r="E137" s="90">
        <v>12.906639999999999</v>
      </c>
      <c r="F137" s="90">
        <v>15.199977000000001</v>
      </c>
      <c r="G137" s="91">
        <v>14.924422333333334</v>
      </c>
      <c r="H137" s="102">
        <f>SUMIFS(Data!$L:$L,Data!$B:$B,Data!$AA$3,Data!$E:$E,$A137,Data!$F:$F,$B137,Data!$C:$C,1)</f>
        <v>5.999994</v>
      </c>
      <c r="I137" s="2">
        <f t="shared" si="149"/>
        <v>3.5000000000000004</v>
      </c>
      <c r="J137" s="90">
        <f>SUMIFS(Data!$L:$L,Data!$B:$B,Data!$AA$3,Data!$E:$E,$A137,Data!$F:$F,$B137,Data!$C:$C,2)</f>
        <v>28.466636000000001</v>
      </c>
      <c r="K137" s="2">
        <f t="shared" si="150"/>
        <v>0.85652159565203045</v>
      </c>
      <c r="L137" s="90">
        <f>SUMIFS(Data!$L:$L,Data!$B:$B,Data!$AA$3,Data!$E:$E,$A137,Data!$F:$F,$B137,Data!$C:$C,3)</f>
        <v>0</v>
      </c>
      <c r="M137" s="2">
        <f t="shared" si="151"/>
        <v>-1</v>
      </c>
      <c r="N137" s="90">
        <f>SUMIFS(Data!$L:$L,Data!$B:$B,Data!$AA$3,Data!$E:$E,$A137,Data!$F:$F,$B137,Data!$C:$C,4)</f>
        <v>0</v>
      </c>
      <c r="O137" s="2">
        <f t="shared" si="134"/>
        <v>-1</v>
      </c>
      <c r="P137" s="90">
        <f t="shared" si="182"/>
        <v>11.488876666666668</v>
      </c>
      <c r="Q137" s="95">
        <f t="shared" si="136"/>
        <v>0.76980377598981109</v>
      </c>
    </row>
    <row r="138" spans="1:17">
      <c r="A138" s="175" t="s">
        <v>101</v>
      </c>
      <c r="B138" s="89" t="s">
        <v>200</v>
      </c>
      <c r="C138" s="90">
        <v>0</v>
      </c>
      <c r="D138" s="90">
        <v>0</v>
      </c>
      <c r="E138" s="90">
        <v>0</v>
      </c>
      <c r="F138" s="90">
        <v>0</v>
      </c>
      <c r="G138" s="91">
        <v>0</v>
      </c>
      <c r="H138" s="102">
        <f>SUMIFS(Data!$L:$L,Data!$B:$B,Data!$AA$3,Data!$E:$E,$A138,Data!$F:$F,$B138,Data!$C:$C,1)</f>
        <v>0</v>
      </c>
      <c r="I138" s="2" t="str">
        <f t="shared" ref="I138" si="190">IF(C138=0,"-",(H138-C138)/C138)</f>
        <v>-</v>
      </c>
      <c r="J138" s="90">
        <f>SUMIFS(Data!$L:$L,Data!$B:$B,Data!$AA$3,Data!$E:$E,$A138,Data!$F:$F,$B138,Data!$C:$C,2)</f>
        <v>0</v>
      </c>
      <c r="K138" s="2" t="str">
        <f t="shared" ref="K138" si="191">IF(D138=0,"-",(J138-D138)/D138)</f>
        <v>-</v>
      </c>
      <c r="L138" s="90">
        <f>SUMIFS(Data!$L:$L,Data!$B:$B,Data!$AA$3,Data!$E:$E,$A138,Data!$F:$F,$B138,Data!$C:$C,3)</f>
        <v>0</v>
      </c>
      <c r="M138" s="2" t="str">
        <f t="shared" ref="M138" si="192">IF(E138=0,"-",(L138-E138)/E138)</f>
        <v>-</v>
      </c>
      <c r="N138" s="90">
        <f>SUMIFS(Data!$L:$L,Data!$B:$B,Data!$AA$3,Data!$E:$E,$A138,Data!$F:$F,$B138,Data!$C:$C,4)</f>
        <v>0</v>
      </c>
      <c r="O138" s="2" t="str">
        <f t="shared" ref="O138" si="193">IF(F138=0,"-",(N138-F138)/F138)</f>
        <v>-</v>
      </c>
      <c r="P138" s="90">
        <f t="shared" ref="P138" si="194">SUM(H138,J138,L138,N138)/3</f>
        <v>0</v>
      </c>
      <c r="Q138" s="95" t="str">
        <f t="shared" ref="Q138" si="195">IF(G138=0,"-",P138/G138)</f>
        <v>-</v>
      </c>
    </row>
    <row r="139" spans="1:17">
      <c r="A139" s="175" t="s">
        <v>101</v>
      </c>
      <c r="B139" s="89" t="s">
        <v>73</v>
      </c>
      <c r="C139" s="90">
        <v>0</v>
      </c>
      <c r="D139" s="90">
        <v>3.599996</v>
      </c>
      <c r="E139" s="90">
        <v>3.3333270000000002</v>
      </c>
      <c r="F139" s="90">
        <v>0.53333299999999995</v>
      </c>
      <c r="G139" s="91">
        <v>2.4888853333333332</v>
      </c>
      <c r="H139" s="102">
        <f>SUMIFS(Data!$L:$L,Data!$B:$B,Data!$AA$3,Data!$E:$E,$A139,Data!$F:$F,$B139,Data!$C:$C,1)</f>
        <v>0</v>
      </c>
      <c r="I139" s="2" t="str">
        <f t="shared" si="149"/>
        <v>-</v>
      </c>
      <c r="J139" s="90">
        <f>SUMIFS(Data!$L:$L,Data!$B:$B,Data!$AA$3,Data!$E:$E,$A139,Data!$F:$F,$B139,Data!$C:$C,2)</f>
        <v>2.9999980000000002</v>
      </c>
      <c r="K139" s="2">
        <f t="shared" si="150"/>
        <v>-0.16666629629588472</v>
      </c>
      <c r="L139" s="90">
        <f>SUMIFS(Data!$L:$L,Data!$B:$B,Data!$AA$3,Data!$E:$E,$A139,Data!$F:$F,$B139,Data!$C:$C,3)</f>
        <v>1.532</v>
      </c>
      <c r="M139" s="2">
        <f t="shared" si="151"/>
        <v>-0.5403991267583409</v>
      </c>
      <c r="N139" s="90">
        <f>SUMIFS(Data!$L:$L,Data!$B:$B,Data!$AA$3,Data!$E:$E,$A139,Data!$F:$F,$B139,Data!$C:$C,4)</f>
        <v>1.532</v>
      </c>
      <c r="O139" s="2">
        <f t="shared" si="134"/>
        <v>1.8725017953136225</v>
      </c>
      <c r="P139" s="90">
        <f t="shared" si="182"/>
        <v>2.0213326666666664</v>
      </c>
      <c r="Q139" s="95">
        <f t="shared" si="136"/>
        <v>0.81214374949107071</v>
      </c>
    </row>
    <row r="140" spans="1:17">
      <c r="A140" s="176"/>
      <c r="B140" s="97" t="s">
        <v>207</v>
      </c>
      <c r="C140" s="98">
        <v>15.799989000000002</v>
      </c>
      <c r="D140" s="98">
        <v>73.333269000000016</v>
      </c>
      <c r="E140" s="98">
        <v>69.906590000000094</v>
      </c>
      <c r="F140" s="98">
        <v>69.599932000000095</v>
      </c>
      <c r="G140" s="99">
        <v>76.213260000000062</v>
      </c>
      <c r="H140" s="98">
        <f>SUM(H135:H139)</f>
        <v>24.133309000000001</v>
      </c>
      <c r="I140" s="4">
        <f t="shared" si="149"/>
        <v>0.52742568365079223</v>
      </c>
      <c r="J140" s="98">
        <f>SUM(J135:J139)</f>
        <v>87.466589000000113</v>
      </c>
      <c r="K140" s="4">
        <f t="shared" si="150"/>
        <v>0.19272725998346119</v>
      </c>
      <c r="L140" s="98">
        <f>SUM(L135:L139)</f>
        <v>1.532</v>
      </c>
      <c r="M140" s="4">
        <f t="shared" si="151"/>
        <v>-0.97808504176787914</v>
      </c>
      <c r="N140" s="98">
        <f>SUM(N135:N139)</f>
        <v>1.532</v>
      </c>
      <c r="O140" s="4">
        <f t="shared" si="134"/>
        <v>-0.97798848424162266</v>
      </c>
      <c r="P140" s="98">
        <f t="shared" si="182"/>
        <v>38.22129933333337</v>
      </c>
      <c r="Q140" s="100">
        <f t="shared" si="136"/>
        <v>0.5015045850726414</v>
      </c>
    </row>
    <row r="141" spans="1:17">
      <c r="A141" s="175" t="s">
        <v>11</v>
      </c>
      <c r="B141" s="89" t="s">
        <v>135</v>
      </c>
      <c r="C141" s="90">
        <v>5.9999929999999999</v>
      </c>
      <c r="D141" s="90">
        <v>49.999950000000098</v>
      </c>
      <c r="E141" s="90">
        <v>46.999953000000097</v>
      </c>
      <c r="F141" s="90">
        <v>42.619957000000099</v>
      </c>
      <c r="G141" s="91">
        <v>48.539951000000109</v>
      </c>
      <c r="H141" s="102">
        <f>SUMIFS(Data!$L:$L,Data!$B:$B,Data!$AA$3,Data!$E:$E,$A141,Data!$F:$F,$B141,Data!$C:$C,1)</f>
        <v>6.1999940000000002</v>
      </c>
      <c r="I141" s="2">
        <f t="shared" si="149"/>
        <v>3.333353888912876E-2</v>
      </c>
      <c r="J141" s="90">
        <f>SUMIFS(Data!$L:$L,Data!$B:$B,Data!$AA$3,Data!$E:$E,$A141,Data!$F:$F,$B141,Data!$C:$C,2)</f>
        <v>43.599956000000098</v>
      </c>
      <c r="K141" s="2">
        <f t="shared" si="150"/>
        <v>-0.12800000800000774</v>
      </c>
      <c r="L141" s="90">
        <f>SUMIFS(Data!$L:$L,Data!$B:$B,Data!$AA$3,Data!$E:$E,$A141,Data!$F:$F,$B141,Data!$C:$C,3)</f>
        <v>40.333292999999998</v>
      </c>
      <c r="M141" s="2">
        <f t="shared" si="151"/>
        <v>-0.14184397163120749</v>
      </c>
      <c r="N141" s="90">
        <f>SUMIFS(Data!$L:$L,Data!$B:$B,Data!$AA$3,Data!$E:$E,$A141,Data!$F:$F,$B141,Data!$C:$C,4)</f>
        <v>37.933295000000001</v>
      </c>
      <c r="O141" s="2">
        <f t="shared" si="134"/>
        <v>-0.10996402460002686</v>
      </c>
      <c r="P141" s="90">
        <f t="shared" si="182"/>
        <v>42.688846000000034</v>
      </c>
      <c r="Q141" s="95">
        <f t="shared" si="136"/>
        <v>0.87945795412937144</v>
      </c>
    </row>
    <row r="142" spans="1:17">
      <c r="A142" s="175" t="s">
        <v>11</v>
      </c>
      <c r="B142" s="89" t="s">
        <v>154</v>
      </c>
      <c r="C142" s="90">
        <v>0.6</v>
      </c>
      <c r="D142" s="90">
        <v>19.533311999999999</v>
      </c>
      <c r="E142" s="90">
        <v>19.666644999999999</v>
      </c>
      <c r="F142" s="90">
        <v>21.119979000000001</v>
      </c>
      <c r="G142" s="91">
        <v>20.306645333333332</v>
      </c>
      <c r="H142" s="102">
        <f>SUMIFS(Data!$L:$L,Data!$B:$B,Data!$AA$3,Data!$E:$E,$A142,Data!$F:$F,$B142,Data!$C:$C,1)</f>
        <v>1.2666660000000001</v>
      </c>
      <c r="I142" s="2">
        <f t="shared" ref="I142" si="196">IF(C142=0,"-",(H142-C142)/C142)</f>
        <v>1.1111100000000003</v>
      </c>
      <c r="J142" s="90">
        <f>SUMIFS(Data!$L:$L,Data!$B:$B,Data!$AA$3,Data!$E:$E,$A142,Data!$F:$F,$B142,Data!$C:$C,2)</f>
        <v>9.4666569999999997</v>
      </c>
      <c r="K142" s="2">
        <f t="shared" ref="K142" si="197">IF(D142=0,"-",(J142-D142)/D142)</f>
        <v>-0.5153583273538046</v>
      </c>
      <c r="L142" s="90">
        <f>SUMIFS(Data!$L:$L,Data!$B:$B,Data!$AA$3,Data!$E:$E,$A142,Data!$F:$F,$B142,Data!$C:$C,3)</f>
        <v>8.7999899999999993</v>
      </c>
      <c r="M142" s="2">
        <f t="shared" ref="M142" si="198">IF(E142=0,"-",(L142-E142)/E142)</f>
        <v>-0.5525423883941567</v>
      </c>
      <c r="N142" s="90">
        <f>SUMIFS(Data!$L:$L,Data!$B:$B,Data!$AA$3,Data!$E:$E,$A142,Data!$F:$F,$B142,Data!$C:$C,4)</f>
        <v>9.5333240000000004</v>
      </c>
      <c r="O142" s="2">
        <f t="shared" ref="O142" si="199">IF(F142=0,"-",(N142-F142)/F142)</f>
        <v>-0.54861110420611692</v>
      </c>
      <c r="P142" s="90">
        <f t="shared" ref="P142" si="200">SUM(H142,J142,L142,N142)/3</f>
        <v>9.688879</v>
      </c>
      <c r="Q142" s="95">
        <f t="shared" ref="Q142" si="201">IF(G142=0,"-",P142/G142)</f>
        <v>0.47712848877582542</v>
      </c>
    </row>
    <row r="143" spans="1:17">
      <c r="A143" s="175" t="s">
        <v>11</v>
      </c>
      <c r="B143" s="89" t="s">
        <v>73</v>
      </c>
      <c r="C143" s="90">
        <v>0</v>
      </c>
      <c r="D143" s="90">
        <v>0</v>
      </c>
      <c r="E143" s="90">
        <v>0</v>
      </c>
      <c r="F143" s="90">
        <v>0</v>
      </c>
      <c r="G143" s="91">
        <v>0</v>
      </c>
      <c r="H143" s="102">
        <f>SUMIFS(Data!$L:$L,Data!$B:$B,Data!$AA$3,Data!$E:$E,$A143,Data!$F:$F,$B143,Data!$C:$C,1)</f>
        <v>0</v>
      </c>
      <c r="I143" s="2" t="str">
        <f t="shared" si="149"/>
        <v>-</v>
      </c>
      <c r="J143" s="90">
        <f>SUMIFS(Data!$L:$L,Data!$B:$B,Data!$AA$3,Data!$E:$E,$A143,Data!$F:$F,$B143,Data!$C:$C,2)</f>
        <v>1.333332</v>
      </c>
      <c r="K143" s="2" t="str">
        <f t="shared" si="150"/>
        <v>-</v>
      </c>
      <c r="L143" s="90">
        <f>SUMIFS(Data!$L:$L,Data!$B:$B,Data!$AA$3,Data!$E:$E,$A143,Data!$F:$F,$B143,Data!$C:$C,3)</f>
        <v>0.33333299999999999</v>
      </c>
      <c r="M143" s="2" t="str">
        <f t="shared" si="151"/>
        <v>-</v>
      </c>
      <c r="N143" s="90">
        <f>SUMIFS(Data!$L:$L,Data!$B:$B,Data!$AA$3,Data!$E:$E,$A143,Data!$F:$F,$B143,Data!$C:$C,4)</f>
        <v>0.66666599999999998</v>
      </c>
      <c r="O143" s="2" t="str">
        <f t="shared" si="134"/>
        <v>-</v>
      </c>
      <c r="P143" s="90">
        <f t="shared" si="182"/>
        <v>0.77777700000000005</v>
      </c>
      <c r="Q143" s="95" t="str">
        <f t="shared" si="136"/>
        <v>-</v>
      </c>
    </row>
    <row r="144" spans="1:17">
      <c r="A144" s="176"/>
      <c r="B144" s="97" t="s">
        <v>68</v>
      </c>
      <c r="C144" s="98">
        <v>6.5999929999999996</v>
      </c>
      <c r="D144" s="98">
        <v>69.533262000000093</v>
      </c>
      <c r="E144" s="98">
        <v>66.666598000000093</v>
      </c>
      <c r="F144" s="98">
        <v>63.7399360000001</v>
      </c>
      <c r="G144" s="99">
        <v>68.846596333333423</v>
      </c>
      <c r="H144" s="98">
        <f>SUM(H141:H143)</f>
        <v>7.4666600000000001</v>
      </c>
      <c r="I144" s="4">
        <f t="shared" si="149"/>
        <v>0.13131332108988608</v>
      </c>
      <c r="J144" s="98">
        <f>SUM(J141:J143)</f>
        <v>54.399945000000095</v>
      </c>
      <c r="K144" s="4">
        <f t="shared" si="150"/>
        <v>-0.21764140735983273</v>
      </c>
      <c r="L144" s="98">
        <f>SUM(L141:L143)</f>
        <v>49.466616000000002</v>
      </c>
      <c r="M144" s="4">
        <f t="shared" si="151"/>
        <v>-0.2579999957399966</v>
      </c>
      <c r="N144" s="98">
        <f>SUM(N141:N143)</f>
        <v>48.133285000000001</v>
      </c>
      <c r="O144" s="4">
        <f t="shared" si="134"/>
        <v>-0.24484886523889943</v>
      </c>
      <c r="P144" s="98">
        <f t="shared" si="182"/>
        <v>53.155502000000034</v>
      </c>
      <c r="Q144" s="100">
        <f t="shared" si="136"/>
        <v>0.77208612816003164</v>
      </c>
    </row>
    <row r="145" spans="1:17">
      <c r="A145" s="175" t="s">
        <v>9</v>
      </c>
      <c r="B145" s="89" t="s">
        <v>146</v>
      </c>
      <c r="C145" s="90">
        <v>2.331</v>
      </c>
      <c r="D145" s="90">
        <v>46.674999999999997</v>
      </c>
      <c r="E145" s="90">
        <v>32.437999999999903</v>
      </c>
      <c r="F145" s="90">
        <v>31.931999999999899</v>
      </c>
      <c r="G145" s="91">
        <v>37.791999999999938</v>
      </c>
      <c r="H145" s="102">
        <f>SUMIFS(Data!$L:$L,Data!$B:$B,Data!$AA$3,Data!$E:$E,$A145,Data!$F:$F,$B145,Data!$C:$C,1)</f>
        <v>9.7899999999999991</v>
      </c>
      <c r="I145" s="2">
        <f t="shared" ref="I145:I147" si="202">IF(C145=0,"-",(H145-C145)/C145)</f>
        <v>3.1999141999142</v>
      </c>
      <c r="J145" s="90">
        <f>SUMIFS(Data!$L:$L,Data!$B:$B,Data!$AA$3,Data!$E:$E,$A145,Data!$F:$F,$B145,Data!$C:$C,2)</f>
        <v>39.734999999999999</v>
      </c>
      <c r="K145" s="2">
        <f t="shared" ref="K145:K147" si="203">IF(D145=0,"-",(J145-D145)/D145)</f>
        <v>-0.14868773433315474</v>
      </c>
      <c r="L145" s="90">
        <f>SUMIFS(Data!$L:$L,Data!$B:$B,Data!$AA$3,Data!$E:$E,$A145,Data!$F:$F,$B145,Data!$C:$C,3)</f>
        <v>35.241</v>
      </c>
      <c r="M145" s="2">
        <f t="shared" ref="M145:M147" si="204">IF(E145=0,"-",(L145-E145)/E145)</f>
        <v>8.6410999445098502E-2</v>
      </c>
      <c r="N145" s="90">
        <f>SUMIFS(Data!$L:$L,Data!$B:$B,Data!$AA$3,Data!$E:$E,$A145,Data!$F:$F,$B145,Data!$C:$C,4)</f>
        <v>32.879999999999903</v>
      </c>
      <c r="O145" s="2">
        <f t="shared" ref="O145:O147" si="205">IF(F145=0,"-",(N145-F145)/F145)</f>
        <v>2.9688087185268913E-2</v>
      </c>
      <c r="P145" s="90">
        <f t="shared" ref="P145:P147" si="206">SUM(H145,J145,L145,N145)/3</f>
        <v>39.215333333333298</v>
      </c>
      <c r="Q145" s="95">
        <f t="shared" ref="Q145:Q147" si="207">IF(G145=0,"-",P145/G145)</f>
        <v>1.0376622918430716</v>
      </c>
    </row>
    <row r="146" spans="1:17">
      <c r="A146" s="175" t="s">
        <v>9</v>
      </c>
      <c r="B146" s="89" t="s">
        <v>73</v>
      </c>
      <c r="C146" s="90">
        <v>0</v>
      </c>
      <c r="D146" s="90">
        <v>0</v>
      </c>
      <c r="E146" s="90">
        <v>0</v>
      </c>
      <c r="F146" s="90">
        <v>0</v>
      </c>
      <c r="G146" s="91">
        <v>0</v>
      </c>
      <c r="H146" s="102">
        <f>SUMIFS(Data!$L:$L,Data!$B:$B,Data!$AA$3,Data!$E:$E,$A146,Data!$F:$F,$B146,Data!$C:$C,1)</f>
        <v>0</v>
      </c>
      <c r="I146" s="2" t="str">
        <f t="shared" si="202"/>
        <v>-</v>
      </c>
      <c r="J146" s="90">
        <f>SUMIFS(Data!$L:$L,Data!$B:$B,Data!$AA$3,Data!$E:$E,$A146,Data!$F:$F,$B146,Data!$C:$C,2)</f>
        <v>0</v>
      </c>
      <c r="K146" s="2" t="str">
        <f t="shared" si="203"/>
        <v>-</v>
      </c>
      <c r="L146" s="90">
        <f>SUMIFS(Data!$L:$L,Data!$B:$B,Data!$AA$3,Data!$E:$E,$A146,Data!$F:$F,$B146,Data!$C:$C,3)</f>
        <v>0.13300000000000001</v>
      </c>
      <c r="M146" s="2" t="str">
        <f t="shared" si="204"/>
        <v>-</v>
      </c>
      <c r="N146" s="90">
        <f>SUMIFS(Data!$L:$L,Data!$B:$B,Data!$AA$3,Data!$E:$E,$A146,Data!$F:$F,$B146,Data!$C:$C,4)</f>
        <v>0</v>
      </c>
      <c r="O146" s="2" t="str">
        <f t="shared" si="205"/>
        <v>-</v>
      </c>
      <c r="P146" s="90">
        <f t="shared" si="206"/>
        <v>4.4333333333333336E-2</v>
      </c>
      <c r="Q146" s="95" t="str">
        <f t="shared" si="207"/>
        <v>-</v>
      </c>
    </row>
    <row r="147" spans="1:17">
      <c r="A147" s="176"/>
      <c r="B147" s="97" t="s">
        <v>203</v>
      </c>
      <c r="C147" s="98">
        <v>2.331</v>
      </c>
      <c r="D147" s="98">
        <v>46.674999999999997</v>
      </c>
      <c r="E147" s="98">
        <v>32.437999999999903</v>
      </c>
      <c r="F147" s="98">
        <v>31.931999999999899</v>
      </c>
      <c r="G147" s="99">
        <v>37.791999999999938</v>
      </c>
      <c r="H147" s="98">
        <f>SUM(H145:H146)</f>
        <v>9.7899999999999991</v>
      </c>
      <c r="I147" s="4">
        <f t="shared" si="202"/>
        <v>3.1999141999142</v>
      </c>
      <c r="J147" s="98">
        <f>SUM(J145:J146)</f>
        <v>39.734999999999999</v>
      </c>
      <c r="K147" s="4">
        <f t="shared" si="203"/>
        <v>-0.14868773433315474</v>
      </c>
      <c r="L147" s="98">
        <f>SUM(L145:L146)</f>
        <v>35.374000000000002</v>
      </c>
      <c r="M147" s="4">
        <f t="shared" si="204"/>
        <v>9.0511128922871581E-2</v>
      </c>
      <c r="N147" s="98">
        <f>SUM(N145:N146)</f>
        <v>32.879999999999903</v>
      </c>
      <c r="O147" s="4">
        <f t="shared" si="205"/>
        <v>2.9688087185268913E-2</v>
      </c>
      <c r="P147" s="98">
        <f t="shared" si="206"/>
        <v>39.259666666666639</v>
      </c>
      <c r="Q147" s="100">
        <f t="shared" si="207"/>
        <v>1.0388353796217904</v>
      </c>
    </row>
    <row r="148" spans="1:17">
      <c r="A148" s="175" t="s">
        <v>95</v>
      </c>
      <c r="B148" s="89" t="s">
        <v>135</v>
      </c>
      <c r="C148" s="90">
        <v>4.6619999999999999</v>
      </c>
      <c r="D148" s="90">
        <v>50.948999999999799</v>
      </c>
      <c r="E148" s="103">
        <v>52.613999999999798</v>
      </c>
      <c r="F148" s="103">
        <v>48.151999999999902</v>
      </c>
      <c r="G148" s="91">
        <v>52.125666666666497</v>
      </c>
      <c r="H148" s="102">
        <f>SUMIFS(Data!$L:$L,Data!$B:$B,Data!$AA$3,Data!$E:$E,$A148,Data!$F:$F,$B148,Data!$C:$C,1)</f>
        <v>3.6629999999999998</v>
      </c>
      <c r="I148" s="2">
        <f t="shared" si="149"/>
        <v>-0.2142857142857143</v>
      </c>
      <c r="J148" s="90">
        <f>SUMIFS(Data!$L:$L,Data!$B:$B,Data!$AA$3,Data!$E:$E,$A148,Data!$F:$F,$B148,Data!$C:$C,2)</f>
        <v>45.4879999999999</v>
      </c>
      <c r="K148" s="2">
        <f t="shared" si="150"/>
        <v>-0.10718561698953701</v>
      </c>
      <c r="L148" s="90">
        <f>SUMIFS(Data!$L:$L,Data!$B:$B,Data!$AA$3,Data!$E:$E,$A148,Data!$F:$F,$B148,Data!$C:$C,3)</f>
        <v>44.6219999999999</v>
      </c>
      <c r="M148" s="2">
        <f t="shared" si="151"/>
        <v>-0.15189873417721383</v>
      </c>
      <c r="N148" s="90">
        <f>SUMIFS(Data!$L:$L,Data!$B:$B,Data!$AA$3,Data!$E:$E,$A148,Data!$F:$F,$B148,Data!$C:$C,4)</f>
        <v>40.092999999999897</v>
      </c>
      <c r="O148" s="2">
        <f t="shared" si="134"/>
        <v>-0.16736584150191106</v>
      </c>
      <c r="P148" s="90">
        <f t="shared" si="182"/>
        <v>44.6219999999999</v>
      </c>
      <c r="Q148" s="95">
        <f t="shared" si="136"/>
        <v>0.85604660531919741</v>
      </c>
    </row>
    <row r="149" spans="1:17">
      <c r="A149" s="175" t="s">
        <v>95</v>
      </c>
      <c r="B149" s="89" t="s">
        <v>242</v>
      </c>
      <c r="C149" s="90">
        <v>2.331</v>
      </c>
      <c r="D149" s="90">
        <v>25.308</v>
      </c>
      <c r="E149" s="103">
        <v>21.111999999999998</v>
      </c>
      <c r="F149" s="103">
        <v>24.044</v>
      </c>
      <c r="G149" s="91">
        <v>24.265000000000001</v>
      </c>
      <c r="H149" s="102">
        <f>SUMIFS(Data!$L:$L,Data!$B:$B,Data!$AA$3,Data!$E:$E,$A149,Data!$F:$F,$B149,Data!$C:$C,1)</f>
        <v>2.331</v>
      </c>
      <c r="I149" s="2">
        <f t="shared" ref="I149" si="208">IF(C149=0,"-",(H149-C149)/C149)</f>
        <v>0</v>
      </c>
      <c r="J149" s="90">
        <f>SUMIFS(Data!$L:$L,Data!$B:$B,Data!$AA$3,Data!$E:$E,$A149,Data!$F:$F,$B149,Data!$C:$C,2)</f>
        <v>24.443000000000001</v>
      </c>
      <c r="K149" s="2">
        <f t="shared" ref="K149" si="209">IF(D149=0,"-",(J149-D149)/D149)</f>
        <v>-3.4178915757863068E-2</v>
      </c>
      <c r="L149" s="90">
        <f>SUMIFS(Data!$L:$L,Data!$B:$B,Data!$AA$3,Data!$E:$E,$A149,Data!$F:$F,$B149,Data!$C:$C,3)</f>
        <v>24.641999999999999</v>
      </c>
      <c r="M149" s="2">
        <f t="shared" ref="M149" si="210">IF(E149=0,"-",(L149-E149)/E149)</f>
        <v>0.16720348616900349</v>
      </c>
      <c r="N149" s="90">
        <f>SUMIFS(Data!$L:$L,Data!$B:$B,Data!$AA$3,Data!$E:$E,$A149,Data!$F:$F,$B149,Data!$C:$C,4)</f>
        <v>18.648</v>
      </c>
      <c r="O149" s="2">
        <f t="shared" ref="O149" si="211">IF(F149=0,"-",(N149-F149)/F149)</f>
        <v>-0.22442189319580771</v>
      </c>
      <c r="P149" s="90">
        <f t="shared" ref="P149" si="212">SUM(H149,J149,L149,N149)/3</f>
        <v>23.354666666666663</v>
      </c>
      <c r="Q149" s="95">
        <f t="shared" ref="Q149" si="213">IF(G149=0,"-",P149/G149)</f>
        <v>0.96248368706641918</v>
      </c>
    </row>
    <row r="150" spans="1:17">
      <c r="A150" s="175" t="s">
        <v>95</v>
      </c>
      <c r="B150" s="89" t="s">
        <v>158</v>
      </c>
      <c r="C150" s="90">
        <v>1.665</v>
      </c>
      <c r="D150" s="90">
        <v>21.312000000000001</v>
      </c>
      <c r="E150" s="90">
        <v>19.646999999999998</v>
      </c>
      <c r="F150" s="90">
        <v>16.567</v>
      </c>
      <c r="G150" s="91">
        <v>19.730333333333331</v>
      </c>
      <c r="H150" s="102">
        <f>SUMIFS(Data!$L:$L,Data!$B:$B,Data!$AA$3,Data!$E:$E,$A150,Data!$F:$F,$B150,Data!$C:$C,1)</f>
        <v>0.999</v>
      </c>
      <c r="I150" s="2">
        <f t="shared" si="149"/>
        <v>-0.4</v>
      </c>
      <c r="J150" s="90">
        <f>SUMIFS(Data!$L:$L,Data!$B:$B,Data!$AA$3,Data!$E:$E,$A150,Data!$F:$F,$B150,Data!$C:$C,2)</f>
        <v>19.381</v>
      </c>
      <c r="K150" s="2">
        <f t="shared" si="150"/>
        <v>-9.0606231231231266E-2</v>
      </c>
      <c r="L150" s="90">
        <f>SUMIFS(Data!$L:$L,Data!$B:$B,Data!$AA$3,Data!$E:$E,$A150,Data!$F:$F,$B150,Data!$C:$C,3)</f>
        <v>14.651999999999999</v>
      </c>
      <c r="M150" s="2">
        <f t="shared" si="151"/>
        <v>-0.25423728813559321</v>
      </c>
      <c r="N150" s="90">
        <f>SUMIFS(Data!$L:$L,Data!$B:$B,Data!$AA$3,Data!$E:$E,$A150,Data!$F:$F,$B150,Data!$C:$C,4)</f>
        <v>12.654</v>
      </c>
      <c r="O150" s="2">
        <f t="shared" si="134"/>
        <v>-0.2361924307358001</v>
      </c>
      <c r="P150" s="90">
        <f t="shared" si="182"/>
        <v>15.895333333333332</v>
      </c>
      <c r="Q150" s="95">
        <f t="shared" si="136"/>
        <v>0.80562923417411436</v>
      </c>
    </row>
    <row r="151" spans="1:17">
      <c r="A151" s="175" t="s">
        <v>95</v>
      </c>
      <c r="B151" s="89" t="s">
        <v>73</v>
      </c>
      <c r="C151" s="90">
        <v>0</v>
      </c>
      <c r="D151" s="90">
        <v>4.7930000000000001</v>
      </c>
      <c r="E151" s="90">
        <v>4.1459999999999999</v>
      </c>
      <c r="F151" s="90">
        <v>0.314</v>
      </c>
      <c r="G151" s="91">
        <v>3.0843333333333334</v>
      </c>
      <c r="H151" s="102">
        <f>SUMIFS(Data!$L:$L,Data!$B:$B,Data!$AA$3,Data!$E:$E,$A151,Data!$F:$F,$B151,Data!$C:$C,1)</f>
        <v>0</v>
      </c>
      <c r="I151" s="2" t="str">
        <f t="shared" si="149"/>
        <v>-</v>
      </c>
      <c r="J151" s="90">
        <f>SUMIFS(Data!$L:$L,Data!$B:$B,Data!$AA$3,Data!$E:$E,$A151,Data!$F:$F,$B151,Data!$C:$C,2)</f>
        <v>0</v>
      </c>
      <c r="K151" s="2">
        <f t="shared" si="150"/>
        <v>-1</v>
      </c>
      <c r="L151" s="90">
        <f>SUMIFS(Data!$L:$L,Data!$B:$B,Data!$AA$3,Data!$E:$E,$A151,Data!$F:$F,$B151,Data!$C:$C,3)</f>
        <v>0</v>
      </c>
      <c r="M151" s="2">
        <f t="shared" si="151"/>
        <v>-1</v>
      </c>
      <c r="N151" s="90">
        <f>SUMIFS(Data!$L:$L,Data!$B:$B,Data!$AA$3,Data!$E:$E,$A151,Data!$F:$F,$B151,Data!$C:$C,4)</f>
        <v>0</v>
      </c>
      <c r="O151" s="2">
        <f t="shared" si="134"/>
        <v>-1</v>
      </c>
      <c r="P151" s="90">
        <f t="shared" si="182"/>
        <v>0</v>
      </c>
      <c r="Q151" s="95">
        <f t="shared" si="136"/>
        <v>0</v>
      </c>
    </row>
    <row r="152" spans="1:17">
      <c r="A152" s="176"/>
      <c r="B152" s="97" t="s">
        <v>162</v>
      </c>
      <c r="C152" s="98">
        <v>8.6580000000000013</v>
      </c>
      <c r="D152" s="98">
        <v>102.36199999999981</v>
      </c>
      <c r="E152" s="98">
        <v>97.518999999999792</v>
      </c>
      <c r="F152" s="98">
        <v>89.076999999999884</v>
      </c>
      <c r="G152" s="99">
        <v>99.205333333333158</v>
      </c>
      <c r="H152" s="98">
        <f>SUM(H148:H151)</f>
        <v>6.9929999999999994</v>
      </c>
      <c r="I152" s="4">
        <f t="shared" si="149"/>
        <v>-0.19230769230769248</v>
      </c>
      <c r="J152" s="98">
        <f t="shared" ref="J152:N152" si="214">SUM(J148:J151)</f>
        <v>89.311999999999898</v>
      </c>
      <c r="K152" s="4">
        <f t="shared" si="150"/>
        <v>-0.12748871651589394</v>
      </c>
      <c r="L152" s="98">
        <f t="shared" si="214"/>
        <v>83.915999999999897</v>
      </c>
      <c r="M152" s="4">
        <f t="shared" si="151"/>
        <v>-0.13949076590202858</v>
      </c>
      <c r="N152" s="98">
        <f t="shared" si="214"/>
        <v>71.394999999999897</v>
      </c>
      <c r="O152" s="4">
        <f t="shared" si="134"/>
        <v>-0.19850241925525119</v>
      </c>
      <c r="P152" s="98">
        <f>SUM(H152,J152,L152,N152)/3</f>
        <v>83.871999999999886</v>
      </c>
      <c r="Q152" s="100">
        <f t="shared" si="136"/>
        <v>0.8454384172893934</v>
      </c>
    </row>
    <row r="153" spans="1:17">
      <c r="A153" s="175" t="s">
        <v>8</v>
      </c>
      <c r="B153" s="89" t="s">
        <v>135</v>
      </c>
      <c r="C153" s="90">
        <v>3.8639999999999999</v>
      </c>
      <c r="D153" s="90">
        <v>20.114999999999998</v>
      </c>
      <c r="E153" s="103">
        <v>25.042999999999999</v>
      </c>
      <c r="F153" s="103">
        <v>24.576000000000001</v>
      </c>
      <c r="G153" s="91">
        <v>24.532666666666668</v>
      </c>
      <c r="H153" s="102">
        <f>SUMIFS(Data!$L:$L,Data!$B:$B,Data!$AA$3,Data!$E:$E,$A153,Data!$F:$F,$B153,Data!$C:$C,1)</f>
        <v>10.724</v>
      </c>
      <c r="I153" s="2">
        <f t="shared" si="149"/>
        <v>1.7753623188405798</v>
      </c>
      <c r="J153" s="90">
        <f>SUMIFS(Data!$L:$L,Data!$B:$B,Data!$AA$3,Data!$E:$E,$A153,Data!$F:$F,$B153,Data!$C:$C,2)</f>
        <v>38.096999999999902</v>
      </c>
      <c r="K153" s="2">
        <f t="shared" si="150"/>
        <v>0.89395973154361941</v>
      </c>
      <c r="L153" s="90">
        <f>SUMIFS(Data!$L:$L,Data!$B:$B,Data!$AA$3,Data!$E:$E,$A153,Data!$F:$F,$B153,Data!$C:$C,3)</f>
        <v>43.556999999999903</v>
      </c>
      <c r="M153" s="2">
        <f t="shared" si="151"/>
        <v>0.73928842391086946</v>
      </c>
      <c r="N153" s="90">
        <f>SUMIFS(Data!$L:$L,Data!$B:$B,Data!$AA$3,Data!$E:$E,$A153,Data!$F:$F,$B153,Data!$C:$C,4)</f>
        <v>47.091999999999899</v>
      </c>
      <c r="O153" s="2">
        <f t="shared" si="134"/>
        <v>0.91617838541666252</v>
      </c>
      <c r="P153" s="90">
        <f t="shared" si="182"/>
        <v>46.489999999999895</v>
      </c>
      <c r="Q153" s="95">
        <f t="shared" si="136"/>
        <v>1.8950243213130749</v>
      </c>
    </row>
    <row r="154" spans="1:17">
      <c r="A154" s="175" t="s">
        <v>8</v>
      </c>
      <c r="B154" s="89" t="s">
        <v>201</v>
      </c>
      <c r="C154" s="90">
        <v>2.5310000000000001</v>
      </c>
      <c r="D154" s="90">
        <v>28.970999999999901</v>
      </c>
      <c r="E154" s="103">
        <v>27.306000000000001</v>
      </c>
      <c r="F154" s="103">
        <v>30.0369999999999</v>
      </c>
      <c r="G154" s="91">
        <v>29.614999999999934</v>
      </c>
      <c r="H154" s="102">
        <f>SUMIFS(Data!$L:$L,Data!$B:$B,Data!$AA$3,Data!$E:$E,$A154,Data!$F:$F,$B154,Data!$C:$C,1)</f>
        <v>14.053000000000001</v>
      </c>
      <c r="I154" s="2">
        <f t="shared" ref="I154" si="215">IF(C154=0,"-",(H154-C154)/C154)</f>
        <v>4.5523508494666141</v>
      </c>
      <c r="J154" s="90">
        <f>SUMIFS(Data!$L:$L,Data!$B:$B,Data!$AA$3,Data!$E:$E,$A154,Data!$F:$F,$B154,Data!$C:$C,2)</f>
        <v>41.092999999999897</v>
      </c>
      <c r="K154" s="2">
        <f t="shared" ref="K154" si="216">IF(D154=0,"-",(J154-D154)/D154)</f>
        <v>0.4184184184184197</v>
      </c>
      <c r="L154" s="90">
        <f>SUMIFS(Data!$L:$L,Data!$B:$B,Data!$AA$3,Data!$E:$E,$A154,Data!$F:$F,$B154,Data!$C:$C,3)</f>
        <v>39.893999999999899</v>
      </c>
      <c r="M154" s="2">
        <f t="shared" ref="M154" si="217">IF(E154=0,"-",(L154-E154)/E154)</f>
        <v>0.46099758294879872</v>
      </c>
      <c r="N154" s="90">
        <f>SUMIFS(Data!$L:$L,Data!$B:$B,Data!$AA$3,Data!$E:$E,$A154,Data!$F:$F,$B154,Data!$C:$C,4)</f>
        <v>39.294999999999902</v>
      </c>
      <c r="O154" s="2">
        <f t="shared" ref="O154" si="218">IF(F154=0,"-",(N154-F154)/F154)</f>
        <v>0.30821986216999148</v>
      </c>
      <c r="P154" s="90">
        <f t="shared" ref="P154" si="219">SUM(H154,J154,L154,N154)/3</f>
        <v>44.778333333333229</v>
      </c>
      <c r="Q154" s="95">
        <f t="shared" ref="Q154" si="220">IF(G154=0,"-",P154/G154)</f>
        <v>1.5120153075581066</v>
      </c>
    </row>
    <row r="155" spans="1:17">
      <c r="A155" s="175" t="s">
        <v>8</v>
      </c>
      <c r="B155" s="89" t="s">
        <v>215</v>
      </c>
      <c r="C155" s="90">
        <v>0</v>
      </c>
      <c r="D155" s="90">
        <v>1.3320000000000001</v>
      </c>
      <c r="E155" s="103">
        <v>1.3320000000000001</v>
      </c>
      <c r="F155" s="103">
        <v>1.3320000000000001</v>
      </c>
      <c r="G155" s="91">
        <v>1.3320000000000001</v>
      </c>
      <c r="H155" s="102">
        <f>SUMIFS(Data!$L:$L,Data!$B:$B,Data!$AA$3,Data!$E:$E,$A155,Data!$F:$F,$B155,Data!$C:$C,1)</f>
        <v>0.999</v>
      </c>
      <c r="I155" s="2" t="str">
        <f t="shared" ref="I155:I157" si="221">IF(C155=0,"-",(H155-C155)/C155)</f>
        <v>-</v>
      </c>
      <c r="J155" s="90">
        <f>SUMIFS(Data!$L:$L,Data!$B:$B,Data!$AA$3,Data!$E:$E,$A155,Data!$F:$F,$B155,Data!$C:$C,2)</f>
        <v>1.3320000000000001</v>
      </c>
      <c r="K155" s="2">
        <f t="shared" ref="K155:K157" si="222">IF(D155=0,"-",(J155-D155)/D155)</f>
        <v>0</v>
      </c>
      <c r="L155" s="90">
        <f>SUMIFS(Data!$L:$L,Data!$B:$B,Data!$AA$3,Data!$E:$E,$A155,Data!$F:$F,$B155,Data!$C:$C,3)</f>
        <v>1.3320000000000001</v>
      </c>
      <c r="M155" s="2">
        <f t="shared" ref="M155:M157" si="223">IF(E155=0,"-",(L155-E155)/E155)</f>
        <v>0</v>
      </c>
      <c r="N155" s="90">
        <f>SUMIFS(Data!$L:$L,Data!$B:$B,Data!$AA$3,Data!$E:$E,$A155,Data!$F:$F,$B155,Data!$C:$C,4)</f>
        <v>1.4650000000000001</v>
      </c>
      <c r="O155" s="2">
        <f t="shared" ref="O155:O157" si="224">IF(F155=0,"-",(N155-F155)/F155)</f>
        <v>9.9849849849849848E-2</v>
      </c>
      <c r="P155" s="90">
        <f t="shared" ref="P155:P157" si="225">SUM(H155,J155,L155,N155)/3</f>
        <v>1.7093333333333334</v>
      </c>
      <c r="Q155" s="95">
        <f t="shared" ref="Q155:Q157" si="226">IF(G155=0,"-",P155/G155)</f>
        <v>1.2832832832832832</v>
      </c>
    </row>
    <row r="156" spans="1:17">
      <c r="A156" s="175" t="s">
        <v>8</v>
      </c>
      <c r="B156" s="89" t="s">
        <v>213</v>
      </c>
      <c r="C156" s="90">
        <v>0.66600000000000004</v>
      </c>
      <c r="D156" s="90">
        <v>5.6609999999999996</v>
      </c>
      <c r="E156" s="103">
        <v>5.9939999999999998</v>
      </c>
      <c r="F156" s="103">
        <v>6.327</v>
      </c>
      <c r="G156" s="91">
        <v>6.2160000000000002</v>
      </c>
      <c r="H156" s="102">
        <f>SUMIFS(Data!$L:$L,Data!$B:$B,Data!$AA$3,Data!$E:$E,$A156,Data!$F:$F,$B156,Data!$C:$C,1)</f>
        <v>1.3320000000000001</v>
      </c>
      <c r="I156" s="2">
        <f t="shared" si="221"/>
        <v>1</v>
      </c>
      <c r="J156" s="90">
        <f>SUMIFS(Data!$L:$L,Data!$B:$B,Data!$AA$3,Data!$E:$E,$A156,Data!$F:$F,$B156,Data!$C:$C,2)</f>
        <v>0</v>
      </c>
      <c r="K156" s="2">
        <f t="shared" si="222"/>
        <v>-1</v>
      </c>
      <c r="L156" s="90">
        <f>SUMIFS(Data!$L:$L,Data!$B:$B,Data!$AA$3,Data!$E:$E,$A156,Data!$F:$F,$B156,Data!$C:$C,3)</f>
        <v>0</v>
      </c>
      <c r="M156" s="2">
        <f t="shared" si="223"/>
        <v>-1</v>
      </c>
      <c r="N156" s="90">
        <f>SUMIFS(Data!$L:$L,Data!$B:$B,Data!$AA$3,Data!$E:$E,$A156,Data!$F:$F,$B156,Data!$C:$C,4)</f>
        <v>0</v>
      </c>
      <c r="O156" s="2">
        <f t="shared" si="224"/>
        <v>-1</v>
      </c>
      <c r="P156" s="90">
        <f t="shared" si="225"/>
        <v>0.44400000000000001</v>
      </c>
      <c r="Q156" s="95">
        <f t="shared" si="226"/>
        <v>7.1428571428571425E-2</v>
      </c>
    </row>
    <row r="157" spans="1:17">
      <c r="A157" s="175" t="s">
        <v>8</v>
      </c>
      <c r="B157" s="89" t="s">
        <v>216</v>
      </c>
      <c r="C157" s="90">
        <v>0</v>
      </c>
      <c r="D157" s="90">
        <v>0</v>
      </c>
      <c r="E157" s="103">
        <v>0</v>
      </c>
      <c r="F157" s="103">
        <v>0</v>
      </c>
      <c r="G157" s="91">
        <v>0</v>
      </c>
      <c r="H157" s="102">
        <f>SUMIFS(Data!$L:$L,Data!$B:$B,Data!$AA$3,Data!$E:$E,$A157,Data!$F:$F,$B157,Data!$C:$C,1)</f>
        <v>0</v>
      </c>
      <c r="I157" s="2" t="str">
        <f t="shared" si="221"/>
        <v>-</v>
      </c>
      <c r="J157" s="90">
        <f>SUMIFS(Data!$L:$L,Data!$B:$B,Data!$AA$3,Data!$E:$E,$A157,Data!$F:$F,$B157,Data!$C:$C,2)</f>
        <v>0</v>
      </c>
      <c r="K157" s="2" t="str">
        <f t="shared" si="222"/>
        <v>-</v>
      </c>
      <c r="L157" s="90">
        <f>SUMIFS(Data!$L:$L,Data!$B:$B,Data!$AA$3,Data!$E:$E,$A157,Data!$F:$F,$B157,Data!$C:$C,3)</f>
        <v>0</v>
      </c>
      <c r="M157" s="2" t="str">
        <f t="shared" si="223"/>
        <v>-</v>
      </c>
      <c r="N157" s="90">
        <f>SUMIFS(Data!$L:$L,Data!$B:$B,Data!$AA$3,Data!$E:$E,$A157,Data!$F:$F,$B157,Data!$C:$C,4)</f>
        <v>0</v>
      </c>
      <c r="O157" s="2" t="str">
        <f t="shared" si="224"/>
        <v>-</v>
      </c>
      <c r="P157" s="90">
        <f t="shared" si="225"/>
        <v>0</v>
      </c>
      <c r="Q157" s="95" t="str">
        <f t="shared" si="226"/>
        <v>-</v>
      </c>
    </row>
    <row r="158" spans="1:17">
      <c r="A158" s="175" t="s">
        <v>8</v>
      </c>
      <c r="B158" s="89" t="s">
        <v>163</v>
      </c>
      <c r="C158" s="90">
        <v>10.058</v>
      </c>
      <c r="D158" s="90">
        <v>38.827999999999903</v>
      </c>
      <c r="E158" s="103">
        <v>31.235999999999901</v>
      </c>
      <c r="F158" s="103">
        <v>32.303999999999903</v>
      </c>
      <c r="G158" s="91">
        <v>37.475333333333232</v>
      </c>
      <c r="H158" s="102">
        <f>SUMIFS(Data!$L:$L,Data!$B:$B,Data!$AA$3,Data!$E:$E,$A158,Data!$F:$F,$B158,Data!$C:$C,1)</f>
        <v>10.992000000000001</v>
      </c>
      <c r="I158" s="2">
        <f t="shared" ref="I158" si="227">IF(C158=0,"-",(H158-C158)/C158)</f>
        <v>9.2861403857625882E-2</v>
      </c>
      <c r="J158" s="90">
        <f>SUMIFS(Data!$L:$L,Data!$B:$B,Data!$AA$3,Data!$E:$E,$A158,Data!$F:$F,$B158,Data!$C:$C,2)</f>
        <v>34.566999999999901</v>
      </c>
      <c r="K158" s="2">
        <f t="shared" ref="K158" si="228">IF(D158=0,"-",(J158-D158)/D158)</f>
        <v>-0.10974039353044229</v>
      </c>
      <c r="L158" s="90">
        <f>SUMIFS(Data!$L:$L,Data!$B:$B,Data!$AA$3,Data!$E:$E,$A158,Data!$F:$F,$B158,Data!$C:$C,3)</f>
        <v>36.2379999999999</v>
      </c>
      <c r="M158" s="2">
        <f t="shared" ref="M158" si="229">IF(E158=0,"-",(L158-E158)/E158)</f>
        <v>0.1601357408118842</v>
      </c>
      <c r="N158" s="90">
        <f>SUMIFS(Data!$L:$L,Data!$B:$B,Data!$AA$3,Data!$E:$E,$A158,Data!$F:$F,$B158,Data!$C:$C,4)</f>
        <v>37.035999999999902</v>
      </c>
      <c r="O158" s="2">
        <f t="shared" ref="O158" si="230">IF(F158=0,"-",(N158-F158)/F158)</f>
        <v>0.14648340762753881</v>
      </c>
      <c r="P158" s="90">
        <f t="shared" ref="P158" si="231">SUM(H158,J158,L158,N158)/3</f>
        <v>39.610999999999898</v>
      </c>
      <c r="Q158" s="95">
        <f t="shared" ref="Q158" si="232">IF(G158=0,"-",P158/G158)</f>
        <v>1.0569885969437676</v>
      </c>
    </row>
    <row r="159" spans="1:17">
      <c r="A159" s="175" t="s">
        <v>8</v>
      </c>
      <c r="B159" s="89" t="s">
        <v>73</v>
      </c>
      <c r="C159" s="90">
        <v>0.999</v>
      </c>
      <c r="D159" s="90">
        <v>1.3320000000000001</v>
      </c>
      <c r="E159" s="90">
        <v>1.3320000000000001</v>
      </c>
      <c r="F159" s="90">
        <v>0.999</v>
      </c>
      <c r="G159" s="91">
        <v>1.554</v>
      </c>
      <c r="H159" s="102">
        <f>SUMIFS(Data!$L:$L,Data!$B:$B,Data!$AA$3,Data!$E:$E,$A159,Data!$F:$F,$B159,Data!$C:$C,1)</f>
        <v>0.66600000000000004</v>
      </c>
      <c r="I159" s="2">
        <f t="shared" si="149"/>
        <v>-0.33333333333333331</v>
      </c>
      <c r="J159" s="90">
        <f>SUMIFS(Data!$L:$L,Data!$B:$B,Data!$AA$3,Data!$E:$E,$A159,Data!$F:$F,$B159,Data!$C:$C,2)</f>
        <v>0</v>
      </c>
      <c r="K159" s="2">
        <f t="shared" si="150"/>
        <v>-1</v>
      </c>
      <c r="L159" s="90">
        <f>SUMIFS(Data!$L:$L,Data!$B:$B,Data!$AA$3,Data!$E:$E,$A159,Data!$F:$F,$B159,Data!$C:$C,3)</f>
        <v>0.33300000000000002</v>
      </c>
      <c r="M159" s="2">
        <f t="shared" si="151"/>
        <v>-0.75</v>
      </c>
      <c r="N159" s="90">
        <f>SUMIFS(Data!$L:$L,Data!$B:$B,Data!$AA$3,Data!$E:$E,$A159,Data!$F:$F,$B159,Data!$C:$C,4)</f>
        <v>0</v>
      </c>
      <c r="O159" s="2">
        <f t="shared" si="134"/>
        <v>-1</v>
      </c>
      <c r="P159" s="90">
        <f t="shared" si="182"/>
        <v>0.33300000000000002</v>
      </c>
      <c r="Q159" s="95">
        <f t="shared" si="136"/>
        <v>0.2142857142857143</v>
      </c>
    </row>
    <row r="160" spans="1:17">
      <c r="A160" s="176"/>
      <c r="B160" s="97" t="s">
        <v>204</v>
      </c>
      <c r="C160" s="98">
        <v>18.117999999999999</v>
      </c>
      <c r="D160" s="98">
        <v>96.238999999999805</v>
      </c>
      <c r="E160" s="98">
        <v>92.242999999999896</v>
      </c>
      <c r="F160" s="98">
        <v>95.57499999999979</v>
      </c>
      <c r="G160" s="99">
        <v>100.72499999999984</v>
      </c>
      <c r="H160" s="98">
        <f>SUM(H153:H159)</f>
        <v>38.765999999999998</v>
      </c>
      <c r="I160" s="4">
        <f t="shared" si="149"/>
        <v>1.1396401368804505</v>
      </c>
      <c r="J160" s="98">
        <f>SUM(J153:J159)</f>
        <v>115.08899999999969</v>
      </c>
      <c r="K160" s="4">
        <f t="shared" si="150"/>
        <v>0.19586654059165118</v>
      </c>
      <c r="L160" s="98">
        <f>SUM(L153:L159)</f>
        <v>121.35399999999969</v>
      </c>
      <c r="M160" s="4">
        <f t="shared" si="151"/>
        <v>0.31559034289864624</v>
      </c>
      <c r="N160" s="98">
        <f>SUM(N153:N159)</f>
        <v>124.88799999999971</v>
      </c>
      <c r="O160" s="4">
        <f t="shared" si="134"/>
        <v>0.30670154329060928</v>
      </c>
      <c r="P160" s="98">
        <f t="shared" ref="P160" si="233">SUM(H160,J160,L160,N160)/3</f>
        <v>133.36566666666636</v>
      </c>
      <c r="Q160" s="100">
        <f t="shared" si="136"/>
        <v>1.3240572515926192</v>
      </c>
    </row>
    <row r="161" spans="1:17">
      <c r="A161" s="175" t="s">
        <v>7</v>
      </c>
      <c r="B161" s="89" t="s">
        <v>209</v>
      </c>
      <c r="C161" s="90">
        <v>1.7999970000000001</v>
      </c>
      <c r="D161" s="90">
        <v>22.719977</v>
      </c>
      <c r="E161" s="90">
        <v>23.666643000000001</v>
      </c>
      <c r="F161" s="90">
        <v>18.866648000000001</v>
      </c>
      <c r="G161" s="91">
        <v>22.351088333333333</v>
      </c>
      <c r="H161" s="102">
        <f>SUMIFS(Data!$L:$L,Data!$B:$B,Data!$AA$3,Data!$E:$E,$A161,Data!$F:$F,$B161,Data!$C:$C,1)</f>
        <v>4.333329</v>
      </c>
      <c r="I161" s="2">
        <f t="shared" si="149"/>
        <v>1.4074090123483536</v>
      </c>
      <c r="J161" s="90">
        <f>SUMIFS(Data!$L:$L,Data!$B:$B,Data!$AA$3,Data!$E:$E,$A161,Data!$F:$F,$B161,Data!$C:$C,2)</f>
        <v>36.533289000000003</v>
      </c>
      <c r="K161" s="2">
        <f t="shared" si="150"/>
        <v>0.60798089716376047</v>
      </c>
      <c r="L161" s="90">
        <f>SUMIFS(Data!$L:$L,Data!$B:$B,Data!$AA$3,Data!$E:$E,$A161,Data!$F:$F,$B161,Data!$C:$C,3)</f>
        <v>42.226615000000102</v>
      </c>
      <c r="M161" s="2">
        <f t="shared" si="151"/>
        <v>0.78422495323904207</v>
      </c>
      <c r="N161" s="90">
        <f>SUMIFS(Data!$L:$L,Data!$B:$B,Data!$AA$3,Data!$E:$E,$A161,Data!$F:$F,$B161,Data!$C:$C,4)</f>
        <v>49.4866150000001</v>
      </c>
      <c r="O161" s="2">
        <f t="shared" si="134"/>
        <v>1.6229680545267022</v>
      </c>
      <c r="P161" s="90">
        <f t="shared" ref="P161:P181" si="234">SUM(H161,J161,L161,N161)/3</f>
        <v>44.193282666666732</v>
      </c>
      <c r="Q161" s="95">
        <f t="shared" si="136"/>
        <v>1.9772318022097835</v>
      </c>
    </row>
    <row r="162" spans="1:17">
      <c r="A162" s="175" t="s">
        <v>7</v>
      </c>
      <c r="B162" s="89" t="s">
        <v>210</v>
      </c>
      <c r="C162" s="90">
        <v>2.3333309999999998</v>
      </c>
      <c r="D162" s="90">
        <v>26.199971999999999</v>
      </c>
      <c r="E162" s="90">
        <v>25.019974999999999</v>
      </c>
      <c r="F162" s="90">
        <v>25.753291000000001</v>
      </c>
      <c r="G162" s="91">
        <v>26.435523</v>
      </c>
      <c r="H162" s="102">
        <f>SUMIFS(Data!$L:$L,Data!$B:$B,Data!$AA$3,Data!$E:$E,$A162,Data!$F:$F,$B162,Data!$C:$C,1)</f>
        <v>0.66666599999999998</v>
      </c>
      <c r="I162" s="2">
        <f t="shared" si="149"/>
        <v>-0.7142857142857143</v>
      </c>
      <c r="J162" s="90">
        <f>SUMIFS(Data!$L:$L,Data!$B:$B,Data!$AA$3,Data!$E:$E,$A162,Data!$F:$F,$B162,Data!$C:$C,2)</f>
        <v>24.333307000000001</v>
      </c>
      <c r="K162" s="2">
        <f t="shared" si="150"/>
        <v>-7.1246831866843122E-2</v>
      </c>
      <c r="L162" s="90">
        <f>SUMIFS(Data!$L:$L,Data!$B:$B,Data!$AA$3,Data!$E:$E,$A162,Data!$F:$F,$B162,Data!$C:$C,3)</f>
        <v>22.719974000000001</v>
      </c>
      <c r="M162" s="2">
        <f t="shared" si="151"/>
        <v>-9.1926590654067331E-2</v>
      </c>
      <c r="N162" s="90">
        <f>SUMIFS(Data!$L:$L,Data!$B:$B,Data!$AA$3,Data!$E:$E,$A162,Data!$F:$F,$B162,Data!$C:$C,4)</f>
        <v>24.999963999999999</v>
      </c>
      <c r="O162" s="2">
        <f t="shared" si="134"/>
        <v>-2.9251678940761486E-2</v>
      </c>
      <c r="P162" s="90">
        <f t="shared" si="234"/>
        <v>24.239970333333332</v>
      </c>
      <c r="Q162" s="95">
        <f t="shared" si="136"/>
        <v>0.9169468798984356</v>
      </c>
    </row>
    <row r="163" spans="1:17">
      <c r="A163" s="175" t="s">
        <v>7</v>
      </c>
      <c r="B163" s="89" t="s">
        <v>73</v>
      </c>
      <c r="C163" s="90">
        <v>0</v>
      </c>
      <c r="D163" s="90">
        <v>0.33333299999999999</v>
      </c>
      <c r="E163" s="90">
        <v>0</v>
      </c>
      <c r="F163" s="90">
        <v>0</v>
      </c>
      <c r="G163" s="91">
        <v>0.111111</v>
      </c>
      <c r="H163" s="102">
        <f>SUMIFS(Data!$L:$L,Data!$B:$B,Data!$AA$3,Data!$E:$E,$A163,Data!$F:$F,$B163,Data!$C:$C,1)</f>
        <v>0</v>
      </c>
      <c r="I163" s="2" t="str">
        <f t="shared" si="149"/>
        <v>-</v>
      </c>
      <c r="J163" s="90">
        <f>SUMIFS(Data!$L:$L,Data!$B:$B,Data!$AA$3,Data!$E:$E,$A163,Data!$F:$F,$B163,Data!$C:$C,2)</f>
        <v>0</v>
      </c>
      <c r="K163" s="2">
        <f t="shared" si="150"/>
        <v>-1</v>
      </c>
      <c r="L163" s="90">
        <f>SUMIFS(Data!$L:$L,Data!$B:$B,Data!$AA$3,Data!$E:$E,$A163,Data!$F:$F,$B163,Data!$C:$C,3)</f>
        <v>0</v>
      </c>
      <c r="M163" s="2" t="str">
        <f t="shared" si="151"/>
        <v>-</v>
      </c>
      <c r="N163" s="90">
        <f>SUMIFS(Data!$L:$L,Data!$B:$B,Data!$AA$3,Data!$E:$E,$A163,Data!$F:$F,$B163,Data!$C:$C,4)</f>
        <v>0.33333299999999999</v>
      </c>
      <c r="O163" s="2" t="str">
        <f t="shared" si="134"/>
        <v>-</v>
      </c>
      <c r="P163" s="90">
        <f t="shared" si="234"/>
        <v>0.111111</v>
      </c>
      <c r="Q163" s="95">
        <f t="shared" si="136"/>
        <v>1</v>
      </c>
    </row>
    <row r="164" spans="1:17">
      <c r="A164" s="176"/>
      <c r="B164" s="97" t="s">
        <v>204</v>
      </c>
      <c r="C164" s="98">
        <v>4.1333279999999997</v>
      </c>
      <c r="D164" s="98">
        <v>49.253282000000006</v>
      </c>
      <c r="E164" s="98">
        <v>48.686617999999996</v>
      </c>
      <c r="F164" s="98">
        <v>44.619939000000002</v>
      </c>
      <c r="G164" s="99">
        <v>48.897722333333341</v>
      </c>
      <c r="H164" s="98">
        <f>SUM(H161:H163)</f>
        <v>4.9999950000000002</v>
      </c>
      <c r="I164" s="4">
        <f t="shared" ref="I164:I169" si="235">IF(C164=0,"-",(H164-C164)/C164)</f>
        <v>0.20967777055196216</v>
      </c>
      <c r="J164" s="98">
        <f>SUM(J161:J163)</f>
        <v>60.866596000000001</v>
      </c>
      <c r="K164" s="4">
        <f t="shared" ref="K164:K169" si="236">IF(D164=0,"-",(J164-D164)/D164)</f>
        <v>0.23578761715818236</v>
      </c>
      <c r="L164" s="98">
        <f>SUM(L161:L163)</f>
        <v>64.946589000000102</v>
      </c>
      <c r="M164" s="4">
        <f t="shared" ref="M164:M169" si="237">IF(E164=0,"-",(L164-E164)/E164)</f>
        <v>0.33397207832345449</v>
      </c>
      <c r="N164" s="98">
        <f>SUM(N161:N163)</f>
        <v>74.819912000000087</v>
      </c>
      <c r="O164" s="4">
        <f t="shared" ref="O164:O169" si="238">IF(F164=0,"-",(N164-F164)/F164)</f>
        <v>0.67682685536616449</v>
      </c>
      <c r="P164" s="98">
        <f t="shared" si="234"/>
        <v>68.544364000000073</v>
      </c>
      <c r="Q164" s="100">
        <f t="shared" ref="Q164:Q169" si="239">IF(G164=0,"-",P164/G164)</f>
        <v>1.4017905278437419</v>
      </c>
    </row>
    <row r="165" spans="1:17">
      <c r="A165" s="175" t="s">
        <v>35</v>
      </c>
      <c r="B165" s="89" t="s">
        <v>130</v>
      </c>
      <c r="C165" s="90">
        <v>0</v>
      </c>
      <c r="D165" s="90">
        <v>0</v>
      </c>
      <c r="E165" s="90">
        <v>0</v>
      </c>
      <c r="F165" s="90">
        <v>0</v>
      </c>
      <c r="G165" s="91">
        <v>0</v>
      </c>
      <c r="H165" s="102">
        <f>SUMIFS(Data!$L:$L,Data!$B:$B,Data!$AA$3,Data!$E:$E,$A165,Data!$F:$F,$B165,Data!$C:$C,1)</f>
        <v>0</v>
      </c>
      <c r="I165" s="2" t="str">
        <f t="shared" si="235"/>
        <v>-</v>
      </c>
      <c r="J165" s="90">
        <f>SUMIFS(Data!$L:$L,Data!$B:$B,Data!$AA$3,Data!$E:$E,$A165,Data!$F:$F,$B165,Data!$C:$C,2)</f>
        <v>0</v>
      </c>
      <c r="K165" s="2" t="str">
        <f t="shared" si="236"/>
        <v>-</v>
      </c>
      <c r="L165" s="90">
        <f>SUMIFS(Data!$L:$L,Data!$B:$B,Data!$AA$3,Data!$E:$E,$A165,Data!$F:$F,$B165,Data!$C:$C,3)</f>
        <v>0</v>
      </c>
      <c r="M165" s="2" t="str">
        <f t="shared" si="237"/>
        <v>-</v>
      </c>
      <c r="N165" s="90">
        <f>SUMIFS(Data!$L:$L,Data!$B:$B,Data!$AA$3,Data!$E:$E,$A165,Data!$F:$F,$B165,Data!$C:$C,4)</f>
        <v>0</v>
      </c>
      <c r="O165" s="2" t="str">
        <f t="shared" si="238"/>
        <v>-</v>
      </c>
      <c r="P165" s="90">
        <f t="shared" ref="P165:P169" si="240">SUM(H165,J165,L165,N165)/3</f>
        <v>0</v>
      </c>
      <c r="Q165" s="95" t="str">
        <f t="shared" si="239"/>
        <v>-</v>
      </c>
    </row>
    <row r="166" spans="1:17">
      <c r="A166" s="175" t="s">
        <v>35</v>
      </c>
      <c r="B166" s="89" t="s">
        <v>155</v>
      </c>
      <c r="C166" s="90">
        <v>0.33333299999999999</v>
      </c>
      <c r="D166" s="90">
        <v>5.7333270000000001</v>
      </c>
      <c r="E166" s="90">
        <v>7.3333209999999998</v>
      </c>
      <c r="F166" s="90">
        <v>10.399990000000001</v>
      </c>
      <c r="G166" s="91">
        <v>7.9333236666666664</v>
      </c>
      <c r="H166" s="102">
        <f>SUMIFS(Data!$L:$L,Data!$B:$B,Data!$AA$3,Data!$E:$E,$A166,Data!$F:$F,$B166,Data!$C:$C,1)</f>
        <v>0.99999899999999997</v>
      </c>
      <c r="I166" s="2">
        <f t="shared" ref="I166" si="241">IF(C166=0,"-",(H166-C166)/C166)</f>
        <v>2</v>
      </c>
      <c r="J166" s="90">
        <f>SUMIFS(Data!$L:$L,Data!$B:$B,Data!$AA$3,Data!$E:$E,$A166,Data!$F:$F,$B166,Data!$C:$C,2)</f>
        <v>6.7999919999999996</v>
      </c>
      <c r="K166" s="2">
        <f t="shared" ref="K166" si="242">IF(D166=0,"-",(J166-D166)/D166)</f>
        <v>0.18604642644663377</v>
      </c>
      <c r="L166" s="90">
        <f>SUMIFS(Data!$L:$L,Data!$B:$B,Data!$AA$3,Data!$E:$E,$A166,Data!$F:$F,$B166,Data!$C:$C,3)</f>
        <v>0</v>
      </c>
      <c r="M166" s="2">
        <f t="shared" ref="M166" si="243">IF(E166=0,"-",(L166-E166)/E166)</f>
        <v>-1</v>
      </c>
      <c r="N166" s="90">
        <f>SUMIFS(Data!$L:$L,Data!$B:$B,Data!$AA$3,Data!$E:$E,$A166,Data!$F:$F,$B166,Data!$C:$C,4)</f>
        <v>0</v>
      </c>
      <c r="O166" s="2">
        <f t="shared" ref="O166" si="244">IF(F166=0,"-",(N166-F166)/F166)</f>
        <v>-1</v>
      </c>
      <c r="P166" s="90">
        <f t="shared" ref="P166" si="245">SUM(H166,J166,L166,N166)/3</f>
        <v>2.5999969999999997</v>
      </c>
      <c r="Q166" s="95">
        <f t="shared" ref="Q166" si="246">IF(G166=0,"-",P166/G166)</f>
        <v>0.32773111362194512</v>
      </c>
    </row>
    <row r="167" spans="1:17">
      <c r="A167" s="175" t="s">
        <v>35</v>
      </c>
      <c r="B167" s="89" t="s">
        <v>161</v>
      </c>
      <c r="C167" s="90">
        <v>0</v>
      </c>
      <c r="D167" s="90">
        <v>0</v>
      </c>
      <c r="E167" s="90">
        <v>0</v>
      </c>
      <c r="F167" s="90">
        <v>0</v>
      </c>
      <c r="G167" s="91">
        <v>0</v>
      </c>
      <c r="H167" s="102">
        <f>SUMIFS(Data!$L:$L,Data!$B:$B,Data!$AA$3,Data!$E:$E,$A167,Data!$F:$F,$B167,Data!$C:$C,1)</f>
        <v>0</v>
      </c>
      <c r="I167" s="2" t="str">
        <f t="shared" ref="I167" si="247">IF(C167=0,"-",(H167-C167)/C167)</f>
        <v>-</v>
      </c>
      <c r="J167" s="90">
        <f>SUMIFS(Data!$L:$L,Data!$B:$B,Data!$AA$3,Data!$E:$E,$A167,Data!$F:$F,$B167,Data!$C:$C,2)</f>
        <v>4.1999969999999998</v>
      </c>
      <c r="K167" s="2" t="str">
        <f t="shared" ref="K167" si="248">IF(D167=0,"-",(J167-D167)/D167)</f>
        <v>-</v>
      </c>
      <c r="L167" s="90">
        <f>SUMIFS(Data!$L:$L,Data!$B:$B,Data!$AA$3,Data!$E:$E,$A167,Data!$F:$F,$B167,Data!$C:$C,3)</f>
        <v>0</v>
      </c>
      <c r="M167" s="2" t="str">
        <f t="shared" ref="M167" si="249">IF(E167=0,"-",(L167-E167)/E167)</f>
        <v>-</v>
      </c>
      <c r="N167" s="90">
        <f>SUMIFS(Data!$L:$L,Data!$B:$B,Data!$AA$3,Data!$E:$E,$A167,Data!$F:$F,$B167,Data!$C:$C,4)</f>
        <v>0</v>
      </c>
      <c r="O167" s="2" t="str">
        <f t="shared" ref="O167" si="250">IF(F167=0,"-",(N167-F167)/F167)</f>
        <v>-</v>
      </c>
      <c r="P167" s="90">
        <f t="shared" ref="P167" si="251">SUM(H167,J167,L167,N167)/3</f>
        <v>1.399999</v>
      </c>
      <c r="Q167" s="95" t="str">
        <f t="shared" ref="Q167" si="252">IF(G167=0,"-",P167/G167)</f>
        <v>-</v>
      </c>
    </row>
    <row r="168" spans="1:17">
      <c r="A168" s="175" t="s">
        <v>35</v>
      </c>
      <c r="B168" s="89" t="s">
        <v>142</v>
      </c>
      <c r="C168" s="90">
        <v>15.333318</v>
      </c>
      <c r="D168" s="90">
        <v>16.333317000000001</v>
      </c>
      <c r="E168" s="90">
        <v>11.799985</v>
      </c>
      <c r="F168" s="90">
        <v>8.9333170000000006</v>
      </c>
      <c r="G168" s="91">
        <v>17.466645666666668</v>
      </c>
      <c r="H168" s="102">
        <f>SUMIFS(Data!$L:$L,Data!$B:$B,Data!$AA$3,Data!$E:$E,$A168,Data!$F:$F,$B168,Data!$C:$C,1)</f>
        <v>22.666644000000002</v>
      </c>
      <c r="I168" s="2">
        <f t="shared" si="235"/>
        <v>0.47826086956521746</v>
      </c>
      <c r="J168" s="90">
        <f>SUMIFS(Data!$L:$L,Data!$B:$B,Data!$AA$3,Data!$E:$E,$A168,Data!$F:$F,$B168,Data!$C:$C,2)</f>
        <v>18.666647999999999</v>
      </c>
      <c r="K168" s="2">
        <f t="shared" si="236"/>
        <v>0.14285714285714271</v>
      </c>
      <c r="L168" s="90">
        <f>SUMIFS(Data!$L:$L,Data!$B:$B,Data!$AA$3,Data!$E:$E,$A168,Data!$F:$F,$B168,Data!$C:$C,3)</f>
        <v>16.646999999999998</v>
      </c>
      <c r="M168" s="2">
        <f t="shared" si="237"/>
        <v>0.41076450520911673</v>
      </c>
      <c r="N168" s="90">
        <f>SUMIFS(Data!$L:$L,Data!$B:$B,Data!$AA$3,Data!$E:$E,$A168,Data!$F:$F,$B168,Data!$C:$C,4)</f>
        <v>13.663</v>
      </c>
      <c r="O168" s="2">
        <f t="shared" si="238"/>
        <v>0.52944309487730024</v>
      </c>
      <c r="P168" s="90">
        <f t="shared" si="240"/>
        <v>23.881097333333333</v>
      </c>
      <c r="Q168" s="95">
        <f t="shared" si="239"/>
        <v>1.3672400407656977</v>
      </c>
    </row>
    <row r="169" spans="1:17">
      <c r="A169" s="175" t="s">
        <v>35</v>
      </c>
      <c r="B169" s="89" t="s">
        <v>73</v>
      </c>
      <c r="C169" s="90">
        <v>0.86666399999999999</v>
      </c>
      <c r="D169" s="90">
        <v>3.6266560000000001</v>
      </c>
      <c r="E169" s="90">
        <v>1.7866610000000001</v>
      </c>
      <c r="F169" s="90">
        <v>1.346657</v>
      </c>
      <c r="G169" s="91">
        <v>2.5422126666666665</v>
      </c>
      <c r="H169" s="102">
        <f>SUMIFS(Data!$L:$L,Data!$B:$B,Data!$AA$3,Data!$E:$E,$A169,Data!$F:$F,$B169,Data!$C:$C,1)</f>
        <v>1.113329</v>
      </c>
      <c r="I169" s="2">
        <f t="shared" si="235"/>
        <v>0.28461433727488394</v>
      </c>
      <c r="J169" s="90">
        <f>SUMIFS(Data!$L:$L,Data!$B:$B,Data!$AA$3,Data!$E:$E,$A169,Data!$F:$F,$B169,Data!$C:$C,2)</f>
        <v>1.6399900000000001</v>
      </c>
      <c r="K169" s="2">
        <f t="shared" si="236"/>
        <v>-0.54779554498689698</v>
      </c>
      <c r="L169" s="90">
        <f>SUMIFS(Data!$L:$L,Data!$B:$B,Data!$AA$3,Data!$E:$E,$A169,Data!$F:$F,$B169,Data!$C:$C,3)</f>
        <v>0.67400000000000004</v>
      </c>
      <c r="M169" s="2">
        <f t="shared" si="237"/>
        <v>-0.6227599975596938</v>
      </c>
      <c r="N169" s="90">
        <f>SUMIFS(Data!$L:$L,Data!$B:$B,Data!$AA$3,Data!$E:$E,$A169,Data!$F:$F,$B169,Data!$C:$C,4)</f>
        <v>0.38800000000000001</v>
      </c>
      <c r="O169" s="2">
        <f t="shared" si="238"/>
        <v>-0.71187911992437569</v>
      </c>
      <c r="P169" s="90">
        <f t="shared" si="240"/>
        <v>1.271773</v>
      </c>
      <c r="Q169" s="95">
        <f t="shared" si="239"/>
        <v>0.50026223874792541</v>
      </c>
    </row>
    <row r="170" spans="1:17">
      <c r="A170" s="176"/>
      <c r="B170" s="97" t="s">
        <v>74</v>
      </c>
      <c r="C170" s="98">
        <v>16.533314999999998</v>
      </c>
      <c r="D170" s="98">
        <v>25.693300000000001</v>
      </c>
      <c r="E170" s="98">
        <v>20.919966999999996</v>
      </c>
      <c r="F170" s="98">
        <v>20.679964000000002</v>
      </c>
      <c r="G170" s="99">
        <v>27.942181999999999</v>
      </c>
      <c r="H170" s="98">
        <f>SUM(H165:H169)</f>
        <v>24.779972000000001</v>
      </c>
      <c r="I170" s="4">
        <f t="shared" si="149"/>
        <v>0.49879029099729871</v>
      </c>
      <c r="J170" s="98">
        <f>SUM(J165:J169)</f>
        <v>31.306626999999999</v>
      </c>
      <c r="K170" s="4">
        <f t="shared" si="150"/>
        <v>0.21847434934399232</v>
      </c>
      <c r="L170" s="98">
        <f>SUM(L165:L169)</f>
        <v>17.320999999999998</v>
      </c>
      <c r="M170" s="4">
        <f t="shared" si="151"/>
        <v>-0.17203502280859234</v>
      </c>
      <c r="N170" s="98">
        <f>SUM(N165:N169)</f>
        <v>14.051</v>
      </c>
      <c r="O170" s="4">
        <f t="shared" si="134"/>
        <v>-0.32055007445854361</v>
      </c>
      <c r="P170" s="98">
        <f t="shared" si="234"/>
        <v>29.152866333333336</v>
      </c>
      <c r="Q170" s="100">
        <f t="shared" si="136"/>
        <v>1.0433281958199734</v>
      </c>
    </row>
    <row r="171" spans="1:17">
      <c r="A171" s="175" t="s">
        <v>6</v>
      </c>
      <c r="B171" s="89" t="s">
        <v>246</v>
      </c>
      <c r="C171" s="90">
        <v>0</v>
      </c>
      <c r="D171" s="90">
        <v>0</v>
      </c>
      <c r="E171" s="90">
        <v>0</v>
      </c>
      <c r="F171" s="90">
        <v>1.6666650000000001</v>
      </c>
      <c r="G171" s="91">
        <v>0.55555500000000002</v>
      </c>
      <c r="H171" s="90">
        <f>SUMIFS(Data!$L:$L,Data!$B:$B,Data!$AA$3,Data!$E:$E,$A171,Data!$F:$F,$B171,Data!$C:$C,1)</f>
        <v>1.333332</v>
      </c>
      <c r="I171" s="2" t="str">
        <f t="shared" ref="I171" si="253">IF(C171=0,"-",(H171-C171)/C171)</f>
        <v>-</v>
      </c>
      <c r="J171" s="90">
        <f>SUMIFS(Data!$L:$L,Data!$B:$B,Data!$AA$3,Data!$E:$E,$A171,Data!$F:$F,$B171,Data!$C:$C,2)</f>
        <v>24.666642</v>
      </c>
      <c r="K171" s="2" t="str">
        <f t="shared" ref="K171" si="254">IF(D171=0,"-",(J171-D171)/D171)</f>
        <v>-</v>
      </c>
      <c r="L171" s="90">
        <f>SUMIFS(Data!$L:$L,Data!$B:$B,Data!$AA$3,Data!$E:$E,$A171,Data!$F:$F,$B171,Data!$C:$C,3)</f>
        <v>24.333309</v>
      </c>
      <c r="M171" s="2" t="str">
        <f t="shared" ref="M171" si="255">IF(E171=0,"-",(L171-E171)/E171)</f>
        <v>-</v>
      </c>
      <c r="N171" s="90">
        <f>SUMIFS(Data!$L:$L,Data!$B:$B,Data!$AA$3,Data!$E:$E,$A171,Data!$F:$F,$B171,Data!$C:$C,4)</f>
        <v>23.199977000000001</v>
      </c>
      <c r="O171" s="2">
        <f t="shared" ref="O171" si="256">IF(F171=0,"-",(N171-F171)/F171)</f>
        <v>12.92000012000012</v>
      </c>
      <c r="P171" s="90">
        <f t="shared" ref="P171" si="257">SUM(H171,J171,L171,N171)/3</f>
        <v>24.511086666666667</v>
      </c>
      <c r="Q171" s="95">
        <f t="shared" ref="Q171" si="258">IF(G171=0,"-",P171/G171)</f>
        <v>44.120000120000121</v>
      </c>
    </row>
    <row r="172" spans="1:17">
      <c r="A172" s="175" t="s">
        <v>6</v>
      </c>
      <c r="B172" s="89" t="s">
        <v>150</v>
      </c>
      <c r="C172" s="90">
        <v>5.2866609999999996</v>
      </c>
      <c r="D172" s="90">
        <v>30.466636999999999</v>
      </c>
      <c r="E172" s="90">
        <v>37.466630000000002</v>
      </c>
      <c r="F172" s="90">
        <v>35.399965000000002</v>
      </c>
      <c r="G172" s="91">
        <v>36.206631000000009</v>
      </c>
      <c r="H172" s="90">
        <f>SUMIFS(Data!$L:$L,Data!$B:$B,Data!$AA$3,Data!$E:$E,$A172,Data!$F:$F,$B172,Data!$C:$C,1)</f>
        <v>4.1999959999999996</v>
      </c>
      <c r="I172" s="2">
        <f t="shared" ref="I172" si="259">IF(C172=0,"-",(H172-C172)/C172)</f>
        <v>-0.205548454875393</v>
      </c>
      <c r="J172" s="90">
        <f>SUMIFS(Data!$L:$L,Data!$B:$B,Data!$AA$3,Data!$E:$E,$A172,Data!$F:$F,$B172,Data!$C:$C,2)</f>
        <v>37.533296</v>
      </c>
      <c r="K172" s="2">
        <f t="shared" ref="K172" si="260">IF(D172=0,"-",(J172-D172)/D172)</f>
        <v>0.23194745780441739</v>
      </c>
      <c r="L172" s="90">
        <f>SUMIFS(Data!$L:$L,Data!$B:$B,Data!$AA$3,Data!$E:$E,$A172,Data!$F:$F,$B172,Data!$C:$C,3)</f>
        <v>37.479962999999998</v>
      </c>
      <c r="M172" s="2">
        <f t="shared" ref="M172" si="261">IF(E172=0,"-",(L172-E172)/E172)</f>
        <v>3.5586333758856403E-4</v>
      </c>
      <c r="N172" s="90">
        <f>SUMIFS(Data!$L:$L,Data!$B:$B,Data!$AA$3,Data!$E:$E,$A172,Data!$F:$F,$B172,Data!$C:$C,4)</f>
        <v>37.133296999999999</v>
      </c>
      <c r="O172" s="2">
        <f t="shared" ref="O172" si="262">IF(F172=0,"-",(N172-F172)/F172)</f>
        <v>4.8964229201921443E-2</v>
      </c>
      <c r="P172" s="90">
        <f t="shared" ref="P172" si="263">SUM(H172,J172,L172,N172)/3</f>
        <v>38.782184000000001</v>
      </c>
      <c r="Q172" s="95">
        <f t="shared" ref="Q172" si="264">IF(G172=0,"-",P172/G172)</f>
        <v>1.0711348426756411</v>
      </c>
    </row>
    <row r="173" spans="1:17">
      <c r="A173" s="175" t="s">
        <v>6</v>
      </c>
      <c r="B173" s="89" t="s">
        <v>73</v>
      </c>
      <c r="C173" s="90">
        <v>0</v>
      </c>
      <c r="D173" s="90">
        <v>1.6666650000000001</v>
      </c>
      <c r="E173" s="90">
        <v>0</v>
      </c>
      <c r="F173" s="90">
        <v>0</v>
      </c>
      <c r="G173" s="91">
        <v>0.55555500000000002</v>
      </c>
      <c r="H173" s="90">
        <f>SUMIFS(Data!$L:$L,Data!$B:$B,Data!$AA$3,Data!$E:$E,$A173,Data!$F:$F,$B173,Data!$C:$C,1)</f>
        <v>0</v>
      </c>
      <c r="I173" s="2" t="str">
        <f t="shared" si="149"/>
        <v>-</v>
      </c>
      <c r="J173" s="90">
        <f>SUMIFS(Data!$L:$L,Data!$B:$B,Data!$AA$3,Data!$E:$E,$A173,Data!$F:$F,$B173,Data!$C:$C,2)</f>
        <v>4.9999950000000002</v>
      </c>
      <c r="K173" s="2">
        <f t="shared" si="150"/>
        <v>2</v>
      </c>
      <c r="L173" s="90">
        <f>SUMIFS(Data!$L:$L,Data!$B:$B,Data!$AA$3,Data!$E:$E,$A173,Data!$F:$F,$B173,Data!$C:$C,3)</f>
        <v>5.6666610000000004</v>
      </c>
      <c r="M173" s="2" t="str">
        <f t="shared" si="151"/>
        <v>-</v>
      </c>
      <c r="N173" s="90">
        <f>SUMIFS(Data!$L:$L,Data!$B:$B,Data!$AA$3,Data!$E:$E,$A173,Data!$F:$F,$B173,Data!$C:$C,4)</f>
        <v>1.333332</v>
      </c>
      <c r="O173" s="2" t="str">
        <f t="shared" si="134"/>
        <v>-</v>
      </c>
      <c r="P173" s="90">
        <f t="shared" si="234"/>
        <v>3.9999959999999999</v>
      </c>
      <c r="Q173" s="95">
        <f t="shared" si="136"/>
        <v>7.1999999999999993</v>
      </c>
    </row>
    <row r="174" spans="1:17">
      <c r="A174" s="176"/>
      <c r="B174" s="97" t="s">
        <v>99</v>
      </c>
      <c r="C174" s="98">
        <v>5.2866609999999996</v>
      </c>
      <c r="D174" s="98">
        <v>32.133302</v>
      </c>
      <c r="E174" s="98">
        <v>37.466630000000002</v>
      </c>
      <c r="F174" s="98">
        <v>37.066630000000004</v>
      </c>
      <c r="G174" s="99">
        <v>37.317741000000005</v>
      </c>
      <c r="H174" s="98">
        <f>SUM(H171:H173)</f>
        <v>5.5333279999999991</v>
      </c>
      <c r="I174" s="4">
        <f t="shared" si="149"/>
        <v>4.6658372836843431E-2</v>
      </c>
      <c r="J174" s="98">
        <f>SUM(J171:J173)</f>
        <v>67.199933000000001</v>
      </c>
      <c r="K174" s="4">
        <f t="shared" si="150"/>
        <v>1.0912862612127443</v>
      </c>
      <c r="L174" s="98">
        <f>SUM(L171:L173)</f>
        <v>67.479933000000003</v>
      </c>
      <c r="M174" s="4">
        <f t="shared" si="151"/>
        <v>0.80106759001276595</v>
      </c>
      <c r="N174" s="98">
        <f>SUM(N171:N173)</f>
        <v>61.666606000000002</v>
      </c>
      <c r="O174" s="4">
        <f t="shared" si="134"/>
        <v>0.66366907377336426</v>
      </c>
      <c r="P174" s="98">
        <f>SUM(H174,J174,L174,N174)/3</f>
        <v>67.293266666666668</v>
      </c>
      <c r="Q174" s="100">
        <f>IF(G174=0,"-",P174/G174)</f>
        <v>1.8032513454302246</v>
      </c>
    </row>
    <row r="175" spans="1:17">
      <c r="A175" s="175" t="s">
        <v>5</v>
      </c>
      <c r="B175" s="89" t="s">
        <v>238</v>
      </c>
      <c r="C175" s="90">
        <v>2.6666639999999999</v>
      </c>
      <c r="D175" s="90">
        <v>58.533275000000202</v>
      </c>
      <c r="E175" s="90">
        <v>54.599945000000197</v>
      </c>
      <c r="F175" s="90">
        <v>49.466617000000099</v>
      </c>
      <c r="G175" s="91">
        <v>55.088833666666829</v>
      </c>
      <c r="H175" s="102">
        <f>SUMIFS(Data!$L:$L,Data!$B:$B,Data!$AA$3,Data!$E:$E,$A175,Data!$F:$F,$B175,Data!$C:$C,1)</f>
        <v>1.799998</v>
      </c>
      <c r="I175" s="2">
        <f>IF(C175=0,"-",(H175-C175)/C175)</f>
        <v>-0.32500007500007499</v>
      </c>
      <c r="J175" s="90">
        <f>SUMIFS(Data!$L:$L,Data!$B:$B,Data!$AA$3,Data!$E:$E,$A175,Data!$F:$F,$B175,Data!$C:$C,2)</f>
        <v>54.999945000000203</v>
      </c>
      <c r="K175" s="2">
        <f>IF(D175=0,"-",(J175-D175)/D175)</f>
        <v>-6.0364467903085674E-2</v>
      </c>
      <c r="L175" s="90">
        <f>SUMIFS(Data!$L:$L,Data!$B:$B,Data!$AA$3,Data!$E:$E,$A175,Data!$F:$F,$B175,Data!$C:$C,3)</f>
        <v>50.9999490000002</v>
      </c>
      <c r="M175" s="2">
        <f>IF(E175=0,"-",(L175-E175)/E175)</f>
        <v>-6.5934059091084879E-2</v>
      </c>
      <c r="N175" s="90">
        <f>SUMIFS(Data!$L:$L,Data!$B:$B,Data!$AA$3,Data!$E:$E,$A175,Data!$F:$F,$B175,Data!$C:$C,4)</f>
        <v>43.466623000000098</v>
      </c>
      <c r="O175" s="2">
        <f>IF(F175=0,"-",(N175-F175)/F175)</f>
        <v>-0.12129380102949003</v>
      </c>
      <c r="P175" s="90">
        <f>SUM(H175,J175,L175,N175)/3</f>
        <v>50.422171666666827</v>
      </c>
      <c r="Q175" s="95">
        <f>IF(G175=0,"-",P175/G175)</f>
        <v>0.91528842254607934</v>
      </c>
    </row>
    <row r="176" spans="1:17">
      <c r="A176" s="175" t="s">
        <v>5</v>
      </c>
      <c r="B176" s="89" t="s">
        <v>138</v>
      </c>
      <c r="C176" s="90">
        <v>0.99999899999999997</v>
      </c>
      <c r="D176" s="90">
        <v>43.333276000000097</v>
      </c>
      <c r="E176" s="90">
        <v>46.933226000000097</v>
      </c>
      <c r="F176" s="90">
        <v>41.893248000000099</v>
      </c>
      <c r="G176" s="91">
        <v>44.386583000000108</v>
      </c>
      <c r="H176" s="102">
        <f>SUMIFS(Data!$L:$L,Data!$B:$B,Data!$AA$3,Data!$E:$E,$A176,Data!$F:$F,$B176,Data!$C:$C,1)</f>
        <v>0.33333299999999999</v>
      </c>
      <c r="I176" s="2">
        <f t="shared" si="149"/>
        <v>-0.66666666666666663</v>
      </c>
      <c r="J176" s="90">
        <f>SUMIFS(Data!$L:$L,Data!$B:$B,Data!$AA$3,Data!$E:$E,$A176,Data!$F:$F,$B176,Data!$C:$C,2)</f>
        <v>51.866604000000102</v>
      </c>
      <c r="K176" s="2">
        <f t="shared" si="150"/>
        <v>0.19692321439071409</v>
      </c>
      <c r="L176" s="90">
        <f>SUMIFS(Data!$L:$L,Data!$B:$B,Data!$AA$3,Data!$E:$E,$A176,Data!$F:$F,$B176,Data!$C:$C,3)</f>
        <v>54.599877000000099</v>
      </c>
      <c r="M176" s="2">
        <f t="shared" si="151"/>
        <v>0.16335231249605525</v>
      </c>
      <c r="N176" s="90">
        <f>SUMIFS(Data!$L:$L,Data!$B:$B,Data!$AA$3,Data!$E:$E,$A176,Data!$F:$F,$B176,Data!$C:$C,4)</f>
        <v>46.199907000000003</v>
      </c>
      <c r="O176" s="2">
        <f t="shared" si="134"/>
        <v>0.10280079023712589</v>
      </c>
      <c r="P176" s="90">
        <f t="shared" si="234"/>
        <v>50.999907000000064</v>
      </c>
      <c r="Q176" s="95">
        <f t="shared" si="136"/>
        <v>1.1489937623718398</v>
      </c>
    </row>
    <row r="177" spans="1:17">
      <c r="A177" s="175" t="s">
        <v>5</v>
      </c>
      <c r="B177" s="89" t="s">
        <v>150</v>
      </c>
      <c r="C177" s="90">
        <v>2.6666639999999999</v>
      </c>
      <c r="D177" s="90">
        <v>21.999977000000001</v>
      </c>
      <c r="E177" s="90">
        <v>18.799980000000001</v>
      </c>
      <c r="F177" s="90">
        <v>19.399979999999999</v>
      </c>
      <c r="G177" s="91">
        <v>20.955533666666668</v>
      </c>
      <c r="H177" s="102">
        <f>SUMIFS(Data!$L:$L,Data!$B:$B,Data!$AA$3,Data!$E:$E,$A177,Data!$F:$F,$B177,Data!$C:$C,1)</f>
        <v>2.6666639999999999</v>
      </c>
      <c r="I177" s="2">
        <f t="shared" si="149"/>
        <v>0</v>
      </c>
      <c r="J177" s="90">
        <f>SUMIFS(Data!$L:$L,Data!$B:$B,Data!$AA$3,Data!$E:$E,$A177,Data!$F:$F,$B177,Data!$C:$C,2)</f>
        <v>25.399978000000001</v>
      </c>
      <c r="K177" s="2">
        <f t="shared" si="150"/>
        <v>0.15454566157046434</v>
      </c>
      <c r="L177" s="90">
        <f>SUMIFS(Data!$L:$L,Data!$B:$B,Data!$AA$3,Data!$E:$E,$A177,Data!$F:$F,$B177,Data!$C:$C,3)</f>
        <v>25.666639</v>
      </c>
      <c r="M177" s="2">
        <f t="shared" si="151"/>
        <v>0.36524820771085914</v>
      </c>
      <c r="N177" s="90">
        <f>SUMIFS(Data!$L:$L,Data!$B:$B,Data!$AA$3,Data!$E:$E,$A177,Data!$F:$F,$B177,Data!$C:$C,4)</f>
        <v>24.466642</v>
      </c>
      <c r="O177" s="2">
        <f t="shared" si="134"/>
        <v>0.26116841357568416</v>
      </c>
      <c r="P177" s="90">
        <f t="shared" si="234"/>
        <v>26.066641000000004</v>
      </c>
      <c r="Q177" s="95">
        <f t="shared" si="136"/>
        <v>1.2439025135142905</v>
      </c>
    </row>
    <row r="178" spans="1:17">
      <c r="A178" s="175" t="s">
        <v>5</v>
      </c>
      <c r="B178" s="89" t="s">
        <v>202</v>
      </c>
      <c r="C178" s="90">
        <v>5.0666609999999999</v>
      </c>
      <c r="D178" s="90">
        <v>61.799930000000003</v>
      </c>
      <c r="E178" s="90">
        <v>70.199924000000095</v>
      </c>
      <c r="F178" s="90">
        <v>69.799946000000205</v>
      </c>
      <c r="G178" s="91">
        <v>68.955487000000105</v>
      </c>
      <c r="H178" s="102">
        <f>SUMIFS(Data!$L:$L,Data!$B:$B,Data!$AA$3,Data!$E:$E,$A178,Data!$F:$F,$B178,Data!$C:$C,1)</f>
        <v>2.6666639999999999</v>
      </c>
      <c r="I178" s="2">
        <f t="shared" ref="I178" si="265">IF(C178=0,"-",(H178-C178)/C178)</f>
        <v>-0.47368414819937626</v>
      </c>
      <c r="J178" s="90">
        <f>SUMIFS(Data!$L:$L,Data!$B:$B,Data!$AA$3,Data!$E:$E,$A178,Data!$F:$F,$B178,Data!$C:$C,2)</f>
        <v>83.533263000000204</v>
      </c>
      <c r="K178" s="2">
        <f t="shared" ref="K178" si="266">IF(D178=0,"-",(J178-D178)/D178)</f>
        <v>0.35167245335067854</v>
      </c>
      <c r="L178" s="90">
        <f>SUMIFS(Data!$L:$L,Data!$B:$B,Data!$AA$3,Data!$E:$E,$A178,Data!$F:$F,$B178,Data!$C:$C,3)</f>
        <v>84.133242000000095</v>
      </c>
      <c r="M178" s="2">
        <f t="shared" ref="M178" si="267">IF(E178=0,"-",(L178-E178)/E178)</f>
        <v>0.19848052826951751</v>
      </c>
      <c r="N178" s="90">
        <f>SUMIFS(Data!$L:$L,Data!$B:$B,Data!$AA$3,Data!$E:$E,$A178,Data!$F:$F,$B178,Data!$C:$C,4)</f>
        <v>85.933255000000202</v>
      </c>
      <c r="O178" s="2">
        <f t="shared" ref="O178" si="268">IF(F178=0,"-",(N178-F178)/F178)</f>
        <v>0.23113641090782433</v>
      </c>
      <c r="P178" s="90">
        <f t="shared" ref="P178" si="269">SUM(H178,J178,L178,N178)/3</f>
        <v>85.422141333333499</v>
      </c>
      <c r="Q178" s="95">
        <f t="shared" ref="Q178" si="270">IF(G178=0,"-",P178/G178)</f>
        <v>1.2388012187243833</v>
      </c>
    </row>
    <row r="179" spans="1:17">
      <c r="A179" s="175" t="s">
        <v>5</v>
      </c>
      <c r="B179" s="89" t="s">
        <v>73</v>
      </c>
      <c r="C179" s="90">
        <v>0</v>
      </c>
      <c r="D179" s="90">
        <v>0</v>
      </c>
      <c r="E179" s="90">
        <v>0.99999899999999997</v>
      </c>
      <c r="F179" s="90">
        <v>0.99999899999999997</v>
      </c>
      <c r="G179" s="91">
        <v>0.66666599999999998</v>
      </c>
      <c r="H179" s="102">
        <f>SUMIFS(Data!$L:$L,Data!$B:$B,Data!$AA$3,Data!$E:$E,$A179,Data!$F:$F,$B179,Data!$C:$C,1)</f>
        <v>0</v>
      </c>
      <c r="I179" s="2" t="str">
        <f t="shared" si="149"/>
        <v>-</v>
      </c>
      <c r="J179" s="90">
        <f>SUMIFS(Data!$L:$L,Data!$B:$B,Data!$AA$3,Data!$E:$E,$A179,Data!$F:$F,$B179,Data!$C:$C,2)</f>
        <v>3.3333300000000001</v>
      </c>
      <c r="K179" s="2" t="str">
        <f t="shared" si="150"/>
        <v>-</v>
      </c>
      <c r="L179" s="90">
        <f>SUMIFS(Data!$L:$L,Data!$B:$B,Data!$AA$3,Data!$E:$E,$A179,Data!$F:$F,$B179,Data!$C:$C,3)</f>
        <v>0.99999899999999997</v>
      </c>
      <c r="M179" s="2">
        <f t="shared" si="151"/>
        <v>0</v>
      </c>
      <c r="N179" s="90">
        <f>SUMIFS(Data!$L:$L,Data!$B:$B,Data!$AA$3,Data!$E:$E,$A179,Data!$F:$F,$B179,Data!$C:$C,4)</f>
        <v>0.99999899999999997</v>
      </c>
      <c r="O179" s="2">
        <f t="shared" si="134"/>
        <v>0</v>
      </c>
      <c r="P179" s="90">
        <f t="shared" si="234"/>
        <v>1.777776</v>
      </c>
      <c r="Q179" s="95">
        <f t="shared" si="136"/>
        <v>2.666666666666667</v>
      </c>
    </row>
    <row r="180" spans="1:17" ht="12.75" thickBot="1">
      <c r="A180" s="104"/>
      <c r="B180" s="105" t="s">
        <v>69</v>
      </c>
      <c r="C180" s="106">
        <v>11.399988</v>
      </c>
      <c r="D180" s="106">
        <v>185.66645800000032</v>
      </c>
      <c r="E180" s="106">
        <v>191.5330740000004</v>
      </c>
      <c r="F180" s="106">
        <v>181.55979000000042</v>
      </c>
      <c r="G180" s="107">
        <v>190.05310333333372</v>
      </c>
      <c r="H180" s="108">
        <f>SUM(H175:H179)</f>
        <v>7.4666589999999999</v>
      </c>
      <c r="I180" s="120">
        <f t="shared" ref="I180:N180" si="271">SUM(I175:I179)</f>
        <v>-1.4653508898661178</v>
      </c>
      <c r="J180" s="106">
        <f t="shared" si="271"/>
        <v>219.1331200000005</v>
      </c>
      <c r="K180" s="120">
        <f t="shared" si="271"/>
        <v>0.64277686140877133</v>
      </c>
      <c r="L180" s="106">
        <f t="shared" si="271"/>
        <v>216.39970600000038</v>
      </c>
      <c r="M180" s="120">
        <f t="shared" si="271"/>
        <v>0.66114698938534699</v>
      </c>
      <c r="N180" s="106">
        <f t="shared" si="271"/>
        <v>201.06642600000032</v>
      </c>
      <c r="O180" s="120">
        <f t="shared" si="134"/>
        <v>0.10743918573600386</v>
      </c>
      <c r="P180" s="106">
        <f t="shared" si="234"/>
        <v>214.6886370000004</v>
      </c>
      <c r="Q180" s="109">
        <f t="shared" si="136"/>
        <v>1.1296244746051765</v>
      </c>
    </row>
    <row r="181" spans="1:17" ht="12.75" thickBot="1">
      <c r="A181" s="117" t="s">
        <v>4</v>
      </c>
      <c r="B181" s="110"/>
      <c r="C181" s="111">
        <v>1155.065648</v>
      </c>
      <c r="D181" s="111">
        <v>3997.1927270000033</v>
      </c>
      <c r="E181" s="111">
        <v>4238.2150950000014</v>
      </c>
      <c r="F181" s="111">
        <v>3973.2184030000003</v>
      </c>
      <c r="G181" s="112">
        <v>4454.5639576666681</v>
      </c>
      <c r="H181" s="113">
        <f>SUMIFS(H6:H180,$B6:$B180,"*Total")</f>
        <v>1311.7419890000006</v>
      </c>
      <c r="I181" s="121">
        <f t="shared" si="149"/>
        <v>0.13564280200981316</v>
      </c>
      <c r="J181" s="111">
        <f>SUMIFS(J6:J180,$B6:$B180,"*Total")</f>
        <v>4300.2981710000013</v>
      </c>
      <c r="K181" s="121">
        <f t="shared" si="150"/>
        <v>7.5829579582840506E-2</v>
      </c>
      <c r="L181" s="111">
        <f>SUMIFS(L6:L180,$B6:$B180,"*Total")</f>
        <v>3241.3968540000014</v>
      </c>
      <c r="M181" s="121">
        <f t="shared" si="151"/>
        <v>-0.2351976524683676</v>
      </c>
      <c r="N181" s="111">
        <f>SUMIFS(N6:N180,$B6:$B180,"*Total")</f>
        <v>3303.4062630000017</v>
      </c>
      <c r="O181" s="121">
        <f t="shared" si="134"/>
        <v>-0.16858175717052284</v>
      </c>
      <c r="P181" s="111">
        <f t="shared" si="234"/>
        <v>4052.2810923333345</v>
      </c>
      <c r="Q181" s="114">
        <f t="shared" si="136"/>
        <v>0.90969197677789049</v>
      </c>
    </row>
    <row r="182" spans="1:17" s="115" customFormat="1" thickTop="1">
      <c r="A182" s="115" t="s">
        <v>80</v>
      </c>
      <c r="B182" s="79"/>
      <c r="C182" s="80"/>
      <c r="D182" s="80"/>
      <c r="E182" s="80"/>
      <c r="F182" s="80"/>
      <c r="G182" s="80"/>
      <c r="H182" s="80"/>
      <c r="I182" s="81"/>
      <c r="J182" s="81"/>
      <c r="K182" s="81"/>
      <c r="L182" s="80"/>
      <c r="M182" s="81"/>
      <c r="N182" s="80"/>
      <c r="O182" s="81"/>
      <c r="Q182" s="61" t="str">
        <f>Data!$Z$1</f>
        <v>tdulany</v>
      </c>
    </row>
    <row r="183" spans="1:17" s="115" customFormat="1" ht="11.25">
      <c r="A183" s="27" t="s">
        <v>172</v>
      </c>
      <c r="B183" s="79"/>
      <c r="C183" s="80"/>
      <c r="D183" s="80"/>
      <c r="E183" s="80"/>
      <c r="F183" s="80"/>
      <c r="G183" s="80"/>
      <c r="H183" s="80"/>
      <c r="I183" s="81"/>
      <c r="J183" s="81"/>
      <c r="K183" s="81"/>
      <c r="L183" s="80"/>
      <c r="M183" s="81"/>
      <c r="N183" s="80"/>
      <c r="O183" s="81"/>
      <c r="Q183" s="62">
        <f>Data!$Z$2</f>
        <v>44397</v>
      </c>
    </row>
    <row r="184" spans="1:17" s="115" customFormat="1" ht="11.25">
      <c r="A184" s="177" t="s">
        <v>173</v>
      </c>
      <c r="B184" s="82"/>
      <c r="C184" s="83"/>
      <c r="D184" s="83"/>
      <c r="E184" s="83"/>
      <c r="F184" s="83"/>
      <c r="G184" s="83"/>
      <c r="H184" s="83"/>
      <c r="I184" s="84"/>
      <c r="J184" s="84"/>
      <c r="K184" s="84"/>
      <c r="L184" s="83"/>
      <c r="M184" s="84"/>
      <c r="N184" s="83"/>
      <c r="O184" s="84"/>
      <c r="Q184" s="62"/>
    </row>
    <row r="187" spans="1:17">
      <c r="P187" s="182"/>
    </row>
    <row r="188" spans="1:17">
      <c r="P188" s="182"/>
    </row>
  </sheetData>
  <pageMargins left="0.7" right="0.7" top="0.75" bottom="0.75" header="0.3" footer="0.3"/>
  <pageSetup scale="67" fitToHeight="0" orientation="landscape" r:id="rId1"/>
  <headerFooter>
    <oddFooter>Page &amp;P</oddFooter>
  </headerFooter>
  <rowBreaks count="2" manualBreakCount="2">
    <brk id="61" max="16383" man="1"/>
    <brk id="1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1:R63"/>
  <sheetViews>
    <sheetView showGridLines="0" zoomScaleNormal="100" workbookViewId="0">
      <selection activeCell="A58" sqref="A58"/>
    </sheetView>
  </sheetViews>
  <sheetFormatPr defaultColWidth="9.140625" defaultRowHeight="12"/>
  <cols>
    <col min="1" max="1" width="22.7109375" style="19" customWidth="1"/>
    <col min="2" max="2" width="11.5703125" style="19" bestFit="1" customWidth="1"/>
    <col min="3" max="6" width="9.7109375" style="19" customWidth="1"/>
    <col min="7" max="7" width="11.5703125" style="19" bestFit="1" customWidth="1"/>
    <col min="8" max="8" width="8.5703125" style="125" hidden="1" customWidth="1"/>
    <col min="9" max="9" width="9.7109375" style="19" customWidth="1"/>
    <col min="10" max="10" width="8.5703125" style="125" hidden="1" customWidth="1"/>
    <col min="11" max="11" width="9.7109375" style="19" customWidth="1"/>
    <col min="12" max="12" width="8.5703125" style="125" hidden="1" customWidth="1"/>
    <col min="13" max="13" width="9.7109375" style="19" customWidth="1"/>
    <col min="14" max="14" width="8.5703125" style="125" customWidth="1"/>
    <col min="15" max="15" width="9.7109375" style="19" customWidth="1"/>
    <col min="16" max="16" width="9.7109375" style="61" customWidth="1"/>
    <col min="17" max="16384" width="9.140625" style="19"/>
  </cols>
  <sheetData>
    <row r="1" spans="1:16" s="31" customFormat="1" ht="15">
      <c r="A1" s="55" t="s">
        <v>64</v>
      </c>
      <c r="B1" s="55"/>
      <c r="C1" s="55"/>
      <c r="D1" s="55"/>
      <c r="E1" s="55"/>
      <c r="F1" s="55"/>
      <c r="G1" s="55"/>
      <c r="H1" s="123"/>
      <c r="I1" s="55"/>
      <c r="J1" s="123"/>
      <c r="K1" s="55"/>
      <c r="L1" s="123"/>
      <c r="M1" s="55"/>
      <c r="N1" s="123"/>
      <c r="O1" s="55"/>
      <c r="P1" s="146"/>
    </row>
    <row r="2" spans="1:16" s="11" customFormat="1">
      <c r="A2" s="52" t="s">
        <v>36</v>
      </c>
      <c r="B2" s="52"/>
      <c r="C2" s="52"/>
      <c r="D2" s="52"/>
      <c r="E2" s="52"/>
      <c r="F2" s="52"/>
      <c r="G2" s="52"/>
      <c r="H2" s="124"/>
      <c r="I2" s="52"/>
      <c r="J2" s="124"/>
      <c r="K2" s="52"/>
      <c r="L2" s="124"/>
      <c r="M2" s="52"/>
      <c r="N2" s="124"/>
      <c r="O2" s="52"/>
      <c r="P2" s="149"/>
    </row>
    <row r="3" spans="1:16" s="11" customFormat="1" ht="12.75" thickBot="1">
      <c r="A3" s="30" t="str">
        <f>CONCATENATE("For Academic Year ",Data!$Z$3)</f>
        <v>For Academic Year 2020-21</v>
      </c>
      <c r="B3" s="30"/>
      <c r="C3" s="30"/>
      <c r="D3" s="30"/>
      <c r="E3" s="30"/>
      <c r="F3" s="30"/>
      <c r="G3" s="30"/>
      <c r="H3" s="119"/>
      <c r="I3" s="30"/>
      <c r="J3" s="119"/>
      <c r="K3" s="30"/>
      <c r="L3" s="119"/>
      <c r="M3" s="30"/>
      <c r="N3" s="119"/>
      <c r="O3" s="30"/>
      <c r="P3" s="150"/>
    </row>
    <row r="4" spans="1:16" s="11" customFormat="1">
      <c r="A4" s="147"/>
      <c r="B4" s="42" t="s">
        <v>256</v>
      </c>
      <c r="C4" s="43" t="s">
        <v>257</v>
      </c>
      <c r="D4" s="44" t="s">
        <v>258</v>
      </c>
      <c r="E4" s="44" t="s">
        <v>259</v>
      </c>
      <c r="F4" s="12" t="s">
        <v>260</v>
      </c>
      <c r="G4" s="42" t="str">
        <f>CONCATENATE("Summer ",MID(Data!$Z$3,3,2))</f>
        <v>Summer 20</v>
      </c>
      <c r="H4" s="54" t="s">
        <v>37</v>
      </c>
      <c r="I4" s="43" t="str">
        <f>CONCATENATE("Fall ",MID(Data!$Z$3,3,2))</f>
        <v>Fall 20</v>
      </c>
      <c r="J4" s="54" t="s">
        <v>37</v>
      </c>
      <c r="K4" s="44" t="str">
        <f>CONCATENATE("Winter ",MID(Data!$Z$3,6,2))</f>
        <v>Winter 21</v>
      </c>
      <c r="L4" s="54" t="s">
        <v>37</v>
      </c>
      <c r="M4" s="44" t="str">
        <f>CONCATENATE("Spring ",MID(Data!$Z$3,6,2))</f>
        <v>Spring 21</v>
      </c>
      <c r="N4" s="54" t="s">
        <v>37</v>
      </c>
      <c r="O4" s="12" t="str">
        <f>Data!$Z$3</f>
        <v>2020-21</v>
      </c>
      <c r="P4" s="57" t="s">
        <v>71</v>
      </c>
    </row>
    <row r="5" spans="1:16" s="11" customFormat="1" ht="12.75" thickBot="1">
      <c r="A5" s="148" t="s">
        <v>34</v>
      </c>
      <c r="B5" s="13" t="s">
        <v>0</v>
      </c>
      <c r="C5" s="14" t="s">
        <v>0</v>
      </c>
      <c r="D5" s="15" t="s">
        <v>0</v>
      </c>
      <c r="E5" s="15" t="s">
        <v>0</v>
      </c>
      <c r="F5" s="16" t="s">
        <v>1</v>
      </c>
      <c r="G5" s="13" t="s">
        <v>0</v>
      </c>
      <c r="H5" s="17" t="s">
        <v>62</v>
      </c>
      <c r="I5" s="14" t="s">
        <v>0</v>
      </c>
      <c r="J5" s="17" t="s">
        <v>62</v>
      </c>
      <c r="K5" s="15" t="s">
        <v>0</v>
      </c>
      <c r="L5" s="17" t="s">
        <v>62</v>
      </c>
      <c r="M5" s="15" t="s">
        <v>0</v>
      </c>
      <c r="N5" s="17" t="s">
        <v>62</v>
      </c>
      <c r="O5" s="16" t="s">
        <v>1</v>
      </c>
      <c r="P5" s="58" t="s">
        <v>70</v>
      </c>
    </row>
    <row r="6" spans="1:16">
      <c r="A6" s="18" t="s">
        <v>33</v>
      </c>
      <c r="B6" s="63">
        <v>23.406625999999999</v>
      </c>
      <c r="C6" s="64">
        <v>34.093273000000003</v>
      </c>
      <c r="D6" s="64">
        <v>57.599945000000197</v>
      </c>
      <c r="E6" s="64">
        <v>43.799956000000101</v>
      </c>
      <c r="F6" s="65">
        <v>52.966600000000092</v>
      </c>
      <c r="G6" s="64">
        <f>SUMIFS(Data!$M:$M,Data!$B:$B,Data!$AA$3,Data!$D:$D,$A6,Data!$C:$C,1)</f>
        <v>46.266623000000102</v>
      </c>
      <c r="H6" s="238">
        <f t="shared" ref="H6:H35" si="0">IF(B6=0,"-",(G6-B6)/B6)</f>
        <v>0.97664639918628615</v>
      </c>
      <c r="I6" s="64">
        <f>SUMIFS(Data!$M:$M,Data!$B:$B,Data!$AA$3,Data!$D:$D,$A6,Data!$C:$C,2)</f>
        <v>67.799936000000201</v>
      </c>
      <c r="J6" s="238">
        <f t="shared" ref="J6:J35" si="1">IF(C6=0,"-",(I6-C6)/C6)</f>
        <v>0.9886602263150327</v>
      </c>
      <c r="K6" s="64">
        <f>SUMIFS(Data!$M:$M,Data!$B:$B,Data!$AA$3,Data!$D:$D,$A6,Data!$C:$C,3)</f>
        <v>61.6666090000003</v>
      </c>
      <c r="L6" s="238">
        <f t="shared" ref="L6:L35" si="2">IF(D6=0,"-",(K6-D6)/D6)</f>
        <v>7.0601872970539964E-2</v>
      </c>
      <c r="M6" s="64">
        <f>SUMIFS(Data!$M:$M,Data!$B:$B,Data!$AA$3,Data!$D:$D,$A6,Data!$C:$C,4)</f>
        <v>50.933286000000201</v>
      </c>
      <c r="N6" s="238">
        <f>IF(E6=0,"-",(M6-E6)/E6)</f>
        <v>0.16286157913035537</v>
      </c>
      <c r="O6" s="65">
        <f t="shared" ref="O6:O36" si="3">(G6+I6+K6+M6)/3</f>
        <v>75.555484666666942</v>
      </c>
      <c r="P6" s="239">
        <f t="shared" ref="P6:P36" si="4">IF(F6=0,"-",O6/F6)</f>
        <v>1.4264741302380521</v>
      </c>
    </row>
    <row r="7" spans="1:16">
      <c r="A7" s="20" t="s">
        <v>32</v>
      </c>
      <c r="B7" s="66">
        <v>148.46633499999899</v>
      </c>
      <c r="C7" s="67">
        <v>630.932700000002</v>
      </c>
      <c r="D7" s="67">
        <v>633.59935799999801</v>
      </c>
      <c r="E7" s="67">
        <v>487.13281299999898</v>
      </c>
      <c r="F7" s="68">
        <v>633.37706866666599</v>
      </c>
      <c r="G7" s="67">
        <f>SUMIFS(Data!$M:$M,Data!$B:$B,Data!$AA$3,Data!$D:$D,$A7,Data!$C:$C,1)</f>
        <v>172.26625099999799</v>
      </c>
      <c r="H7" s="240">
        <f t="shared" si="0"/>
        <v>0.16030513584105893</v>
      </c>
      <c r="I7" s="67">
        <f>SUMIFS(Data!$M:$M,Data!$B:$B,Data!$AA$3,Data!$D:$D,$A7,Data!$C:$C,2)</f>
        <v>518.93277399999806</v>
      </c>
      <c r="J7" s="240">
        <f t="shared" si="1"/>
        <v>-0.17751485380295487</v>
      </c>
      <c r="K7" s="67">
        <f>SUMIFS(Data!$M:$M,Data!$B:$B,Data!$AA$3,Data!$D:$D,$A7,Data!$C:$C,3)</f>
        <v>580.26602200000002</v>
      </c>
      <c r="L7" s="240">
        <f t="shared" si="2"/>
        <v>-8.4175173674967879E-2</v>
      </c>
      <c r="M7" s="67">
        <f>SUMIFS(Data!$M:$M,Data!$B:$B,Data!$AA$3,Data!$D:$D,$A7,Data!$C:$C,4)</f>
        <v>589.466065999997</v>
      </c>
      <c r="N7" s="240">
        <f t="shared" ref="N7:N36" si="5">IF(E7=0,"-",(M7-E7)/E7)</f>
        <v>0.21007259266683445</v>
      </c>
      <c r="O7" s="68">
        <f t="shared" si="3"/>
        <v>620.31037099999764</v>
      </c>
      <c r="P7" s="242">
        <f t="shared" si="4"/>
        <v>0.97936979674023361</v>
      </c>
    </row>
    <row r="8" spans="1:16">
      <c r="A8" s="21" t="s">
        <v>31</v>
      </c>
      <c r="B8" s="63">
        <v>31.426646000000002</v>
      </c>
      <c r="C8" s="64">
        <v>80.739919999999998</v>
      </c>
      <c r="D8" s="64">
        <v>63.273285000000101</v>
      </c>
      <c r="E8" s="64">
        <v>61.206603000000001</v>
      </c>
      <c r="F8" s="65">
        <v>78.882151333333368</v>
      </c>
      <c r="G8" s="64">
        <f>SUMIFS(Data!$M:$M,Data!$B:$B,Data!$AA$3,Data!$D:$D,$A8,Data!$C:$C,1)</f>
        <v>37.973294000000003</v>
      </c>
      <c r="H8" s="238">
        <f t="shared" si="0"/>
        <v>0.20831519851020694</v>
      </c>
      <c r="I8" s="64">
        <f>SUMIFS(Data!$M:$M,Data!$B:$B,Data!$AA$3,Data!$D:$D,$A8,Data!$C:$C,2)</f>
        <v>55.63326</v>
      </c>
      <c r="J8" s="238">
        <f t="shared" si="1"/>
        <v>-0.31095720679435895</v>
      </c>
      <c r="K8" s="64">
        <f>SUMIFS(Data!$M:$M,Data!$B:$B,Data!$AA$3,Data!$D:$D,$A8,Data!$C:$C,3)</f>
        <v>51.019944000000102</v>
      </c>
      <c r="L8" s="238">
        <f t="shared" si="2"/>
        <v>-0.19365741797663863</v>
      </c>
      <c r="M8" s="64">
        <f>SUMIFS(Data!$M:$M,Data!$B:$B,Data!$AA$3,Data!$D:$D,$A8,Data!$C:$C,4)</f>
        <v>71.373311999999999</v>
      </c>
      <c r="N8" s="238">
        <f t="shared" si="5"/>
        <v>0.16610477467602633</v>
      </c>
      <c r="O8" s="65">
        <f t="shared" si="3"/>
        <v>71.999936666666699</v>
      </c>
      <c r="P8" s="239">
        <f t="shared" si="4"/>
        <v>0.91275320778734337</v>
      </c>
    </row>
    <row r="9" spans="1:16">
      <c r="A9" s="20" t="s">
        <v>30</v>
      </c>
      <c r="B9" s="66">
        <v>20.386614000000002</v>
      </c>
      <c r="C9" s="67">
        <v>138.713188</v>
      </c>
      <c r="D9" s="67">
        <v>197.34642500000001</v>
      </c>
      <c r="E9" s="67">
        <v>62.526583000000002</v>
      </c>
      <c r="F9" s="68">
        <v>139.65760333333336</v>
      </c>
      <c r="G9" s="67">
        <f>SUMIFS(Data!$M:$M,Data!$B:$B,Data!$AA$3,Data!$D:$D,$A9,Data!$C:$C,1)</f>
        <v>14.733314999999999</v>
      </c>
      <c r="H9" s="240">
        <f t="shared" si="0"/>
        <v>-0.27730446066227582</v>
      </c>
      <c r="I9" s="67">
        <f>SUMIFS(Data!$M:$M,Data!$B:$B,Data!$AA$3,Data!$D:$D,$A9,Data!$C:$C,2)</f>
        <v>95.666577999999802</v>
      </c>
      <c r="J9" s="240">
        <f t="shared" si="1"/>
        <v>-0.31032817153622194</v>
      </c>
      <c r="K9" s="67">
        <f>SUMIFS(Data!$M:$M,Data!$B:$B,Data!$AA$3,Data!$D:$D,$A9,Data!$C:$C,3)</f>
        <v>99.8866060000001</v>
      </c>
      <c r="L9" s="240">
        <f t="shared" si="2"/>
        <v>-0.49385145436508365</v>
      </c>
      <c r="M9" s="67">
        <f>SUMIFS(Data!$M:$M,Data!$B:$B,Data!$AA$3,Data!$D:$D,$A9,Data!$C:$C,4)</f>
        <v>64.753251000000006</v>
      </c>
      <c r="N9" s="240">
        <f t="shared" si="5"/>
        <v>3.5611541414313393E-2</v>
      </c>
      <c r="O9" s="68">
        <f t="shared" si="3"/>
        <v>91.679916666666642</v>
      </c>
      <c r="P9" s="242">
        <f t="shared" si="4"/>
        <v>0.65646205060419049</v>
      </c>
    </row>
    <row r="10" spans="1:16">
      <c r="A10" s="21" t="s">
        <v>29</v>
      </c>
      <c r="B10" s="63">
        <v>47.666619000000097</v>
      </c>
      <c r="C10" s="64">
        <v>127.799953</v>
      </c>
      <c r="D10" s="64">
        <v>124.466618</v>
      </c>
      <c r="E10" s="64">
        <v>75.447999999999993</v>
      </c>
      <c r="F10" s="65">
        <v>125.12706333333335</v>
      </c>
      <c r="G10" s="64">
        <f>SUMIFS(Data!$M:$M,Data!$B:$B,Data!$AA$3,Data!$D:$D,$A10,Data!$C:$C,1)</f>
        <v>31.971999999999898</v>
      </c>
      <c r="H10" s="238">
        <f t="shared" si="0"/>
        <v>-0.32925807051681527</v>
      </c>
      <c r="I10" s="64">
        <f>SUMIFS(Data!$M:$M,Data!$B:$B,Data!$AA$3,Data!$D:$D,$A10,Data!$C:$C,2)</f>
        <v>80.523999999999901</v>
      </c>
      <c r="J10" s="238">
        <f t="shared" si="1"/>
        <v>-0.36992152101965248</v>
      </c>
      <c r="K10" s="64">
        <f>SUMIFS(Data!$M:$M,Data!$B:$B,Data!$AA$3,Data!$D:$D,$A10,Data!$C:$C,3)</f>
        <v>94.585999999999899</v>
      </c>
      <c r="L10" s="238">
        <f t="shared" si="2"/>
        <v>-0.24006933328902774</v>
      </c>
      <c r="M10" s="64">
        <f>SUMIFS(Data!$M:$M,Data!$B:$B,Data!$AA$3,Data!$D:$D,$A10,Data!$C:$C,4)</f>
        <v>87.459000000000003</v>
      </c>
      <c r="N10" s="238">
        <f t="shared" si="5"/>
        <v>0.15919573746156307</v>
      </c>
      <c r="O10" s="65">
        <f t="shared" si="3"/>
        <v>98.180333333333238</v>
      </c>
      <c r="P10" s="239">
        <f t="shared" si="4"/>
        <v>0.78464506972232595</v>
      </c>
    </row>
    <row r="11" spans="1:16">
      <c r="A11" s="20" t="s">
        <v>28</v>
      </c>
      <c r="B11" s="66">
        <v>88.293225000000007</v>
      </c>
      <c r="C11" s="67">
        <v>197.08644000000001</v>
      </c>
      <c r="D11" s="67">
        <v>191.32646500000001</v>
      </c>
      <c r="E11" s="67">
        <v>131.266548</v>
      </c>
      <c r="F11" s="68">
        <v>202.65755933333335</v>
      </c>
      <c r="G11" s="67">
        <f>SUMIFS(Data!$M:$M,Data!$B:$B,Data!$AA$3,Data!$D:$D,$A11,Data!$C:$C,1)</f>
        <v>67.413261000000006</v>
      </c>
      <c r="H11" s="240">
        <f t="shared" si="0"/>
        <v>-0.2364843282143109</v>
      </c>
      <c r="I11" s="67">
        <f>SUMIFS(Data!$M:$M,Data!$B:$B,Data!$AA$3,Data!$D:$D,$A11,Data!$C:$C,2)</f>
        <v>116.82652400000001</v>
      </c>
      <c r="J11" s="240">
        <f t="shared" si="1"/>
        <v>-0.40723205513276306</v>
      </c>
      <c r="K11" s="67">
        <f>SUMIFS(Data!$M:$M,Data!$B:$B,Data!$AA$3,Data!$D:$D,$A11,Data!$C:$C,3)</f>
        <v>144.85799999999901</v>
      </c>
      <c r="L11" s="240">
        <f t="shared" si="2"/>
        <v>-0.24287526035669452</v>
      </c>
      <c r="M11" s="67">
        <f>SUMIFS(Data!$M:$M,Data!$B:$B,Data!$AA$3,Data!$D:$D,$A11,Data!$C:$C,4)</f>
        <v>120.331</v>
      </c>
      <c r="N11" s="240">
        <f t="shared" si="5"/>
        <v>-8.3307957485101211E-2</v>
      </c>
      <c r="O11" s="68">
        <f t="shared" si="3"/>
        <v>149.80959499999969</v>
      </c>
      <c r="P11" s="242">
        <f t="shared" si="4"/>
        <v>0.73922529952900129</v>
      </c>
    </row>
    <row r="12" spans="1:16">
      <c r="A12" s="21" t="s">
        <v>27</v>
      </c>
      <c r="B12" s="63">
        <v>256.132994</v>
      </c>
      <c r="C12" s="64">
        <v>554.47799999999404</v>
      </c>
      <c r="D12" s="64">
        <v>493.36199999999599</v>
      </c>
      <c r="E12" s="64">
        <v>356.75099999999901</v>
      </c>
      <c r="F12" s="65">
        <v>553.57466466666301</v>
      </c>
      <c r="G12" s="64">
        <f>SUMIFS(Data!$M:$M,Data!$B:$B,Data!$AA$3,Data!$D:$D,$A12,Data!$C:$C,1)</f>
        <v>163.43700000000101</v>
      </c>
      <c r="H12" s="238">
        <f t="shared" si="0"/>
        <v>-0.36190571371683178</v>
      </c>
      <c r="I12" s="64">
        <f>SUMIFS(Data!$M:$M,Data!$B:$B,Data!$AA$3,Data!$D:$D,$A12,Data!$C:$C,2)</f>
        <v>295.79000000000002</v>
      </c>
      <c r="J12" s="238">
        <f t="shared" si="1"/>
        <v>-0.46654330739902539</v>
      </c>
      <c r="K12" s="64">
        <f>SUMIFS(Data!$M:$M,Data!$B:$B,Data!$AA$3,Data!$D:$D,$A12,Data!$C:$C,3)</f>
        <v>305.68900000000002</v>
      </c>
      <c r="L12" s="238">
        <f t="shared" si="2"/>
        <v>-0.38039613914326093</v>
      </c>
      <c r="M12" s="64">
        <f>SUMIFS(Data!$M:$M,Data!$B:$B,Data!$AA$3,Data!$D:$D,$A12,Data!$C:$C,4)</f>
        <v>329.50199999999899</v>
      </c>
      <c r="N12" s="238">
        <f t="shared" si="5"/>
        <v>-7.6381005238948446E-2</v>
      </c>
      <c r="O12" s="65">
        <f t="shared" si="3"/>
        <v>364.80600000000004</v>
      </c>
      <c r="P12" s="239">
        <f t="shared" si="4"/>
        <v>0.65900053467885722</v>
      </c>
    </row>
    <row r="13" spans="1:16">
      <c r="A13" s="20" t="s">
        <v>26</v>
      </c>
      <c r="B13" s="66">
        <v>162.39999100000099</v>
      </c>
      <c r="C13" s="67">
        <v>272.29323200000101</v>
      </c>
      <c r="D13" s="67">
        <v>268.23991100000097</v>
      </c>
      <c r="E13" s="67">
        <v>155.49995899999999</v>
      </c>
      <c r="F13" s="68">
        <v>286.14436433333435</v>
      </c>
      <c r="G13" s="67">
        <f>SUMIFS(Data!$M:$M,Data!$B:$B,Data!$AA$3,Data!$D:$D,$A13,Data!$C:$C,1)</f>
        <v>208.799923000001</v>
      </c>
      <c r="H13" s="240">
        <f t="shared" si="0"/>
        <v>0.28571388282896965</v>
      </c>
      <c r="I13" s="67">
        <f>SUMIFS(Data!$M:$M,Data!$B:$B,Data!$AA$3,Data!$D:$D,$A13,Data!$C:$C,2)</f>
        <v>203.95987700000001</v>
      </c>
      <c r="J13" s="240">
        <f t="shared" si="1"/>
        <v>-0.25095502557331556</v>
      </c>
      <c r="K13" s="67">
        <f>SUMIFS(Data!$M:$M,Data!$B:$B,Data!$AA$3,Data!$D:$D,$A13,Data!$C:$C,3)</f>
        <v>205.02651599999999</v>
      </c>
      <c r="L13" s="240">
        <f t="shared" si="2"/>
        <v>-0.2356599163947708</v>
      </c>
      <c r="M13" s="67">
        <f>SUMIFS(Data!$M:$M,Data!$B:$B,Data!$AA$3,Data!$D:$D,$A13,Data!$C:$C,4)</f>
        <v>200.79318699999999</v>
      </c>
      <c r="N13" s="240">
        <f t="shared" si="5"/>
        <v>0.29127485493420613</v>
      </c>
      <c r="O13" s="68">
        <f t="shared" si="3"/>
        <v>272.85983433333365</v>
      </c>
      <c r="P13" s="242">
        <f t="shared" si="4"/>
        <v>0.95357402886144094</v>
      </c>
    </row>
    <row r="14" spans="1:16">
      <c r="A14" s="21" t="s">
        <v>25</v>
      </c>
      <c r="B14" s="63">
        <v>173.53977899999899</v>
      </c>
      <c r="C14" s="64">
        <v>357.03959500000002</v>
      </c>
      <c r="D14" s="64">
        <v>310.15295200000202</v>
      </c>
      <c r="E14" s="64">
        <v>191.99308499999901</v>
      </c>
      <c r="F14" s="65">
        <v>344.24180366666661</v>
      </c>
      <c r="G14" s="64">
        <f>SUMIFS(Data!$M:$M,Data!$B:$B,Data!$AA$3,Data!$D:$D,$A14,Data!$C:$C,1)</f>
        <v>92.119863999999893</v>
      </c>
      <c r="H14" s="238">
        <f t="shared" si="0"/>
        <v>-0.46917148027484562</v>
      </c>
      <c r="I14" s="64">
        <f>SUMIFS(Data!$M:$M,Data!$B:$B,Data!$AA$3,Data!$D:$D,$A14,Data!$C:$C,2)</f>
        <v>206.27296199999901</v>
      </c>
      <c r="J14" s="238">
        <f t="shared" si="1"/>
        <v>-0.42226866462808138</v>
      </c>
      <c r="K14" s="64">
        <f>SUMIFS(Data!$M:$M,Data!$B:$B,Data!$AA$3,Data!$D:$D,$A14,Data!$C:$C,3)</f>
        <v>227.98626499999799</v>
      </c>
      <c r="L14" s="238">
        <f t="shared" si="2"/>
        <v>-0.26492311767518983</v>
      </c>
      <c r="M14" s="64">
        <f>SUMIFS(Data!$M:$M,Data!$B:$B,Data!$AA$3,Data!$D:$D,$A14,Data!$C:$C,4)</f>
        <v>222.27293999999901</v>
      </c>
      <c r="N14" s="238">
        <f t="shared" si="5"/>
        <v>0.15771325826656807</v>
      </c>
      <c r="O14" s="65">
        <f t="shared" si="3"/>
        <v>249.55067699999861</v>
      </c>
      <c r="P14" s="239">
        <f t="shared" si="4"/>
        <v>0.72492844954310509</v>
      </c>
    </row>
    <row r="15" spans="1:16">
      <c r="A15" s="20" t="s">
        <v>24</v>
      </c>
      <c r="B15" s="66">
        <v>386.19957600000203</v>
      </c>
      <c r="C15" s="67">
        <v>729.59924700000602</v>
      </c>
      <c r="D15" s="67">
        <v>673.99930700000596</v>
      </c>
      <c r="E15" s="67">
        <v>481.73286600000199</v>
      </c>
      <c r="F15" s="68">
        <v>757.17699866667192</v>
      </c>
      <c r="G15" s="67">
        <f>SUMIFS(Data!$M:$M,Data!$B:$B,Data!$AA$3,Data!$D:$D,$A15,Data!$C:$C,1)</f>
        <v>296.86635799999999</v>
      </c>
      <c r="H15" s="240">
        <f t="shared" si="0"/>
        <v>-0.23131360972804788</v>
      </c>
      <c r="I15" s="67">
        <f>SUMIFS(Data!$M:$M,Data!$B:$B,Data!$AA$3,Data!$D:$D,$A15,Data!$C:$C,2)</f>
        <v>495.11950899999999</v>
      </c>
      <c r="J15" s="240">
        <f t="shared" si="1"/>
        <v>-0.3213815515355159</v>
      </c>
      <c r="K15" s="67">
        <f>SUMIFS(Data!$M:$M,Data!$B:$B,Data!$AA$3,Data!$D:$D,$A15,Data!$C:$C,3)</f>
        <v>563.431000000008</v>
      </c>
      <c r="L15" s="240">
        <f t="shared" si="2"/>
        <v>-0.16404810190702018</v>
      </c>
      <c r="M15" s="67">
        <f>SUMIFS(Data!$M:$M,Data!$B:$B,Data!$AA$3,Data!$D:$D,$A15,Data!$C:$C,4)</f>
        <v>559.99000000000797</v>
      </c>
      <c r="N15" s="240">
        <f t="shared" si="5"/>
        <v>0.16244923176988646</v>
      </c>
      <c r="O15" s="68">
        <f t="shared" si="3"/>
        <v>638.46895566667206</v>
      </c>
      <c r="P15" s="242">
        <f t="shared" si="4"/>
        <v>0.84322286174958405</v>
      </c>
    </row>
    <row r="16" spans="1:16">
      <c r="A16" s="21" t="s">
        <v>23</v>
      </c>
      <c r="B16" s="63">
        <v>246.39980100000099</v>
      </c>
      <c r="C16" s="64">
        <v>616.666077000001</v>
      </c>
      <c r="D16" s="64">
        <v>560.99946199999795</v>
      </c>
      <c r="E16" s="64">
        <v>427.93292199999598</v>
      </c>
      <c r="F16" s="65">
        <v>617.33275399999866</v>
      </c>
      <c r="G16" s="64">
        <f>SUMIFS(Data!$M:$M,Data!$B:$B,Data!$AA$3,Data!$D:$D,$A16,Data!$C:$C,1)</f>
        <v>277.133080000002</v>
      </c>
      <c r="H16" s="238">
        <f t="shared" si="0"/>
        <v>0.12472931745590525</v>
      </c>
      <c r="I16" s="64">
        <f>SUMIFS(Data!$M:$M,Data!$B:$B,Data!$AA$3,Data!$D:$D,$A16,Data!$C:$C,2)</f>
        <v>357.35966799999801</v>
      </c>
      <c r="J16" s="238">
        <f t="shared" si="1"/>
        <v>-0.42049728154578309</v>
      </c>
      <c r="K16" s="64">
        <f>SUMIFS(Data!$M:$M,Data!$B:$B,Data!$AA$3,Data!$D:$D,$A16,Data!$C:$C,3)</f>
        <v>353.99967699999797</v>
      </c>
      <c r="L16" s="238">
        <f t="shared" si="2"/>
        <v>-0.36898392783129036</v>
      </c>
      <c r="M16" s="64">
        <f>SUMIFS(Data!$M:$M,Data!$B:$B,Data!$AA$3,Data!$D:$D,$A16,Data!$C:$C,4)</f>
        <v>413.46625699999697</v>
      </c>
      <c r="N16" s="238">
        <f t="shared" si="5"/>
        <v>-3.3805917367580207E-2</v>
      </c>
      <c r="O16" s="65">
        <f t="shared" si="3"/>
        <v>467.31956066666498</v>
      </c>
      <c r="P16" s="239">
        <f t="shared" si="4"/>
        <v>0.75699783891049788</v>
      </c>
    </row>
    <row r="17" spans="1:17">
      <c r="A17" s="20" t="s">
        <v>22</v>
      </c>
      <c r="B17" s="66">
        <v>42.1666150000001</v>
      </c>
      <c r="C17" s="67">
        <v>156.66644500000001</v>
      </c>
      <c r="D17" s="67">
        <v>144.79980599999999</v>
      </c>
      <c r="E17" s="67">
        <v>98.499893999999898</v>
      </c>
      <c r="F17" s="68">
        <v>147.37758666666664</v>
      </c>
      <c r="G17" s="67">
        <f>SUMIFS(Data!$M:$M,Data!$B:$B,Data!$AA$3,Data!$D:$D,$A17,Data!$C:$C,1)</f>
        <v>42.399952000000098</v>
      </c>
      <c r="H17" s="240">
        <f t="shared" si="0"/>
        <v>5.5336905748777383E-3</v>
      </c>
      <c r="I17" s="67">
        <f>SUMIFS(Data!$M:$M,Data!$B:$B,Data!$AA$3,Data!$D:$D,$A17,Data!$C:$C,2)</f>
        <v>120.79983300000001</v>
      </c>
      <c r="J17" s="240">
        <f t="shared" si="1"/>
        <v>-0.22893614519688629</v>
      </c>
      <c r="K17" s="67">
        <f>SUMIFS(Data!$M:$M,Data!$B:$B,Data!$AA$3,Data!$D:$D,$A17,Data!$C:$C,3)</f>
        <v>106.633169</v>
      </c>
      <c r="L17" s="240">
        <f t="shared" si="2"/>
        <v>-0.26358210037933338</v>
      </c>
      <c r="M17" s="67">
        <f>SUMIFS(Data!$M:$M,Data!$B:$B,Data!$AA$3,Data!$D:$D,$A17,Data!$C:$C,4)</f>
        <v>88.199890999999994</v>
      </c>
      <c r="N17" s="240">
        <f t="shared" si="5"/>
        <v>-0.10456867090638611</v>
      </c>
      <c r="O17" s="68">
        <f t="shared" si="3"/>
        <v>119.34428166666669</v>
      </c>
      <c r="P17" s="242">
        <f t="shared" si="4"/>
        <v>0.80978583220116984</v>
      </c>
    </row>
    <row r="18" spans="1:17">
      <c r="A18" s="21" t="s">
        <v>21</v>
      </c>
      <c r="B18" s="63">
        <v>380.53295499999803</v>
      </c>
      <c r="C18" s="64">
        <v>831.96650499999998</v>
      </c>
      <c r="D18" s="64">
        <v>755.73320300000103</v>
      </c>
      <c r="E18" s="64">
        <v>526.79989400000102</v>
      </c>
      <c r="F18" s="65">
        <v>831.67751899999996</v>
      </c>
      <c r="G18" s="64">
        <f>SUMIFS(Data!$M:$M,Data!$B:$B,Data!$AA$3,Data!$D:$D,$A18,Data!$C:$C,1)</f>
        <v>226.933104000002</v>
      </c>
      <c r="H18" s="238">
        <f t="shared" si="0"/>
        <v>-0.40364401816393752</v>
      </c>
      <c r="I18" s="64">
        <f>SUMIFS(Data!$M:$M,Data!$B:$B,Data!$AA$3,Data!$D:$D,$A18,Data!$C:$C,2)</f>
        <v>449.66656200000102</v>
      </c>
      <c r="J18" s="238">
        <f t="shared" si="1"/>
        <v>-0.45951362308750515</v>
      </c>
      <c r="K18" s="64">
        <f>SUMIFS(Data!$M:$M,Data!$B:$B,Data!$AA$3,Data!$D:$D,$A18,Data!$C:$C,3)</f>
        <v>491.93324500000102</v>
      </c>
      <c r="L18" s="238">
        <f t="shared" si="2"/>
        <v>-0.34906493052416493</v>
      </c>
      <c r="M18" s="64">
        <f>SUMIFS(Data!$M:$M,Data!$B:$B,Data!$AA$3,Data!$D:$D,$A18,Data!$C:$C,4)</f>
        <v>494.299903999999</v>
      </c>
      <c r="N18" s="238">
        <f t="shared" si="5"/>
        <v>-6.1693235648225001E-2</v>
      </c>
      <c r="O18" s="65">
        <f t="shared" si="3"/>
        <v>554.27760500000102</v>
      </c>
      <c r="P18" s="239">
        <f t="shared" si="4"/>
        <v>0.66645736158223734</v>
      </c>
    </row>
    <row r="19" spans="1:17">
      <c r="A19" s="20" t="s">
        <v>20</v>
      </c>
      <c r="B19" s="66">
        <v>982.59244799999703</v>
      </c>
      <c r="C19" s="67">
        <v>1818.6446740000101</v>
      </c>
      <c r="D19" s="67">
        <v>1537.70604200004</v>
      </c>
      <c r="E19" s="67">
        <v>943.82636199999001</v>
      </c>
      <c r="F19" s="68">
        <v>1760.9231753333459</v>
      </c>
      <c r="G19" s="67">
        <f>SUMIFS(Data!$M:$M,Data!$B:$B,Data!$AA$3,Data!$D:$D,$A19,Data!$C:$C,1)</f>
        <v>826.29283499999201</v>
      </c>
      <c r="H19" s="240">
        <f t="shared" si="0"/>
        <v>-0.15906860806649056</v>
      </c>
      <c r="I19" s="67">
        <f>SUMIFS(Data!$M:$M,Data!$B:$B,Data!$AA$3,Data!$D:$D,$A19,Data!$C:$C,2)</f>
        <v>1320.61905400001</v>
      </c>
      <c r="J19" s="240">
        <f t="shared" si="1"/>
        <v>-0.27384437824493768</v>
      </c>
      <c r="K19" s="67">
        <f>SUMIFS(Data!$M:$M,Data!$B:$B,Data!$AA$3,Data!$D:$D,$A19,Data!$C:$C,3)</f>
        <v>1676.7329999999599</v>
      </c>
      <c r="L19" s="240">
        <f t="shared" si="2"/>
        <v>9.041192152636171E-2</v>
      </c>
      <c r="M19" s="67">
        <f>SUMIFS(Data!$M:$M,Data!$B:$B,Data!$AA$3,Data!$D:$D,$A19,Data!$C:$C,4)</f>
        <v>1489.5879999999599</v>
      </c>
      <c r="N19" s="240">
        <f t="shared" si="5"/>
        <v>0.57824368970102547</v>
      </c>
      <c r="O19" s="68">
        <f t="shared" si="3"/>
        <v>1771.0776296666406</v>
      </c>
      <c r="P19" s="242">
        <f t="shared" si="4"/>
        <v>1.0057665515881307</v>
      </c>
    </row>
    <row r="20" spans="1:17">
      <c r="A20" s="21" t="s">
        <v>19</v>
      </c>
      <c r="B20" s="63">
        <v>239.26660699999999</v>
      </c>
      <c r="C20" s="64">
        <v>548.50653500000101</v>
      </c>
      <c r="D20" s="64">
        <v>540.85988699999996</v>
      </c>
      <c r="E20" s="64">
        <v>253.259943999999</v>
      </c>
      <c r="F20" s="65">
        <v>527.29765766666662</v>
      </c>
      <c r="G20" s="64">
        <f>SUMIFS(Data!$M:$M,Data!$B:$B,Data!$AA$3,Data!$D:$D,$A20,Data!$C:$C,1)</f>
        <v>172.13327699999999</v>
      </c>
      <c r="H20" s="238">
        <f t="shared" si="0"/>
        <v>-0.28057960465832993</v>
      </c>
      <c r="I20" s="64">
        <f>SUMIFS(Data!$M:$M,Data!$B:$B,Data!$AA$3,Data!$D:$D,$A20,Data!$C:$C,2)</f>
        <v>251.26657699999899</v>
      </c>
      <c r="J20" s="238">
        <f t="shared" si="1"/>
        <v>-0.54190777872865548</v>
      </c>
      <c r="K20" s="64">
        <f>SUMIFS(Data!$M:$M,Data!$B:$B,Data!$AA$3,Data!$D:$D,$A20,Data!$C:$C,3)</f>
        <v>269.08657199999902</v>
      </c>
      <c r="L20" s="238">
        <f t="shared" si="2"/>
        <v>-0.50248376988623111</v>
      </c>
      <c r="M20" s="64">
        <f>SUMIFS(Data!$M:$M,Data!$B:$B,Data!$AA$3,Data!$D:$D,$A20,Data!$C:$C,4)</f>
        <v>257.53323399999903</v>
      </c>
      <c r="N20" s="238">
        <f t="shared" si="5"/>
        <v>1.6873138059289979E-2</v>
      </c>
      <c r="O20" s="65">
        <f t="shared" si="3"/>
        <v>316.67321999999899</v>
      </c>
      <c r="P20" s="239">
        <f t="shared" si="4"/>
        <v>0.60055874589184177</v>
      </c>
    </row>
    <row r="21" spans="1:17">
      <c r="A21" s="20" t="s">
        <v>18</v>
      </c>
      <c r="B21" s="66">
        <v>310.35282199999699</v>
      </c>
      <c r="C21" s="67">
        <v>566.17928499999402</v>
      </c>
      <c r="D21" s="67">
        <v>551.10300000000302</v>
      </c>
      <c r="E21" s="67">
        <v>376.21900000000102</v>
      </c>
      <c r="F21" s="68">
        <v>601.28470233333167</v>
      </c>
      <c r="G21" s="67">
        <f>SUMIFS(Data!$M:$M,Data!$B:$B,Data!$AA$3,Data!$D:$D,$A21,Data!$C:$C,1)</f>
        <v>252.68400000000202</v>
      </c>
      <c r="H21" s="240">
        <f t="shared" si="0"/>
        <v>-0.18581697317382709</v>
      </c>
      <c r="I21" s="67">
        <f>SUMIFS(Data!$M:$M,Data!$B:$B,Data!$AA$3,Data!$D:$D,$A21,Data!$C:$C,2)</f>
        <v>423.07500000000198</v>
      </c>
      <c r="J21" s="240">
        <f t="shared" si="1"/>
        <v>-0.25275436384076388</v>
      </c>
      <c r="K21" s="67">
        <f>SUMIFS(Data!$M:$M,Data!$B:$B,Data!$AA$3,Data!$D:$D,$A21,Data!$C:$C,3)</f>
        <v>402.20800000000202</v>
      </c>
      <c r="L21" s="240">
        <f t="shared" si="2"/>
        <v>-0.27017635541813451</v>
      </c>
      <c r="M21" s="67">
        <f>SUMIFS(Data!$M:$M,Data!$B:$B,Data!$AA$3,Data!$D:$D,$A21,Data!$C:$C,4)</f>
        <v>407.69400000000098</v>
      </c>
      <c r="N21" s="240">
        <f t="shared" si="5"/>
        <v>8.3661378080319926E-2</v>
      </c>
      <c r="O21" s="68">
        <f t="shared" si="3"/>
        <v>495.22033333333565</v>
      </c>
      <c r="P21" s="242">
        <f t="shared" si="4"/>
        <v>0.82360374613156617</v>
      </c>
    </row>
    <row r="22" spans="1:17">
      <c r="A22" s="21" t="s">
        <v>17</v>
      </c>
      <c r="B22" s="63">
        <v>84.773217000000002</v>
      </c>
      <c r="C22" s="64">
        <v>157.67308399999999</v>
      </c>
      <c r="D22" s="64">
        <v>142.19399999999899</v>
      </c>
      <c r="E22" s="64">
        <v>98.968999999999895</v>
      </c>
      <c r="F22" s="65">
        <v>161.20310033333297</v>
      </c>
      <c r="G22" s="64">
        <f>SUMIFS(Data!$M:$M,Data!$B:$B,Data!$AA$3,Data!$D:$D,$A22,Data!$C:$C,1)</f>
        <v>40.767999999999901</v>
      </c>
      <c r="H22" s="238">
        <f t="shared" si="0"/>
        <v>-0.51909339479236816</v>
      </c>
      <c r="I22" s="64">
        <f>SUMIFS(Data!$M:$M,Data!$B:$B,Data!$AA$3,Data!$D:$D,$A22,Data!$C:$C,2)</f>
        <v>84.810999999999794</v>
      </c>
      <c r="J22" s="238">
        <f t="shared" si="1"/>
        <v>-0.46210857396561228</v>
      </c>
      <c r="K22" s="64">
        <f>SUMIFS(Data!$M:$M,Data!$B:$B,Data!$AA$3,Data!$D:$D,$A22,Data!$C:$C,3)</f>
        <v>121.96199999999899</v>
      </c>
      <c r="L22" s="238">
        <f t="shared" si="2"/>
        <v>-0.14228448457740933</v>
      </c>
      <c r="M22" s="64">
        <f>SUMIFS(Data!$M:$M,Data!$B:$B,Data!$AA$3,Data!$D:$D,$A22,Data!$C:$C,4)</f>
        <v>121.589</v>
      </c>
      <c r="N22" s="238">
        <f t="shared" si="5"/>
        <v>0.22855641665572177</v>
      </c>
      <c r="O22" s="65">
        <f t="shared" si="3"/>
        <v>123.0433333333329</v>
      </c>
      <c r="P22" s="239">
        <f t="shared" si="4"/>
        <v>0.76328143242224267</v>
      </c>
    </row>
    <row r="23" spans="1:17">
      <c r="A23" s="20" t="s">
        <v>16</v>
      </c>
      <c r="B23" s="66">
        <v>94.026567999999898</v>
      </c>
      <c r="C23" s="67">
        <v>187.60644400000001</v>
      </c>
      <c r="D23" s="67">
        <v>197.57308800000001</v>
      </c>
      <c r="E23" s="67">
        <v>97.493999999999701</v>
      </c>
      <c r="F23" s="68">
        <v>192.23336666666651</v>
      </c>
      <c r="G23" s="67">
        <f>SUMIFS(Data!$M:$M,Data!$B:$B,Data!$AA$3,Data!$D:$D,$A23,Data!$C:$C,1)</f>
        <v>41.954000000000001</v>
      </c>
      <c r="H23" s="240">
        <f t="shared" si="0"/>
        <v>-0.55380696230452608</v>
      </c>
      <c r="I23" s="67">
        <f>SUMIFS(Data!$M:$M,Data!$B:$B,Data!$AA$3,Data!$D:$D,$A23,Data!$C:$C,2)</f>
        <v>108.732</v>
      </c>
      <c r="J23" s="240">
        <f t="shared" si="1"/>
        <v>-0.42042502548579835</v>
      </c>
      <c r="K23" s="67">
        <f>SUMIFS(Data!$M:$M,Data!$B:$B,Data!$AA$3,Data!$D:$D,$A23,Data!$C:$C,3)</f>
        <v>105.22799999999999</v>
      </c>
      <c r="L23" s="240">
        <f t="shared" si="2"/>
        <v>-0.46739709813109775</v>
      </c>
      <c r="M23" s="67">
        <f>SUMIFS(Data!$M:$M,Data!$B:$B,Data!$AA$3,Data!$D:$D,$A23,Data!$C:$C,4)</f>
        <v>103.432</v>
      </c>
      <c r="N23" s="240">
        <f t="shared" si="5"/>
        <v>6.0906312183317116E-2</v>
      </c>
      <c r="O23" s="68">
        <f t="shared" si="3"/>
        <v>119.782</v>
      </c>
      <c r="P23" s="242">
        <f t="shared" si="4"/>
        <v>0.62310722678910624</v>
      </c>
    </row>
    <row r="24" spans="1:17">
      <c r="A24" s="21" t="s">
        <v>15</v>
      </c>
      <c r="B24" s="63">
        <v>229.65285399999902</v>
      </c>
      <c r="C24" s="64">
        <v>397.25255199999901</v>
      </c>
      <c r="D24" s="64">
        <v>349.03269699999998</v>
      </c>
      <c r="E24" s="64">
        <v>269.56900000000098</v>
      </c>
      <c r="F24" s="65">
        <v>415.169034333333</v>
      </c>
      <c r="G24" s="64">
        <f>SUMIFS(Data!$M:$M,Data!$B:$B,Data!$AA$3,Data!$D:$D,$A24,Data!$C:$C,1)</f>
        <v>185.15799999999999</v>
      </c>
      <c r="H24" s="238">
        <f t="shared" si="0"/>
        <v>-0.19374831718833865</v>
      </c>
      <c r="I24" s="64">
        <f>SUMIFS(Data!$M:$M,Data!$B:$B,Data!$AA$3,Data!$D:$D,$A24,Data!$C:$C,2)</f>
        <v>283.46400000000102</v>
      </c>
      <c r="J24" s="238">
        <f t="shared" si="1"/>
        <v>-0.28643881940372851</v>
      </c>
      <c r="K24" s="64">
        <f>SUMIFS(Data!$M:$M,Data!$B:$B,Data!$AA$3,Data!$D:$D,$A24,Data!$C:$C,3)</f>
        <v>305.69700000000199</v>
      </c>
      <c r="L24" s="238">
        <f t="shared" si="2"/>
        <v>-0.12415941936808858</v>
      </c>
      <c r="M24" s="64">
        <f>SUMIFS(Data!$M:$M,Data!$B:$B,Data!$AA$3,Data!$D:$D,$A24,Data!$C:$C,4)</f>
        <v>301.275000000001</v>
      </c>
      <c r="N24" s="238">
        <f t="shared" si="5"/>
        <v>0.11761738182060957</v>
      </c>
      <c r="O24" s="65">
        <f t="shared" si="3"/>
        <v>358.53133333333466</v>
      </c>
      <c r="P24" s="239">
        <f t="shared" si="4"/>
        <v>0.86357917783790017</v>
      </c>
    </row>
    <row r="25" spans="1:17">
      <c r="A25" s="20" t="s">
        <v>14</v>
      </c>
      <c r="B25" s="66">
        <v>329.57946400000202</v>
      </c>
      <c r="C25" s="67">
        <v>1089.152292</v>
      </c>
      <c r="D25" s="67">
        <v>905.01919400000202</v>
      </c>
      <c r="E25" s="67">
        <v>722.96595099999695</v>
      </c>
      <c r="F25" s="68">
        <v>1015.5723003333337</v>
      </c>
      <c r="G25" s="67">
        <f>SUMIFS(Data!$M:$M,Data!$B:$B,Data!$AA$3,Data!$D:$D,$A25,Data!$C:$C,1)</f>
        <v>307.97284000000002</v>
      </c>
      <c r="H25" s="240">
        <f t="shared" si="0"/>
        <v>-6.5558162325313654E-2</v>
      </c>
      <c r="I25" s="67">
        <f>SUMIFS(Data!$M:$M,Data!$B:$B,Data!$AA$3,Data!$D:$D,$A25,Data!$C:$C,2)</f>
        <v>733.11931099999902</v>
      </c>
      <c r="J25" s="240">
        <f t="shared" si="1"/>
        <v>-0.32688998922843104</v>
      </c>
      <c r="K25" s="67">
        <f>SUMIFS(Data!$M:$M,Data!$B:$B,Data!$AA$3,Data!$D:$D,$A25,Data!$C:$C,3)</f>
        <v>756.58590299999901</v>
      </c>
      <c r="L25" s="240">
        <f t="shared" si="2"/>
        <v>-0.16401120770042218</v>
      </c>
      <c r="M25" s="67">
        <f>SUMIFS(Data!$M:$M,Data!$B:$B,Data!$AA$3,Data!$D:$D,$A25,Data!$C:$C,4)</f>
        <v>711.33269799999903</v>
      </c>
      <c r="N25" s="240">
        <f t="shared" si="5"/>
        <v>-1.6091010902943577E-2</v>
      </c>
      <c r="O25" s="68">
        <f t="shared" si="3"/>
        <v>836.33691733333228</v>
      </c>
      <c r="P25" s="242">
        <f t="shared" si="4"/>
        <v>0.82351292671021814</v>
      </c>
      <c r="Q25" s="23"/>
    </row>
    <row r="26" spans="1:17">
      <c r="A26" s="21" t="s">
        <v>13</v>
      </c>
      <c r="B26" s="63">
        <v>762.23894500000097</v>
      </c>
      <c r="C26" s="64">
        <v>1814.5784440000052</v>
      </c>
      <c r="D26" s="64">
        <v>1551.2386950000068</v>
      </c>
      <c r="E26" s="64">
        <v>1153.2658170000011</v>
      </c>
      <c r="F26" s="65">
        <v>1760.4406336666714</v>
      </c>
      <c r="G26" s="64">
        <f>SUMIFS(Data!$M:$M,Data!$B:$B,Data!$AA$3,Data!$D:$D,$A26,Data!$C:$C,1)</f>
        <v>550.21248100000003</v>
      </c>
      <c r="H26" s="238">
        <f t="shared" si="0"/>
        <v>-0.27816272756832267</v>
      </c>
      <c r="I26" s="64">
        <f>SUMIFS(Data!$M:$M,Data!$B:$B,Data!$AA$3,Data!$D:$D,$A26,Data!$C:$C,2)</f>
        <v>1107.0588810000031</v>
      </c>
      <c r="J26" s="238">
        <f t="shared" si="1"/>
        <v>-0.38990850207630928</v>
      </c>
      <c r="K26" s="64">
        <f>SUMIFS(Data!$M:$M,Data!$B:$B,Data!$AA$3,Data!$D:$D,$A26,Data!$C:$C,3)</f>
        <v>1167.183</v>
      </c>
      <c r="L26" s="238">
        <f t="shared" si="2"/>
        <v>-0.24758001217859327</v>
      </c>
      <c r="M26" s="64">
        <f>SUMIFS(Data!$M:$M,Data!$B:$B,Data!$AA$3,Data!$D:$D,$A26,Data!$C:$C,4)</f>
        <v>1163.3479999999981</v>
      </c>
      <c r="N26" s="238">
        <f t="shared" si="5"/>
        <v>8.742288942738187E-3</v>
      </c>
      <c r="O26" s="65">
        <f t="shared" si="3"/>
        <v>1329.2674540000005</v>
      </c>
      <c r="P26" s="239">
        <f t="shared" si="4"/>
        <v>0.75507655786800543</v>
      </c>
    </row>
    <row r="27" spans="1:17">
      <c r="A27" s="20" t="s">
        <v>12</v>
      </c>
      <c r="B27" s="66">
        <v>181.719818</v>
      </c>
      <c r="C27" s="67">
        <v>337.65962900000102</v>
      </c>
      <c r="D27" s="67">
        <v>343.90626600000098</v>
      </c>
      <c r="E27" s="67">
        <v>270.42638400000101</v>
      </c>
      <c r="F27" s="68">
        <v>377.90403233333433</v>
      </c>
      <c r="G27" s="67">
        <f>SUMIFS(Data!$M:$M,Data!$B:$B,Data!$AA$3,Data!$D:$D,$A27,Data!$C:$C,1)</f>
        <v>242.99971300000001</v>
      </c>
      <c r="H27" s="240">
        <f t="shared" si="0"/>
        <v>0.33722185986340802</v>
      </c>
      <c r="I27" s="67">
        <f>SUMIFS(Data!$M:$M,Data!$B:$B,Data!$AA$3,Data!$D:$D,$A27,Data!$C:$C,2)</f>
        <v>266.59962000000098</v>
      </c>
      <c r="J27" s="240">
        <f t="shared" si="1"/>
        <v>-0.21044863790927112</v>
      </c>
      <c r="K27" s="67">
        <f>SUMIFS(Data!$M:$M,Data!$B:$B,Data!$AA$3,Data!$D:$D,$A27,Data!$C:$C,3)</f>
        <v>285.93297899999999</v>
      </c>
      <c r="L27" s="240">
        <f t="shared" si="2"/>
        <v>-0.16857293027630044</v>
      </c>
      <c r="M27" s="67">
        <f>SUMIFS(Data!$M:$M,Data!$B:$B,Data!$AA$3,Data!$D:$D,$A27,Data!$C:$C,4)</f>
        <v>259.59966500000002</v>
      </c>
      <c r="N27" s="240">
        <f t="shared" si="5"/>
        <v>-4.0035734826824265E-2</v>
      </c>
      <c r="O27" s="68">
        <f t="shared" si="3"/>
        <v>351.71065900000031</v>
      </c>
      <c r="P27" s="242">
        <f t="shared" si="4"/>
        <v>0.93068776437339029</v>
      </c>
    </row>
    <row r="28" spans="1:17">
      <c r="A28" s="21" t="s">
        <v>11</v>
      </c>
      <c r="B28" s="63">
        <v>126.10653400000001</v>
      </c>
      <c r="C28" s="64">
        <v>317.21291499999802</v>
      </c>
      <c r="D28" s="64">
        <v>286.59966399999797</v>
      </c>
      <c r="E28" s="64">
        <v>238.75973699999898</v>
      </c>
      <c r="F28" s="65">
        <v>322.89294999999834</v>
      </c>
      <c r="G28" s="64">
        <f>SUMIFS(Data!$M:$M,Data!$B:$B,Data!$AA$3,Data!$D:$D,$A28,Data!$C:$C,1)</f>
        <v>69.333279000000005</v>
      </c>
      <c r="H28" s="238">
        <f t="shared" si="0"/>
        <v>-0.45020074058969856</v>
      </c>
      <c r="I28" s="64">
        <f>SUMIFS(Data!$M:$M,Data!$B:$B,Data!$AA$3,Data!$D:$D,$A28,Data!$C:$C,2)</f>
        <v>218.00642099999899</v>
      </c>
      <c r="J28" s="238">
        <f t="shared" si="1"/>
        <v>-0.31274418319317054</v>
      </c>
      <c r="K28" s="64">
        <f>SUMIFS(Data!$M:$M,Data!$B:$B,Data!$AA$3,Data!$D:$D,$A28,Data!$C:$C,3)</f>
        <v>222.879766999998</v>
      </c>
      <c r="L28" s="238">
        <f t="shared" si="2"/>
        <v>-0.22233067586569266</v>
      </c>
      <c r="M28" s="64">
        <f>SUMIFS(Data!$M:$M,Data!$B:$B,Data!$AA$3,Data!$D:$D,$A28,Data!$C:$C,4)</f>
        <v>251.33304099999799</v>
      </c>
      <c r="N28" s="238">
        <f t="shared" si="5"/>
        <v>5.2660905720461011E-2</v>
      </c>
      <c r="O28" s="65">
        <f t="shared" si="3"/>
        <v>253.85083599999834</v>
      </c>
      <c r="P28" s="239">
        <f t="shared" si="4"/>
        <v>0.78617645879230147</v>
      </c>
    </row>
    <row r="29" spans="1:17">
      <c r="A29" s="20" t="s">
        <v>10</v>
      </c>
      <c r="B29" s="66">
        <v>88.599716999999998</v>
      </c>
      <c r="C29" s="67">
        <v>242.066259</v>
      </c>
      <c r="D29" s="67">
        <v>236.13960899999901</v>
      </c>
      <c r="E29" s="67">
        <v>171.346383</v>
      </c>
      <c r="F29" s="68">
        <v>246.05065599999966</v>
      </c>
      <c r="G29" s="67">
        <f>SUMIFS(Data!$M:$M,Data!$B:$B,Data!$AA$3,Data!$D:$D,$A29,Data!$C:$C,1)</f>
        <v>91.786400000000199</v>
      </c>
      <c r="H29" s="240">
        <f t="shared" si="0"/>
        <v>3.5967191633357036E-2</v>
      </c>
      <c r="I29" s="67">
        <f>SUMIFS(Data!$M:$M,Data!$B:$B,Data!$AA$3,Data!$D:$D,$A29,Data!$C:$C,2)</f>
        <v>220.899531</v>
      </c>
      <c r="J29" s="240">
        <f t="shared" si="1"/>
        <v>-8.7441876812744915E-2</v>
      </c>
      <c r="K29" s="67">
        <f>SUMIFS(Data!$M:$M,Data!$B:$B,Data!$AA$3,Data!$D:$D,$A29,Data!$C:$C,3)</f>
        <v>202.19959900000001</v>
      </c>
      <c r="L29" s="240">
        <f t="shared" si="2"/>
        <v>-0.14372857710626238</v>
      </c>
      <c r="M29" s="67">
        <f>SUMIFS(Data!$M:$M,Data!$B:$B,Data!$AA$3,Data!$D:$D,$A29,Data!$C:$C,4)</f>
        <v>202.892910999999</v>
      </c>
      <c r="N29" s="240">
        <f t="shared" si="5"/>
        <v>0.18410968149820239</v>
      </c>
      <c r="O29" s="68">
        <f t="shared" si="3"/>
        <v>239.25948033333307</v>
      </c>
      <c r="P29" s="242">
        <f t="shared" si="4"/>
        <v>0.97239927835564643</v>
      </c>
    </row>
    <row r="30" spans="1:17">
      <c r="A30" s="21" t="s">
        <v>9</v>
      </c>
      <c r="B30" s="63">
        <v>695.524</v>
      </c>
      <c r="C30" s="64">
        <v>1422.9950000000099</v>
      </c>
      <c r="D30" s="64">
        <v>1534.047</v>
      </c>
      <c r="E30" s="64">
        <v>1010.675</v>
      </c>
      <c r="F30" s="65">
        <v>1554.41366666667</v>
      </c>
      <c r="G30" s="64">
        <f>SUMIFS(Data!$M:$M,Data!$B:$B,Data!$AA$3,Data!$D:$D,$A30,Data!$C:$C,1)</f>
        <v>460.51000000000101</v>
      </c>
      <c r="H30" s="238">
        <f t="shared" si="0"/>
        <v>-0.33789488213203139</v>
      </c>
      <c r="I30" s="64">
        <f>SUMIFS(Data!$M:$M,Data!$B:$B,Data!$AA$3,Data!$D:$D,$A30,Data!$C:$C,2)</f>
        <v>773.20600000000502</v>
      </c>
      <c r="J30" s="238">
        <f t="shared" si="1"/>
        <v>-0.45663477383968343</v>
      </c>
      <c r="K30" s="64">
        <f>SUMIFS(Data!$M:$M,Data!$B:$B,Data!$AA$3,Data!$D:$D,$A30,Data!$C:$C,3)</f>
        <v>841.16600000000994</v>
      </c>
      <c r="L30" s="238">
        <f t="shared" si="2"/>
        <v>-0.4516686907245932</v>
      </c>
      <c r="M30" s="64">
        <f>SUMIFS(Data!$M:$M,Data!$B:$B,Data!$AA$3,Data!$D:$D,$A30,Data!$C:$C,4)</f>
        <v>762.88400000000604</v>
      </c>
      <c r="N30" s="238">
        <f t="shared" si="5"/>
        <v>-0.24517377000518853</v>
      </c>
      <c r="O30" s="65">
        <f t="shared" si="3"/>
        <v>945.9220000000073</v>
      </c>
      <c r="P30" s="239">
        <f t="shared" si="4"/>
        <v>0.60853942569127695</v>
      </c>
    </row>
    <row r="31" spans="1:17">
      <c r="A31" s="20" t="s">
        <v>8</v>
      </c>
      <c r="B31" s="66">
        <v>172.14599999999999</v>
      </c>
      <c r="C31" s="67">
        <v>338.637</v>
      </c>
      <c r="D31" s="67">
        <v>324.68</v>
      </c>
      <c r="E31" s="67">
        <v>271.79700000000003</v>
      </c>
      <c r="F31" s="68">
        <v>369.08666666666664</v>
      </c>
      <c r="G31" s="67">
        <f>SUMIFS(Data!$M:$M,Data!$B:$B,Data!$AA$3,Data!$D:$D,$A31,Data!$C:$C,1)</f>
        <v>173.38200000000001</v>
      </c>
      <c r="H31" s="240">
        <f t="shared" si="0"/>
        <v>7.1799519012931958E-3</v>
      </c>
      <c r="I31" s="67">
        <f>SUMIFS(Data!$M:$M,Data!$B:$B,Data!$AA$3,Data!$D:$D,$A31,Data!$C:$C,2)</f>
        <v>243.01</v>
      </c>
      <c r="J31" s="240">
        <f t="shared" si="1"/>
        <v>-0.28238792571396515</v>
      </c>
      <c r="K31" s="67">
        <f>SUMIFS(Data!$M:$M,Data!$B:$B,Data!$AA$3,Data!$D:$D,$A31,Data!$C:$C,3)</f>
        <v>241.48599999999999</v>
      </c>
      <c r="L31" s="240">
        <f t="shared" si="2"/>
        <v>-0.25623383023284468</v>
      </c>
      <c r="M31" s="67">
        <f>SUMIFS(Data!$M:$M,Data!$B:$B,Data!$AA$3,Data!$D:$D,$A31,Data!$C:$C,4)</f>
        <v>229.74600000000001</v>
      </c>
      <c r="N31" s="240">
        <f t="shared" si="5"/>
        <v>-0.15471473195068383</v>
      </c>
      <c r="O31" s="68">
        <f t="shared" si="3"/>
        <v>295.87466666666666</v>
      </c>
      <c r="P31" s="242">
        <f t="shared" si="4"/>
        <v>0.8016400845329914</v>
      </c>
    </row>
    <row r="32" spans="1:17">
      <c r="A32" s="21" t="s">
        <v>7</v>
      </c>
      <c r="B32" s="63">
        <v>60.653273000000098</v>
      </c>
      <c r="C32" s="64">
        <v>139.86653699999999</v>
      </c>
      <c r="D32" s="64">
        <v>134.526566</v>
      </c>
      <c r="E32" s="64">
        <v>75.966599000000002</v>
      </c>
      <c r="F32" s="65">
        <v>137.00432500000002</v>
      </c>
      <c r="G32" s="64">
        <f>SUMIFS(Data!$M:$M,Data!$B:$B,Data!$AA$3,Data!$D:$D,$A32,Data!$C:$C,1)</f>
        <v>25.173296000000001</v>
      </c>
      <c r="H32" s="238">
        <f t="shared" si="0"/>
        <v>-0.58496393096544086</v>
      </c>
      <c r="I32" s="64">
        <f>SUMIFS(Data!$M:$M,Data!$B:$B,Data!$AA$3,Data!$D:$D,$A32,Data!$C:$C,2)</f>
        <v>53.9665770000001</v>
      </c>
      <c r="J32" s="238">
        <f t="shared" si="1"/>
        <v>-0.61415662275244509</v>
      </c>
      <c r="K32" s="64">
        <f>SUMIFS(Data!$M:$M,Data!$B:$B,Data!$AA$3,Data!$D:$D,$A32,Data!$C:$C,3)</f>
        <v>57.433240000000097</v>
      </c>
      <c r="L32" s="238">
        <f t="shared" si="2"/>
        <v>-0.57307138873967767</v>
      </c>
      <c r="M32" s="64">
        <f>SUMIFS(Data!$M:$M,Data!$B:$B,Data!$AA$3,Data!$D:$D,$A32,Data!$C:$C,4)</f>
        <v>63.199924000000202</v>
      </c>
      <c r="N32" s="238">
        <f t="shared" si="5"/>
        <v>-0.16805642437671589</v>
      </c>
      <c r="O32" s="65">
        <f t="shared" si="3"/>
        <v>66.591012333333467</v>
      </c>
      <c r="P32" s="239">
        <f t="shared" si="4"/>
        <v>0.48605043916192758</v>
      </c>
    </row>
    <row r="33" spans="1:18">
      <c r="A33" s="20" t="s">
        <v>35</v>
      </c>
      <c r="B33" s="66">
        <v>17.539975999999999</v>
      </c>
      <c r="C33" s="67">
        <v>155.419828</v>
      </c>
      <c r="D33" s="67">
        <v>171.466475</v>
      </c>
      <c r="E33" s="67">
        <v>114.333219</v>
      </c>
      <c r="F33" s="68">
        <v>152.91983266666668</v>
      </c>
      <c r="G33" s="67">
        <f>SUMIFS(Data!$M:$M,Data!$B:$B,Data!$AA$3,Data!$D:$D,$A33,Data!$C:$C,1)</f>
        <v>31.693276000000001</v>
      </c>
      <c r="H33" s="240">
        <f t="shared" si="0"/>
        <v>0.8069167255416998</v>
      </c>
      <c r="I33" s="67">
        <f>SUMIFS(Data!$M:$M,Data!$B:$B,Data!$AA$3,Data!$D:$D,$A33,Data!$C:$C,2)</f>
        <v>134.68650299999999</v>
      </c>
      <c r="J33" s="240">
        <f t="shared" si="1"/>
        <v>-0.13340205858418533</v>
      </c>
      <c r="K33" s="67">
        <f>SUMIFS(Data!$M:$M,Data!$B:$B,Data!$AA$3,Data!$D:$D,$A33,Data!$C:$C,3)</f>
        <v>143.65</v>
      </c>
      <c r="L33" s="240">
        <f t="shared" si="2"/>
        <v>-0.16222690178940224</v>
      </c>
      <c r="M33" s="67">
        <f>SUMIFS(Data!$M:$M,Data!$B:$B,Data!$AA$3,Data!$D:$D,$A33,Data!$C:$C,4)</f>
        <v>160.62899999999999</v>
      </c>
      <c r="N33" s="240">
        <f t="shared" si="5"/>
        <v>0.40491977226671094</v>
      </c>
      <c r="O33" s="68">
        <f t="shared" si="3"/>
        <v>156.88625966666666</v>
      </c>
      <c r="P33" s="242">
        <f>IF(F33=0,"-",O33/F33)</f>
        <v>1.0259379501718784</v>
      </c>
    </row>
    <row r="34" spans="1:18">
      <c r="A34" s="21" t="s">
        <v>6</v>
      </c>
      <c r="B34" s="63">
        <v>27.266642000000001</v>
      </c>
      <c r="C34" s="64">
        <v>183.38648400000099</v>
      </c>
      <c r="D34" s="64">
        <v>176.91981899999999</v>
      </c>
      <c r="E34" s="64">
        <v>126.999859</v>
      </c>
      <c r="F34" s="65">
        <v>171.52426800000032</v>
      </c>
      <c r="G34" s="64">
        <f>SUMIFS(Data!$M:$M,Data!$B:$B,Data!$AA$3,Data!$D:$D,$A34,Data!$C:$C,1)</f>
        <v>23.133310000000002</v>
      </c>
      <c r="H34" s="238">
        <f t="shared" si="0"/>
        <v>-0.15158933028863616</v>
      </c>
      <c r="I34" s="64">
        <f>SUMIFS(Data!$M:$M,Data!$B:$B,Data!$AA$3,Data!$D:$D,$A34,Data!$C:$C,2)</f>
        <v>103.399885</v>
      </c>
      <c r="J34" s="238">
        <f t="shared" si="1"/>
        <v>-0.43616409047899385</v>
      </c>
      <c r="K34" s="64">
        <f>SUMIFS(Data!$M:$M,Data!$B:$B,Data!$AA$3,Data!$D:$D,$A34,Data!$C:$C,3)</f>
        <v>98.886548999999903</v>
      </c>
      <c r="L34" s="238">
        <f t="shared" si="2"/>
        <v>-0.44106573498133689</v>
      </c>
      <c r="M34" s="64">
        <f>SUMIFS(Data!$M:$M,Data!$B:$B,Data!$AA$3,Data!$D:$D,$A34,Data!$C:$C,4)</f>
        <v>106.26655599999999</v>
      </c>
      <c r="N34" s="238">
        <f t="shared" si="5"/>
        <v>-0.16325453558180728</v>
      </c>
      <c r="O34" s="65">
        <f t="shared" si="3"/>
        <v>110.56209999999997</v>
      </c>
      <c r="P34" s="239">
        <f t="shared" si="4"/>
        <v>0.64458575622663361</v>
      </c>
    </row>
    <row r="35" spans="1:18">
      <c r="A35" s="20" t="s">
        <v>5</v>
      </c>
      <c r="B35" s="66">
        <v>116.03983100000001</v>
      </c>
      <c r="C35" s="67">
        <v>578.959056999994</v>
      </c>
      <c r="D35" s="67">
        <v>691.76572499999395</v>
      </c>
      <c r="E35" s="67">
        <v>344.59957199999798</v>
      </c>
      <c r="F35" s="68">
        <v>577.12139499999535</v>
      </c>
      <c r="G35" s="67">
        <f>SUMIFS(Data!$M:$M,Data!$B:$B,Data!$AA$3,Data!$D:$D,$A35,Data!$C:$C,1)</f>
        <v>76.566550000000106</v>
      </c>
      <c r="H35" s="240">
        <f t="shared" si="0"/>
        <v>-0.34017010073032505</v>
      </c>
      <c r="I35" s="67">
        <f>SUMIFS(Data!$M:$M,Data!$B:$B,Data!$AA$3,Data!$D:$D,$A35,Data!$C:$C,2)</f>
        <v>289.29297299999803</v>
      </c>
      <c r="J35" s="240">
        <f t="shared" si="1"/>
        <v>-0.50032222572173868</v>
      </c>
      <c r="K35" s="67">
        <f>SUMIFS(Data!$M:$M,Data!$B:$B,Data!$AA$3,Data!$D:$D,$A35,Data!$C:$C,3)</f>
        <v>391.42607799999399</v>
      </c>
      <c r="L35" s="240">
        <f t="shared" si="2"/>
        <v>-0.43416381608094645</v>
      </c>
      <c r="M35" s="67">
        <f>SUMIFS(Data!$M:$M,Data!$B:$B,Data!$AA$3,Data!$D:$D,$A35,Data!$C:$C,4)</f>
        <v>439.42597899999498</v>
      </c>
      <c r="N35" s="240">
        <f t="shared" si="5"/>
        <v>0.27517853968779032</v>
      </c>
      <c r="O35" s="68">
        <f t="shared" si="3"/>
        <v>398.90385999999563</v>
      </c>
      <c r="P35" s="242">
        <f t="shared" si="4"/>
        <v>0.69119575786996923</v>
      </c>
    </row>
    <row r="36" spans="1:18" ht="12.75" thickBot="1">
      <c r="A36" s="22" t="s">
        <v>4</v>
      </c>
      <c r="B36" s="69">
        <v>6525.0964919999951</v>
      </c>
      <c r="C36" s="70">
        <v>15023.870594000018</v>
      </c>
      <c r="D36" s="70">
        <v>14149.676464000046</v>
      </c>
      <c r="E36" s="70">
        <v>9641.0629499999814</v>
      </c>
      <c r="F36" s="71">
        <v>15113.235500000015</v>
      </c>
      <c r="G36" s="70">
        <f t="shared" ref="G36" si="6">SUM(G6:G35)</f>
        <v>5250.067282</v>
      </c>
      <c r="H36" s="244">
        <f t="shared" ref="H36" si="7">IF(B36=0,"-",(G36-B36)/B36)</f>
        <v>-0.19540388583727875</v>
      </c>
      <c r="I36" s="70">
        <f>SUM(I6:I35)</f>
        <v>9679.5648160000146</v>
      </c>
      <c r="J36" s="244">
        <f t="shared" ref="J36" si="8">IF(C36=0,"-",(I36-C36)/C36)</f>
        <v>-0.35572096714772844</v>
      </c>
      <c r="K36" s="70">
        <f>SUM(K6:K35)</f>
        <v>10576.725739999969</v>
      </c>
      <c r="L36" s="244">
        <f t="shared" ref="L36" si="9">IF(D36=0,"-",(K36-D36)/D36)</f>
        <v>-0.25251112511939516</v>
      </c>
      <c r="M36" s="70">
        <f>SUM(M6:M35)</f>
        <v>10324.609101999953</v>
      </c>
      <c r="N36" s="244">
        <f t="shared" si="5"/>
        <v>7.0899459483352203E-2</v>
      </c>
      <c r="O36" s="71">
        <f t="shared" si="3"/>
        <v>11943.655646666644</v>
      </c>
      <c r="P36" s="246">
        <f t="shared" si="4"/>
        <v>0.79027787575113428</v>
      </c>
      <c r="R36" s="76"/>
    </row>
    <row r="37" spans="1:18" s="28" customFormat="1" thickTop="1">
      <c r="A37" s="27" t="s">
        <v>49</v>
      </c>
      <c r="B37" s="72"/>
      <c r="C37" s="72"/>
      <c r="D37" s="73"/>
      <c r="E37" s="72"/>
      <c r="F37" s="72"/>
      <c r="G37" s="73"/>
      <c r="H37" s="128"/>
      <c r="I37" s="73"/>
      <c r="J37" s="73"/>
      <c r="K37" s="73"/>
      <c r="L37" s="192"/>
      <c r="M37" s="72"/>
      <c r="N37" s="73"/>
      <c r="O37" s="74"/>
      <c r="P37" s="61" t="str">
        <f>Data!$Z$1</f>
        <v>tdulany</v>
      </c>
    </row>
    <row r="38" spans="1:18" s="28" customFormat="1" ht="11.25">
      <c r="A38" s="27" t="s">
        <v>247</v>
      </c>
      <c r="B38" s="74"/>
      <c r="C38" s="74"/>
      <c r="D38" s="74"/>
      <c r="E38" s="74"/>
      <c r="F38" s="72"/>
      <c r="G38" s="72"/>
      <c r="H38" s="129"/>
      <c r="I38" s="75"/>
      <c r="J38" s="75"/>
      <c r="K38" s="75"/>
      <c r="L38" s="193"/>
      <c r="M38" s="73"/>
      <c r="N38" s="75"/>
      <c r="O38" s="74"/>
      <c r="P38" s="62">
        <f>Data!$Z$2</f>
        <v>44397</v>
      </c>
    </row>
    <row r="39" spans="1:18" s="28" customFormat="1" ht="11.25">
      <c r="A39" s="27" t="s">
        <v>296</v>
      </c>
      <c r="B39" s="74"/>
      <c r="C39" s="74"/>
      <c r="D39" s="74"/>
      <c r="E39" s="74"/>
      <c r="F39" s="72"/>
      <c r="G39" s="72"/>
      <c r="H39" s="129"/>
      <c r="I39" s="75"/>
      <c r="J39" s="75"/>
      <c r="K39" s="75"/>
      <c r="L39" s="193"/>
      <c r="M39" s="73"/>
      <c r="N39" s="75"/>
      <c r="O39" s="74"/>
      <c r="P39" s="62"/>
    </row>
    <row r="40" spans="1:18">
      <c r="B40" s="76"/>
      <c r="C40" s="76"/>
      <c r="D40" s="76"/>
      <c r="E40" s="76"/>
      <c r="F40" s="76"/>
      <c r="G40" s="77"/>
      <c r="I40" s="76"/>
      <c r="J40" s="76"/>
      <c r="K40" s="76"/>
      <c r="L40" s="194"/>
      <c r="M40" s="76"/>
      <c r="N40" s="76"/>
      <c r="O40" s="76"/>
      <c r="P40" s="152"/>
    </row>
    <row r="41" spans="1:18" s="11" customFormat="1">
      <c r="A41" s="52" t="s">
        <v>64</v>
      </c>
      <c r="B41" s="77"/>
      <c r="C41" s="77"/>
      <c r="D41" s="77"/>
      <c r="E41" s="77"/>
      <c r="F41" s="77"/>
      <c r="G41" s="77"/>
      <c r="H41" s="29"/>
      <c r="I41" s="77"/>
      <c r="J41" s="77"/>
      <c r="K41" s="77"/>
      <c r="L41" s="195"/>
      <c r="M41" s="77"/>
      <c r="N41" s="77"/>
      <c r="O41" s="77"/>
      <c r="P41" s="146"/>
    </row>
    <row r="42" spans="1:18" s="11" customFormat="1" ht="12.75" thickBot="1">
      <c r="A42" s="52" t="s">
        <v>3</v>
      </c>
      <c r="B42" s="77"/>
      <c r="C42" s="77"/>
      <c r="D42" s="77"/>
      <c r="E42" s="77"/>
      <c r="F42" s="77"/>
      <c r="G42" s="77"/>
      <c r="H42" s="29"/>
      <c r="I42" s="77"/>
      <c r="J42" s="77"/>
      <c r="K42" s="77"/>
      <c r="L42" s="195"/>
      <c r="M42" s="77"/>
      <c r="N42" s="77"/>
      <c r="O42" s="77"/>
      <c r="P42" s="146"/>
    </row>
    <row r="43" spans="1:18" s="11" customFormat="1">
      <c r="A43" s="147" t="s">
        <v>77</v>
      </c>
      <c r="B43" s="42" t="s">
        <v>256</v>
      </c>
      <c r="C43" s="43" t="s">
        <v>257</v>
      </c>
      <c r="D43" s="44" t="s">
        <v>258</v>
      </c>
      <c r="E43" s="44" t="s">
        <v>259</v>
      </c>
      <c r="F43" s="12" t="s">
        <v>260</v>
      </c>
      <c r="G43" s="42" t="str">
        <f>CONCATENATE("Summer ",MID(Data!$Z$3,3,2))</f>
        <v>Summer 20</v>
      </c>
      <c r="H43" s="54" t="s">
        <v>37</v>
      </c>
      <c r="I43" s="43" t="str">
        <f>CONCATENATE("Fall ",MID(Data!$Z$3,3,2))</f>
        <v>Fall 20</v>
      </c>
      <c r="J43" s="54" t="s">
        <v>37</v>
      </c>
      <c r="K43" s="44" t="str">
        <f>CONCATENATE("Winter ",MID(Data!$Z$3,6,2))</f>
        <v>Winter 21</v>
      </c>
      <c r="L43" s="54" t="s">
        <v>37</v>
      </c>
      <c r="M43" s="44" t="str">
        <f>CONCATENATE("Spring ",MID(Data!$Z$3,6,2))</f>
        <v>Spring 21</v>
      </c>
      <c r="N43" s="54" t="s">
        <v>37</v>
      </c>
      <c r="O43" s="12" t="str">
        <f>Data!$Z$3</f>
        <v>2020-21</v>
      </c>
      <c r="P43" s="57" t="s">
        <v>71</v>
      </c>
    </row>
    <row r="44" spans="1:18" s="11" customFormat="1" ht="12.75" thickBot="1">
      <c r="A44" s="148" t="s">
        <v>2</v>
      </c>
      <c r="B44" s="13" t="s">
        <v>0</v>
      </c>
      <c r="C44" s="14" t="s">
        <v>0</v>
      </c>
      <c r="D44" s="15" t="s">
        <v>0</v>
      </c>
      <c r="E44" s="15" t="s">
        <v>254</v>
      </c>
      <c r="F44" s="16" t="s">
        <v>1</v>
      </c>
      <c r="G44" s="13" t="s">
        <v>0</v>
      </c>
      <c r="H44" s="17" t="s">
        <v>62</v>
      </c>
      <c r="I44" s="14" t="s">
        <v>0</v>
      </c>
      <c r="J44" s="17" t="s">
        <v>62</v>
      </c>
      <c r="K44" s="15" t="s">
        <v>0</v>
      </c>
      <c r="L44" s="17" t="s">
        <v>62</v>
      </c>
      <c r="M44" s="15" t="s">
        <v>254</v>
      </c>
      <c r="N44" s="17" t="s">
        <v>62</v>
      </c>
      <c r="O44" s="16" t="s">
        <v>1</v>
      </c>
      <c r="P44" s="58" t="s">
        <v>70</v>
      </c>
    </row>
    <row r="45" spans="1:18" s="11" customFormat="1">
      <c r="A45" s="205" t="s">
        <v>97</v>
      </c>
      <c r="B45" s="206">
        <v>106.239777</v>
      </c>
      <c r="C45" s="207">
        <v>170.106335999999</v>
      </c>
      <c r="D45" s="208">
        <v>166.12637600000002</v>
      </c>
      <c r="E45" s="208">
        <v>0</v>
      </c>
      <c r="F45" s="209"/>
      <c r="G45" s="206">
        <f>SUMIFS(Data!$M:$M,Data!$B:$B,Data!$AA$3,Data!$E:$E,$A45,Data!$C:$C,1)</f>
        <v>0</v>
      </c>
      <c r="H45" s="215">
        <f t="shared" ref="H45:H55" si="10">IF(B45=0,"-",(G45-B45)/B45)</f>
        <v>-1</v>
      </c>
      <c r="I45" s="207">
        <f>SUMIFS(Data!$M:$M,Data!$B:$B,Data!$AA$3,Data!$E:$E,$A45,Data!$C:$C,2)</f>
        <v>0</v>
      </c>
      <c r="J45" s="215">
        <f t="shared" ref="J45:J55" si="11">IF(C45=0,"-",(I45-C45)/C45)</f>
        <v>-1</v>
      </c>
      <c r="K45" s="208">
        <f>SUMIFS(Data!$M:$M,Data!$B:$B,Data!$AA$3,Data!$E:$E,$A45,Data!$C:$C,3)</f>
        <v>0</v>
      </c>
      <c r="L45" s="215">
        <f t="shared" ref="L45:L54" si="12">IF(D45=0,"-",(K45-D45)/D45)</f>
        <v>-1</v>
      </c>
      <c r="M45" s="208">
        <f>SUMIFS(Data!$M:$M,Data!$B:$B,Data!$AA$3,Data!$E:$E,$A45,Data!$C:$C,4)</f>
        <v>0</v>
      </c>
      <c r="N45" s="215"/>
      <c r="O45" s="218"/>
      <c r="P45" s="219"/>
    </row>
    <row r="46" spans="1:18" s="11" customFormat="1">
      <c r="A46" s="24" t="s">
        <v>117</v>
      </c>
      <c r="B46" s="210">
        <v>123.41307699999901</v>
      </c>
      <c r="C46" s="207">
        <v>227.14621600000001</v>
      </c>
      <c r="D46" s="207">
        <v>182.90632099999999</v>
      </c>
      <c r="E46" s="207">
        <v>0</v>
      </c>
      <c r="F46" s="211"/>
      <c r="G46" s="220">
        <f>SUMIFS(Data!$M:$M,Data!$B:$B,Data!$AA$3,Data!$E:$E,$A46,Data!$C:$C,1)</f>
        <v>0</v>
      </c>
      <c r="H46" s="221">
        <f t="shared" si="10"/>
        <v>-1</v>
      </c>
      <c r="I46" s="207">
        <f>SUMIFS(Data!$M:$M,Data!$B:$B,Data!$AA$3,Data!$E:$E,$A46,Data!$C:$C,2)</f>
        <v>0</v>
      </c>
      <c r="J46" s="221">
        <f t="shared" si="11"/>
        <v>-1</v>
      </c>
      <c r="K46" s="207">
        <f>SUMIFS(Data!$M:$M,Data!$B:$B,Data!$AA$3,Data!$E:$E,$A46,Data!$C:$C,3)</f>
        <v>0</v>
      </c>
      <c r="L46" s="221">
        <f t="shared" si="12"/>
        <v>-1</v>
      </c>
      <c r="M46" s="207">
        <f>SUMIFS(Data!$M:$M,Data!$B:$B,Data!$AA$3,Data!$E:$E,$A46,Data!$C:$C,4)</f>
        <v>0</v>
      </c>
      <c r="N46" s="221"/>
      <c r="O46" s="218"/>
      <c r="P46" s="222"/>
    </row>
    <row r="47" spans="1:18" s="11" customFormat="1">
      <c r="A47" s="25" t="s">
        <v>123</v>
      </c>
      <c r="B47" s="212">
        <v>229.65285399999902</v>
      </c>
      <c r="C47" s="213">
        <v>397.25255199999901</v>
      </c>
      <c r="D47" s="213">
        <v>349.03269699999998</v>
      </c>
      <c r="E47" s="213">
        <v>0</v>
      </c>
      <c r="F47" s="214"/>
      <c r="G47" s="223">
        <f>SUM(G45:G46)</f>
        <v>0</v>
      </c>
      <c r="H47" s="224">
        <f t="shared" si="10"/>
        <v>-1</v>
      </c>
      <c r="I47" s="214">
        <f>SUM(I45:I46)</f>
        <v>0</v>
      </c>
      <c r="J47" s="224">
        <f t="shared" si="11"/>
        <v>-1</v>
      </c>
      <c r="K47" s="214">
        <f>SUM(K45:K46)</f>
        <v>0</v>
      </c>
      <c r="L47" s="224">
        <f t="shared" si="12"/>
        <v>-1</v>
      </c>
      <c r="M47" s="214">
        <f>SUM(M45:M46)</f>
        <v>0</v>
      </c>
      <c r="N47" s="224"/>
      <c r="O47" s="226"/>
      <c r="P47" s="227"/>
    </row>
    <row r="48" spans="1:18" s="11" customFormat="1">
      <c r="A48" s="24" t="s">
        <v>52</v>
      </c>
      <c r="B48" s="210">
        <v>410.7928</v>
      </c>
      <c r="C48" s="207">
        <v>764.33929200000796</v>
      </c>
      <c r="D48" s="207">
        <v>680.02601000000698</v>
      </c>
      <c r="E48" s="207">
        <v>450.93966300000102</v>
      </c>
      <c r="F48" s="211">
        <v>768.69925500000534</v>
      </c>
      <c r="G48" s="220">
        <f>SUMIFS(Data!$M:$M,Data!$B:$B,Data!$AA$3,Data!$E:$E,$A48,Data!$C:$C,1)</f>
        <v>275.53297700000002</v>
      </c>
      <c r="H48" s="221">
        <f t="shared" si="10"/>
        <v>-0.32926532061905656</v>
      </c>
      <c r="I48" s="207">
        <f>SUMIFS(Data!$M:$M,Data!$B:$B,Data!$AA$3,Data!$E:$E,$A48,Data!$C:$C,2)</f>
        <v>377.93294400000099</v>
      </c>
      <c r="J48" s="221">
        <f t="shared" si="11"/>
        <v>-0.50554295984040942</v>
      </c>
      <c r="K48" s="207">
        <f>SUMIFS(Data!$M:$M,Data!$B:$B,Data!$AA$3,Data!$E:$E,$A48,Data!$C:$C,3)</f>
        <v>386.85199999999901</v>
      </c>
      <c r="L48" s="221">
        <f t="shared" si="12"/>
        <v>-0.43112175959270288</v>
      </c>
      <c r="M48" s="207">
        <f>SUMIFS(Data!$M:$M,Data!$B:$B,Data!$AA$3,Data!$E:$E,$A48,Data!$C:$C,4)</f>
        <v>387.18400000000003</v>
      </c>
      <c r="N48" s="221">
        <f t="shared" ref="N48:N55" si="13">IF(E48=0,"-",(M48-E48)/E48)</f>
        <v>-0.14138402148049872</v>
      </c>
      <c r="O48" s="218">
        <f t="shared" ref="O48:O51" si="14">(G48+I48+K48+M48)/3</f>
        <v>475.83397366666668</v>
      </c>
      <c r="P48" s="222">
        <f t="shared" ref="P48:P55" si="15">IF(F48=0,"-",O48/F48)</f>
        <v>0.61901188347927227</v>
      </c>
    </row>
    <row r="49" spans="1:16" s="11" customFormat="1">
      <c r="A49" s="24" t="s">
        <v>100</v>
      </c>
      <c r="B49" s="210">
        <v>158.679776</v>
      </c>
      <c r="C49" s="207">
        <v>543.13274100000103</v>
      </c>
      <c r="D49" s="207">
        <v>436.23293600000198</v>
      </c>
      <c r="E49" s="207">
        <v>317.546289</v>
      </c>
      <c r="F49" s="211">
        <v>485.19724733333425</v>
      </c>
      <c r="G49" s="220">
        <f>SUMIFS(Data!$M:$M,Data!$B:$B,Data!$AA$3,Data!$E:$E,$A49,Data!$C:$C,1)</f>
        <v>125.28644799999999</v>
      </c>
      <c r="H49" s="221">
        <f t="shared" si="10"/>
        <v>-0.21044476392505124</v>
      </c>
      <c r="I49" s="207">
        <f>SUMIFS(Data!$M:$M,Data!$B:$B,Data!$AA$3,Data!$E:$E,$A49,Data!$C:$C,2)</f>
        <v>403.68612500000097</v>
      </c>
      <c r="J49" s="221">
        <f t="shared" si="11"/>
        <v>-0.25674500075847906</v>
      </c>
      <c r="K49" s="207">
        <f>SUMIFS(Data!$M:$M,Data!$B:$B,Data!$AA$3,Data!$E:$E,$A49,Data!$C:$C,3)</f>
        <v>396.01799999999901</v>
      </c>
      <c r="L49" s="221">
        <f t="shared" si="12"/>
        <v>-9.218684028938795E-2</v>
      </c>
      <c r="M49" s="207">
        <f>SUMIFS(Data!$M:$M,Data!$B:$B,Data!$AA$3,Data!$E:$E,$A49,Data!$C:$C,4)</f>
        <v>389.31799999999805</v>
      </c>
      <c r="N49" s="221">
        <f t="shared" si="13"/>
        <v>0.22601968118102633</v>
      </c>
      <c r="O49" s="218">
        <f t="shared" si="14"/>
        <v>438.10285766666601</v>
      </c>
      <c r="P49" s="222">
        <f t="shared" si="15"/>
        <v>0.90293764046374725</v>
      </c>
    </row>
    <row r="50" spans="1:16" s="11" customFormat="1">
      <c r="A50" s="24" t="s">
        <v>101</v>
      </c>
      <c r="B50" s="220">
        <v>192.76636900000099</v>
      </c>
      <c r="C50" s="207">
        <v>507.106410999996</v>
      </c>
      <c r="D50" s="207">
        <v>434.97974899999798</v>
      </c>
      <c r="E50" s="207">
        <v>384.77986499999997</v>
      </c>
      <c r="F50" s="211">
        <v>506.54413133333168</v>
      </c>
      <c r="G50" s="220">
        <f>SUMIFS(Data!$M:$M,Data!$B:$B,Data!$AA$3,Data!$E:$E,$A50,Data!$C:$C,1)</f>
        <v>149.393056</v>
      </c>
      <c r="H50" s="221">
        <f t="shared" si="10"/>
        <v>-0.22500456498197965</v>
      </c>
      <c r="I50" s="207">
        <f>SUMIFS(Data!$M:$M,Data!$B:$B,Data!$AA$3,Data!$E:$E,$A50,Data!$C:$C,2)</f>
        <v>325.43981200000098</v>
      </c>
      <c r="J50" s="221">
        <f t="shared" si="11"/>
        <v>-0.35824157427186709</v>
      </c>
      <c r="K50" s="207">
        <f>SUMIFS(Data!$M:$M,Data!$B:$B,Data!$AA$3,Data!$E:$E,$A50,Data!$C:$C,3)</f>
        <v>384.31300000000198</v>
      </c>
      <c r="L50" s="221">
        <f t="shared" si="12"/>
        <v>-0.11648070770300674</v>
      </c>
      <c r="M50" s="207">
        <f>SUMIFS(Data!$M:$M,Data!$B:$B,Data!$AA$3,Data!$E:$E,$A50,Data!$C:$C,4)</f>
        <v>386.846</v>
      </c>
      <c r="N50" s="221">
        <f t="shared" si="13"/>
        <v>5.3696546725490206E-3</v>
      </c>
      <c r="O50" s="218">
        <f t="shared" si="14"/>
        <v>415.33062266666769</v>
      </c>
      <c r="P50" s="222">
        <f t="shared" si="15"/>
        <v>0.81992978888814549</v>
      </c>
    </row>
    <row r="51" spans="1:16" s="11" customFormat="1">
      <c r="A51" s="24" t="s">
        <v>118</v>
      </c>
      <c r="B51" s="210">
        <v>0</v>
      </c>
      <c r="C51" s="207">
        <v>0</v>
      </c>
      <c r="D51" s="207">
        <v>0</v>
      </c>
      <c r="E51" s="207">
        <v>0</v>
      </c>
      <c r="F51" s="211">
        <v>0</v>
      </c>
      <c r="G51" s="220">
        <f>SUMIFS(Data!$M:$M,Data!$B:$B,Data!$AA$3,Data!$E:$E,$A51,Data!$C:$C,1)</f>
        <v>0</v>
      </c>
      <c r="H51" s="221" t="str">
        <f t="shared" si="10"/>
        <v>-</v>
      </c>
      <c r="I51" s="207">
        <f>SUMIFS(Data!$M:$M,Data!$B:$B,Data!$AA$3,Data!$E:$E,$A51,Data!$C:$C,2)</f>
        <v>0</v>
      </c>
      <c r="J51" s="221" t="str">
        <f t="shared" si="11"/>
        <v>-</v>
      </c>
      <c r="K51" s="207">
        <f>SUMIFS(Data!$M:$M,Data!$B:$B,Data!$AA$3,Data!$E:$E,$A51,Data!$C:$C,3)</f>
        <v>0</v>
      </c>
      <c r="L51" s="221" t="str">
        <f t="shared" si="12"/>
        <v>-</v>
      </c>
      <c r="M51" s="207">
        <f>SUMIFS(Data!$M:$M,Data!$B:$B,Data!$AA$3,Data!$E:$E,$A51,Data!$C:$C,4)</f>
        <v>0</v>
      </c>
      <c r="N51" s="221" t="str">
        <f t="shared" si="13"/>
        <v>-</v>
      </c>
      <c r="O51" s="218">
        <f t="shared" si="14"/>
        <v>0</v>
      </c>
      <c r="P51" s="222" t="str">
        <f t="shared" si="15"/>
        <v>-</v>
      </c>
    </row>
    <row r="52" spans="1:16" s="11" customFormat="1">
      <c r="A52" s="25" t="s">
        <v>124</v>
      </c>
      <c r="B52" s="212">
        <v>762.23894500000097</v>
      </c>
      <c r="C52" s="213">
        <v>1814.5784440000052</v>
      </c>
      <c r="D52" s="213">
        <v>1551.2386950000071</v>
      </c>
      <c r="E52" s="213">
        <v>1153.2658170000009</v>
      </c>
      <c r="F52" s="214">
        <v>1760.4406336666714</v>
      </c>
      <c r="G52" s="223">
        <f>SUM(G48:G51)</f>
        <v>550.21248100000003</v>
      </c>
      <c r="H52" s="224">
        <f t="shared" si="10"/>
        <v>-0.27816272756832267</v>
      </c>
      <c r="I52" s="214">
        <f>SUM(I48:I51)</f>
        <v>1107.0588810000029</v>
      </c>
      <c r="J52" s="224">
        <f t="shared" si="11"/>
        <v>-0.38990850207630939</v>
      </c>
      <c r="K52" s="214">
        <f>SUM(K48:K51)</f>
        <v>1167.183</v>
      </c>
      <c r="L52" s="224">
        <f t="shared" si="12"/>
        <v>-0.24758001217859338</v>
      </c>
      <c r="M52" s="214">
        <f>SUM(M48:M51)</f>
        <v>1163.3479999999981</v>
      </c>
      <c r="N52" s="224">
        <f t="shared" si="13"/>
        <v>8.7422889427383847E-3</v>
      </c>
      <c r="O52" s="226">
        <f>(M52+K52+I52+G52)/3</f>
        <v>1329.2674540000003</v>
      </c>
      <c r="P52" s="227">
        <f t="shared" si="15"/>
        <v>0.75507655786800532</v>
      </c>
    </row>
    <row r="53" spans="1:16" s="11" customFormat="1">
      <c r="A53" s="24" t="s">
        <v>9</v>
      </c>
      <c r="B53" s="220">
        <v>695.524</v>
      </c>
      <c r="C53" s="207">
        <v>1422.9950000000099</v>
      </c>
      <c r="D53" s="207">
        <v>1534.047</v>
      </c>
      <c r="E53" s="207">
        <v>1010.675</v>
      </c>
      <c r="F53" s="211">
        <v>1554.41366666667</v>
      </c>
      <c r="G53" s="220">
        <f>SUMIFS(Data!$M:$M,Data!$B:$B,Data!$AA$3,Data!$E:$E,$A53,Data!$C:$C,1)</f>
        <v>460.51000000000101</v>
      </c>
      <c r="H53" s="221">
        <f t="shared" si="10"/>
        <v>-0.33789488213203139</v>
      </c>
      <c r="I53" s="228">
        <f>SUMIFS(Data!$M:$M,Data!$B:$B,Data!$AA$3,Data!$E:$E,$A53,Data!$C:$C,2)</f>
        <v>773.20600000000502</v>
      </c>
      <c r="J53" s="221">
        <f t="shared" si="11"/>
        <v>-0.45663477383968343</v>
      </c>
      <c r="K53" s="207">
        <f>SUMIFS(Data!$M:$M,Data!$B:$B,Data!$AA$3,Data!$E:$E,$A53,Data!$C:$C,3)</f>
        <v>841.16600000000994</v>
      </c>
      <c r="L53" s="221">
        <f t="shared" si="12"/>
        <v>-0.4516686907245932</v>
      </c>
      <c r="M53" s="207">
        <f>SUMIFS(Data!$M:$M,Data!$B:$B,Data!$AA$3,Data!$E:$E,$A53,Data!$C:$C,4)</f>
        <v>762.88400000000604</v>
      </c>
      <c r="N53" s="221">
        <f t="shared" si="13"/>
        <v>-0.24517377000518853</v>
      </c>
      <c r="O53" s="218">
        <f t="shared" ref="O53:O55" si="16">(M53+K53+I53+G53)/3</f>
        <v>945.92200000000742</v>
      </c>
      <c r="P53" s="222">
        <f t="shared" si="15"/>
        <v>0.60853942569127695</v>
      </c>
    </row>
    <row r="54" spans="1:16" s="11" customFormat="1">
      <c r="A54" s="24" t="s">
        <v>95</v>
      </c>
      <c r="B54" s="210">
        <v>0</v>
      </c>
      <c r="C54" s="207">
        <v>0</v>
      </c>
      <c r="D54" s="207">
        <v>0</v>
      </c>
      <c r="E54" s="207">
        <v>0</v>
      </c>
      <c r="F54" s="211">
        <v>0</v>
      </c>
      <c r="G54" s="220">
        <f>SUMIFS(Data!$M:$M,Data!$B:$B,Data!$AA$3,Data!$E:$E,$A54,Data!$C:$C,1)</f>
        <v>0</v>
      </c>
      <c r="H54" s="221" t="str">
        <f t="shared" si="10"/>
        <v>-</v>
      </c>
      <c r="I54" s="228">
        <f>SUMIFS(Data!$M:$M,Data!$B:$B,Data!$AA$3,Data!$E:$E,$A54,Data!$C:$C,2)</f>
        <v>0</v>
      </c>
      <c r="J54" s="221" t="str">
        <f t="shared" si="11"/>
        <v>-</v>
      </c>
      <c r="K54" s="207">
        <f>SUMIFS(Data!$M:$M,Data!$B:$B,Data!$AA$3,Data!$E:$E,$A54,Data!$C:$C,3)</f>
        <v>0</v>
      </c>
      <c r="L54" s="221" t="str">
        <f t="shared" si="12"/>
        <v>-</v>
      </c>
      <c r="M54" s="207">
        <f>SUMIFS(Data!$M:$M,Data!$B:$B,Data!$AA$3,Data!$E:$E,$A54,Data!$C:$C,4)</f>
        <v>0</v>
      </c>
      <c r="N54" s="221" t="str">
        <f t="shared" si="13"/>
        <v>-</v>
      </c>
      <c r="O54" s="218">
        <f t="shared" si="16"/>
        <v>0</v>
      </c>
      <c r="P54" s="222" t="str">
        <f t="shared" si="15"/>
        <v>-</v>
      </c>
    </row>
    <row r="55" spans="1:16" s="11" customFormat="1" ht="12.75" thickBot="1">
      <c r="A55" s="26" t="s">
        <v>125</v>
      </c>
      <c r="B55" s="230">
        <v>695.524</v>
      </c>
      <c r="C55" s="231">
        <v>1422.9950000000099</v>
      </c>
      <c r="D55" s="231">
        <v>1534.047</v>
      </c>
      <c r="E55" s="231">
        <v>1010.675</v>
      </c>
      <c r="F55" s="232">
        <v>1554.41366666667</v>
      </c>
      <c r="G55" s="233">
        <f>SUM(G53:G54)</f>
        <v>460.51000000000101</v>
      </c>
      <c r="H55" s="234">
        <f t="shared" si="10"/>
        <v>-0.33789488213203139</v>
      </c>
      <c r="I55" s="232">
        <f>(I53+I54)</f>
        <v>773.20600000000502</v>
      </c>
      <c r="J55" s="234">
        <f t="shared" si="11"/>
        <v>-0.45663477383968343</v>
      </c>
      <c r="K55" s="232">
        <f>SUM(K53:K54)</f>
        <v>841.16600000000994</v>
      </c>
      <c r="L55" s="234">
        <f>IF(D55=0,"-",(K55-D55)/D55)</f>
        <v>-0.4516686907245932</v>
      </c>
      <c r="M55" s="231">
        <f>SUM(M53:M54)</f>
        <v>762.88400000000604</v>
      </c>
      <c r="N55" s="234">
        <f t="shared" si="13"/>
        <v>-0.24517377000518853</v>
      </c>
      <c r="O55" s="236">
        <f t="shared" si="16"/>
        <v>945.92200000000742</v>
      </c>
      <c r="P55" s="237">
        <f t="shared" si="15"/>
        <v>0.60853942569127695</v>
      </c>
    </row>
    <row r="56" spans="1:16" s="31" customFormat="1">
      <c r="A56" s="27" t="s">
        <v>255</v>
      </c>
      <c r="H56" s="29"/>
      <c r="I56" s="32"/>
      <c r="J56" s="29"/>
      <c r="L56" s="29"/>
      <c r="N56" s="29"/>
      <c r="P56" s="78"/>
    </row>
    <row r="59" spans="1:16" hidden="1">
      <c r="A59" s="201" t="s">
        <v>250</v>
      </c>
      <c r="J59" s="19"/>
      <c r="L59" s="198"/>
      <c r="N59" s="19"/>
    </row>
    <row r="60" spans="1:16" hidden="1">
      <c r="A60" s="202" t="s">
        <v>251</v>
      </c>
      <c r="J60" s="19"/>
      <c r="L60" s="198"/>
      <c r="N60" s="19"/>
    </row>
    <row r="61" spans="1:16" hidden="1">
      <c r="A61" s="203" t="s">
        <v>252</v>
      </c>
      <c r="J61" s="19"/>
      <c r="L61" s="198"/>
      <c r="N61" s="19"/>
    </row>
    <row r="62" spans="1:16">
      <c r="H62" s="19"/>
      <c r="J62" s="19"/>
      <c r="L62" s="19"/>
      <c r="N62" s="19"/>
      <c r="P62" s="152"/>
    </row>
    <row r="63" spans="1:16">
      <c r="H63" s="19"/>
      <c r="J63" s="19"/>
      <c r="L63" s="19"/>
      <c r="N63" s="19"/>
      <c r="P63" s="152"/>
    </row>
  </sheetData>
  <pageMargins left="0.7" right="0.7" top="0.75" bottom="0.75" header="0.3" footer="0.3"/>
  <pageSetup scale="86" fitToHeight="0" orientation="landscape" r:id="rId1"/>
  <headerFoot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17</vt:i4>
      </vt:variant>
    </vt:vector>
  </HeadingPairs>
  <TitlesOfParts>
    <vt:vector size="37" baseType="lpstr">
      <vt:lpstr>READ ME</vt:lpstr>
      <vt:lpstr>Total</vt:lpstr>
      <vt:lpstr>State</vt:lpstr>
      <vt:lpstr>Contract</vt:lpstr>
      <vt:lpstr>Self</vt:lpstr>
      <vt:lpstr>Apprent.</vt:lpstr>
      <vt:lpstr>BAS</vt:lpstr>
      <vt:lpstr>BAS prog.</vt:lpstr>
      <vt:lpstr>BEdA</vt:lpstr>
      <vt:lpstr>BFET</vt:lpstr>
      <vt:lpstr>DOC</vt:lpstr>
      <vt:lpstr>eLearn</vt:lpstr>
      <vt:lpstr>I-BEST</vt:lpstr>
      <vt:lpstr>Int'l_All</vt:lpstr>
      <vt:lpstr>Int'l_Contr.</vt:lpstr>
      <vt:lpstr>OppGrant</vt:lpstr>
      <vt:lpstr>RS</vt:lpstr>
      <vt:lpstr>WorkFirst</vt:lpstr>
      <vt:lpstr>WRT</vt:lpstr>
      <vt:lpstr>Data</vt:lpstr>
      <vt:lpstr>Apprent.!Print_Area</vt:lpstr>
      <vt:lpstr>BAS!Print_Area</vt:lpstr>
      <vt:lpstr>BEdA!Print_Area</vt:lpstr>
      <vt:lpstr>BFET!Print_Area</vt:lpstr>
      <vt:lpstr>Contract!Print_Area</vt:lpstr>
      <vt:lpstr>DOC!Print_Area</vt:lpstr>
      <vt:lpstr>eLearn!Print_Area</vt:lpstr>
      <vt:lpstr>'I-BEST'!Print_Area</vt:lpstr>
      <vt:lpstr>'Int''l_All'!Print_Area</vt:lpstr>
      <vt:lpstr>'Int''l_Contr.'!Print_Area</vt:lpstr>
      <vt:lpstr>OppGrant!Print_Area</vt:lpstr>
      <vt:lpstr>RS!Print_Area</vt:lpstr>
      <vt:lpstr>Self!Print_Area</vt:lpstr>
      <vt:lpstr>State!Print_Area</vt:lpstr>
      <vt:lpstr>Total!Print_Area</vt:lpstr>
      <vt:lpstr>WorkFirst!Print_Area</vt:lpstr>
      <vt:lpstr>WRT!Print_Area</vt:lpstr>
    </vt:vector>
  </TitlesOfParts>
  <Company>SBCTC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Setup</dc:creator>
  <cp:lastModifiedBy>Travis Dulany</cp:lastModifiedBy>
  <cp:lastPrinted>2018-07-23T15:54:58Z</cp:lastPrinted>
  <dcterms:created xsi:type="dcterms:W3CDTF">2008-01-04T21:26:39Z</dcterms:created>
  <dcterms:modified xsi:type="dcterms:W3CDTF">2021-07-22T01:05:04Z</dcterms:modified>
</cp:coreProperties>
</file>