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jdellinger\Desktop\"/>
    </mc:Choice>
  </mc:AlternateContent>
  <bookViews>
    <workbookView xWindow="0" yWindow="0" windowWidth="24000" windowHeight="9165" tabRatio="869" activeTab="1"/>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2" l="1"/>
  <c r="E23" i="2"/>
  <c r="C54" i="16"/>
  <c r="C58" i="16"/>
  <c r="C50" i="16"/>
  <c r="C67" i="16"/>
  <c r="C8" i="2"/>
  <c r="B24" i="2"/>
  <c r="E24" i="2"/>
  <c r="C54" i="27"/>
  <c r="C54" i="26"/>
  <c r="C54" i="25"/>
  <c r="C54" i="24"/>
  <c r="C54" i="23"/>
  <c r="C54" i="22"/>
  <c r="C54" i="21"/>
  <c r="C54" i="20"/>
  <c r="C54" i="19"/>
  <c r="C54" i="18"/>
  <c r="C54" i="17"/>
  <c r="C65" i="27"/>
  <c r="C58" i="27"/>
  <c r="C50" i="27"/>
  <c r="B5" i="27"/>
  <c r="C65" i="26"/>
  <c r="C58" i="26"/>
  <c r="C50" i="26"/>
  <c r="B5" i="26"/>
  <c r="C65" i="25"/>
  <c r="C58" i="25"/>
  <c r="C50" i="25"/>
  <c r="B5" i="25"/>
  <c r="C65" i="24"/>
  <c r="C58" i="24"/>
  <c r="C50" i="24"/>
  <c r="B5" i="24"/>
  <c r="C65" i="23"/>
  <c r="C58" i="23"/>
  <c r="C50" i="23"/>
  <c r="C67" i="23"/>
  <c r="B9" i="23"/>
  <c r="B5" i="23"/>
  <c r="C65" i="22"/>
  <c r="C58" i="22"/>
  <c r="C50" i="22"/>
  <c r="B5" i="22"/>
  <c r="C65" i="21"/>
  <c r="C58" i="21"/>
  <c r="C50" i="21"/>
  <c r="C67" i="21"/>
  <c r="B9" i="21"/>
  <c r="B5" i="21"/>
  <c r="C65" i="20"/>
  <c r="C58" i="20"/>
  <c r="C50" i="20"/>
  <c r="B5" i="20"/>
  <c r="C65" i="19"/>
  <c r="C58" i="19"/>
  <c r="C50" i="19"/>
  <c r="C67" i="19"/>
  <c r="B9" i="19"/>
  <c r="B5" i="19"/>
  <c r="C65" i="18"/>
  <c r="C58" i="18"/>
  <c r="C50" i="18"/>
  <c r="B5" i="18"/>
  <c r="C65" i="17"/>
  <c r="C58" i="17"/>
  <c r="C50" i="17"/>
  <c r="B5" i="17"/>
  <c r="C67" i="18"/>
  <c r="B9" i="18"/>
  <c r="C67" i="20"/>
  <c r="B9" i="20"/>
  <c r="C67" i="26"/>
  <c r="B9" i="26"/>
  <c r="C67" i="27"/>
  <c r="B9" i="27"/>
  <c r="C67" i="25"/>
  <c r="B9" i="25"/>
  <c r="C67" i="24"/>
  <c r="B9" i="24"/>
  <c r="C67" i="22"/>
  <c r="B9" i="22"/>
  <c r="C67" i="17"/>
  <c r="B9" i="17"/>
  <c r="B5" i="16"/>
  <c r="C18" i="2"/>
  <c r="D18" i="2"/>
  <c r="C19" i="2"/>
  <c r="C17" i="2"/>
  <c r="C16" i="2"/>
  <c r="C15" i="2"/>
  <c r="C14" i="2"/>
  <c r="C13" i="2"/>
  <c r="C12" i="2"/>
  <c r="C11" i="2"/>
  <c r="C10" i="2"/>
  <c r="C9" i="2"/>
  <c r="B9" i="2"/>
  <c r="C65" i="16"/>
  <c r="B9" i="16"/>
  <c r="B18" i="2"/>
  <c r="D19" i="2"/>
  <c r="B19" i="2"/>
  <c r="B17" i="2"/>
  <c r="D17" i="2"/>
  <c r="D16" i="2"/>
  <c r="B16" i="2"/>
  <c r="D15" i="2"/>
  <c r="B15" i="2"/>
  <c r="B14" i="2"/>
  <c r="D14" i="2"/>
  <c r="B13" i="2"/>
  <c r="D13" i="2"/>
  <c r="D12" i="2"/>
  <c r="B12" i="2"/>
  <c r="D11" i="2"/>
  <c r="B11" i="2"/>
  <c r="D10" i="2"/>
  <c r="B10" i="2"/>
  <c r="D9" i="2"/>
  <c r="C20" i="2"/>
  <c r="B8" i="2"/>
  <c r="B20" i="2"/>
  <c r="D8" i="2"/>
  <c r="D20" i="2"/>
  <c r="B25" i="2"/>
  <c r="E25" i="2"/>
  <c r="B26" i="2"/>
  <c r="E26" i="2"/>
  <c r="B27" i="2"/>
  <c r="E27" i="2"/>
  <c r="B28" i="2"/>
  <c r="E28" i="2"/>
  <c r="B29" i="2"/>
  <c r="E29" i="2"/>
  <c r="B30" i="2"/>
  <c r="E30" i="2"/>
  <c r="B31" i="2"/>
  <c r="E31" i="2"/>
  <c r="B32" i="2"/>
  <c r="E32" i="2"/>
  <c r="B33" i="2"/>
  <c r="E33" i="2"/>
  <c r="B34" i="2"/>
  <c r="E34" i="2"/>
</calcChain>
</file>

<file path=xl/comments1.xml><?xml version="1.0" encoding="utf-8"?>
<comments xmlns="http://schemas.openxmlformats.org/spreadsheetml/2006/main">
  <authors>
    <author>Jennifer Dellinger</author>
  </authors>
  <commentList>
    <comment ref="F4" authorId="0" shapeId="0">
      <text>
        <r>
          <rPr>
            <sz val="10"/>
            <color indexed="81"/>
            <rFont val="Tahoma"/>
            <family val="2"/>
          </rPr>
          <t>This becomes your beginning balance of what is available for the current federal fiscal year. 
Note: This amount will auto-populate  column B, row 23.</t>
        </r>
      </text>
    </comment>
    <comment ref="B7" authorId="0" shapeId="0">
      <text>
        <r>
          <rPr>
            <sz val="8"/>
            <color indexed="81"/>
            <rFont val="Tahoma"/>
            <family val="2"/>
          </rPr>
          <t xml:space="preserve">Total amount expended (this is twice the amount of the invoice in OBIS and twice the amount of the total on your Local Certificaiton form.)
</t>
        </r>
      </text>
    </comment>
    <comment ref="C7" authorId="0" shapeId="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text>
        <r>
          <rPr>
            <sz val="8"/>
            <color indexed="81"/>
            <rFont val="Tahoma"/>
            <family val="2"/>
          </rPr>
          <t xml:space="preserve">Amount identified on your Local Certification Form (this is 50% of what was actually expended).
Note: You will not be reimbursed for this portion. </t>
        </r>
      </text>
    </comment>
    <comment ref="B22" authorId="0" shapeId="0">
      <text>
        <r>
          <rPr>
            <b/>
            <sz val="9"/>
            <color indexed="81"/>
            <rFont val="Tahoma"/>
            <charset val="1"/>
          </rPr>
          <t xml:space="preserve">SBCTC: </t>
        </r>
        <r>
          <rPr>
            <sz val="8"/>
            <color indexed="81"/>
            <rFont val="Tahoma"/>
            <family val="2"/>
          </rPr>
          <t xml:space="preserve">The month's beginning balance of reimbursed funds that are available for reutilization. </t>
        </r>
        <r>
          <rPr>
            <sz val="9"/>
            <color indexed="81"/>
            <rFont val="Tahoma"/>
            <charset val="1"/>
          </rPr>
          <t xml:space="preserve">
</t>
        </r>
      </text>
    </comment>
    <comment ref="C22" authorId="0" shapeId="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<sst xmlns="http://schemas.openxmlformats.org/spreadsheetml/2006/main" count="1084" uniqueCount="117">
  <si>
    <t>Workbook and Billing/Invoicing Instructions</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</si>
  <si>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</si>
  <si>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</si>
  <si>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</si>
  <si>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4. Select the Reutilized Funds Tab.  Add your college's name on row 3. </t>
  </si>
  <si>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</si>
  <si>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</si>
  <si>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BFET Reutilized Funds Tracking </t>
  </si>
  <si>
    <t xml:space="preserve">College Name: </t>
  </si>
  <si>
    <t>Month</t>
  </si>
  <si>
    <t>Total Amount Spent on BFET</t>
  </si>
  <si>
    <t>Amount Invoiced for Reimbursement</t>
  </si>
  <si>
    <t>Amount Not Reimbursable</t>
  </si>
  <si>
    <t>Total</t>
  </si>
  <si>
    <t>Reimbursed Funds Available to Reutilize</t>
  </si>
  <si>
    <t>Funds Reutilized</t>
  </si>
  <si>
    <t>Funds Expended (NOT Reutilized)</t>
  </si>
  <si>
    <t>Reimbursed Funding Balance</t>
  </si>
  <si>
    <t>Reasons Funds NOT Reutilized</t>
  </si>
  <si>
    <t xml:space="preserve">Note: To be eligible to reutilize reimbursed funds, you must submit this tracking sheet with every invoice in OBIS. </t>
  </si>
  <si>
    <t>Local Certification Form</t>
  </si>
  <si>
    <t xml:space="preserve">(This form must be submitted with each invoice.) </t>
  </si>
  <si>
    <t xml:space="preserve">I, </t>
  </si>
  <si>
    <t>certify that local funds and/or in-kind items</t>
  </si>
  <si>
    <t>PRINT NAME</t>
  </si>
  <si>
    <t>See attached</t>
  </si>
  <si>
    <t xml:space="preserve">were provided in the amount of </t>
  </si>
  <si>
    <t>TYPE AND SOURCE OF FUNDS/ITEMS</t>
  </si>
  <si>
    <t>$</t>
  </si>
  <si>
    <t>and were used to match federal funds paid during the time period</t>
  </si>
  <si>
    <t>of</t>
  </si>
  <si>
    <t xml:space="preserve">through </t>
  </si>
  <si>
    <t xml:space="preserve"> for</t>
  </si>
  <si>
    <t xml:space="preserve">BFET admin, instructional, and participant reimbursement costs.  </t>
  </si>
  <si>
    <t>TYPE OF SERVICE/CONTRACT</t>
  </si>
  <si>
    <t>NAME OF ENTITY</t>
  </si>
  <si>
    <t>NAME OF AUTHORIZED AGENT</t>
  </si>
  <si>
    <t>CONTRACT/VENDOR NUMBER</t>
  </si>
  <si>
    <t>AUTHORIZED REPRESENTATIVE'S SIGNATURE                    DATE</t>
  </si>
  <si>
    <t>TITLE OR POSITION</t>
  </si>
  <si>
    <t>PRINTED NAME OF AUTHORIZED REPRESENTATIVE</t>
  </si>
  <si>
    <t>TELEPHONE NUMBER</t>
  </si>
  <si>
    <t>Instructions</t>
  </si>
  <si>
    <t xml:space="preserve">Name: </t>
  </si>
  <si>
    <t>Printed name of the local entity's agent authorized to complete certification form.</t>
  </si>
  <si>
    <t>Type and source of funds:</t>
  </si>
  <si>
    <t xml:space="preserve">The type and source of local funds used.  In-kind sources need specific identification showing who donated the item(s) (e.g., volunteers, building use, etc.). </t>
  </si>
  <si>
    <t xml:space="preserve">Dollar amount: </t>
  </si>
  <si>
    <t xml:space="preserve">Dollars that were used to match federal funds paid during the time period. Dollars reported must agree with the amount on the billing.   </t>
  </si>
  <si>
    <t xml:space="preserve">Time frame: </t>
  </si>
  <si>
    <t xml:space="preserve">Period of time the services were provided. </t>
  </si>
  <si>
    <t>Type of service/contract</t>
  </si>
  <si>
    <t xml:space="preserve">Services eligble for FFP. </t>
  </si>
  <si>
    <t xml:space="preserve">Name of entity: </t>
  </si>
  <si>
    <t xml:space="preserve">Name of local entity that is providing the non-federal funding match. </t>
  </si>
  <si>
    <t xml:space="preserve">Name of authorized agent: </t>
  </si>
  <si>
    <t xml:space="preserve">Name of local entity that is authorized to act on behalf of local entity. </t>
  </si>
  <si>
    <t xml:space="preserve">Contract/vendor number: </t>
  </si>
  <si>
    <t xml:space="preserve">The contract or vendor number of the local entity.  </t>
  </si>
  <si>
    <t xml:space="preserve">Authorized representative's signature: </t>
  </si>
  <si>
    <t xml:space="preserve">The signature of the local entity authorized representative. </t>
  </si>
  <si>
    <t xml:space="preserve">Date: </t>
  </si>
  <si>
    <t xml:space="preserve">Date when the form was completed. </t>
  </si>
  <si>
    <t xml:space="preserve">Title or position: </t>
  </si>
  <si>
    <t xml:space="preserve">Title or position of local entity authorized representative. </t>
  </si>
  <si>
    <t xml:space="preserve">Printed name: </t>
  </si>
  <si>
    <t xml:space="preserve">Printed name of authorized representative. </t>
  </si>
  <si>
    <t xml:space="preserve">Telephone number: </t>
  </si>
  <si>
    <t xml:space="preserve">Telephone number of authorized representative.  Include the area code.  </t>
  </si>
  <si>
    <t xml:space="preserve">Enter amounts and names of funding sources below, as applicable. </t>
  </si>
  <si>
    <t xml:space="preserve"> If entering amounts in "other" cells, you must inlude the name of the funding.  </t>
  </si>
  <si>
    <t>State Funds</t>
  </si>
  <si>
    <t>Opportunity Grant</t>
  </si>
  <si>
    <t>State Need Grant</t>
  </si>
  <si>
    <t>Worker Retraining</t>
  </si>
  <si>
    <t>Other State Funding #1</t>
  </si>
  <si>
    <t xml:space="preserve">Name of Funding: </t>
  </si>
  <si>
    <t>Other State Funding #2</t>
  </si>
  <si>
    <t>Other State Funding #3</t>
  </si>
  <si>
    <t>Total State Match Funds</t>
  </si>
  <si>
    <t>Local Funds</t>
  </si>
  <si>
    <t>Local College Foundation</t>
  </si>
  <si>
    <t>Reutilized BFET Funding</t>
  </si>
  <si>
    <t>Other Local Funding #1</t>
  </si>
  <si>
    <t>Other Local Funding #2</t>
  </si>
  <si>
    <t>Other Local Funding #3</t>
  </si>
  <si>
    <t>Total Local Match Funds</t>
  </si>
  <si>
    <t>Private Funds</t>
  </si>
  <si>
    <t>(received from non-state or non-federal entities such as College Spark, Ford Foundation, etc.)</t>
  </si>
  <si>
    <t>Private Funding #1</t>
  </si>
  <si>
    <t>Private Funding #2</t>
  </si>
  <si>
    <t>Private Funding #3</t>
  </si>
  <si>
    <t>Total Private Match Funds</t>
  </si>
  <si>
    <t>Total Match Funds*</t>
  </si>
  <si>
    <t xml:space="preserve">*This amount MUST match EXACTLY the total billed on your General, Tuition, and Participant Reimbursement invoice lines.  </t>
  </si>
  <si>
    <t>Amount invoiced for BFET Sept 2019 and the Reimbursed Funds balance from FFY19:</t>
  </si>
  <si>
    <t>Source of funds are identified on the Local Certification Form from Sept 2019</t>
  </si>
  <si>
    <t>Oct. 2019</t>
  </si>
  <si>
    <t>Nov. 2019</t>
  </si>
  <si>
    <t>Dec. 2019</t>
  </si>
  <si>
    <t>Jan. 2020</t>
  </si>
  <si>
    <t>Feb. 2020</t>
  </si>
  <si>
    <t>Mar. 2020</t>
  </si>
  <si>
    <t>Apr. 2020</t>
  </si>
  <si>
    <t>May. 2020</t>
  </si>
  <si>
    <t>Jun. 2020</t>
  </si>
  <si>
    <t>Jul. 2020</t>
  </si>
  <si>
    <t>Aug. 2020</t>
  </si>
  <si>
    <t>Sept. 2020</t>
  </si>
  <si>
    <t xml:space="preserve">Reutilized Funds Tracking </t>
  </si>
  <si>
    <t xml:space="preserve">For First Time Reutilizers: </t>
  </si>
  <si>
    <t>Your beginning amount will be the amount you invoiced the SBCTC for September 2019</t>
  </si>
  <si>
    <t>For Current Reutilizers:</t>
  </si>
  <si>
    <t>Your beginning amount will be the remaining balance in cell E34 of the Reutilized Funds Tab of your FFY19 workbook plus the amount you invoiced the SBCTC for September 2019</t>
  </si>
  <si>
    <t>1961-65917</t>
  </si>
  <si>
    <t>FFY20 BFET Local Certification Funding Sources</t>
  </si>
  <si>
    <t>FFY20 Basic Food Employment and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</si>
</sst>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9">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9"/>
      <color indexed="81"/>
      <name val="Tahoma"/>
      <charset val="1"/>
    </font>
    <font>
      <b/>
      <sz val="9"/>
      <color indexed="81"/>
      <name val="Tahoma"/>
      <charset val="1"/>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4" fillId="0" borderId="0" applyFont="0" applyFill="0" applyBorder="0" applyAlignment="0" applyProtection="0"/>
  </cellStyleXfs>
  <cellXfs count="107">
    <xf numFmtId="0" fontId="0" fillId="0" borderId="0" xfId="0"/>
    <xf numFmtId="0" fontId="0" fillId="0" borderId="0" xfId="0" applyAlignment="1">
      <alignment vertical="center"/>
    </xf>
    <xf numFmtId="49" fontId="35"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7"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6" fillId="0" borderId="0" xfId="0" applyFont="1" applyAlignment="1">
      <alignment vertical="center"/>
    </xf>
    <xf numFmtId="14" fontId="1" fillId="0" borderId="1" xfId="0" applyNumberFormat="1" applyFont="1" applyBorder="1" applyAlignment="1" applyProtection="1">
      <alignment horizontal="left"/>
    </xf>
    <xf numFmtId="17" fontId="1" fillId="0" borderId="1" xfId="0" applyNumberFormat="1" applyFont="1" applyBorder="1" applyAlignment="1" applyProtection="1">
      <alignment horizontal="left"/>
    </xf>
    <xf numFmtId="0" fontId="1" fillId="0" borderId="0" xfId="0" applyFont="1"/>
    <xf numFmtId="0" fontId="0" fillId="0" borderId="0" xfId="0" applyFont="1"/>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1" fillId="0" borderId="0" xfId="0" applyFont="1" applyAlignment="1" applyProtection="1">
      <alignment horizontal="center"/>
    </xf>
    <xf numFmtId="0" fontId="23" fillId="0" borderId="0" xfId="0" applyFont="1" applyAlignment="1" applyProtection="1">
      <alignment horizontal="center"/>
    </xf>
    <xf numFmtId="0" fontId="0" fillId="0" borderId="0" xfId="0" applyFont="1" applyAlignment="1" applyProtection="1">
      <alignment horizontal="center"/>
    </xf>
    <xf numFmtId="0" fontId="1" fillId="0" borderId="36" xfId="0" applyFont="1" applyBorder="1" applyAlignment="1" applyProtection="1">
      <alignment vertical="center"/>
    </xf>
    <xf numFmtId="0" fontId="1" fillId="0" borderId="33" xfId="0" applyFont="1"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0" xfId="0" applyAlignment="1" applyProtection="1">
      <alignment horizontal="left" vertical="top" wrapText="1"/>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0" fillId="0" borderId="15" xfId="0" applyBorder="1" applyAlignment="1" applyProtection="1">
      <alignment horizont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26" fillId="0" borderId="25" xfId="0" applyFont="1" applyBorder="1" applyAlignment="1" applyProtection="1"/>
    <xf numFmtId="0" fontId="26" fillId="0" borderId="24" xfId="0" applyFont="1" applyBorder="1" applyAlignment="1" applyProtection="1"/>
    <xf numFmtId="0" fontId="26" fillId="0" borderId="23" xfId="0" applyFont="1" applyBorder="1" applyAlignment="1" applyProtection="1"/>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0" fillId="0" borderId="0" xfId="0" applyBorder="1" applyAlignment="1" applyProtection="1"/>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0" fillId="0" borderId="16" xfId="0" applyBorder="1" applyAlignment="1" applyProtection="1">
      <alignment horizontal="center" vertical="center"/>
    </xf>
    <xf numFmtId="0" fontId="36"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3" xfId="48"/>
    <cellStyle name="Currency" xfId="55" builtinId="4"/>
    <cellStyle name="Currency 2" xfId="47"/>
    <cellStyle name="Currency 3" xfId="2"/>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6"/>
    <cellStyle name="Normal 3" xfId="4"/>
    <cellStyle name="Normal 4" xfId="1"/>
    <cellStyle name="Normal 5" xfId="49"/>
    <cellStyle name="Normal 5 2" xfId="52"/>
    <cellStyle name="Normal 5 2 2" xfId="54"/>
    <cellStyle name="Normal 5 3" xfId="53"/>
    <cellStyle name="Normal 5 4" xfId="51"/>
    <cellStyle name="Note 2" xfId="41"/>
    <cellStyle name="Output 2" xfId="42"/>
    <cellStyle name="Percent 2" xfId="50"/>
    <cellStyle name="Title 2" xfId="43"/>
    <cellStyle name="Total 2" xfId="44"/>
    <cellStyle name="Warning Text 2" xfId="45"/>
  </cellStyles>
  <dxfs count="19">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22" formatCode="mmm\-yy"/>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right style="thin">
          <color indexed="64"/>
        </right>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7:D20" totalsRowShown="0" headerRowDxfId="18" dataDxfId="16" headerRowBorderDxfId="17" tableBorderDxfId="15" totalsRowBorderDxfId="14">
  <autoFilter ref="A7:D20">
    <filterColumn colId="0" hiddenButton="1"/>
    <filterColumn colId="1" hiddenButton="1"/>
    <filterColumn colId="2" hiddenButton="1"/>
    <filterColumn colId="3" hiddenButton="1"/>
  </autoFilter>
  <tableColumns count="4">
    <tableColumn id="1" name="Month" dataDxfId="13"/>
    <tableColumn id="2" name="Total Amount Spent on BFET" dataDxfId="12"/>
    <tableColumn id="3" name="Amount Invoiced for Reimbursement" dataDxfId="11"/>
    <tableColumn id="4"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22:F34" totalsRowShown="0" headerRowDxfId="9" dataDxfId="7" headerRowBorderDxfId="8" tableBorderDxfId="6">
  <autoFilter ref="A22:F34">
    <filterColumn colId="0" hiddenButton="1"/>
    <filterColumn colId="1" hiddenButton="1"/>
    <filterColumn colId="2" hiddenButton="1"/>
    <filterColumn colId="3" hiddenButton="1"/>
    <filterColumn colId="4" hiddenButton="1"/>
    <filterColumn colId="5" hiddenButton="1"/>
  </autoFilter>
  <tableColumns count="6">
    <tableColumn id="1" name="Month" dataDxfId="5"/>
    <tableColumn id="2" name="Reimbursed Funds Available to Reutilize" dataDxfId="4">
      <calculatedColumnFormula>SUM(F4)</calculatedColumnFormula>
    </tableColumn>
    <tableColumn id="3" name="Funds Reutilized" dataDxfId="3"/>
    <tableColumn id="4" name="Funds Expended (NOT Reutilized)" dataDxfId="2">
      <calculatedColumnFormula>SUM(D12:D22)</calculatedColumnFormula>
    </tableColumn>
    <tableColumn id="5" name="Reimbursed Funding Balance" dataDxfId="1" dataCellStyle="Currency">
      <calculatedColumnFormula>IF(B23=" "," ",(B23-C23-D23))</calculatedColumnFormula>
    </tableColumn>
    <tableColumn id="6" name="Reasons Funds NOT Reutilized"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RowHeight="15"/>
  <cols>
    <col min="1" max="1" width="114.5703125" customWidth="1"/>
    <col min="5" max="5" width="27" customWidth="1"/>
  </cols>
  <sheetData>
    <row r="1" spans="1:1" s="1" customFormat="1" ht="41.45" customHeight="1">
      <c r="A1" s="31" t="s">
        <v>0</v>
      </c>
    </row>
    <row r="2" spans="1:1">
      <c r="A2" t="s">
        <v>1</v>
      </c>
    </row>
    <row r="3" spans="1:1" ht="45">
      <c r="A3" s="30" t="s">
        <v>2</v>
      </c>
    </row>
    <row r="4" spans="1:1" ht="60">
      <c r="A4" s="30" t="s">
        <v>3</v>
      </c>
    </row>
    <row r="5" spans="1:1">
      <c r="A5" t="s">
        <v>4</v>
      </c>
    </row>
    <row r="6" spans="1:1">
      <c r="A6" t="s">
        <v>5</v>
      </c>
    </row>
    <row r="7" spans="1:1">
      <c r="A7" t="s">
        <v>6</v>
      </c>
    </row>
    <row r="9" spans="1:1">
      <c r="A9" s="34" t="s">
        <v>109</v>
      </c>
    </row>
    <row r="10" spans="1:1">
      <c r="A10" s="35" t="s">
        <v>110</v>
      </c>
    </row>
    <row r="11" spans="1:1">
      <c r="A11" t="s">
        <v>111</v>
      </c>
    </row>
    <row r="13" spans="1:1">
      <c r="A13" t="s">
        <v>112</v>
      </c>
    </row>
    <row r="14" spans="1:1" ht="30">
      <c r="A14" s="30" t="s">
        <v>113</v>
      </c>
    </row>
  </sheetData>
  <sheetProtection algorithmName="SHA-512" hashValue="npBCP5aygf5VtHipVtQLVeG7fsO1z3/6X5E32MSxx4r/I40/11IKbUAn2Mdc+Q0trcrpw4D5Z3vMLVRM4EG/Yg==" saltValue="KqyJ4MTqASKS+oe5rmUAuQ=="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43952</v>
      </c>
      <c r="C10" s="3" t="s">
        <v>31</v>
      </c>
      <c r="D10" s="46">
        <v>43982</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Funds'!C30/2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1tNewxT5OlCfv9AKe1nrP08xsGieIHxv0n1Jb0Lh5Z3QWXxBidPeTMUMfZXpOuwabi6XO+vOsEDzelyVlfq3iQ==" saltValue="QNQdCJ6Xqnepq9ollozeI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43983</v>
      </c>
      <c r="C10" s="3" t="s">
        <v>31</v>
      </c>
      <c r="D10" s="46">
        <v>44012</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Funds'!C31/2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EGcnORwSWTd2HlhJ+rk1tOY9LzaLuD0UQ47RW4Nvf1oE5TdD3VXTfH3NFuqsFXYhrxQbjQ5mo5gRgw3CKlnXiA==" saltValue="nCjyFfmdeGMkI28GzIRla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44013</v>
      </c>
      <c r="C10" s="3" t="s">
        <v>31</v>
      </c>
      <c r="D10" s="46">
        <v>44043</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Funds'!C32/2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WSZOeb4FOHn2If59oiyOjUOolr4BwR6wLWV7YNjKdWgdIi43at+dwXm+w2CWj+OK2ijzuuEuKnK6shs70kB3vw==" saltValue="GTSyTxm28QJDtoNaxqO/Y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34"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44044</v>
      </c>
      <c r="C10" s="3" t="s">
        <v>31</v>
      </c>
      <c r="D10" s="46">
        <v>44074</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Funds'!C33/2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6hrPplFMeO5WMezkMd5wx24HOKm02GNlMaU+Kw9QDU1c+oP6/BqDRj2xKh4sxUoTPVp2Bhaxl+K39BZ6IhZp9A==" saltValue="GzfsH24bk80wSXdZSN3xj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44075</v>
      </c>
      <c r="C10" s="3" t="s">
        <v>31</v>
      </c>
      <c r="D10" s="46">
        <v>44104</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Funds'!C34/2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pGVY5zmmBV6gITE29UO1itRCmLCBzK6h6c9kyhviFU1+2lBMO9AHBBCXWxlx64DcDj7FLJxL57HxjDnuj07pSA==" saltValue="dhMbFqTo/GpDIqSDljG22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abSelected="1" workbookViewId="0">
      <selection activeCell="D23" sqref="D23"/>
    </sheetView>
  </sheetViews>
  <sheetFormatPr defaultRowHeight="15"/>
  <cols>
    <col min="1" max="1" width="13.42578125" bestFit="1" customWidth="1"/>
    <col min="2" max="2" width="15.140625" customWidth="1"/>
    <col min="3" max="3" width="16.42578125" customWidth="1"/>
    <col min="4" max="4" width="16.85546875" customWidth="1"/>
    <col min="5" max="5" width="20" customWidth="1"/>
    <col min="6" max="6" width="28.42578125" customWidth="1"/>
  </cols>
  <sheetData>
    <row r="1" spans="1:6" ht="18.75">
      <c r="A1" s="36" t="s">
        <v>7</v>
      </c>
      <c r="B1" s="36"/>
      <c r="C1" s="36"/>
      <c r="D1" s="36"/>
      <c r="E1" s="36"/>
      <c r="F1" s="36"/>
    </row>
    <row r="2" spans="1:6">
      <c r="A2" s="3"/>
      <c r="B2" s="3"/>
      <c r="C2" s="3"/>
      <c r="D2" s="37"/>
      <c r="E2" s="37"/>
      <c r="F2" s="37"/>
    </row>
    <row r="3" spans="1:6">
      <c r="A3" s="12" t="s">
        <v>8</v>
      </c>
      <c r="B3" s="38"/>
      <c r="C3" s="38"/>
      <c r="D3" s="38"/>
      <c r="E3" s="38"/>
      <c r="F3" s="38"/>
    </row>
    <row r="4" spans="1:6">
      <c r="A4" s="39" t="s">
        <v>95</v>
      </c>
      <c r="B4" s="39"/>
      <c r="C4" s="39"/>
      <c r="D4" s="39"/>
      <c r="E4" s="39"/>
      <c r="F4" s="29">
        <v>21376.97</v>
      </c>
    </row>
    <row r="5" spans="1:6">
      <c r="A5" s="13" t="s">
        <v>96</v>
      </c>
      <c r="B5" s="13"/>
      <c r="C5" s="13"/>
      <c r="D5" s="3"/>
      <c r="E5" s="3"/>
      <c r="F5" s="3"/>
    </row>
    <row r="6" spans="1:6" ht="20.100000000000001" customHeight="1">
      <c r="A6" s="3"/>
      <c r="B6" s="3"/>
      <c r="C6" s="3"/>
      <c r="D6" s="3"/>
      <c r="E6" s="3"/>
      <c r="F6" s="3"/>
    </row>
    <row r="7" spans="1:6" ht="45">
      <c r="A7" s="14" t="s">
        <v>9</v>
      </c>
      <c r="B7" s="15" t="s">
        <v>10</v>
      </c>
      <c r="C7" s="15" t="s">
        <v>11</v>
      </c>
      <c r="D7" s="15" t="s">
        <v>12</v>
      </c>
      <c r="E7" s="3"/>
      <c r="F7" s="3"/>
    </row>
    <row r="8" spans="1:6">
      <c r="A8" s="16" t="s">
        <v>97</v>
      </c>
      <c r="B8" s="22">
        <f>C8*2</f>
        <v>97746.53</v>
      </c>
      <c r="C8" s="25">
        <f>'Oct Local Cert'!$C$67:$D$67</f>
        <v>48873.264999999999</v>
      </c>
      <c r="D8" s="26">
        <f>C8</f>
        <v>48873.264999999999</v>
      </c>
      <c r="E8" s="3"/>
      <c r="F8" s="3"/>
    </row>
    <row r="9" spans="1:6">
      <c r="A9" s="17" t="s">
        <v>98</v>
      </c>
      <c r="B9" s="22">
        <f>C9*2</f>
        <v>0</v>
      </c>
      <c r="C9" s="25">
        <f>'Nov Local Cert'!$C$67:$D$67</f>
        <v>0</v>
      </c>
      <c r="D9" s="26">
        <f>C9</f>
        <v>0</v>
      </c>
      <c r="E9" s="3"/>
      <c r="F9" s="3"/>
    </row>
    <row r="10" spans="1:6">
      <c r="A10" s="17" t="s">
        <v>99</v>
      </c>
      <c r="B10" s="22">
        <f t="shared" ref="B10:B19" si="0">C10*2</f>
        <v>0</v>
      </c>
      <c r="C10" s="25">
        <f>'Dec Local Cert'!$C$67:$D$67</f>
        <v>0</v>
      </c>
      <c r="D10" s="26">
        <f t="shared" ref="D10:D19" si="1">C10</f>
        <v>0</v>
      </c>
      <c r="E10" s="3"/>
      <c r="F10" s="3"/>
    </row>
    <row r="11" spans="1:6">
      <c r="A11" s="17" t="s">
        <v>100</v>
      </c>
      <c r="B11" s="22">
        <f t="shared" si="0"/>
        <v>0</v>
      </c>
      <c r="C11" s="25">
        <f>'Jan Local Cert'!$C$67:$D$67</f>
        <v>0</v>
      </c>
      <c r="D11" s="26">
        <f t="shared" si="1"/>
        <v>0</v>
      </c>
      <c r="E11" s="3"/>
      <c r="F11" s="3"/>
    </row>
    <row r="12" spans="1:6">
      <c r="A12" s="17" t="s">
        <v>101</v>
      </c>
      <c r="B12" s="22">
        <f t="shared" si="0"/>
        <v>0</v>
      </c>
      <c r="C12" s="25">
        <f>'Feb Local Cert'!$C$67:$D$67</f>
        <v>0</v>
      </c>
      <c r="D12" s="26">
        <f t="shared" si="1"/>
        <v>0</v>
      </c>
      <c r="E12" s="3"/>
      <c r="F12" s="3"/>
    </row>
    <row r="13" spans="1:6">
      <c r="A13" s="32" t="s">
        <v>102</v>
      </c>
      <c r="B13" s="22">
        <f t="shared" si="0"/>
        <v>0</v>
      </c>
      <c r="C13" s="25">
        <f>'Mar Local Cert'!$C$67:$D$67</f>
        <v>0</v>
      </c>
      <c r="D13" s="26">
        <f t="shared" si="1"/>
        <v>0</v>
      </c>
      <c r="E13" s="3"/>
      <c r="F13" s="3"/>
    </row>
    <row r="14" spans="1:6">
      <c r="A14" s="33" t="s">
        <v>103</v>
      </c>
      <c r="B14" s="22">
        <f t="shared" si="0"/>
        <v>0</v>
      </c>
      <c r="C14" s="25">
        <f>'Apr Local Cert'!$C$67:$D$67</f>
        <v>0</v>
      </c>
      <c r="D14" s="26">
        <f t="shared" si="1"/>
        <v>0</v>
      </c>
      <c r="E14" s="3"/>
      <c r="F14" s="3"/>
    </row>
    <row r="15" spans="1:6">
      <c r="A15" s="33" t="s">
        <v>104</v>
      </c>
      <c r="B15" s="22">
        <f t="shared" si="0"/>
        <v>0</v>
      </c>
      <c r="C15" s="25">
        <f>'May Local Cert'!$C$67:$D$67</f>
        <v>0</v>
      </c>
      <c r="D15" s="26">
        <f t="shared" si="1"/>
        <v>0</v>
      </c>
      <c r="E15" s="3"/>
      <c r="F15" s="3"/>
    </row>
    <row r="16" spans="1:6">
      <c r="A16" s="33" t="s">
        <v>105</v>
      </c>
      <c r="B16" s="22">
        <f t="shared" si="0"/>
        <v>0</v>
      </c>
      <c r="C16" s="25">
        <f>'Jun Local Cert'!$C$67:$D$67</f>
        <v>0</v>
      </c>
      <c r="D16" s="26">
        <f t="shared" si="1"/>
        <v>0</v>
      </c>
      <c r="E16" s="3"/>
      <c r="F16" s="3"/>
    </row>
    <row r="17" spans="1:6">
      <c r="A17" s="33" t="s">
        <v>106</v>
      </c>
      <c r="B17" s="22">
        <f t="shared" si="0"/>
        <v>0</v>
      </c>
      <c r="C17" s="25">
        <f>'Jul Local Cert'!$C$67:$D$67</f>
        <v>0</v>
      </c>
      <c r="D17" s="26">
        <f t="shared" si="1"/>
        <v>0</v>
      </c>
      <c r="E17" s="3"/>
      <c r="F17" s="3"/>
    </row>
    <row r="18" spans="1:6">
      <c r="A18" s="17" t="s">
        <v>107</v>
      </c>
      <c r="B18" s="22">
        <f t="shared" si="0"/>
        <v>0</v>
      </c>
      <c r="C18" s="25">
        <f>'Aug Local Cert'!$C$67:$D$67</f>
        <v>0</v>
      </c>
      <c r="D18" s="26">
        <f t="shared" si="1"/>
        <v>0</v>
      </c>
      <c r="E18" s="3"/>
      <c r="F18" s="3"/>
    </row>
    <row r="19" spans="1:6">
      <c r="A19" s="17" t="s">
        <v>108</v>
      </c>
      <c r="B19" s="22">
        <f t="shared" si="0"/>
        <v>0</v>
      </c>
      <c r="C19" s="25">
        <f>'Sep Local Cert'!$C$67:$D$67</f>
        <v>0</v>
      </c>
      <c r="D19" s="26">
        <f t="shared" si="1"/>
        <v>0</v>
      </c>
      <c r="E19" s="3"/>
      <c r="F19" s="3"/>
    </row>
    <row r="20" spans="1:6">
      <c r="A20" s="18" t="s">
        <v>13</v>
      </c>
      <c r="B20" s="27">
        <f>SUBTOTAL(109,B8:B19)</f>
        <v>97746.53</v>
      </c>
      <c r="C20" s="27">
        <f t="shared" ref="C20:D20" si="2">SUBTOTAL(109,C8:C19)</f>
        <v>48873.264999999999</v>
      </c>
      <c r="D20" s="28">
        <f t="shared" si="2"/>
        <v>48873.264999999999</v>
      </c>
      <c r="E20" s="3"/>
      <c r="F20" s="3"/>
    </row>
    <row r="21" spans="1:6" ht="20.100000000000001" customHeight="1">
      <c r="A21" s="3"/>
      <c r="B21" s="3"/>
      <c r="C21" s="3"/>
      <c r="D21" s="3"/>
      <c r="E21" s="3"/>
      <c r="F21" s="3"/>
    </row>
    <row r="22" spans="1:6" ht="45">
      <c r="A22" s="19" t="s">
        <v>9</v>
      </c>
      <c r="B22" s="20" t="s">
        <v>14</v>
      </c>
      <c r="C22" s="20" t="s">
        <v>15</v>
      </c>
      <c r="D22" s="20" t="s">
        <v>16</v>
      </c>
      <c r="E22" s="20" t="s">
        <v>17</v>
      </c>
      <c r="F22" s="20" t="s">
        <v>18</v>
      </c>
    </row>
    <row r="23" spans="1:6">
      <c r="A23" s="16" t="s">
        <v>97</v>
      </c>
      <c r="B23" s="22">
        <f>SUM(F4)</f>
        <v>21376.97</v>
      </c>
      <c r="C23" s="23">
        <v>21376.97</v>
      </c>
      <c r="D23" s="23"/>
      <c r="E23" s="24">
        <f t="shared" ref="E23:E34" si="3">IF(B23=" "," ",(B23-C23-D23))</f>
        <v>0</v>
      </c>
      <c r="F23" s="10"/>
    </row>
    <row r="24" spans="1:6">
      <c r="A24" s="17" t="s">
        <v>98</v>
      </c>
      <c r="B24" s="22">
        <f t="shared" ref="B24:B34" si="4">IF(C8=0," ",(E23+C8))</f>
        <v>48873.264999999999</v>
      </c>
      <c r="C24" s="23"/>
      <c r="D24" s="23"/>
      <c r="E24" s="24">
        <f>IF(B24=" "," ",(B24-C24-D24))</f>
        <v>48873.264999999999</v>
      </c>
      <c r="F24" s="10"/>
    </row>
    <row r="25" spans="1:6">
      <c r="A25" s="17" t="s">
        <v>99</v>
      </c>
      <c r="B25" s="22" t="str">
        <f t="shared" si="4"/>
        <v xml:space="preserve"> </v>
      </c>
      <c r="C25" s="23"/>
      <c r="D25" s="23"/>
      <c r="E25" s="24" t="str">
        <f t="shared" si="3"/>
        <v xml:space="preserve"> </v>
      </c>
      <c r="F25" s="10"/>
    </row>
    <row r="26" spans="1:6">
      <c r="A26" s="17" t="s">
        <v>100</v>
      </c>
      <c r="B26" s="22" t="str">
        <f t="shared" si="4"/>
        <v xml:space="preserve"> </v>
      </c>
      <c r="C26" s="23"/>
      <c r="D26" s="23"/>
      <c r="E26" s="24" t="str">
        <f t="shared" si="3"/>
        <v xml:space="preserve"> </v>
      </c>
      <c r="F26" s="10"/>
    </row>
    <row r="27" spans="1:6">
      <c r="A27" s="17" t="s">
        <v>101</v>
      </c>
      <c r="B27" s="22" t="str">
        <f t="shared" si="4"/>
        <v xml:space="preserve"> </v>
      </c>
      <c r="C27" s="23"/>
      <c r="D27" s="23"/>
      <c r="E27" s="24" t="str">
        <f t="shared" si="3"/>
        <v xml:space="preserve"> </v>
      </c>
      <c r="F27" s="10"/>
    </row>
    <row r="28" spans="1:6">
      <c r="A28" s="32" t="s">
        <v>102</v>
      </c>
      <c r="B28" s="22" t="str">
        <f t="shared" si="4"/>
        <v xml:space="preserve"> </v>
      </c>
      <c r="C28" s="23"/>
      <c r="D28" s="23"/>
      <c r="E28" s="24" t="str">
        <f t="shared" si="3"/>
        <v xml:space="preserve"> </v>
      </c>
      <c r="F28" s="11"/>
    </row>
    <row r="29" spans="1:6">
      <c r="A29" s="33" t="s">
        <v>103</v>
      </c>
      <c r="B29" s="22" t="str">
        <f t="shared" si="4"/>
        <v xml:space="preserve"> </v>
      </c>
      <c r="C29" s="23"/>
      <c r="D29" s="23"/>
      <c r="E29" s="24" t="str">
        <f t="shared" si="3"/>
        <v xml:space="preserve"> </v>
      </c>
      <c r="F29" s="10"/>
    </row>
    <row r="30" spans="1:6">
      <c r="A30" s="33" t="s">
        <v>104</v>
      </c>
      <c r="B30" s="22" t="str">
        <f t="shared" si="4"/>
        <v xml:space="preserve"> </v>
      </c>
      <c r="C30" s="23"/>
      <c r="D30" s="23"/>
      <c r="E30" s="24" t="str">
        <f t="shared" si="3"/>
        <v xml:space="preserve"> </v>
      </c>
      <c r="F30" s="10"/>
    </row>
    <row r="31" spans="1:6">
      <c r="A31" s="33" t="s">
        <v>105</v>
      </c>
      <c r="B31" s="22" t="str">
        <f t="shared" si="4"/>
        <v xml:space="preserve"> </v>
      </c>
      <c r="C31" s="23"/>
      <c r="D31" s="23"/>
      <c r="E31" s="24" t="str">
        <f t="shared" si="3"/>
        <v xml:space="preserve"> </v>
      </c>
      <c r="F31" s="10"/>
    </row>
    <row r="32" spans="1:6">
      <c r="A32" s="33" t="s">
        <v>106</v>
      </c>
      <c r="B32" s="22" t="str">
        <f t="shared" si="4"/>
        <v xml:space="preserve"> </v>
      </c>
      <c r="C32" s="23"/>
      <c r="D32" s="23"/>
      <c r="E32" s="24" t="str">
        <f t="shared" si="3"/>
        <v xml:space="preserve"> </v>
      </c>
      <c r="F32" s="10"/>
    </row>
    <row r="33" spans="1:6">
      <c r="A33" s="17" t="s">
        <v>107</v>
      </c>
      <c r="B33" s="22" t="str">
        <f t="shared" si="4"/>
        <v xml:space="preserve"> </v>
      </c>
      <c r="C33" s="23"/>
      <c r="D33" s="23"/>
      <c r="E33" s="24" t="str">
        <f t="shared" si="3"/>
        <v xml:space="preserve"> </v>
      </c>
      <c r="F33" s="10"/>
    </row>
    <row r="34" spans="1:6">
      <c r="A34" s="17" t="s">
        <v>108</v>
      </c>
      <c r="B34" s="22" t="str">
        <f t="shared" si="4"/>
        <v xml:space="preserve"> </v>
      </c>
      <c r="C34" s="23"/>
      <c r="D34" s="23"/>
      <c r="E34" s="24" t="str">
        <f t="shared" si="3"/>
        <v xml:space="preserve"> </v>
      </c>
      <c r="F34" s="10"/>
    </row>
    <row r="35" spans="1:6">
      <c r="A35" s="3"/>
      <c r="B35" s="3"/>
      <c r="C35" s="3"/>
      <c r="D35" s="3"/>
      <c r="E35" s="3"/>
      <c r="F35" s="3"/>
    </row>
    <row r="36" spans="1:6">
      <c r="A36" s="21" t="s">
        <v>19</v>
      </c>
      <c r="B36" s="3"/>
      <c r="C36" s="3"/>
      <c r="D36" s="3"/>
      <c r="E36" s="3"/>
      <c r="F36" s="3"/>
    </row>
  </sheetData>
  <sheetProtection algorithmName="SHA-512" hashValue="JaeirQsRMZlnQvetAnh0gxeXywyfNJArRnohsP6Mi4IuSKyJtgZaJeFxHS+EF6mjTspi9fZ1F6tB/sTBi9Ofww==" saltValue="IwWvChN58SEnSckLExw6nQ==" spinCount="100000" sheet="1" objects="1" scenarios="1" selectLockedCells="1"/>
  <mergeCells count="4">
    <mergeCell ref="A1:F1"/>
    <mergeCell ref="D2:F2"/>
    <mergeCell ref="B3:F3"/>
    <mergeCell ref="A4:E4"/>
  </mergeCells>
  <pageMargins left="0.7" right="0.7" top="0.75" bottom="0.75" header="0.3" footer="0.3"/>
  <pageSetup scale="87" orientation="portrait" r:id="rId1"/>
  <ignoredErrors>
    <ignoredError sqref="B24:B34" calculatedColumn="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9" zoomScaleNormal="100" workbookViewId="0">
      <selection activeCell="C57" sqref="C57:D57"/>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48873.264999999999</v>
      </c>
      <c r="C9" s="3" t="s">
        <v>29</v>
      </c>
      <c r="D9" s="3"/>
      <c r="E9" s="3"/>
      <c r="F9" s="3"/>
      <c r="G9" s="3"/>
    </row>
    <row r="10" spans="1:7" ht="20.100000000000001" customHeight="1">
      <c r="A10" s="3" t="s">
        <v>30</v>
      </c>
      <c r="B10" s="5">
        <v>43739</v>
      </c>
      <c r="C10" s="3" t="s">
        <v>31</v>
      </c>
      <c r="D10" s="46">
        <v>43769</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4030.98</v>
      </c>
      <c r="D44" s="67"/>
      <c r="E44" s="54"/>
      <c r="F44" s="54"/>
      <c r="G44" s="55"/>
    </row>
    <row r="45" spans="1:7" s="1" customFormat="1">
      <c r="A45" s="52" t="s">
        <v>73</v>
      </c>
      <c r="B45" s="53"/>
      <c r="C45" s="66">
        <v>8291.5</v>
      </c>
      <c r="D45" s="67"/>
      <c r="E45" s="54"/>
      <c r="F45" s="54"/>
      <c r="G45" s="55"/>
    </row>
    <row r="46" spans="1:7" s="1" customFormat="1">
      <c r="A46" s="52" t="s">
        <v>74</v>
      </c>
      <c r="B46" s="53"/>
      <c r="C46" s="66">
        <v>128.68</v>
      </c>
      <c r="D46" s="67"/>
      <c r="E46" s="56"/>
      <c r="F46" s="56"/>
      <c r="G46" s="57"/>
    </row>
    <row r="47" spans="1:7" s="1" customFormat="1" ht="38.1" customHeight="1">
      <c r="A47" s="52" t="s">
        <v>75</v>
      </c>
      <c r="B47" s="53"/>
      <c r="C47" s="66">
        <v>2662.4</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15113.56</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Funds'!C23/2</f>
        <v>10688.485000000001</v>
      </c>
      <c r="D54" s="106"/>
      <c r="E54" s="56"/>
      <c r="F54" s="56"/>
      <c r="G54" s="57"/>
    </row>
    <row r="55" spans="1:7" s="1" customFormat="1" ht="38.1" customHeight="1">
      <c r="A55" s="52" t="s">
        <v>83</v>
      </c>
      <c r="B55" s="53"/>
      <c r="C55" s="66">
        <v>429</v>
      </c>
      <c r="D55" s="67"/>
      <c r="E55" s="95" t="s">
        <v>76</v>
      </c>
      <c r="F55" s="96"/>
      <c r="G55" s="2"/>
    </row>
    <row r="56" spans="1:7" s="1" customFormat="1" ht="38.1" customHeight="1">
      <c r="A56" s="52" t="s">
        <v>84</v>
      </c>
      <c r="B56" s="53"/>
      <c r="C56" s="66">
        <v>1794.41</v>
      </c>
      <c r="D56" s="67"/>
      <c r="E56" s="95" t="s">
        <v>76</v>
      </c>
      <c r="F56" s="96"/>
      <c r="G56" s="2"/>
    </row>
    <row r="57" spans="1:7" s="1" customFormat="1" ht="38.1" customHeight="1">
      <c r="A57" s="52" t="s">
        <v>85</v>
      </c>
      <c r="B57" s="53"/>
      <c r="C57" s="66">
        <v>20847.810000000001</v>
      </c>
      <c r="D57" s="67"/>
      <c r="E57" s="95" t="s">
        <v>76</v>
      </c>
      <c r="F57" s="96"/>
      <c r="G57" s="2"/>
    </row>
    <row r="58" spans="1:7" s="1" customFormat="1">
      <c r="A58" s="73" t="s">
        <v>86</v>
      </c>
      <c r="B58" s="74"/>
      <c r="C58" s="75">
        <f>SUM(C53:D57)</f>
        <v>33759.705000000002</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48873.264999999999</v>
      </c>
      <c r="D67" s="81"/>
      <c r="E67" s="82"/>
      <c r="F67" s="82"/>
      <c r="G67" s="83"/>
    </row>
    <row r="68" spans="1:7" ht="15.75" thickBot="1">
      <c r="A68" s="78" t="s">
        <v>94</v>
      </c>
      <c r="B68" s="79"/>
      <c r="C68" s="79"/>
      <c r="D68" s="79"/>
      <c r="E68" s="79"/>
      <c r="F68" s="79"/>
      <c r="G68" s="80"/>
    </row>
  </sheetData>
  <sheetProtection algorithmName="SHA-512" hashValue="Tpvek+g1jXf3uC5wTJT5weOxm1NpB+TJe2T6HJo/SEcpE+3LGoab9Td2y0pzjh6Ub+pq6sEon/6gqJW7fMgh5g==" saltValue="NML3TypjjyarMpjAfEIEGQ==" spinCount="100000" sheet="1" selectLockedCells="1"/>
  <mergeCells count="103">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 ref="A64:B64"/>
    <mergeCell ref="C64:D64"/>
    <mergeCell ref="E64:F64"/>
    <mergeCell ref="A58:B58"/>
    <mergeCell ref="C58:D58"/>
    <mergeCell ref="E62:F62"/>
    <mergeCell ref="C63:D63"/>
    <mergeCell ref="E63:F63"/>
    <mergeCell ref="A60:G60"/>
    <mergeCell ref="A61:G61"/>
    <mergeCell ref="C62:D62"/>
    <mergeCell ref="A62:B62"/>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A47:B47"/>
    <mergeCell ref="E44:G44"/>
    <mergeCell ref="E45:G45"/>
    <mergeCell ref="E46:G46"/>
    <mergeCell ref="E19:G19"/>
    <mergeCell ref="E20:G20"/>
    <mergeCell ref="E21:G21"/>
    <mergeCell ref="C34:G34"/>
    <mergeCell ref="A23:G23"/>
    <mergeCell ref="C24:G24"/>
    <mergeCell ref="C25:G25"/>
    <mergeCell ref="C26:G26"/>
    <mergeCell ref="A43:G43"/>
    <mergeCell ref="A15:G15"/>
    <mergeCell ref="A16:F16"/>
    <mergeCell ref="A17:F17"/>
    <mergeCell ref="D10:F10"/>
    <mergeCell ref="A11:G11"/>
    <mergeCell ref="A12:G12"/>
    <mergeCell ref="A1:G1"/>
    <mergeCell ref="A2:G2"/>
    <mergeCell ref="A3:G3"/>
    <mergeCell ref="B5:D5"/>
    <mergeCell ref="B6:D6"/>
    <mergeCell ref="A14:G14"/>
    <mergeCell ref="A7:E7"/>
    <mergeCell ref="A8:E8"/>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4"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43770</v>
      </c>
      <c r="C10" s="3" t="s">
        <v>31</v>
      </c>
      <c r="D10" s="46">
        <v>43799</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Funds'!C24/2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M3pqPekw/vxKWB7MECNlSek04DgCzfgJm88dn51HczfRPfAxwX1+JEVYdw4zfzySZtA4yZgBAy9l7S54Sg/TA==" saltValue="y7XDFHyUtmQbuOkEz5Lfu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28"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43800</v>
      </c>
      <c r="C10" s="3" t="s">
        <v>31</v>
      </c>
      <c r="D10" s="46">
        <v>43830</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Funds'!C25/2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UOxar2zl8smQs+T14IcwWCOX30cXL4olft1W3SOzFFwUyaMAOxtNm0dfU6r5ejZKmPdL6NBk9lAHaWjY4Xd9BQ==" saltValue="UF0JYE5xF7U3sk31EeZO+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3"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43831</v>
      </c>
      <c r="C10" s="3" t="s">
        <v>31</v>
      </c>
      <c r="D10" s="46">
        <v>43861</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Funds'!C26/2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6+LOAA1taGeBO7pA7FqnEYCCX7dWiWCtpgQpcEtStlEjwCC3iXWKIJA2FffZKPlk/o5SuycgmFbeJwaJ+UKCqg==" saltValue="bXYISMl9YZysQZu9bDEQQ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43862</v>
      </c>
      <c r="C10" s="3" t="s">
        <v>31</v>
      </c>
      <c r="D10" s="46">
        <v>43889</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Funds'!C27/2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X0HYIouGVrqqqVY1nAPFtVHktacPpBvtB8Q8j2Q9HVtL+AFlQ9OybbZUguZEHwjv3oSCL9uNSX1OxJq2Zq3WDA==" saltValue="PPvjOVtGVaTIJbKQvjb8H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16"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43891</v>
      </c>
      <c r="C10" s="3" t="s">
        <v>31</v>
      </c>
      <c r="D10" s="46">
        <v>43921</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Funds'!C28/2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soK7Iup3eNolQChvweWbf5yN+r1a/9zTLtb6hxUi8iBqQCnXswTJeLcAxOK/Rim79hk15YL0fWiWmY5KzmbMvQ==" saltValue="DnXqGHGawdXGs2zhQk+9O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22" zoomScaleNormal="100" workbookViewId="0">
      <selection activeCell="C44" sqref="C44:D44"/>
    </sheetView>
  </sheetViews>
  <sheetFormatPr defaultRowHeight="15"/>
  <cols>
    <col min="1" max="1" width="2.140625" customWidth="1"/>
    <col min="2" max="2" width="31.5703125" customWidth="1"/>
    <col min="7" max="7" width="26.140625" customWidth="1"/>
  </cols>
  <sheetData>
    <row r="1" spans="1:7">
      <c r="A1" s="49" t="s">
        <v>116</v>
      </c>
      <c r="B1" s="49"/>
      <c r="C1" s="49"/>
      <c r="D1" s="49"/>
      <c r="E1" s="49"/>
      <c r="F1" s="49"/>
      <c r="G1" s="49"/>
    </row>
    <row r="2" spans="1:7" ht="18.75">
      <c r="A2" s="50" t="s">
        <v>20</v>
      </c>
      <c r="B2" s="50"/>
      <c r="C2" s="50"/>
      <c r="D2" s="50"/>
      <c r="E2" s="50"/>
      <c r="F2" s="50"/>
      <c r="G2" s="50"/>
    </row>
    <row r="3" spans="1:7">
      <c r="A3" s="51" t="s">
        <v>21</v>
      </c>
      <c r="B3" s="51"/>
      <c r="C3" s="51"/>
      <c r="D3" s="51"/>
      <c r="E3" s="51"/>
      <c r="F3" s="51"/>
      <c r="G3" s="51"/>
    </row>
    <row r="4" spans="1:7">
      <c r="A4" s="3"/>
      <c r="B4" s="3"/>
      <c r="C4" s="3"/>
      <c r="D4" s="3"/>
      <c r="E4" s="3"/>
      <c r="F4" s="3"/>
      <c r="G4" s="3"/>
    </row>
    <row r="5" spans="1:7" ht="20.100000000000001" customHeight="1">
      <c r="A5" s="3" t="s">
        <v>22</v>
      </c>
      <c r="B5" s="47">
        <f>A17</f>
        <v>0</v>
      </c>
      <c r="C5" s="47"/>
      <c r="D5" s="47"/>
      <c r="E5" s="3" t="s">
        <v>23</v>
      </c>
      <c r="F5" s="3"/>
      <c r="G5" s="3"/>
    </row>
    <row r="6" spans="1:7" ht="20.100000000000001" customHeight="1">
      <c r="A6" s="3"/>
      <c r="B6" s="48" t="s">
        <v>24</v>
      </c>
      <c r="C6" s="48"/>
      <c r="D6" s="48"/>
      <c r="E6" s="3"/>
      <c r="F6" s="3"/>
      <c r="G6" s="3"/>
    </row>
    <row r="7" spans="1:7" ht="20.100000000000001" customHeight="1">
      <c r="A7" s="47" t="s">
        <v>25</v>
      </c>
      <c r="B7" s="47"/>
      <c r="C7" s="47"/>
      <c r="D7" s="47"/>
      <c r="E7" s="47"/>
      <c r="F7" s="3" t="s">
        <v>26</v>
      </c>
      <c r="G7" s="3"/>
    </row>
    <row r="8" spans="1:7" ht="20.100000000000001" customHeight="1">
      <c r="A8" s="48" t="s">
        <v>27</v>
      </c>
      <c r="B8" s="48"/>
      <c r="C8" s="48"/>
      <c r="D8" s="48"/>
      <c r="E8" s="48"/>
      <c r="F8" s="3"/>
      <c r="G8" s="3"/>
    </row>
    <row r="9" spans="1:7" ht="20.100000000000001" customHeight="1">
      <c r="A9" s="3" t="s">
        <v>28</v>
      </c>
      <c r="B9" s="4">
        <f>C67</f>
        <v>0</v>
      </c>
      <c r="C9" s="3" t="s">
        <v>29</v>
      </c>
      <c r="D9" s="3"/>
      <c r="E9" s="3"/>
      <c r="F9" s="3"/>
      <c r="G9" s="3"/>
    </row>
    <row r="10" spans="1:7" ht="20.100000000000001" customHeight="1">
      <c r="A10" s="3" t="s">
        <v>30</v>
      </c>
      <c r="B10" s="5">
        <v>43922</v>
      </c>
      <c r="C10" s="3" t="s">
        <v>31</v>
      </c>
      <c r="D10" s="46">
        <v>43951</v>
      </c>
      <c r="E10" s="46"/>
      <c r="F10" s="46"/>
      <c r="G10" s="3" t="s">
        <v>32</v>
      </c>
    </row>
    <row r="11" spans="1:7" ht="20.100000000000001" customHeight="1">
      <c r="A11" s="47" t="s">
        <v>33</v>
      </c>
      <c r="B11" s="47"/>
      <c r="C11" s="47"/>
      <c r="D11" s="47"/>
      <c r="E11" s="47"/>
      <c r="F11" s="47"/>
      <c r="G11" s="47"/>
    </row>
    <row r="12" spans="1:7" ht="20.100000000000001" customHeight="1">
      <c r="A12" s="48" t="s">
        <v>34</v>
      </c>
      <c r="B12" s="48"/>
      <c r="C12" s="48"/>
      <c r="D12" s="48"/>
      <c r="E12" s="48"/>
      <c r="F12" s="48"/>
      <c r="G12" s="48"/>
    </row>
    <row r="13" spans="1:7">
      <c r="A13" s="3"/>
      <c r="B13" s="3"/>
      <c r="C13" s="3"/>
      <c r="D13" s="3"/>
      <c r="E13" s="3"/>
      <c r="F13" s="3"/>
      <c r="G13" s="3"/>
    </row>
    <row r="14" spans="1:7" ht="14.1" customHeight="1">
      <c r="A14" s="43" t="s">
        <v>35</v>
      </c>
      <c r="B14" s="44"/>
      <c r="C14" s="44"/>
      <c r="D14" s="44"/>
      <c r="E14" s="44"/>
      <c r="F14" s="44"/>
      <c r="G14" s="45"/>
    </row>
    <row r="15" spans="1:7" ht="20.100000000000001" customHeight="1">
      <c r="A15" s="40"/>
      <c r="B15" s="41"/>
      <c r="C15" s="41"/>
      <c r="D15" s="41"/>
      <c r="E15" s="41"/>
      <c r="F15" s="41"/>
      <c r="G15" s="42"/>
    </row>
    <row r="16" spans="1:7" ht="14.1" customHeight="1">
      <c r="A16" s="43" t="s">
        <v>36</v>
      </c>
      <c r="B16" s="44"/>
      <c r="C16" s="44"/>
      <c r="D16" s="44"/>
      <c r="E16" s="44"/>
      <c r="F16" s="45"/>
      <c r="G16" s="6" t="s">
        <v>37</v>
      </c>
    </row>
    <row r="17" spans="1:7" ht="20.100000000000001" customHeight="1">
      <c r="A17" s="40"/>
      <c r="B17" s="41"/>
      <c r="C17" s="41"/>
      <c r="D17" s="41"/>
      <c r="E17" s="41"/>
      <c r="F17" s="42"/>
      <c r="G17" s="7" t="s">
        <v>114</v>
      </c>
    </row>
    <row r="18" spans="1:7" ht="14.1" customHeight="1">
      <c r="A18" s="43" t="s">
        <v>38</v>
      </c>
      <c r="B18" s="44"/>
      <c r="C18" s="44"/>
      <c r="D18" s="45"/>
      <c r="E18" s="43" t="s">
        <v>39</v>
      </c>
      <c r="F18" s="44"/>
      <c r="G18" s="45"/>
    </row>
    <row r="19" spans="1:7" ht="20.100000000000001" customHeight="1">
      <c r="A19" s="62"/>
      <c r="B19" s="63"/>
      <c r="C19" s="63"/>
      <c r="D19" s="64"/>
      <c r="E19" s="40"/>
      <c r="F19" s="41"/>
      <c r="G19" s="42"/>
    </row>
    <row r="20" spans="1:7" ht="14.1" customHeight="1">
      <c r="A20" s="43" t="s">
        <v>40</v>
      </c>
      <c r="B20" s="44"/>
      <c r="C20" s="44"/>
      <c r="D20" s="45"/>
      <c r="E20" s="43" t="s">
        <v>41</v>
      </c>
      <c r="F20" s="44"/>
      <c r="G20" s="45"/>
    </row>
    <row r="21" spans="1:7" ht="20.100000000000001" customHeight="1">
      <c r="A21" s="40"/>
      <c r="B21" s="41"/>
      <c r="C21" s="41"/>
      <c r="D21" s="42"/>
      <c r="E21" s="40"/>
      <c r="F21" s="41"/>
      <c r="G21" s="42"/>
    </row>
    <row r="22" spans="1:7">
      <c r="A22" s="65"/>
      <c r="B22" s="65"/>
      <c r="C22" s="65"/>
      <c r="D22" s="65"/>
      <c r="E22" s="65"/>
      <c r="F22" s="65"/>
      <c r="G22" s="65"/>
    </row>
    <row r="23" spans="1:7">
      <c r="A23" s="49" t="s">
        <v>42</v>
      </c>
      <c r="B23" s="49"/>
      <c r="C23" s="49"/>
      <c r="D23" s="49"/>
      <c r="E23" s="49"/>
      <c r="F23" s="49"/>
      <c r="G23" s="49"/>
    </row>
    <row r="24" spans="1:7" ht="29.45" customHeight="1">
      <c r="A24" s="3"/>
      <c r="B24" s="8" t="s">
        <v>43</v>
      </c>
      <c r="C24" s="58" t="s">
        <v>44</v>
      </c>
      <c r="D24" s="58"/>
      <c r="E24" s="58"/>
      <c r="F24" s="58"/>
      <c r="G24" s="58"/>
    </row>
    <row r="25" spans="1:7" ht="44.1" customHeight="1">
      <c r="A25" s="3"/>
      <c r="B25" s="8" t="s">
        <v>45</v>
      </c>
      <c r="C25" s="58" t="s">
        <v>46</v>
      </c>
      <c r="D25" s="58"/>
      <c r="E25" s="58"/>
      <c r="F25" s="58"/>
      <c r="G25" s="58"/>
    </row>
    <row r="26" spans="1:7" ht="31.7" customHeight="1">
      <c r="A26" s="3"/>
      <c r="B26" s="8" t="s">
        <v>47</v>
      </c>
      <c r="C26" s="58" t="s">
        <v>48</v>
      </c>
      <c r="D26" s="58"/>
      <c r="E26" s="58"/>
      <c r="F26" s="58"/>
      <c r="G26" s="58"/>
    </row>
    <row r="27" spans="1:7" ht="14.45" customHeight="1">
      <c r="A27" s="3"/>
      <c r="B27" s="8" t="s">
        <v>49</v>
      </c>
      <c r="C27" s="58" t="s">
        <v>50</v>
      </c>
      <c r="D27" s="58"/>
      <c r="E27" s="58"/>
      <c r="F27" s="58"/>
      <c r="G27" s="58"/>
    </row>
    <row r="28" spans="1:7" ht="14.45" customHeight="1">
      <c r="A28" s="3"/>
      <c r="B28" s="8" t="s">
        <v>51</v>
      </c>
      <c r="C28" s="58" t="s">
        <v>52</v>
      </c>
      <c r="D28" s="58"/>
      <c r="E28" s="58"/>
      <c r="F28" s="58"/>
      <c r="G28" s="58"/>
    </row>
    <row r="29" spans="1:7" ht="14.45" customHeight="1">
      <c r="A29" s="3"/>
      <c r="B29" s="8" t="s">
        <v>53</v>
      </c>
      <c r="C29" s="58" t="s">
        <v>54</v>
      </c>
      <c r="D29" s="58"/>
      <c r="E29" s="58"/>
      <c r="F29" s="58"/>
      <c r="G29" s="58"/>
    </row>
    <row r="30" spans="1:7" ht="14.45" customHeight="1">
      <c r="A30" s="3"/>
      <c r="B30" s="8" t="s">
        <v>55</v>
      </c>
      <c r="C30" s="58" t="s">
        <v>56</v>
      </c>
      <c r="D30" s="58"/>
      <c r="E30" s="58"/>
      <c r="F30" s="58"/>
      <c r="G30" s="58"/>
    </row>
    <row r="31" spans="1:7" ht="14.45" customHeight="1">
      <c r="A31" s="3"/>
      <c r="B31" s="8" t="s">
        <v>57</v>
      </c>
      <c r="C31" s="58" t="s">
        <v>58</v>
      </c>
      <c r="D31" s="58"/>
      <c r="E31" s="58"/>
      <c r="F31" s="58"/>
      <c r="G31" s="58"/>
    </row>
    <row r="32" spans="1:7" ht="29.1" customHeight="1">
      <c r="A32" s="3"/>
      <c r="B32" s="9" t="s">
        <v>59</v>
      </c>
      <c r="C32" s="58" t="s">
        <v>60</v>
      </c>
      <c r="D32" s="58"/>
      <c r="E32" s="58"/>
      <c r="F32" s="58"/>
      <c r="G32" s="58"/>
    </row>
    <row r="33" spans="1:7" ht="14.45" customHeight="1">
      <c r="A33" s="3"/>
      <c r="B33" s="8" t="s">
        <v>61</v>
      </c>
      <c r="C33" s="58" t="s">
        <v>62</v>
      </c>
      <c r="D33" s="58"/>
      <c r="E33" s="58"/>
      <c r="F33" s="58"/>
      <c r="G33" s="58"/>
    </row>
    <row r="34" spans="1:7" ht="14.45" customHeight="1">
      <c r="A34" s="3"/>
      <c r="B34" s="8" t="s">
        <v>63</v>
      </c>
      <c r="C34" s="58" t="s">
        <v>64</v>
      </c>
      <c r="D34" s="58"/>
      <c r="E34" s="58"/>
      <c r="F34" s="58"/>
      <c r="G34" s="58"/>
    </row>
    <row r="35" spans="1:7" ht="14.45" customHeight="1">
      <c r="A35" s="3"/>
      <c r="B35" s="8" t="s">
        <v>65</v>
      </c>
      <c r="C35" s="58" t="s">
        <v>66</v>
      </c>
      <c r="D35" s="58"/>
      <c r="E35" s="58"/>
      <c r="F35" s="58"/>
      <c r="G35" s="58"/>
    </row>
    <row r="36" spans="1:7" ht="15" customHeight="1">
      <c r="A36" s="3"/>
      <c r="B36" s="8" t="s">
        <v>67</v>
      </c>
      <c r="C36" s="58" t="s">
        <v>68</v>
      </c>
      <c r="D36" s="58"/>
      <c r="E36" s="58"/>
      <c r="F36" s="58"/>
      <c r="G36" s="58"/>
    </row>
    <row r="37" spans="1:7">
      <c r="A37" s="3"/>
      <c r="B37" s="3"/>
      <c r="C37" s="3"/>
      <c r="D37" s="3"/>
      <c r="E37" s="3"/>
      <c r="F37" s="3"/>
      <c r="G37" s="3"/>
    </row>
    <row r="38" spans="1:7">
      <c r="A38" s="3"/>
      <c r="B38" s="3"/>
      <c r="C38" s="3"/>
      <c r="D38" s="3"/>
      <c r="E38" s="3"/>
      <c r="F38" s="3"/>
      <c r="G38" s="3"/>
    </row>
    <row r="39" spans="1:7" ht="15.75">
      <c r="A39" s="90" t="s">
        <v>115</v>
      </c>
      <c r="B39" s="90"/>
      <c r="C39" s="90"/>
      <c r="D39" s="90"/>
      <c r="E39" s="90"/>
      <c r="F39" s="90"/>
      <c r="G39" s="90"/>
    </row>
    <row r="40" spans="1:7" ht="14.45" customHeight="1">
      <c r="A40" s="91" t="s">
        <v>69</v>
      </c>
      <c r="B40" s="91"/>
      <c r="C40" s="91"/>
      <c r="D40" s="91"/>
      <c r="E40" s="91"/>
      <c r="F40" s="91"/>
      <c r="G40" s="91"/>
    </row>
    <row r="41" spans="1:7" ht="14.45" customHeight="1">
      <c r="A41" s="91" t="s">
        <v>70</v>
      </c>
      <c r="B41" s="91"/>
      <c r="C41" s="91"/>
      <c r="D41" s="91"/>
      <c r="E41" s="91"/>
      <c r="F41" s="91"/>
      <c r="G41" s="91"/>
    </row>
    <row r="42" spans="1:7">
      <c r="A42" s="92"/>
      <c r="B42" s="92"/>
      <c r="C42" s="92"/>
      <c r="D42" s="92"/>
      <c r="E42" s="92"/>
      <c r="F42" s="92"/>
      <c r="G42" s="92"/>
    </row>
    <row r="43" spans="1:7" s="1" customFormat="1">
      <c r="A43" s="59" t="s">
        <v>71</v>
      </c>
      <c r="B43" s="60"/>
      <c r="C43" s="60"/>
      <c r="D43" s="60"/>
      <c r="E43" s="60"/>
      <c r="F43" s="60"/>
      <c r="G43" s="61"/>
    </row>
    <row r="44" spans="1:7" s="1" customFormat="1">
      <c r="A44" s="68" t="s">
        <v>72</v>
      </c>
      <c r="B44" s="69"/>
      <c r="C44" s="66">
        <v>0</v>
      </c>
      <c r="D44" s="67"/>
      <c r="E44" s="54"/>
      <c r="F44" s="54"/>
      <c r="G44" s="55"/>
    </row>
    <row r="45" spans="1:7" s="1" customFormat="1">
      <c r="A45" s="52" t="s">
        <v>73</v>
      </c>
      <c r="B45" s="53"/>
      <c r="C45" s="66">
        <v>0</v>
      </c>
      <c r="D45" s="67"/>
      <c r="E45" s="54"/>
      <c r="F45" s="54"/>
      <c r="G45" s="55"/>
    </row>
    <row r="46" spans="1:7" s="1" customFormat="1">
      <c r="A46" s="52" t="s">
        <v>74</v>
      </c>
      <c r="B46" s="53"/>
      <c r="C46" s="66">
        <v>0</v>
      </c>
      <c r="D46" s="67"/>
      <c r="E46" s="56"/>
      <c r="F46" s="56"/>
      <c r="G46" s="57"/>
    </row>
    <row r="47" spans="1:7" s="1" customFormat="1" ht="38.1" customHeight="1">
      <c r="A47" s="52" t="s">
        <v>75</v>
      </c>
      <c r="B47" s="53"/>
      <c r="C47" s="66">
        <v>0</v>
      </c>
      <c r="D47" s="67"/>
      <c r="E47" s="95" t="s">
        <v>76</v>
      </c>
      <c r="F47" s="96"/>
      <c r="G47" s="2"/>
    </row>
    <row r="48" spans="1:7" s="1" customFormat="1" ht="38.1" customHeight="1">
      <c r="A48" s="52" t="s">
        <v>77</v>
      </c>
      <c r="B48" s="53"/>
      <c r="C48" s="66">
        <v>0</v>
      </c>
      <c r="D48" s="67"/>
      <c r="E48" s="95" t="s">
        <v>76</v>
      </c>
      <c r="F48" s="96"/>
      <c r="G48" s="2"/>
    </row>
    <row r="49" spans="1:7" s="1" customFormat="1" ht="38.1" customHeight="1">
      <c r="A49" s="52" t="s">
        <v>78</v>
      </c>
      <c r="B49" s="53"/>
      <c r="C49" s="66">
        <v>0</v>
      </c>
      <c r="D49" s="67"/>
      <c r="E49" s="95" t="s">
        <v>76</v>
      </c>
      <c r="F49" s="96"/>
      <c r="G49" s="2"/>
    </row>
    <row r="50" spans="1:7" s="1" customFormat="1">
      <c r="A50" s="73" t="s">
        <v>79</v>
      </c>
      <c r="B50" s="74"/>
      <c r="C50" s="75">
        <f>SUM(C44:D49)</f>
        <v>0</v>
      </c>
      <c r="D50" s="75"/>
      <c r="E50" s="76"/>
      <c r="F50" s="76"/>
      <c r="G50" s="77"/>
    </row>
    <row r="51" spans="1:7" s="1" customFormat="1">
      <c r="A51" s="89"/>
      <c r="B51" s="89"/>
      <c r="C51" s="89"/>
      <c r="D51" s="89"/>
      <c r="E51" s="89"/>
      <c r="F51" s="89"/>
      <c r="G51" s="89"/>
    </row>
    <row r="52" spans="1:7" s="1" customFormat="1">
      <c r="A52" s="59" t="s">
        <v>80</v>
      </c>
      <c r="B52" s="60"/>
      <c r="C52" s="60"/>
      <c r="D52" s="60"/>
      <c r="E52" s="60"/>
      <c r="F52" s="60"/>
      <c r="G52" s="61"/>
    </row>
    <row r="53" spans="1:7" s="1" customFormat="1">
      <c r="A53" s="68" t="s">
        <v>81</v>
      </c>
      <c r="B53" s="69"/>
      <c r="C53" s="66">
        <v>0</v>
      </c>
      <c r="D53" s="67"/>
      <c r="E53" s="56"/>
      <c r="F53" s="56"/>
      <c r="G53" s="57"/>
    </row>
    <row r="54" spans="1:7" s="1" customFormat="1">
      <c r="A54" s="68" t="s">
        <v>82</v>
      </c>
      <c r="B54" s="69"/>
      <c r="C54" s="105">
        <f>'Reutilized Funds'!C29/2</f>
        <v>0</v>
      </c>
      <c r="D54" s="106"/>
      <c r="E54" s="56"/>
      <c r="F54" s="56"/>
      <c r="G54" s="57"/>
    </row>
    <row r="55" spans="1:7" s="1" customFormat="1" ht="38.1" customHeight="1">
      <c r="A55" s="52" t="s">
        <v>83</v>
      </c>
      <c r="B55" s="53"/>
      <c r="C55" s="66">
        <v>0</v>
      </c>
      <c r="D55" s="67"/>
      <c r="E55" s="95" t="s">
        <v>76</v>
      </c>
      <c r="F55" s="96"/>
      <c r="G55" s="2"/>
    </row>
    <row r="56" spans="1:7" s="1" customFormat="1" ht="38.1" customHeight="1">
      <c r="A56" s="52" t="s">
        <v>84</v>
      </c>
      <c r="B56" s="53"/>
      <c r="C56" s="66">
        <v>0</v>
      </c>
      <c r="D56" s="67"/>
      <c r="E56" s="95" t="s">
        <v>76</v>
      </c>
      <c r="F56" s="96"/>
      <c r="G56" s="2"/>
    </row>
    <row r="57" spans="1:7" s="1" customFormat="1" ht="38.1" customHeight="1">
      <c r="A57" s="52" t="s">
        <v>85</v>
      </c>
      <c r="B57" s="53"/>
      <c r="C57" s="66">
        <v>0</v>
      </c>
      <c r="D57" s="67"/>
      <c r="E57" s="95" t="s">
        <v>76</v>
      </c>
      <c r="F57" s="96"/>
      <c r="G57" s="2"/>
    </row>
    <row r="58" spans="1:7" s="1" customFormat="1">
      <c r="A58" s="73" t="s">
        <v>86</v>
      </c>
      <c r="B58" s="74"/>
      <c r="C58" s="75">
        <f>SUM(C53:D57)</f>
        <v>0</v>
      </c>
      <c r="D58" s="75"/>
      <c r="E58" s="76"/>
      <c r="F58" s="76"/>
      <c r="G58" s="77"/>
    </row>
    <row r="59" spans="1:7" s="1" customFormat="1">
      <c r="A59" s="89"/>
      <c r="B59" s="89"/>
      <c r="C59" s="89"/>
      <c r="D59" s="89"/>
      <c r="E59" s="89"/>
      <c r="F59" s="89"/>
      <c r="G59" s="89"/>
    </row>
    <row r="60" spans="1:7" s="1" customFormat="1">
      <c r="A60" s="99" t="s">
        <v>87</v>
      </c>
      <c r="B60" s="100"/>
      <c r="C60" s="100"/>
      <c r="D60" s="100"/>
      <c r="E60" s="100"/>
      <c r="F60" s="100"/>
      <c r="G60" s="101"/>
    </row>
    <row r="61" spans="1:7" s="1" customFormat="1">
      <c r="A61" s="102" t="s">
        <v>88</v>
      </c>
      <c r="B61" s="103"/>
      <c r="C61" s="103"/>
      <c r="D61" s="103"/>
      <c r="E61" s="103"/>
      <c r="F61" s="103"/>
      <c r="G61" s="104"/>
    </row>
    <row r="62" spans="1:7" s="1" customFormat="1" ht="38.1" customHeight="1">
      <c r="A62" s="68" t="s">
        <v>89</v>
      </c>
      <c r="B62" s="69"/>
      <c r="C62" s="66">
        <v>0</v>
      </c>
      <c r="D62" s="67"/>
      <c r="E62" s="97" t="s">
        <v>76</v>
      </c>
      <c r="F62" s="98"/>
      <c r="G62" s="2"/>
    </row>
    <row r="63" spans="1:7" s="1" customFormat="1" ht="38.1" customHeight="1">
      <c r="A63" s="52" t="s">
        <v>90</v>
      </c>
      <c r="B63" s="53"/>
      <c r="C63" s="93">
        <v>0</v>
      </c>
      <c r="D63" s="94"/>
      <c r="E63" s="95" t="s">
        <v>76</v>
      </c>
      <c r="F63" s="96"/>
      <c r="G63" s="2"/>
    </row>
    <row r="64" spans="1:7" s="1" customFormat="1" ht="38.1" customHeight="1">
      <c r="A64" s="52" t="s">
        <v>91</v>
      </c>
      <c r="B64" s="53"/>
      <c r="C64" s="93">
        <v>0</v>
      </c>
      <c r="D64" s="94"/>
      <c r="E64" s="95" t="s">
        <v>76</v>
      </c>
      <c r="F64" s="96"/>
      <c r="G64" s="2"/>
    </row>
    <row r="65" spans="1:7" s="1" customFormat="1">
      <c r="A65" s="87" t="s">
        <v>92</v>
      </c>
      <c r="B65" s="88"/>
      <c r="C65" s="70">
        <f>SUM(C62:D64)</f>
        <v>0</v>
      </c>
      <c r="D65" s="70"/>
      <c r="E65" s="71"/>
      <c r="F65" s="71"/>
      <c r="G65" s="72"/>
    </row>
    <row r="66" spans="1:7" ht="15.75" thickBot="1">
      <c r="A66" s="86"/>
      <c r="B66" s="86"/>
      <c r="C66" s="3"/>
      <c r="D66" s="3"/>
      <c r="E66" s="3"/>
      <c r="F66" s="3"/>
      <c r="G66" s="3"/>
    </row>
    <row r="67" spans="1:7">
      <c r="A67" s="84" t="s">
        <v>93</v>
      </c>
      <c r="B67" s="85"/>
      <c r="C67" s="81">
        <f>SUM(C50,C58,C65)</f>
        <v>0</v>
      </c>
      <c r="D67" s="81"/>
      <c r="E67" s="82"/>
      <c r="F67" s="82"/>
      <c r="G67" s="83"/>
    </row>
    <row r="68" spans="1:7" ht="15.75" thickBot="1">
      <c r="A68" s="78" t="s">
        <v>94</v>
      </c>
      <c r="B68" s="79"/>
      <c r="C68" s="79"/>
      <c r="D68" s="79"/>
      <c r="E68" s="79"/>
      <c r="F68" s="79"/>
      <c r="G68" s="80"/>
    </row>
  </sheetData>
  <sheetProtection algorithmName="SHA-512" hashValue="q5qyqhRpPUV5z5fOMmt1UgS0jG2qs2HB2Le5kgTsdx0ycWFs0gZGtncqgbK+B7mM2huGQMHgmU7YlZcy+MlxOQ==" saltValue="6/LGZdp8zc0oze09mz+8W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Reutilized Funds</vt:lpstr>
      <vt:lpstr>Oct Local Cert</vt:lpstr>
      <vt:lpstr>Nov Local Cert</vt:lpstr>
      <vt:lpstr>Dec Local Cert</vt:lpstr>
      <vt:lpstr>Jan Local Cert</vt:lpstr>
      <vt:lpstr>Feb Local Cert</vt:lpstr>
      <vt:lpstr>Mar Local Cert</vt:lpstr>
      <vt:lpstr>Apr Local Cert</vt:lpstr>
      <vt:lpstr>May Local Cert</vt:lpstr>
      <vt:lpstr>Jun Local Cert</vt:lpstr>
      <vt:lpstr>Jul Local Cert</vt:lpstr>
      <vt:lpstr>Aug Local Cert</vt:lpstr>
      <vt:lpstr>Sep Local Cert</vt:lpstr>
      <vt:lpstr>'Apr Local Cert'!Print_Area</vt:lpstr>
      <vt:lpstr>'Aug Local Cert'!Print_Area</vt:lpstr>
      <vt:lpstr>'Dec Local Cert'!Print_Area</vt:lpstr>
      <vt:lpstr>'Feb Local Cert'!Print_Area</vt:lpstr>
      <vt:lpstr>'Jan Local Cert'!Print_Area</vt:lpstr>
      <vt:lpstr>'Jul Local Cert'!Print_Area</vt:lpstr>
      <vt:lpstr>'Jun Local Cert'!Print_Area</vt:lpstr>
      <vt:lpstr>'Mar Local Cert'!Print_Area</vt:lpstr>
      <vt:lpstr>'May Local Cert'!Print_Area</vt:lpstr>
      <vt:lpstr>'Nov Local Cert'!Print_Area</vt:lpstr>
      <vt:lpstr>'Oct Local Cert'!Print_Area</vt:lpstr>
      <vt:lpstr>'Sep Local Cert'!Print_Area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dcterms:created xsi:type="dcterms:W3CDTF">2018-09-27T22:55:53Z</dcterms:created>
  <dcterms:modified xsi:type="dcterms:W3CDTF">2019-11-27T00:10:15Z</dcterms:modified>
  <cp:category/>
  <cp:contentStatus/>
</cp:coreProperties>
</file>